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1070" yWindow="-15" windowWidth="11115" windowHeight="15990"/>
  </bookViews>
  <sheets>
    <sheet name="Notes" sheetId="2" r:id="rId1"/>
    <sheet name="Expenditure Weights" sheetId="3" r:id="rId2"/>
    <sheet name="CCG Components" sheetId="1" r:id="rId3"/>
    <sheet name="CCG Need Index" sheetId="4" r:id="rId4"/>
    <sheet name="Maps" sheetId="9" r:id="rId5"/>
  </sheets>
  <externalReferences>
    <externalReference r:id="rId6"/>
    <externalReference r:id="rId7"/>
    <externalReference r:id="rId8"/>
    <externalReference r:id="rId9"/>
  </externalReferences>
  <definedNames>
    <definedName name="___INDEX_SHEET___ASAP_Utilities" localSheetId="4">#REF!</definedName>
    <definedName name="___INDEX_SHEET___ASAP_Utilities" localSheetId="0">#REF!</definedName>
    <definedName name="___INDEX_SHEET___ASAP_Utilities">#REF!</definedName>
    <definedName name="_ADS2010">[1]ADS2010_Map!$G$7:$G$388</definedName>
    <definedName name="Allocations_2">'[2]Master File'!$C$7:$AC$264</definedName>
    <definedName name="female" localSheetId="4">#REF!</definedName>
    <definedName name="female" localSheetId="0">#REF!</definedName>
    <definedName name="female">#REF!</definedName>
    <definedName name="femaleimprove" localSheetId="4">#REF!</definedName>
    <definedName name="femaleimprove" localSheetId="0">#REF!</definedName>
    <definedName name="femaleimprove">#REF!</definedName>
    <definedName name="Females" localSheetId="4">#REF!</definedName>
    <definedName name="Females" localSheetId="0">#REF!</definedName>
    <definedName name="Females">#REF!</definedName>
    <definedName name="femaletab" localSheetId="4">#REF!</definedName>
    <definedName name="femaletab" localSheetId="0">#REF!</definedName>
    <definedName name="femaletab">#REF!</definedName>
    <definedName name="fn" localSheetId="4">[3]Intro!$B$1</definedName>
    <definedName name="fn">[4]Intro!$B$1</definedName>
    <definedName name="HRG_Codes" localSheetId="4">#REF!</definedName>
    <definedName name="HRG_Codes" localSheetId="0">#REF!</definedName>
    <definedName name="HRG_Codes">#REF!</definedName>
    <definedName name="ICD_Codes" localSheetId="4">#REF!</definedName>
    <definedName name="ICD_Codes" localSheetId="0">#REF!</definedName>
    <definedName name="ICD_Codes">#REF!</definedName>
    <definedName name="male" localSheetId="4">#REF!</definedName>
    <definedName name="male" localSheetId="0">#REF!</definedName>
    <definedName name="male">#REF!</definedName>
    <definedName name="maleimprove" localSheetId="4">#REF!</definedName>
    <definedName name="maleimprove" localSheetId="0">#REF!</definedName>
    <definedName name="maleimprove">#REF!</definedName>
    <definedName name="maletab" localSheetId="4">#REF!</definedName>
    <definedName name="maletab" localSheetId="0">#REF!</definedName>
    <definedName name="maletab">#REF!</definedName>
    <definedName name="OP_PERSONS" localSheetId="4">#REF!</definedName>
    <definedName name="OP_PERSONS" localSheetId="0">#REF!</definedName>
    <definedName name="OP_PERSONS">#REF!</definedName>
    <definedName name="OPCS_Codes" localSheetId="4">#REF!</definedName>
    <definedName name="OPCS_Codes" localSheetId="0">#REF!</definedName>
    <definedName name="OPCS_Codes">#REF!</definedName>
    <definedName name="Persons" localSheetId="4">#REF!</definedName>
    <definedName name="Persons" localSheetId="0">#REF!</definedName>
    <definedName name="Persons">#REF!</definedName>
    <definedName name="_xlnm.Print_Area" localSheetId="0">Notes!$A$1:$H$45</definedName>
  </definedNames>
  <calcPr calcId="145621"/>
</workbook>
</file>

<file path=xl/calcChain.xml><?xml version="1.0" encoding="utf-8"?>
<calcChain xmlns="http://schemas.openxmlformats.org/spreadsheetml/2006/main">
  <c r="O198" i="1" l="1"/>
  <c r="O197" i="1"/>
  <c r="O196" i="1"/>
  <c r="O195" i="1"/>
  <c r="O194" i="1"/>
  <c r="O193" i="1"/>
  <c r="O192" i="1"/>
  <c r="O191" i="1"/>
  <c r="O190" i="1"/>
  <c r="O189" i="1"/>
  <c r="O188" i="1"/>
  <c r="O187" i="1"/>
  <c r="O186" i="1"/>
  <c r="O185" i="1"/>
  <c r="O184" i="1"/>
  <c r="O183" i="1"/>
  <c r="O182" i="1"/>
  <c r="O181" i="1"/>
  <c r="O180" i="1"/>
  <c r="O179" i="1"/>
  <c r="O178" i="1"/>
  <c r="O177" i="1"/>
  <c r="O176" i="1"/>
  <c r="O175" i="1"/>
  <c r="O174" i="1"/>
  <c r="O173" i="1"/>
  <c r="O172" i="1"/>
  <c r="O171" i="1"/>
  <c r="O170" i="1"/>
  <c r="O169" i="1"/>
  <c r="O168" i="1"/>
  <c r="O167" i="1"/>
  <c r="O166" i="1"/>
  <c r="O165" i="1"/>
  <c r="O164" i="1"/>
  <c r="O163" i="1"/>
  <c r="O162" i="1"/>
  <c r="O161" i="1"/>
  <c r="O160" i="1"/>
  <c r="O159" i="1"/>
  <c r="O158" i="1"/>
  <c r="O157" i="1"/>
  <c r="O156" i="1"/>
  <c r="O155" i="1"/>
  <c r="O154" i="1"/>
  <c r="O153" i="1"/>
  <c r="O152" i="1"/>
  <c r="O151" i="1"/>
  <c r="O150" i="1"/>
  <c r="O149" i="1"/>
  <c r="O148" i="1"/>
  <c r="O147" i="1"/>
  <c r="O146" i="1"/>
  <c r="O145" i="1"/>
  <c r="O144" i="1"/>
  <c r="O143" i="1"/>
  <c r="O142" i="1"/>
  <c r="O141" i="1"/>
  <c r="O140" i="1"/>
  <c r="O139" i="1"/>
  <c r="O138" i="1"/>
  <c r="O137" i="1"/>
  <c r="O136" i="1"/>
  <c r="O135" i="1"/>
  <c r="O134" i="1"/>
  <c r="O133" i="1"/>
  <c r="O132" i="1"/>
  <c r="O131" i="1"/>
  <c r="O130" i="1"/>
  <c r="O129" i="1"/>
  <c r="O128" i="1"/>
  <c r="O127" i="1"/>
  <c r="O126" i="1"/>
  <c r="O125" i="1"/>
  <c r="O124" i="1"/>
  <c r="O123" i="1"/>
  <c r="O122" i="1"/>
  <c r="O121" i="1"/>
  <c r="O120" i="1"/>
  <c r="O119" i="1"/>
  <c r="O118" i="1"/>
  <c r="O117" i="1"/>
  <c r="O116" i="1"/>
  <c r="O115" i="1"/>
  <c r="O114" i="1"/>
  <c r="O113" i="1"/>
  <c r="O112" i="1"/>
  <c r="O111" i="1"/>
  <c r="O110" i="1"/>
  <c r="O109" i="1"/>
  <c r="O108" i="1"/>
  <c r="O107" i="1"/>
  <c r="O106" i="1"/>
  <c r="O105" i="1"/>
  <c r="O104" i="1"/>
  <c r="O103" i="1"/>
  <c r="O102" i="1"/>
  <c r="O101" i="1"/>
  <c r="O100" i="1"/>
  <c r="O99" i="1"/>
  <c r="O98" i="1"/>
  <c r="O97" i="1"/>
  <c r="O96" i="1"/>
  <c r="O95" i="1"/>
  <c r="O94" i="1"/>
  <c r="O93" i="1"/>
  <c r="O92" i="1"/>
  <c r="O91" i="1"/>
  <c r="O90" i="1"/>
  <c r="O89" i="1"/>
  <c r="O88" i="1"/>
  <c r="O87" i="1"/>
  <c r="O86" i="1"/>
  <c r="O85" i="1"/>
  <c r="O84" i="1"/>
  <c r="O83" i="1"/>
  <c r="O82" i="1"/>
  <c r="O81" i="1"/>
  <c r="O80" i="1"/>
  <c r="O79" i="1"/>
  <c r="O78" i="1"/>
  <c r="O77" i="1"/>
  <c r="O76" i="1"/>
  <c r="O75" i="1"/>
  <c r="O74" i="1"/>
  <c r="O73" i="1"/>
  <c r="O72" i="1"/>
  <c r="O71" i="1"/>
  <c r="O70" i="1"/>
  <c r="O69" i="1"/>
  <c r="O68" i="1"/>
  <c r="O67" i="1"/>
  <c r="O66" i="1"/>
  <c r="O65" i="1"/>
  <c r="O64" i="1"/>
  <c r="O63" i="1"/>
  <c r="O62" i="1"/>
  <c r="O61" i="1"/>
  <c r="O60" i="1"/>
  <c r="O59" i="1"/>
  <c r="O58" i="1"/>
  <c r="O57" i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  <c r="O7" i="1"/>
  <c r="O6" i="1"/>
  <c r="O5" i="1"/>
  <c r="O4" i="1"/>
  <c r="N5" i="4" l="1"/>
  <c r="O5" i="4"/>
  <c r="Q5" i="4"/>
  <c r="N6" i="4"/>
  <c r="O6" i="4"/>
  <c r="Q6" i="4"/>
  <c r="N7" i="4"/>
  <c r="O7" i="4"/>
  <c r="Q7" i="4"/>
  <c r="N8" i="4"/>
  <c r="O8" i="4"/>
  <c r="Q8" i="4"/>
  <c r="N9" i="4"/>
  <c r="O9" i="4"/>
  <c r="Q9" i="4"/>
  <c r="N10" i="4"/>
  <c r="O10" i="4"/>
  <c r="Q10" i="4"/>
  <c r="N11" i="4"/>
  <c r="O11" i="4"/>
  <c r="Q11" i="4"/>
  <c r="N12" i="4"/>
  <c r="O12" i="4"/>
  <c r="Q12" i="4"/>
  <c r="N13" i="4"/>
  <c r="O13" i="4"/>
  <c r="Q13" i="4"/>
  <c r="N14" i="4"/>
  <c r="O14" i="4"/>
  <c r="Q14" i="4"/>
  <c r="N15" i="4"/>
  <c r="O15" i="4"/>
  <c r="Q15" i="4"/>
  <c r="N16" i="4"/>
  <c r="O16" i="4"/>
  <c r="Q16" i="4"/>
  <c r="N17" i="4"/>
  <c r="O17" i="4"/>
  <c r="Q17" i="4"/>
  <c r="N18" i="4"/>
  <c r="O18" i="4"/>
  <c r="Q18" i="4"/>
  <c r="N19" i="4"/>
  <c r="O19" i="4"/>
  <c r="Q19" i="4"/>
  <c r="N20" i="4"/>
  <c r="O20" i="4"/>
  <c r="Q20" i="4"/>
  <c r="N21" i="4"/>
  <c r="O21" i="4"/>
  <c r="Q21" i="4"/>
  <c r="N22" i="4"/>
  <c r="O22" i="4"/>
  <c r="Q22" i="4"/>
  <c r="N23" i="4"/>
  <c r="O23" i="4"/>
  <c r="Q23" i="4"/>
  <c r="N24" i="4"/>
  <c r="O24" i="4"/>
  <c r="Q24" i="4"/>
  <c r="N25" i="4"/>
  <c r="O25" i="4"/>
  <c r="Q25" i="4"/>
  <c r="N26" i="4"/>
  <c r="O26" i="4"/>
  <c r="Q26" i="4"/>
  <c r="N27" i="4"/>
  <c r="O27" i="4"/>
  <c r="Q27" i="4"/>
  <c r="N28" i="4"/>
  <c r="O28" i="4"/>
  <c r="Q28" i="4"/>
  <c r="N29" i="4"/>
  <c r="O29" i="4"/>
  <c r="Q29" i="4"/>
  <c r="N30" i="4"/>
  <c r="O30" i="4"/>
  <c r="Q30" i="4"/>
  <c r="N31" i="4"/>
  <c r="O31" i="4"/>
  <c r="Q31" i="4"/>
  <c r="N32" i="4"/>
  <c r="O32" i="4"/>
  <c r="Q32" i="4"/>
  <c r="N33" i="4"/>
  <c r="O33" i="4"/>
  <c r="Q33" i="4"/>
  <c r="N34" i="4"/>
  <c r="O34" i="4"/>
  <c r="Q34" i="4"/>
  <c r="N35" i="4"/>
  <c r="O35" i="4"/>
  <c r="Q35" i="4"/>
  <c r="N36" i="4"/>
  <c r="O36" i="4"/>
  <c r="Q36" i="4"/>
  <c r="N37" i="4"/>
  <c r="O37" i="4"/>
  <c r="Q37" i="4"/>
  <c r="N38" i="4"/>
  <c r="O38" i="4"/>
  <c r="Q38" i="4"/>
  <c r="N39" i="4"/>
  <c r="O39" i="4"/>
  <c r="Q39" i="4"/>
  <c r="N40" i="4"/>
  <c r="O40" i="4"/>
  <c r="Q40" i="4"/>
  <c r="N41" i="4"/>
  <c r="O41" i="4"/>
  <c r="Q41" i="4"/>
  <c r="N42" i="4"/>
  <c r="O42" i="4"/>
  <c r="Q42" i="4"/>
  <c r="N43" i="4"/>
  <c r="O43" i="4"/>
  <c r="Q43" i="4"/>
  <c r="N44" i="4"/>
  <c r="O44" i="4"/>
  <c r="Q44" i="4"/>
  <c r="N45" i="4"/>
  <c r="O45" i="4"/>
  <c r="Q45" i="4"/>
  <c r="N46" i="4"/>
  <c r="O46" i="4"/>
  <c r="Q46" i="4"/>
  <c r="N47" i="4"/>
  <c r="O47" i="4"/>
  <c r="Q47" i="4"/>
  <c r="N48" i="4"/>
  <c r="O48" i="4"/>
  <c r="Q48" i="4"/>
  <c r="N49" i="4"/>
  <c r="O49" i="4"/>
  <c r="Q49" i="4"/>
  <c r="N50" i="4"/>
  <c r="O50" i="4"/>
  <c r="Q50" i="4"/>
  <c r="N51" i="4"/>
  <c r="O51" i="4"/>
  <c r="Q51" i="4"/>
  <c r="N52" i="4"/>
  <c r="O52" i="4"/>
  <c r="Q52" i="4"/>
  <c r="N53" i="4"/>
  <c r="O53" i="4"/>
  <c r="Q53" i="4"/>
  <c r="N54" i="4"/>
  <c r="O54" i="4"/>
  <c r="Q54" i="4"/>
  <c r="N55" i="4"/>
  <c r="O55" i="4"/>
  <c r="Q55" i="4"/>
  <c r="N56" i="4"/>
  <c r="O56" i="4"/>
  <c r="Q56" i="4"/>
  <c r="N57" i="4"/>
  <c r="O57" i="4"/>
  <c r="Q57" i="4"/>
  <c r="N58" i="4"/>
  <c r="O58" i="4"/>
  <c r="Q58" i="4"/>
  <c r="N59" i="4"/>
  <c r="O59" i="4"/>
  <c r="Q59" i="4"/>
  <c r="N60" i="4"/>
  <c r="O60" i="4"/>
  <c r="Q60" i="4"/>
  <c r="N61" i="4"/>
  <c r="O61" i="4"/>
  <c r="Q61" i="4"/>
  <c r="N62" i="4"/>
  <c r="O62" i="4"/>
  <c r="Q62" i="4"/>
  <c r="N63" i="4"/>
  <c r="O63" i="4"/>
  <c r="Q63" i="4"/>
  <c r="N64" i="4"/>
  <c r="O64" i="4"/>
  <c r="Q64" i="4"/>
  <c r="N65" i="4"/>
  <c r="O65" i="4"/>
  <c r="Q65" i="4"/>
  <c r="N66" i="4"/>
  <c r="O66" i="4"/>
  <c r="Q66" i="4"/>
  <c r="N67" i="4"/>
  <c r="O67" i="4"/>
  <c r="Q67" i="4"/>
  <c r="N68" i="4"/>
  <c r="O68" i="4"/>
  <c r="Q68" i="4"/>
  <c r="N69" i="4"/>
  <c r="O69" i="4"/>
  <c r="Q69" i="4"/>
  <c r="N70" i="4"/>
  <c r="O70" i="4"/>
  <c r="Q70" i="4"/>
  <c r="N71" i="4"/>
  <c r="O71" i="4"/>
  <c r="Q71" i="4"/>
  <c r="N72" i="4"/>
  <c r="O72" i="4"/>
  <c r="Q72" i="4"/>
  <c r="N73" i="4"/>
  <c r="O73" i="4"/>
  <c r="Q73" i="4"/>
  <c r="N74" i="4"/>
  <c r="O74" i="4"/>
  <c r="Q74" i="4"/>
  <c r="N75" i="4"/>
  <c r="O75" i="4"/>
  <c r="Q75" i="4"/>
  <c r="N76" i="4"/>
  <c r="O76" i="4"/>
  <c r="Q76" i="4"/>
  <c r="N77" i="4"/>
  <c r="O77" i="4"/>
  <c r="Q77" i="4"/>
  <c r="N78" i="4"/>
  <c r="O78" i="4"/>
  <c r="Q78" i="4"/>
  <c r="N79" i="4"/>
  <c r="O79" i="4"/>
  <c r="Q79" i="4"/>
  <c r="N80" i="4"/>
  <c r="O80" i="4"/>
  <c r="Q80" i="4"/>
  <c r="N81" i="4"/>
  <c r="O81" i="4"/>
  <c r="Q81" i="4"/>
  <c r="N82" i="4"/>
  <c r="O82" i="4"/>
  <c r="Q82" i="4"/>
  <c r="N83" i="4"/>
  <c r="O83" i="4"/>
  <c r="Q83" i="4"/>
  <c r="N84" i="4"/>
  <c r="O84" i="4"/>
  <c r="Q84" i="4"/>
  <c r="N85" i="4"/>
  <c r="O85" i="4"/>
  <c r="Q85" i="4"/>
  <c r="N86" i="4"/>
  <c r="O86" i="4"/>
  <c r="Q86" i="4"/>
  <c r="N87" i="4"/>
  <c r="O87" i="4"/>
  <c r="Q87" i="4"/>
  <c r="N88" i="4"/>
  <c r="O88" i="4"/>
  <c r="Q88" i="4"/>
  <c r="N89" i="4"/>
  <c r="O89" i="4"/>
  <c r="Q89" i="4"/>
  <c r="N90" i="4"/>
  <c r="O90" i="4"/>
  <c r="Q90" i="4"/>
  <c r="N91" i="4"/>
  <c r="O91" i="4"/>
  <c r="Q91" i="4"/>
  <c r="N92" i="4"/>
  <c r="O92" i="4"/>
  <c r="Q92" i="4"/>
  <c r="N93" i="4"/>
  <c r="O93" i="4"/>
  <c r="Q93" i="4"/>
  <c r="N94" i="4"/>
  <c r="O94" i="4"/>
  <c r="Q94" i="4"/>
  <c r="N95" i="4"/>
  <c r="O95" i="4"/>
  <c r="Q95" i="4"/>
  <c r="N96" i="4"/>
  <c r="O96" i="4"/>
  <c r="Q96" i="4"/>
  <c r="N97" i="4"/>
  <c r="O97" i="4"/>
  <c r="Q97" i="4"/>
  <c r="N98" i="4"/>
  <c r="O98" i="4"/>
  <c r="Q98" i="4"/>
  <c r="N99" i="4"/>
  <c r="O99" i="4"/>
  <c r="Q99" i="4"/>
  <c r="N100" i="4"/>
  <c r="O100" i="4"/>
  <c r="Q100" i="4"/>
  <c r="N101" i="4"/>
  <c r="O101" i="4"/>
  <c r="Q101" i="4"/>
  <c r="N102" i="4"/>
  <c r="O102" i="4"/>
  <c r="Q102" i="4"/>
  <c r="N103" i="4"/>
  <c r="O103" i="4"/>
  <c r="Q103" i="4"/>
  <c r="N104" i="4"/>
  <c r="O104" i="4"/>
  <c r="Q104" i="4"/>
  <c r="N105" i="4"/>
  <c r="O105" i="4"/>
  <c r="Q105" i="4"/>
  <c r="N106" i="4"/>
  <c r="O106" i="4"/>
  <c r="Q106" i="4"/>
  <c r="N107" i="4"/>
  <c r="O107" i="4"/>
  <c r="Q107" i="4"/>
  <c r="N108" i="4"/>
  <c r="O108" i="4"/>
  <c r="Q108" i="4"/>
  <c r="N109" i="4"/>
  <c r="O109" i="4"/>
  <c r="Q109" i="4"/>
  <c r="N110" i="4"/>
  <c r="O110" i="4"/>
  <c r="Q110" i="4"/>
  <c r="N111" i="4"/>
  <c r="O111" i="4"/>
  <c r="Q111" i="4"/>
  <c r="N112" i="4"/>
  <c r="O112" i="4"/>
  <c r="Q112" i="4"/>
  <c r="N113" i="4"/>
  <c r="O113" i="4"/>
  <c r="Q113" i="4"/>
  <c r="N114" i="4"/>
  <c r="O114" i="4"/>
  <c r="Q114" i="4"/>
  <c r="N115" i="4"/>
  <c r="O115" i="4"/>
  <c r="Q115" i="4"/>
  <c r="N116" i="4"/>
  <c r="O116" i="4"/>
  <c r="Q116" i="4"/>
  <c r="N117" i="4"/>
  <c r="O117" i="4"/>
  <c r="Q117" i="4"/>
  <c r="N118" i="4"/>
  <c r="O118" i="4"/>
  <c r="Q118" i="4"/>
  <c r="N119" i="4"/>
  <c r="O119" i="4"/>
  <c r="Q119" i="4"/>
  <c r="N120" i="4"/>
  <c r="O120" i="4"/>
  <c r="Q120" i="4"/>
  <c r="N121" i="4"/>
  <c r="O121" i="4"/>
  <c r="Q121" i="4"/>
  <c r="N122" i="4"/>
  <c r="O122" i="4"/>
  <c r="Q122" i="4"/>
  <c r="N123" i="4"/>
  <c r="O123" i="4"/>
  <c r="Q123" i="4"/>
  <c r="N124" i="4"/>
  <c r="O124" i="4"/>
  <c r="Q124" i="4"/>
  <c r="N125" i="4"/>
  <c r="O125" i="4"/>
  <c r="Q125" i="4"/>
  <c r="N126" i="4"/>
  <c r="O126" i="4"/>
  <c r="Q126" i="4"/>
  <c r="N127" i="4"/>
  <c r="O127" i="4"/>
  <c r="Q127" i="4"/>
  <c r="N128" i="4"/>
  <c r="O128" i="4"/>
  <c r="Q128" i="4"/>
  <c r="N129" i="4"/>
  <c r="O129" i="4"/>
  <c r="Q129" i="4"/>
  <c r="N130" i="4"/>
  <c r="O130" i="4"/>
  <c r="Q130" i="4"/>
  <c r="N131" i="4"/>
  <c r="O131" i="4"/>
  <c r="Q131" i="4"/>
  <c r="N132" i="4"/>
  <c r="O132" i="4"/>
  <c r="Q132" i="4"/>
  <c r="N133" i="4"/>
  <c r="O133" i="4"/>
  <c r="Q133" i="4"/>
  <c r="N134" i="4"/>
  <c r="O134" i="4"/>
  <c r="Q134" i="4"/>
  <c r="N135" i="4"/>
  <c r="O135" i="4"/>
  <c r="Q135" i="4"/>
  <c r="N136" i="4"/>
  <c r="O136" i="4"/>
  <c r="Q136" i="4"/>
  <c r="N137" i="4"/>
  <c r="O137" i="4"/>
  <c r="Q137" i="4"/>
  <c r="N138" i="4"/>
  <c r="O138" i="4"/>
  <c r="Q138" i="4"/>
  <c r="N139" i="4"/>
  <c r="O139" i="4"/>
  <c r="Q139" i="4"/>
  <c r="N140" i="4"/>
  <c r="O140" i="4"/>
  <c r="Q140" i="4"/>
  <c r="N141" i="4"/>
  <c r="O141" i="4"/>
  <c r="Q141" i="4"/>
  <c r="N142" i="4"/>
  <c r="O142" i="4"/>
  <c r="Q142" i="4"/>
  <c r="N143" i="4"/>
  <c r="O143" i="4"/>
  <c r="Q143" i="4"/>
  <c r="N144" i="4"/>
  <c r="O144" i="4"/>
  <c r="Q144" i="4"/>
  <c r="N145" i="4"/>
  <c r="O145" i="4"/>
  <c r="Q145" i="4"/>
  <c r="N146" i="4"/>
  <c r="O146" i="4"/>
  <c r="Q146" i="4"/>
  <c r="N147" i="4"/>
  <c r="O147" i="4"/>
  <c r="Q147" i="4"/>
  <c r="N148" i="4"/>
  <c r="O148" i="4"/>
  <c r="Q148" i="4"/>
  <c r="N149" i="4"/>
  <c r="O149" i="4"/>
  <c r="Q149" i="4"/>
  <c r="N150" i="4"/>
  <c r="O150" i="4"/>
  <c r="Q150" i="4"/>
  <c r="N151" i="4"/>
  <c r="O151" i="4"/>
  <c r="Q151" i="4"/>
  <c r="N152" i="4"/>
  <c r="O152" i="4"/>
  <c r="Q152" i="4"/>
  <c r="N153" i="4"/>
  <c r="O153" i="4"/>
  <c r="Q153" i="4"/>
  <c r="N154" i="4"/>
  <c r="O154" i="4"/>
  <c r="Q154" i="4"/>
  <c r="N155" i="4"/>
  <c r="O155" i="4"/>
  <c r="Q155" i="4"/>
  <c r="N156" i="4"/>
  <c r="O156" i="4"/>
  <c r="Q156" i="4"/>
  <c r="N157" i="4"/>
  <c r="O157" i="4"/>
  <c r="Q157" i="4"/>
  <c r="N158" i="4"/>
  <c r="O158" i="4"/>
  <c r="Q158" i="4"/>
  <c r="N159" i="4"/>
  <c r="O159" i="4"/>
  <c r="Q159" i="4"/>
  <c r="N160" i="4"/>
  <c r="O160" i="4"/>
  <c r="Q160" i="4"/>
  <c r="N161" i="4"/>
  <c r="O161" i="4"/>
  <c r="Q161" i="4"/>
  <c r="N162" i="4"/>
  <c r="O162" i="4"/>
  <c r="Q162" i="4"/>
  <c r="N163" i="4"/>
  <c r="O163" i="4"/>
  <c r="Q163" i="4"/>
  <c r="N164" i="4"/>
  <c r="O164" i="4"/>
  <c r="Q164" i="4"/>
  <c r="N165" i="4"/>
  <c r="O165" i="4"/>
  <c r="Q165" i="4"/>
  <c r="N166" i="4"/>
  <c r="O166" i="4"/>
  <c r="Q166" i="4"/>
  <c r="N167" i="4"/>
  <c r="O167" i="4"/>
  <c r="Q167" i="4"/>
  <c r="N168" i="4"/>
  <c r="O168" i="4"/>
  <c r="Q168" i="4"/>
  <c r="N169" i="4"/>
  <c r="O169" i="4"/>
  <c r="Q169" i="4"/>
  <c r="N170" i="4"/>
  <c r="O170" i="4"/>
  <c r="Q170" i="4"/>
  <c r="N171" i="4"/>
  <c r="O171" i="4"/>
  <c r="Q171" i="4"/>
  <c r="N172" i="4"/>
  <c r="O172" i="4"/>
  <c r="Q172" i="4"/>
  <c r="N173" i="4"/>
  <c r="O173" i="4"/>
  <c r="Q173" i="4"/>
  <c r="N174" i="4"/>
  <c r="O174" i="4"/>
  <c r="Q174" i="4"/>
  <c r="N175" i="4"/>
  <c r="O175" i="4"/>
  <c r="Q175" i="4"/>
  <c r="N176" i="4"/>
  <c r="O176" i="4"/>
  <c r="Q176" i="4"/>
  <c r="N177" i="4"/>
  <c r="O177" i="4"/>
  <c r="Q177" i="4"/>
  <c r="N178" i="4"/>
  <c r="O178" i="4"/>
  <c r="Q178" i="4"/>
  <c r="N179" i="4"/>
  <c r="O179" i="4"/>
  <c r="Q179" i="4"/>
  <c r="N180" i="4"/>
  <c r="O180" i="4"/>
  <c r="Q180" i="4"/>
  <c r="N181" i="4"/>
  <c r="O181" i="4"/>
  <c r="Q181" i="4"/>
  <c r="N182" i="4"/>
  <c r="O182" i="4"/>
  <c r="Q182" i="4"/>
  <c r="N183" i="4"/>
  <c r="O183" i="4"/>
  <c r="Q183" i="4"/>
  <c r="N184" i="4"/>
  <c r="O184" i="4"/>
  <c r="Q184" i="4"/>
  <c r="N185" i="4"/>
  <c r="O185" i="4"/>
  <c r="Q185" i="4"/>
  <c r="N186" i="4"/>
  <c r="O186" i="4"/>
  <c r="Q186" i="4"/>
  <c r="N187" i="4"/>
  <c r="O187" i="4"/>
  <c r="Q187" i="4"/>
  <c r="N188" i="4"/>
  <c r="O188" i="4"/>
  <c r="Q188" i="4"/>
  <c r="N189" i="4"/>
  <c r="O189" i="4"/>
  <c r="Q189" i="4"/>
  <c r="N190" i="4"/>
  <c r="O190" i="4"/>
  <c r="Q190" i="4"/>
  <c r="N191" i="4"/>
  <c r="O191" i="4"/>
  <c r="Q191" i="4"/>
  <c r="N192" i="4"/>
  <c r="O192" i="4"/>
  <c r="Q192" i="4"/>
  <c r="N193" i="4"/>
  <c r="O193" i="4"/>
  <c r="Q193" i="4"/>
  <c r="N194" i="4"/>
  <c r="O194" i="4"/>
  <c r="Q194" i="4"/>
  <c r="N195" i="4"/>
  <c r="O195" i="4"/>
  <c r="Q195" i="4"/>
  <c r="N196" i="4"/>
  <c r="O196" i="4"/>
  <c r="Q196" i="4"/>
  <c r="N197" i="4"/>
  <c r="O197" i="4"/>
  <c r="Q197" i="4"/>
  <c r="N198" i="4"/>
  <c r="O198" i="4"/>
  <c r="Q198" i="4"/>
  <c r="O4" i="4"/>
  <c r="Q4" i="4"/>
  <c r="M5" i="4"/>
  <c r="M6" i="4"/>
  <c r="M7" i="4"/>
  <c r="M8" i="4"/>
  <c r="M9" i="4"/>
  <c r="M10" i="4"/>
  <c r="M11" i="4"/>
  <c r="M12" i="4"/>
  <c r="M13" i="4"/>
  <c r="M14" i="4"/>
  <c r="M15" i="4"/>
  <c r="M16" i="4"/>
  <c r="M17" i="4"/>
  <c r="M18" i="4"/>
  <c r="M19" i="4"/>
  <c r="M20" i="4"/>
  <c r="M21" i="4"/>
  <c r="M22" i="4"/>
  <c r="M23" i="4"/>
  <c r="M24" i="4"/>
  <c r="M25" i="4"/>
  <c r="M26" i="4"/>
  <c r="M27" i="4"/>
  <c r="M28" i="4"/>
  <c r="M29" i="4"/>
  <c r="M30" i="4"/>
  <c r="M31" i="4"/>
  <c r="M32" i="4"/>
  <c r="M33" i="4"/>
  <c r="M34" i="4"/>
  <c r="M35" i="4"/>
  <c r="M36" i="4"/>
  <c r="M37" i="4"/>
  <c r="M38" i="4"/>
  <c r="M39" i="4"/>
  <c r="M40" i="4"/>
  <c r="M41" i="4"/>
  <c r="M42" i="4"/>
  <c r="M43" i="4"/>
  <c r="M44" i="4"/>
  <c r="M45" i="4"/>
  <c r="M46" i="4"/>
  <c r="M47" i="4"/>
  <c r="M48" i="4"/>
  <c r="M49" i="4"/>
  <c r="M50" i="4"/>
  <c r="M51" i="4"/>
  <c r="M52" i="4"/>
  <c r="M53" i="4"/>
  <c r="M54" i="4"/>
  <c r="M55" i="4"/>
  <c r="M56" i="4"/>
  <c r="M57" i="4"/>
  <c r="M58" i="4"/>
  <c r="M59" i="4"/>
  <c r="M60" i="4"/>
  <c r="M61" i="4"/>
  <c r="M62" i="4"/>
  <c r="M63" i="4"/>
  <c r="M64" i="4"/>
  <c r="M65" i="4"/>
  <c r="M66" i="4"/>
  <c r="M67" i="4"/>
  <c r="M68" i="4"/>
  <c r="M69" i="4"/>
  <c r="M70" i="4"/>
  <c r="M71" i="4"/>
  <c r="M72" i="4"/>
  <c r="M73" i="4"/>
  <c r="M74" i="4"/>
  <c r="M75" i="4"/>
  <c r="M76" i="4"/>
  <c r="M77" i="4"/>
  <c r="M78" i="4"/>
  <c r="M79" i="4"/>
  <c r="M80" i="4"/>
  <c r="M81" i="4"/>
  <c r="M82" i="4"/>
  <c r="M83" i="4"/>
  <c r="M84" i="4"/>
  <c r="M85" i="4"/>
  <c r="M86" i="4"/>
  <c r="M87" i="4"/>
  <c r="M88" i="4"/>
  <c r="M89" i="4"/>
  <c r="M90" i="4"/>
  <c r="M91" i="4"/>
  <c r="M92" i="4"/>
  <c r="M93" i="4"/>
  <c r="M94" i="4"/>
  <c r="M95" i="4"/>
  <c r="M96" i="4"/>
  <c r="M97" i="4"/>
  <c r="M98" i="4"/>
  <c r="M99" i="4"/>
  <c r="M100" i="4"/>
  <c r="M101" i="4"/>
  <c r="M102" i="4"/>
  <c r="M103" i="4"/>
  <c r="M104" i="4"/>
  <c r="M105" i="4"/>
  <c r="M106" i="4"/>
  <c r="M107" i="4"/>
  <c r="M108" i="4"/>
  <c r="M109" i="4"/>
  <c r="M110" i="4"/>
  <c r="M111" i="4"/>
  <c r="M112" i="4"/>
  <c r="M113" i="4"/>
  <c r="M114" i="4"/>
  <c r="M115" i="4"/>
  <c r="M116" i="4"/>
  <c r="M117" i="4"/>
  <c r="M118" i="4"/>
  <c r="M119" i="4"/>
  <c r="M120" i="4"/>
  <c r="M121" i="4"/>
  <c r="M122" i="4"/>
  <c r="M123" i="4"/>
  <c r="M124" i="4"/>
  <c r="M125" i="4"/>
  <c r="M126" i="4"/>
  <c r="M127" i="4"/>
  <c r="M128" i="4"/>
  <c r="M129" i="4"/>
  <c r="M130" i="4"/>
  <c r="M131" i="4"/>
  <c r="M132" i="4"/>
  <c r="M133" i="4"/>
  <c r="M134" i="4"/>
  <c r="M135" i="4"/>
  <c r="M136" i="4"/>
  <c r="M137" i="4"/>
  <c r="M138" i="4"/>
  <c r="M139" i="4"/>
  <c r="M140" i="4"/>
  <c r="M141" i="4"/>
  <c r="M142" i="4"/>
  <c r="M143" i="4"/>
  <c r="M144" i="4"/>
  <c r="M145" i="4"/>
  <c r="M146" i="4"/>
  <c r="M147" i="4"/>
  <c r="M148" i="4"/>
  <c r="M149" i="4"/>
  <c r="M150" i="4"/>
  <c r="M151" i="4"/>
  <c r="M152" i="4"/>
  <c r="M153" i="4"/>
  <c r="M154" i="4"/>
  <c r="M155" i="4"/>
  <c r="M156" i="4"/>
  <c r="M157" i="4"/>
  <c r="M158" i="4"/>
  <c r="M159" i="4"/>
  <c r="M160" i="4"/>
  <c r="M161" i="4"/>
  <c r="M162" i="4"/>
  <c r="M163" i="4"/>
  <c r="M164" i="4"/>
  <c r="M165" i="4"/>
  <c r="M166" i="4"/>
  <c r="M167" i="4"/>
  <c r="M168" i="4"/>
  <c r="M169" i="4"/>
  <c r="M170" i="4"/>
  <c r="M171" i="4"/>
  <c r="M172" i="4"/>
  <c r="M173" i="4"/>
  <c r="M174" i="4"/>
  <c r="M175" i="4"/>
  <c r="M176" i="4"/>
  <c r="M177" i="4"/>
  <c r="M178" i="4"/>
  <c r="M179" i="4"/>
  <c r="M180" i="4"/>
  <c r="M181" i="4"/>
  <c r="M182" i="4"/>
  <c r="M183" i="4"/>
  <c r="M184" i="4"/>
  <c r="M185" i="4"/>
  <c r="M186" i="4"/>
  <c r="M187" i="4"/>
  <c r="M188" i="4"/>
  <c r="M189" i="4"/>
  <c r="M190" i="4"/>
  <c r="M191" i="4"/>
  <c r="M192" i="4"/>
  <c r="M193" i="4"/>
  <c r="M194" i="4"/>
  <c r="M195" i="4"/>
  <c r="M196" i="4"/>
  <c r="M197" i="4"/>
  <c r="M198" i="4"/>
  <c r="N4" i="4"/>
  <c r="M4" i="4"/>
  <c r="F5" i="4"/>
  <c r="G5" i="4"/>
  <c r="H5" i="4"/>
  <c r="I5" i="4"/>
  <c r="J5" i="4"/>
  <c r="F6" i="4"/>
  <c r="G6" i="4"/>
  <c r="H6" i="4"/>
  <c r="I6" i="4"/>
  <c r="J6" i="4"/>
  <c r="F7" i="4"/>
  <c r="G7" i="4"/>
  <c r="H7" i="4"/>
  <c r="I7" i="4"/>
  <c r="J7" i="4"/>
  <c r="F8" i="4"/>
  <c r="G8" i="4"/>
  <c r="H8" i="4"/>
  <c r="I8" i="4"/>
  <c r="J8" i="4"/>
  <c r="F9" i="4"/>
  <c r="G9" i="4"/>
  <c r="H9" i="4"/>
  <c r="I9" i="4"/>
  <c r="J9" i="4"/>
  <c r="F10" i="4"/>
  <c r="G10" i="4"/>
  <c r="H10" i="4"/>
  <c r="I10" i="4"/>
  <c r="J10" i="4"/>
  <c r="F11" i="4"/>
  <c r="G11" i="4"/>
  <c r="H11" i="4"/>
  <c r="I11" i="4"/>
  <c r="J11" i="4"/>
  <c r="F12" i="4"/>
  <c r="G12" i="4"/>
  <c r="H12" i="4"/>
  <c r="I12" i="4"/>
  <c r="J12" i="4"/>
  <c r="F13" i="4"/>
  <c r="G13" i="4"/>
  <c r="H13" i="4"/>
  <c r="I13" i="4"/>
  <c r="J13" i="4"/>
  <c r="F14" i="4"/>
  <c r="G14" i="4"/>
  <c r="H14" i="4"/>
  <c r="I14" i="4"/>
  <c r="J14" i="4"/>
  <c r="F15" i="4"/>
  <c r="G15" i="4"/>
  <c r="H15" i="4"/>
  <c r="I15" i="4"/>
  <c r="J15" i="4"/>
  <c r="F16" i="4"/>
  <c r="G16" i="4"/>
  <c r="H16" i="4"/>
  <c r="I16" i="4"/>
  <c r="J16" i="4"/>
  <c r="F17" i="4"/>
  <c r="G17" i="4"/>
  <c r="H17" i="4"/>
  <c r="I17" i="4"/>
  <c r="J17" i="4"/>
  <c r="F18" i="4"/>
  <c r="G18" i="4"/>
  <c r="H18" i="4"/>
  <c r="I18" i="4"/>
  <c r="J18" i="4"/>
  <c r="F19" i="4"/>
  <c r="G19" i="4"/>
  <c r="H19" i="4"/>
  <c r="I19" i="4"/>
  <c r="J19" i="4"/>
  <c r="F20" i="4"/>
  <c r="G20" i="4"/>
  <c r="H20" i="4"/>
  <c r="I20" i="4"/>
  <c r="J20" i="4"/>
  <c r="F21" i="4"/>
  <c r="G21" i="4"/>
  <c r="H21" i="4"/>
  <c r="I21" i="4"/>
  <c r="J21" i="4"/>
  <c r="F22" i="4"/>
  <c r="G22" i="4"/>
  <c r="H22" i="4"/>
  <c r="I22" i="4"/>
  <c r="J22" i="4"/>
  <c r="F23" i="4"/>
  <c r="G23" i="4"/>
  <c r="H23" i="4"/>
  <c r="I23" i="4"/>
  <c r="J23" i="4"/>
  <c r="F24" i="4"/>
  <c r="G24" i="4"/>
  <c r="H24" i="4"/>
  <c r="I24" i="4"/>
  <c r="J24" i="4"/>
  <c r="F25" i="4"/>
  <c r="G25" i="4"/>
  <c r="H25" i="4"/>
  <c r="I25" i="4"/>
  <c r="J25" i="4"/>
  <c r="F26" i="4"/>
  <c r="G26" i="4"/>
  <c r="H26" i="4"/>
  <c r="I26" i="4"/>
  <c r="J26" i="4"/>
  <c r="F27" i="4"/>
  <c r="G27" i="4"/>
  <c r="H27" i="4"/>
  <c r="I27" i="4"/>
  <c r="J27" i="4"/>
  <c r="F28" i="4"/>
  <c r="G28" i="4"/>
  <c r="H28" i="4"/>
  <c r="I28" i="4"/>
  <c r="J28" i="4"/>
  <c r="F29" i="4"/>
  <c r="G29" i="4"/>
  <c r="H29" i="4"/>
  <c r="I29" i="4"/>
  <c r="J29" i="4"/>
  <c r="F30" i="4"/>
  <c r="G30" i="4"/>
  <c r="H30" i="4"/>
  <c r="I30" i="4"/>
  <c r="J30" i="4"/>
  <c r="F31" i="4"/>
  <c r="G31" i="4"/>
  <c r="H31" i="4"/>
  <c r="I31" i="4"/>
  <c r="J31" i="4"/>
  <c r="F32" i="4"/>
  <c r="G32" i="4"/>
  <c r="H32" i="4"/>
  <c r="I32" i="4"/>
  <c r="J32" i="4"/>
  <c r="F33" i="4"/>
  <c r="G33" i="4"/>
  <c r="H33" i="4"/>
  <c r="I33" i="4"/>
  <c r="J33" i="4"/>
  <c r="F34" i="4"/>
  <c r="G34" i="4"/>
  <c r="H34" i="4"/>
  <c r="I34" i="4"/>
  <c r="J34" i="4"/>
  <c r="F35" i="4"/>
  <c r="G35" i="4"/>
  <c r="H35" i="4"/>
  <c r="I35" i="4"/>
  <c r="J35" i="4"/>
  <c r="F36" i="4"/>
  <c r="G36" i="4"/>
  <c r="H36" i="4"/>
  <c r="I36" i="4"/>
  <c r="J36" i="4"/>
  <c r="F37" i="4"/>
  <c r="G37" i="4"/>
  <c r="H37" i="4"/>
  <c r="I37" i="4"/>
  <c r="J37" i="4"/>
  <c r="F38" i="4"/>
  <c r="G38" i="4"/>
  <c r="H38" i="4"/>
  <c r="I38" i="4"/>
  <c r="J38" i="4"/>
  <c r="F39" i="4"/>
  <c r="G39" i="4"/>
  <c r="H39" i="4"/>
  <c r="I39" i="4"/>
  <c r="J39" i="4"/>
  <c r="F40" i="4"/>
  <c r="G40" i="4"/>
  <c r="H40" i="4"/>
  <c r="I40" i="4"/>
  <c r="J40" i="4"/>
  <c r="F41" i="4"/>
  <c r="G41" i="4"/>
  <c r="H41" i="4"/>
  <c r="I41" i="4"/>
  <c r="J41" i="4"/>
  <c r="F42" i="4"/>
  <c r="G42" i="4"/>
  <c r="H42" i="4"/>
  <c r="I42" i="4"/>
  <c r="J42" i="4"/>
  <c r="F43" i="4"/>
  <c r="G43" i="4"/>
  <c r="H43" i="4"/>
  <c r="I43" i="4"/>
  <c r="J43" i="4"/>
  <c r="F44" i="4"/>
  <c r="G44" i="4"/>
  <c r="H44" i="4"/>
  <c r="I44" i="4"/>
  <c r="J44" i="4"/>
  <c r="F45" i="4"/>
  <c r="G45" i="4"/>
  <c r="H45" i="4"/>
  <c r="I45" i="4"/>
  <c r="J45" i="4"/>
  <c r="F46" i="4"/>
  <c r="G46" i="4"/>
  <c r="H46" i="4"/>
  <c r="I46" i="4"/>
  <c r="J46" i="4"/>
  <c r="F47" i="4"/>
  <c r="G47" i="4"/>
  <c r="H47" i="4"/>
  <c r="I47" i="4"/>
  <c r="J47" i="4"/>
  <c r="F48" i="4"/>
  <c r="G48" i="4"/>
  <c r="H48" i="4"/>
  <c r="I48" i="4"/>
  <c r="J48" i="4"/>
  <c r="F49" i="4"/>
  <c r="G49" i="4"/>
  <c r="H49" i="4"/>
  <c r="I49" i="4"/>
  <c r="J49" i="4"/>
  <c r="F50" i="4"/>
  <c r="G50" i="4"/>
  <c r="H50" i="4"/>
  <c r="I50" i="4"/>
  <c r="J50" i="4"/>
  <c r="F51" i="4"/>
  <c r="G51" i="4"/>
  <c r="H51" i="4"/>
  <c r="I51" i="4"/>
  <c r="J51" i="4"/>
  <c r="F52" i="4"/>
  <c r="G52" i="4"/>
  <c r="H52" i="4"/>
  <c r="I52" i="4"/>
  <c r="J52" i="4"/>
  <c r="F53" i="4"/>
  <c r="G53" i="4"/>
  <c r="H53" i="4"/>
  <c r="I53" i="4"/>
  <c r="J53" i="4"/>
  <c r="F54" i="4"/>
  <c r="G54" i="4"/>
  <c r="H54" i="4"/>
  <c r="I54" i="4"/>
  <c r="J54" i="4"/>
  <c r="F55" i="4"/>
  <c r="G55" i="4"/>
  <c r="H55" i="4"/>
  <c r="I55" i="4"/>
  <c r="J55" i="4"/>
  <c r="F56" i="4"/>
  <c r="G56" i="4"/>
  <c r="H56" i="4"/>
  <c r="I56" i="4"/>
  <c r="J56" i="4"/>
  <c r="F57" i="4"/>
  <c r="G57" i="4"/>
  <c r="H57" i="4"/>
  <c r="I57" i="4"/>
  <c r="J57" i="4"/>
  <c r="F58" i="4"/>
  <c r="G58" i="4"/>
  <c r="H58" i="4"/>
  <c r="I58" i="4"/>
  <c r="J58" i="4"/>
  <c r="F59" i="4"/>
  <c r="G59" i="4"/>
  <c r="H59" i="4"/>
  <c r="I59" i="4"/>
  <c r="J59" i="4"/>
  <c r="F60" i="4"/>
  <c r="G60" i="4"/>
  <c r="H60" i="4"/>
  <c r="I60" i="4"/>
  <c r="J60" i="4"/>
  <c r="F61" i="4"/>
  <c r="G61" i="4"/>
  <c r="H61" i="4"/>
  <c r="I61" i="4"/>
  <c r="J61" i="4"/>
  <c r="F62" i="4"/>
  <c r="G62" i="4"/>
  <c r="H62" i="4"/>
  <c r="I62" i="4"/>
  <c r="J62" i="4"/>
  <c r="F63" i="4"/>
  <c r="G63" i="4"/>
  <c r="H63" i="4"/>
  <c r="I63" i="4"/>
  <c r="J63" i="4"/>
  <c r="F64" i="4"/>
  <c r="G64" i="4"/>
  <c r="H64" i="4"/>
  <c r="I64" i="4"/>
  <c r="J64" i="4"/>
  <c r="F65" i="4"/>
  <c r="G65" i="4"/>
  <c r="H65" i="4"/>
  <c r="I65" i="4"/>
  <c r="J65" i="4"/>
  <c r="F66" i="4"/>
  <c r="G66" i="4"/>
  <c r="H66" i="4"/>
  <c r="I66" i="4"/>
  <c r="J66" i="4"/>
  <c r="F67" i="4"/>
  <c r="G67" i="4"/>
  <c r="H67" i="4"/>
  <c r="I67" i="4"/>
  <c r="J67" i="4"/>
  <c r="F68" i="4"/>
  <c r="G68" i="4"/>
  <c r="H68" i="4"/>
  <c r="I68" i="4"/>
  <c r="J68" i="4"/>
  <c r="F69" i="4"/>
  <c r="G69" i="4"/>
  <c r="H69" i="4"/>
  <c r="I69" i="4"/>
  <c r="J69" i="4"/>
  <c r="F70" i="4"/>
  <c r="G70" i="4"/>
  <c r="H70" i="4"/>
  <c r="I70" i="4"/>
  <c r="J70" i="4"/>
  <c r="F71" i="4"/>
  <c r="G71" i="4"/>
  <c r="H71" i="4"/>
  <c r="I71" i="4"/>
  <c r="J71" i="4"/>
  <c r="F72" i="4"/>
  <c r="G72" i="4"/>
  <c r="H72" i="4"/>
  <c r="I72" i="4"/>
  <c r="J72" i="4"/>
  <c r="F73" i="4"/>
  <c r="G73" i="4"/>
  <c r="H73" i="4"/>
  <c r="I73" i="4"/>
  <c r="J73" i="4"/>
  <c r="F74" i="4"/>
  <c r="G74" i="4"/>
  <c r="H74" i="4"/>
  <c r="I74" i="4"/>
  <c r="J74" i="4"/>
  <c r="F75" i="4"/>
  <c r="G75" i="4"/>
  <c r="H75" i="4"/>
  <c r="I75" i="4"/>
  <c r="J75" i="4"/>
  <c r="F76" i="4"/>
  <c r="G76" i="4"/>
  <c r="H76" i="4"/>
  <c r="I76" i="4"/>
  <c r="J76" i="4"/>
  <c r="F77" i="4"/>
  <c r="G77" i="4"/>
  <c r="H77" i="4"/>
  <c r="I77" i="4"/>
  <c r="J77" i="4"/>
  <c r="F78" i="4"/>
  <c r="G78" i="4"/>
  <c r="H78" i="4"/>
  <c r="I78" i="4"/>
  <c r="J78" i="4"/>
  <c r="F79" i="4"/>
  <c r="G79" i="4"/>
  <c r="H79" i="4"/>
  <c r="I79" i="4"/>
  <c r="J79" i="4"/>
  <c r="F80" i="4"/>
  <c r="G80" i="4"/>
  <c r="H80" i="4"/>
  <c r="I80" i="4"/>
  <c r="J80" i="4"/>
  <c r="F81" i="4"/>
  <c r="G81" i="4"/>
  <c r="H81" i="4"/>
  <c r="I81" i="4"/>
  <c r="J81" i="4"/>
  <c r="F82" i="4"/>
  <c r="G82" i="4"/>
  <c r="H82" i="4"/>
  <c r="I82" i="4"/>
  <c r="J82" i="4"/>
  <c r="F83" i="4"/>
  <c r="G83" i="4"/>
  <c r="H83" i="4"/>
  <c r="I83" i="4"/>
  <c r="J83" i="4"/>
  <c r="F84" i="4"/>
  <c r="G84" i="4"/>
  <c r="H84" i="4"/>
  <c r="I84" i="4"/>
  <c r="J84" i="4"/>
  <c r="F85" i="4"/>
  <c r="G85" i="4"/>
  <c r="H85" i="4"/>
  <c r="I85" i="4"/>
  <c r="J85" i="4"/>
  <c r="F86" i="4"/>
  <c r="G86" i="4"/>
  <c r="H86" i="4"/>
  <c r="I86" i="4"/>
  <c r="J86" i="4"/>
  <c r="F87" i="4"/>
  <c r="G87" i="4"/>
  <c r="H87" i="4"/>
  <c r="I87" i="4"/>
  <c r="J87" i="4"/>
  <c r="F88" i="4"/>
  <c r="G88" i="4"/>
  <c r="H88" i="4"/>
  <c r="I88" i="4"/>
  <c r="J88" i="4"/>
  <c r="F89" i="4"/>
  <c r="G89" i="4"/>
  <c r="H89" i="4"/>
  <c r="I89" i="4"/>
  <c r="J89" i="4"/>
  <c r="F90" i="4"/>
  <c r="G90" i="4"/>
  <c r="H90" i="4"/>
  <c r="I90" i="4"/>
  <c r="J90" i="4"/>
  <c r="F91" i="4"/>
  <c r="G91" i="4"/>
  <c r="H91" i="4"/>
  <c r="I91" i="4"/>
  <c r="J91" i="4"/>
  <c r="F92" i="4"/>
  <c r="G92" i="4"/>
  <c r="H92" i="4"/>
  <c r="I92" i="4"/>
  <c r="J92" i="4"/>
  <c r="F93" i="4"/>
  <c r="G93" i="4"/>
  <c r="H93" i="4"/>
  <c r="I93" i="4"/>
  <c r="J93" i="4"/>
  <c r="F94" i="4"/>
  <c r="G94" i="4"/>
  <c r="H94" i="4"/>
  <c r="I94" i="4"/>
  <c r="J94" i="4"/>
  <c r="F95" i="4"/>
  <c r="G95" i="4"/>
  <c r="H95" i="4"/>
  <c r="I95" i="4"/>
  <c r="J95" i="4"/>
  <c r="F96" i="4"/>
  <c r="G96" i="4"/>
  <c r="H96" i="4"/>
  <c r="I96" i="4"/>
  <c r="J96" i="4"/>
  <c r="F97" i="4"/>
  <c r="G97" i="4"/>
  <c r="H97" i="4"/>
  <c r="I97" i="4"/>
  <c r="J97" i="4"/>
  <c r="F98" i="4"/>
  <c r="G98" i="4"/>
  <c r="H98" i="4"/>
  <c r="I98" i="4"/>
  <c r="J98" i="4"/>
  <c r="F99" i="4"/>
  <c r="G99" i="4"/>
  <c r="H99" i="4"/>
  <c r="I99" i="4"/>
  <c r="J99" i="4"/>
  <c r="F100" i="4"/>
  <c r="G100" i="4"/>
  <c r="H100" i="4"/>
  <c r="I100" i="4"/>
  <c r="J100" i="4"/>
  <c r="F101" i="4"/>
  <c r="G101" i="4"/>
  <c r="H101" i="4"/>
  <c r="I101" i="4"/>
  <c r="J101" i="4"/>
  <c r="F102" i="4"/>
  <c r="G102" i="4"/>
  <c r="H102" i="4"/>
  <c r="I102" i="4"/>
  <c r="J102" i="4"/>
  <c r="F103" i="4"/>
  <c r="G103" i="4"/>
  <c r="H103" i="4"/>
  <c r="I103" i="4"/>
  <c r="J103" i="4"/>
  <c r="F104" i="4"/>
  <c r="G104" i="4"/>
  <c r="H104" i="4"/>
  <c r="I104" i="4"/>
  <c r="J104" i="4"/>
  <c r="F105" i="4"/>
  <c r="G105" i="4"/>
  <c r="H105" i="4"/>
  <c r="I105" i="4"/>
  <c r="J105" i="4"/>
  <c r="F106" i="4"/>
  <c r="G106" i="4"/>
  <c r="H106" i="4"/>
  <c r="I106" i="4"/>
  <c r="J106" i="4"/>
  <c r="F107" i="4"/>
  <c r="G107" i="4"/>
  <c r="H107" i="4"/>
  <c r="I107" i="4"/>
  <c r="J107" i="4"/>
  <c r="F108" i="4"/>
  <c r="G108" i="4"/>
  <c r="H108" i="4"/>
  <c r="I108" i="4"/>
  <c r="J108" i="4"/>
  <c r="F109" i="4"/>
  <c r="G109" i="4"/>
  <c r="H109" i="4"/>
  <c r="I109" i="4"/>
  <c r="J109" i="4"/>
  <c r="F110" i="4"/>
  <c r="G110" i="4"/>
  <c r="H110" i="4"/>
  <c r="I110" i="4"/>
  <c r="J110" i="4"/>
  <c r="F111" i="4"/>
  <c r="G111" i="4"/>
  <c r="H111" i="4"/>
  <c r="I111" i="4"/>
  <c r="J111" i="4"/>
  <c r="F112" i="4"/>
  <c r="G112" i="4"/>
  <c r="H112" i="4"/>
  <c r="I112" i="4"/>
  <c r="J112" i="4"/>
  <c r="F113" i="4"/>
  <c r="G113" i="4"/>
  <c r="H113" i="4"/>
  <c r="I113" i="4"/>
  <c r="J113" i="4"/>
  <c r="F114" i="4"/>
  <c r="G114" i="4"/>
  <c r="H114" i="4"/>
  <c r="I114" i="4"/>
  <c r="J114" i="4"/>
  <c r="F115" i="4"/>
  <c r="G115" i="4"/>
  <c r="H115" i="4"/>
  <c r="I115" i="4"/>
  <c r="J115" i="4"/>
  <c r="F116" i="4"/>
  <c r="G116" i="4"/>
  <c r="H116" i="4"/>
  <c r="I116" i="4"/>
  <c r="J116" i="4"/>
  <c r="F117" i="4"/>
  <c r="G117" i="4"/>
  <c r="H117" i="4"/>
  <c r="I117" i="4"/>
  <c r="J117" i="4"/>
  <c r="F118" i="4"/>
  <c r="G118" i="4"/>
  <c r="H118" i="4"/>
  <c r="I118" i="4"/>
  <c r="J118" i="4"/>
  <c r="F119" i="4"/>
  <c r="G119" i="4"/>
  <c r="H119" i="4"/>
  <c r="I119" i="4"/>
  <c r="J119" i="4"/>
  <c r="F120" i="4"/>
  <c r="G120" i="4"/>
  <c r="H120" i="4"/>
  <c r="I120" i="4"/>
  <c r="J120" i="4"/>
  <c r="F121" i="4"/>
  <c r="G121" i="4"/>
  <c r="H121" i="4"/>
  <c r="I121" i="4"/>
  <c r="J121" i="4"/>
  <c r="F122" i="4"/>
  <c r="G122" i="4"/>
  <c r="H122" i="4"/>
  <c r="I122" i="4"/>
  <c r="J122" i="4"/>
  <c r="F123" i="4"/>
  <c r="G123" i="4"/>
  <c r="H123" i="4"/>
  <c r="I123" i="4"/>
  <c r="J123" i="4"/>
  <c r="F124" i="4"/>
  <c r="G124" i="4"/>
  <c r="H124" i="4"/>
  <c r="I124" i="4"/>
  <c r="J124" i="4"/>
  <c r="F125" i="4"/>
  <c r="G125" i="4"/>
  <c r="H125" i="4"/>
  <c r="I125" i="4"/>
  <c r="J125" i="4"/>
  <c r="F126" i="4"/>
  <c r="G126" i="4"/>
  <c r="H126" i="4"/>
  <c r="I126" i="4"/>
  <c r="J126" i="4"/>
  <c r="F127" i="4"/>
  <c r="G127" i="4"/>
  <c r="H127" i="4"/>
  <c r="I127" i="4"/>
  <c r="J127" i="4"/>
  <c r="F128" i="4"/>
  <c r="G128" i="4"/>
  <c r="H128" i="4"/>
  <c r="I128" i="4"/>
  <c r="J128" i="4"/>
  <c r="F129" i="4"/>
  <c r="G129" i="4"/>
  <c r="H129" i="4"/>
  <c r="I129" i="4"/>
  <c r="J129" i="4"/>
  <c r="F130" i="4"/>
  <c r="G130" i="4"/>
  <c r="H130" i="4"/>
  <c r="I130" i="4"/>
  <c r="J130" i="4"/>
  <c r="F131" i="4"/>
  <c r="G131" i="4"/>
  <c r="H131" i="4"/>
  <c r="I131" i="4"/>
  <c r="J131" i="4"/>
  <c r="F132" i="4"/>
  <c r="G132" i="4"/>
  <c r="H132" i="4"/>
  <c r="I132" i="4"/>
  <c r="J132" i="4"/>
  <c r="F133" i="4"/>
  <c r="G133" i="4"/>
  <c r="H133" i="4"/>
  <c r="I133" i="4"/>
  <c r="J133" i="4"/>
  <c r="F134" i="4"/>
  <c r="G134" i="4"/>
  <c r="H134" i="4"/>
  <c r="I134" i="4"/>
  <c r="J134" i="4"/>
  <c r="F135" i="4"/>
  <c r="G135" i="4"/>
  <c r="H135" i="4"/>
  <c r="I135" i="4"/>
  <c r="J135" i="4"/>
  <c r="F136" i="4"/>
  <c r="G136" i="4"/>
  <c r="H136" i="4"/>
  <c r="I136" i="4"/>
  <c r="J136" i="4"/>
  <c r="F137" i="4"/>
  <c r="G137" i="4"/>
  <c r="H137" i="4"/>
  <c r="I137" i="4"/>
  <c r="J137" i="4"/>
  <c r="F138" i="4"/>
  <c r="G138" i="4"/>
  <c r="H138" i="4"/>
  <c r="I138" i="4"/>
  <c r="J138" i="4"/>
  <c r="F139" i="4"/>
  <c r="G139" i="4"/>
  <c r="H139" i="4"/>
  <c r="I139" i="4"/>
  <c r="J139" i="4"/>
  <c r="F140" i="4"/>
  <c r="G140" i="4"/>
  <c r="H140" i="4"/>
  <c r="I140" i="4"/>
  <c r="J140" i="4"/>
  <c r="F141" i="4"/>
  <c r="G141" i="4"/>
  <c r="H141" i="4"/>
  <c r="I141" i="4"/>
  <c r="J141" i="4"/>
  <c r="F142" i="4"/>
  <c r="G142" i="4"/>
  <c r="H142" i="4"/>
  <c r="I142" i="4"/>
  <c r="J142" i="4"/>
  <c r="F143" i="4"/>
  <c r="G143" i="4"/>
  <c r="H143" i="4"/>
  <c r="I143" i="4"/>
  <c r="J143" i="4"/>
  <c r="F144" i="4"/>
  <c r="G144" i="4"/>
  <c r="H144" i="4"/>
  <c r="I144" i="4"/>
  <c r="J144" i="4"/>
  <c r="F145" i="4"/>
  <c r="G145" i="4"/>
  <c r="H145" i="4"/>
  <c r="I145" i="4"/>
  <c r="J145" i="4"/>
  <c r="F146" i="4"/>
  <c r="G146" i="4"/>
  <c r="H146" i="4"/>
  <c r="I146" i="4"/>
  <c r="J146" i="4"/>
  <c r="F147" i="4"/>
  <c r="G147" i="4"/>
  <c r="H147" i="4"/>
  <c r="I147" i="4"/>
  <c r="J147" i="4"/>
  <c r="F148" i="4"/>
  <c r="G148" i="4"/>
  <c r="H148" i="4"/>
  <c r="I148" i="4"/>
  <c r="J148" i="4"/>
  <c r="F149" i="4"/>
  <c r="G149" i="4"/>
  <c r="H149" i="4"/>
  <c r="I149" i="4"/>
  <c r="J149" i="4"/>
  <c r="F150" i="4"/>
  <c r="G150" i="4"/>
  <c r="H150" i="4"/>
  <c r="I150" i="4"/>
  <c r="J150" i="4"/>
  <c r="F151" i="4"/>
  <c r="G151" i="4"/>
  <c r="H151" i="4"/>
  <c r="I151" i="4"/>
  <c r="J151" i="4"/>
  <c r="F152" i="4"/>
  <c r="G152" i="4"/>
  <c r="H152" i="4"/>
  <c r="I152" i="4"/>
  <c r="J152" i="4"/>
  <c r="F153" i="4"/>
  <c r="G153" i="4"/>
  <c r="H153" i="4"/>
  <c r="I153" i="4"/>
  <c r="J153" i="4"/>
  <c r="F154" i="4"/>
  <c r="G154" i="4"/>
  <c r="H154" i="4"/>
  <c r="I154" i="4"/>
  <c r="J154" i="4"/>
  <c r="F155" i="4"/>
  <c r="G155" i="4"/>
  <c r="H155" i="4"/>
  <c r="I155" i="4"/>
  <c r="J155" i="4"/>
  <c r="F156" i="4"/>
  <c r="G156" i="4"/>
  <c r="H156" i="4"/>
  <c r="I156" i="4"/>
  <c r="J156" i="4"/>
  <c r="F157" i="4"/>
  <c r="G157" i="4"/>
  <c r="H157" i="4"/>
  <c r="I157" i="4"/>
  <c r="J157" i="4"/>
  <c r="F158" i="4"/>
  <c r="G158" i="4"/>
  <c r="H158" i="4"/>
  <c r="I158" i="4"/>
  <c r="J158" i="4"/>
  <c r="F159" i="4"/>
  <c r="G159" i="4"/>
  <c r="H159" i="4"/>
  <c r="I159" i="4"/>
  <c r="J159" i="4"/>
  <c r="F160" i="4"/>
  <c r="G160" i="4"/>
  <c r="H160" i="4"/>
  <c r="I160" i="4"/>
  <c r="J160" i="4"/>
  <c r="F161" i="4"/>
  <c r="G161" i="4"/>
  <c r="H161" i="4"/>
  <c r="I161" i="4"/>
  <c r="J161" i="4"/>
  <c r="F162" i="4"/>
  <c r="G162" i="4"/>
  <c r="H162" i="4"/>
  <c r="I162" i="4"/>
  <c r="J162" i="4"/>
  <c r="F163" i="4"/>
  <c r="G163" i="4"/>
  <c r="H163" i="4"/>
  <c r="I163" i="4"/>
  <c r="J163" i="4"/>
  <c r="F164" i="4"/>
  <c r="G164" i="4"/>
  <c r="H164" i="4"/>
  <c r="I164" i="4"/>
  <c r="J164" i="4"/>
  <c r="F165" i="4"/>
  <c r="G165" i="4"/>
  <c r="H165" i="4"/>
  <c r="I165" i="4"/>
  <c r="J165" i="4"/>
  <c r="F166" i="4"/>
  <c r="G166" i="4"/>
  <c r="H166" i="4"/>
  <c r="I166" i="4"/>
  <c r="J166" i="4"/>
  <c r="F167" i="4"/>
  <c r="G167" i="4"/>
  <c r="H167" i="4"/>
  <c r="I167" i="4"/>
  <c r="J167" i="4"/>
  <c r="F168" i="4"/>
  <c r="G168" i="4"/>
  <c r="H168" i="4"/>
  <c r="I168" i="4"/>
  <c r="J168" i="4"/>
  <c r="F169" i="4"/>
  <c r="G169" i="4"/>
  <c r="H169" i="4"/>
  <c r="I169" i="4"/>
  <c r="J169" i="4"/>
  <c r="F170" i="4"/>
  <c r="G170" i="4"/>
  <c r="H170" i="4"/>
  <c r="I170" i="4"/>
  <c r="J170" i="4"/>
  <c r="F171" i="4"/>
  <c r="G171" i="4"/>
  <c r="H171" i="4"/>
  <c r="I171" i="4"/>
  <c r="J171" i="4"/>
  <c r="F172" i="4"/>
  <c r="G172" i="4"/>
  <c r="H172" i="4"/>
  <c r="I172" i="4"/>
  <c r="J172" i="4"/>
  <c r="F173" i="4"/>
  <c r="G173" i="4"/>
  <c r="H173" i="4"/>
  <c r="I173" i="4"/>
  <c r="J173" i="4"/>
  <c r="F174" i="4"/>
  <c r="G174" i="4"/>
  <c r="H174" i="4"/>
  <c r="I174" i="4"/>
  <c r="J174" i="4"/>
  <c r="F175" i="4"/>
  <c r="G175" i="4"/>
  <c r="H175" i="4"/>
  <c r="I175" i="4"/>
  <c r="J175" i="4"/>
  <c r="F176" i="4"/>
  <c r="G176" i="4"/>
  <c r="H176" i="4"/>
  <c r="I176" i="4"/>
  <c r="J176" i="4"/>
  <c r="F177" i="4"/>
  <c r="G177" i="4"/>
  <c r="H177" i="4"/>
  <c r="I177" i="4"/>
  <c r="J177" i="4"/>
  <c r="F178" i="4"/>
  <c r="G178" i="4"/>
  <c r="H178" i="4"/>
  <c r="I178" i="4"/>
  <c r="J178" i="4"/>
  <c r="F179" i="4"/>
  <c r="G179" i="4"/>
  <c r="H179" i="4"/>
  <c r="I179" i="4"/>
  <c r="J179" i="4"/>
  <c r="F180" i="4"/>
  <c r="G180" i="4"/>
  <c r="H180" i="4"/>
  <c r="I180" i="4"/>
  <c r="J180" i="4"/>
  <c r="F181" i="4"/>
  <c r="G181" i="4"/>
  <c r="H181" i="4"/>
  <c r="I181" i="4"/>
  <c r="J181" i="4"/>
  <c r="F182" i="4"/>
  <c r="G182" i="4"/>
  <c r="H182" i="4"/>
  <c r="I182" i="4"/>
  <c r="J182" i="4"/>
  <c r="F183" i="4"/>
  <c r="G183" i="4"/>
  <c r="H183" i="4"/>
  <c r="I183" i="4"/>
  <c r="J183" i="4"/>
  <c r="F184" i="4"/>
  <c r="G184" i="4"/>
  <c r="H184" i="4"/>
  <c r="I184" i="4"/>
  <c r="J184" i="4"/>
  <c r="F185" i="4"/>
  <c r="G185" i="4"/>
  <c r="H185" i="4"/>
  <c r="I185" i="4"/>
  <c r="J185" i="4"/>
  <c r="F186" i="4"/>
  <c r="G186" i="4"/>
  <c r="H186" i="4"/>
  <c r="I186" i="4"/>
  <c r="J186" i="4"/>
  <c r="F187" i="4"/>
  <c r="G187" i="4"/>
  <c r="H187" i="4"/>
  <c r="I187" i="4"/>
  <c r="J187" i="4"/>
  <c r="F188" i="4"/>
  <c r="G188" i="4"/>
  <c r="H188" i="4"/>
  <c r="I188" i="4"/>
  <c r="J188" i="4"/>
  <c r="F189" i="4"/>
  <c r="G189" i="4"/>
  <c r="H189" i="4"/>
  <c r="I189" i="4"/>
  <c r="J189" i="4"/>
  <c r="F190" i="4"/>
  <c r="G190" i="4"/>
  <c r="H190" i="4"/>
  <c r="I190" i="4"/>
  <c r="J190" i="4"/>
  <c r="F191" i="4"/>
  <c r="G191" i="4"/>
  <c r="H191" i="4"/>
  <c r="I191" i="4"/>
  <c r="J191" i="4"/>
  <c r="F192" i="4"/>
  <c r="G192" i="4"/>
  <c r="H192" i="4"/>
  <c r="I192" i="4"/>
  <c r="J192" i="4"/>
  <c r="F193" i="4"/>
  <c r="G193" i="4"/>
  <c r="H193" i="4"/>
  <c r="I193" i="4"/>
  <c r="J193" i="4"/>
  <c r="F194" i="4"/>
  <c r="G194" i="4"/>
  <c r="H194" i="4"/>
  <c r="I194" i="4"/>
  <c r="J194" i="4"/>
  <c r="F195" i="4"/>
  <c r="G195" i="4"/>
  <c r="H195" i="4"/>
  <c r="I195" i="4"/>
  <c r="J195" i="4"/>
  <c r="F196" i="4"/>
  <c r="G196" i="4"/>
  <c r="H196" i="4"/>
  <c r="I196" i="4"/>
  <c r="J196" i="4"/>
  <c r="F197" i="4"/>
  <c r="G197" i="4"/>
  <c r="H197" i="4"/>
  <c r="I197" i="4"/>
  <c r="J197" i="4"/>
  <c r="F198" i="4"/>
  <c r="G198" i="4"/>
  <c r="H198" i="4"/>
  <c r="I198" i="4"/>
  <c r="J198" i="4"/>
  <c r="F4" i="4"/>
  <c r="H4" i="4"/>
  <c r="I4" i="4"/>
  <c r="J4" i="4"/>
  <c r="G4" i="4"/>
  <c r="E27" i="3" l="1"/>
  <c r="B42" i="3"/>
  <c r="C11" i="3"/>
  <c r="B19" i="3" s="1"/>
  <c r="C9" i="3"/>
  <c r="B25" i="3" s="1"/>
  <c r="C7" i="3"/>
  <c r="B26" i="3" s="1"/>
  <c r="C6" i="3" l="1"/>
  <c r="B24" i="3" l="1"/>
  <c r="B18" i="3"/>
  <c r="C14" i="3"/>
  <c r="C18" i="3" l="1"/>
  <c r="B23" i="3"/>
  <c r="C19" i="3"/>
  <c r="C24" i="3"/>
  <c r="D24" i="3" s="1"/>
  <c r="C26" i="3"/>
  <c r="D26" i="3" s="1"/>
  <c r="C25" i="3"/>
  <c r="D25" i="3" s="1"/>
  <c r="E25" i="3" s="1"/>
  <c r="E24" i="3" l="1"/>
  <c r="T1" i="1" l="1"/>
  <c r="S200" i="1"/>
  <c r="Q5" i="1"/>
  <c r="Q6" i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0" i="1"/>
  <c r="Q111" i="1"/>
  <c r="Q112" i="1"/>
  <c r="Q113" i="1"/>
  <c r="Q114" i="1"/>
  <c r="Q115" i="1"/>
  <c r="Q116" i="1"/>
  <c r="Q117" i="1"/>
  <c r="Q118" i="1"/>
  <c r="Q119" i="1"/>
  <c r="Q120" i="1"/>
  <c r="Q121" i="1"/>
  <c r="Q122" i="1"/>
  <c r="Q123" i="1"/>
  <c r="Q124" i="1"/>
  <c r="Q125" i="1"/>
  <c r="Q126" i="1"/>
  <c r="Q127" i="1"/>
  <c r="Q128" i="1"/>
  <c r="Q129" i="1"/>
  <c r="Q130" i="1"/>
  <c r="Q131" i="1"/>
  <c r="Q132" i="1"/>
  <c r="Q133" i="1"/>
  <c r="Q134" i="1"/>
  <c r="Q135" i="1"/>
  <c r="Q136" i="1"/>
  <c r="Q137" i="1"/>
  <c r="Q138" i="1"/>
  <c r="Q139" i="1"/>
  <c r="Q140" i="1"/>
  <c r="Q141" i="1"/>
  <c r="Q142" i="1"/>
  <c r="Q143" i="1"/>
  <c r="Q144" i="1"/>
  <c r="Q145" i="1"/>
  <c r="Q146" i="1"/>
  <c r="Q147" i="1"/>
  <c r="Q148" i="1"/>
  <c r="Q149" i="1"/>
  <c r="Q150" i="1"/>
  <c r="Q151" i="1"/>
  <c r="Q152" i="1"/>
  <c r="Q153" i="1"/>
  <c r="Q154" i="1"/>
  <c r="Q155" i="1"/>
  <c r="Q156" i="1"/>
  <c r="Q157" i="1"/>
  <c r="Q158" i="1"/>
  <c r="Q159" i="1"/>
  <c r="Q160" i="1"/>
  <c r="Q161" i="1"/>
  <c r="Q162" i="1"/>
  <c r="Q163" i="1"/>
  <c r="Q164" i="1"/>
  <c r="Q165" i="1"/>
  <c r="Q166" i="1"/>
  <c r="Q167" i="1"/>
  <c r="Q168" i="1"/>
  <c r="Q169" i="1"/>
  <c r="Q170" i="1"/>
  <c r="Q171" i="1"/>
  <c r="Q172" i="1"/>
  <c r="Q173" i="1"/>
  <c r="Q174" i="1"/>
  <c r="Q175" i="1"/>
  <c r="Q176" i="1"/>
  <c r="Q177" i="1"/>
  <c r="Q178" i="1"/>
  <c r="Q179" i="1"/>
  <c r="Q180" i="1"/>
  <c r="Q181" i="1"/>
  <c r="Q182" i="1"/>
  <c r="Q183" i="1"/>
  <c r="Q184" i="1"/>
  <c r="Q185" i="1"/>
  <c r="Q186" i="1"/>
  <c r="Q187" i="1"/>
  <c r="Q188" i="1"/>
  <c r="Q189" i="1"/>
  <c r="Q190" i="1"/>
  <c r="Q191" i="1"/>
  <c r="Q192" i="1"/>
  <c r="Q193" i="1"/>
  <c r="Q194" i="1"/>
  <c r="Q195" i="1"/>
  <c r="Q196" i="1"/>
  <c r="Q197" i="1"/>
  <c r="Q198" i="1"/>
  <c r="Q4" i="1"/>
  <c r="Q200" i="1" s="1"/>
  <c r="N200" i="1"/>
  <c r="M200" i="1"/>
  <c r="G200" i="1"/>
  <c r="H200" i="1"/>
  <c r="I200" i="1"/>
  <c r="F200" i="1"/>
  <c r="J5" i="1" l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4" i="1"/>
  <c r="J200" i="1" l="1"/>
  <c r="O200" i="1" l="1"/>
  <c r="P4" i="1" s="1"/>
  <c r="P4" i="4" s="1"/>
  <c r="R4" i="1" l="1"/>
  <c r="R4" i="4" s="1"/>
  <c r="P196" i="1"/>
  <c r="P164" i="1"/>
  <c r="P132" i="1"/>
  <c r="P104" i="1"/>
  <c r="P72" i="1"/>
  <c r="P56" i="1"/>
  <c r="P24" i="1"/>
  <c r="P179" i="1"/>
  <c r="P147" i="1"/>
  <c r="P115" i="1"/>
  <c r="P83" i="1"/>
  <c r="P51" i="1"/>
  <c r="P19" i="1"/>
  <c r="P189" i="1"/>
  <c r="P173" i="1"/>
  <c r="P157" i="1"/>
  <c r="P141" i="1"/>
  <c r="P125" i="1"/>
  <c r="P109" i="1"/>
  <c r="P93" i="1"/>
  <c r="P77" i="1"/>
  <c r="P61" i="1"/>
  <c r="P45" i="1"/>
  <c r="P29" i="1"/>
  <c r="P13" i="1"/>
  <c r="P7" i="1"/>
  <c r="P168" i="1"/>
  <c r="P136" i="1"/>
  <c r="P100" i="1"/>
  <c r="P52" i="1"/>
  <c r="P20" i="1"/>
  <c r="P191" i="1"/>
  <c r="P159" i="1"/>
  <c r="P127" i="1"/>
  <c r="P95" i="1"/>
  <c r="P63" i="1"/>
  <c r="P31" i="1"/>
  <c r="P194" i="1"/>
  <c r="P178" i="1"/>
  <c r="P162" i="1"/>
  <c r="P146" i="1"/>
  <c r="P130" i="1"/>
  <c r="P114" i="1"/>
  <c r="P98" i="1"/>
  <c r="P82" i="1"/>
  <c r="P66" i="1"/>
  <c r="P50" i="1"/>
  <c r="P34" i="1"/>
  <c r="P18" i="1"/>
  <c r="P156" i="1"/>
  <c r="P96" i="1"/>
  <c r="P48" i="1"/>
  <c r="P171" i="1"/>
  <c r="P107" i="1"/>
  <c r="P43" i="1"/>
  <c r="P185" i="1"/>
  <c r="P153" i="1"/>
  <c r="P121" i="1"/>
  <c r="P89" i="1"/>
  <c r="P57" i="1"/>
  <c r="P25" i="1"/>
  <c r="P192" i="1"/>
  <c r="P128" i="1"/>
  <c r="P44" i="1"/>
  <c r="P183" i="1"/>
  <c r="P119" i="1"/>
  <c r="P55" i="1"/>
  <c r="P190" i="1"/>
  <c r="P158" i="1"/>
  <c r="P126" i="1"/>
  <c r="P94" i="1"/>
  <c r="P62" i="1"/>
  <c r="P30" i="1"/>
  <c r="P148" i="1"/>
  <c r="P116" i="1"/>
  <c r="P64" i="1"/>
  <c r="P195" i="1"/>
  <c r="P131" i="1"/>
  <c r="P67" i="1"/>
  <c r="P197" i="1"/>
  <c r="P165" i="1"/>
  <c r="P133" i="1"/>
  <c r="P101" i="1"/>
  <c r="P69" i="1"/>
  <c r="P37" i="1"/>
  <c r="P5" i="1"/>
  <c r="P152" i="1"/>
  <c r="P84" i="1"/>
  <c r="P172" i="1"/>
  <c r="P140" i="1"/>
  <c r="P112" i="1"/>
  <c r="P80" i="1"/>
  <c r="P60" i="1"/>
  <c r="P32" i="1"/>
  <c r="P187" i="1"/>
  <c r="P155" i="1"/>
  <c r="P123" i="1"/>
  <c r="P91" i="1"/>
  <c r="P59" i="1"/>
  <c r="P27" i="1"/>
  <c r="P193" i="1"/>
  <c r="P177" i="1"/>
  <c r="P161" i="1"/>
  <c r="P145" i="1"/>
  <c r="P129" i="1"/>
  <c r="P113" i="1"/>
  <c r="P97" i="1"/>
  <c r="P81" i="1"/>
  <c r="P65" i="1"/>
  <c r="P49" i="1"/>
  <c r="P33" i="1"/>
  <c r="P17" i="1"/>
  <c r="P8" i="1"/>
  <c r="P176" i="1"/>
  <c r="P144" i="1"/>
  <c r="P108" i="1"/>
  <c r="P76" i="1"/>
  <c r="P28" i="1"/>
  <c r="P167" i="1"/>
  <c r="P135" i="1"/>
  <c r="P103" i="1"/>
  <c r="P71" i="1"/>
  <c r="P39" i="1"/>
  <c r="P198" i="1"/>
  <c r="P182" i="1"/>
  <c r="P166" i="1"/>
  <c r="P150" i="1"/>
  <c r="P134" i="1"/>
  <c r="P118" i="1"/>
  <c r="P102" i="1"/>
  <c r="P86" i="1"/>
  <c r="P70" i="1"/>
  <c r="P54" i="1"/>
  <c r="P38" i="1"/>
  <c r="P22" i="1"/>
  <c r="P6" i="1"/>
  <c r="P188" i="1"/>
  <c r="P124" i="1"/>
  <c r="P68" i="1"/>
  <c r="P16" i="1"/>
  <c r="P139" i="1"/>
  <c r="P75" i="1"/>
  <c r="P15" i="1"/>
  <c r="P169" i="1"/>
  <c r="P137" i="1"/>
  <c r="P105" i="1"/>
  <c r="P73" i="1"/>
  <c r="P41" i="1"/>
  <c r="P9" i="1"/>
  <c r="P160" i="1"/>
  <c r="P92" i="1"/>
  <c r="P12" i="1"/>
  <c r="P151" i="1"/>
  <c r="P87" i="1"/>
  <c r="P23" i="1"/>
  <c r="P174" i="1"/>
  <c r="P142" i="1"/>
  <c r="P110" i="1"/>
  <c r="P78" i="1"/>
  <c r="P46" i="1"/>
  <c r="P14" i="1"/>
  <c r="P180" i="1"/>
  <c r="P88" i="1"/>
  <c r="P40" i="1"/>
  <c r="P163" i="1"/>
  <c r="P99" i="1"/>
  <c r="P35" i="1"/>
  <c r="P181" i="1"/>
  <c r="P149" i="1"/>
  <c r="P117" i="1"/>
  <c r="P85" i="1"/>
  <c r="P53" i="1"/>
  <c r="P21" i="1"/>
  <c r="P184" i="1"/>
  <c r="P120" i="1"/>
  <c r="P36" i="1"/>
  <c r="P175" i="1"/>
  <c r="P143" i="1"/>
  <c r="P111" i="1"/>
  <c r="P79" i="1"/>
  <c r="P47" i="1"/>
  <c r="P11" i="1"/>
  <c r="P186" i="1"/>
  <c r="P170" i="1"/>
  <c r="P154" i="1"/>
  <c r="P138" i="1"/>
  <c r="P122" i="1"/>
  <c r="P106" i="1"/>
  <c r="P90" i="1"/>
  <c r="P74" i="1"/>
  <c r="P58" i="1"/>
  <c r="P42" i="1"/>
  <c r="P26" i="1"/>
  <c r="P10" i="1"/>
  <c r="R90" i="1" l="1"/>
  <c r="R90" i="4" s="1"/>
  <c r="P90" i="4"/>
  <c r="R47" i="1"/>
  <c r="R47" i="4" s="1"/>
  <c r="P47" i="4"/>
  <c r="R21" i="1"/>
  <c r="R21" i="4" s="1"/>
  <c r="P21" i="4"/>
  <c r="R163" i="1"/>
  <c r="R163" i="4" s="1"/>
  <c r="P163" i="4"/>
  <c r="R142" i="1"/>
  <c r="R142" i="4" s="1"/>
  <c r="P142" i="4"/>
  <c r="R151" i="1"/>
  <c r="R151" i="4" s="1"/>
  <c r="P151" i="4"/>
  <c r="R137" i="1"/>
  <c r="R137" i="4" s="1"/>
  <c r="P137" i="4"/>
  <c r="R188" i="1"/>
  <c r="R188" i="4" s="1"/>
  <c r="P188" i="4"/>
  <c r="R118" i="1"/>
  <c r="R118" i="4" s="1"/>
  <c r="P118" i="4"/>
  <c r="R103" i="1"/>
  <c r="R103" i="4" s="1"/>
  <c r="P103" i="4"/>
  <c r="R8" i="1"/>
  <c r="R8" i="4" s="1"/>
  <c r="P8" i="4"/>
  <c r="R129" i="1"/>
  <c r="R129" i="4" s="1"/>
  <c r="P129" i="4"/>
  <c r="R193" i="1"/>
  <c r="R193" i="4" s="1"/>
  <c r="P193" i="4"/>
  <c r="R60" i="1"/>
  <c r="R60" i="4" s="1"/>
  <c r="P60" i="4"/>
  <c r="R37" i="1"/>
  <c r="R37" i="4" s="1"/>
  <c r="P37" i="4"/>
  <c r="R195" i="1"/>
  <c r="R195" i="4" s="1"/>
  <c r="P195" i="4"/>
  <c r="R30" i="1"/>
  <c r="R30" i="4" s="1"/>
  <c r="P30" i="4"/>
  <c r="R158" i="1"/>
  <c r="R158" i="4" s="1"/>
  <c r="P158" i="4"/>
  <c r="R183" i="1"/>
  <c r="R183" i="4" s="1"/>
  <c r="P183" i="4"/>
  <c r="R153" i="1"/>
  <c r="R153" i="4" s="1"/>
  <c r="P153" i="4"/>
  <c r="R171" i="1"/>
  <c r="R171" i="4" s="1"/>
  <c r="P171" i="4"/>
  <c r="R18" i="1"/>
  <c r="R18" i="4" s="1"/>
  <c r="P18" i="4"/>
  <c r="R82" i="1"/>
  <c r="R82" i="4" s="1"/>
  <c r="P82" i="4"/>
  <c r="R146" i="1"/>
  <c r="R146" i="4" s="1"/>
  <c r="P146" i="4"/>
  <c r="R31" i="1"/>
  <c r="R31" i="4" s="1"/>
  <c r="P31" i="4"/>
  <c r="R159" i="1"/>
  <c r="R159" i="4" s="1"/>
  <c r="P159" i="4"/>
  <c r="R100" i="1"/>
  <c r="R100" i="4" s="1"/>
  <c r="P100" i="4"/>
  <c r="R13" i="1"/>
  <c r="R13" i="4" s="1"/>
  <c r="P13" i="4"/>
  <c r="R77" i="1"/>
  <c r="R77" i="4" s="1"/>
  <c r="P77" i="4"/>
  <c r="R141" i="1"/>
  <c r="R141" i="4" s="1"/>
  <c r="P141" i="4"/>
  <c r="R19" i="1"/>
  <c r="R19" i="4" s="1"/>
  <c r="P19" i="4"/>
  <c r="R147" i="1"/>
  <c r="R147" i="4" s="1"/>
  <c r="P147" i="4"/>
  <c r="R72" i="1"/>
  <c r="R72" i="4" s="1"/>
  <c r="P72" i="4"/>
  <c r="R196" i="1"/>
  <c r="R196" i="4" s="1"/>
  <c r="P196" i="4"/>
  <c r="R42" i="1"/>
  <c r="R42" i="4" s="1"/>
  <c r="P42" i="4"/>
  <c r="R106" i="1"/>
  <c r="R106" i="4" s="1"/>
  <c r="P106" i="4"/>
  <c r="R170" i="1"/>
  <c r="R170" i="4" s="1"/>
  <c r="P170" i="4"/>
  <c r="R79" i="1"/>
  <c r="R79" i="4" s="1"/>
  <c r="P79" i="4"/>
  <c r="R36" i="1"/>
  <c r="R36" i="4" s="1"/>
  <c r="P36" i="4"/>
  <c r="R53" i="1"/>
  <c r="R53" i="4" s="1"/>
  <c r="P53" i="4"/>
  <c r="R181" i="1"/>
  <c r="R181" i="4" s="1"/>
  <c r="P181" i="4"/>
  <c r="R40" i="1"/>
  <c r="R40" i="4" s="1"/>
  <c r="P40" i="4"/>
  <c r="R46" i="1"/>
  <c r="R46" i="4" s="1"/>
  <c r="P46" i="4"/>
  <c r="R174" i="1"/>
  <c r="R174" i="4" s="1"/>
  <c r="P174" i="4"/>
  <c r="R12" i="1"/>
  <c r="R12" i="4" s="1"/>
  <c r="P12" i="4"/>
  <c r="R41" i="1"/>
  <c r="R41" i="4" s="1"/>
  <c r="P41" i="4"/>
  <c r="R169" i="1"/>
  <c r="R169" i="4" s="1"/>
  <c r="P169" i="4"/>
  <c r="R16" i="1"/>
  <c r="R16" i="4" s="1"/>
  <c r="P16" i="4"/>
  <c r="R6" i="1"/>
  <c r="R6" i="4" s="1"/>
  <c r="P6" i="4"/>
  <c r="R70" i="1"/>
  <c r="R70" i="4" s="1"/>
  <c r="P70" i="4"/>
  <c r="R134" i="1"/>
  <c r="R134" i="4" s="1"/>
  <c r="P134" i="4"/>
  <c r="R198" i="1"/>
  <c r="R198" i="4" s="1"/>
  <c r="P198" i="4"/>
  <c r="R135" i="1"/>
  <c r="R135" i="4" s="1"/>
  <c r="P135" i="4"/>
  <c r="R108" i="1"/>
  <c r="R108" i="4" s="1"/>
  <c r="P108" i="4"/>
  <c r="R17" i="1"/>
  <c r="R17" i="4" s="1"/>
  <c r="P17" i="4"/>
  <c r="R81" i="1"/>
  <c r="R81" i="4" s="1"/>
  <c r="P81" i="4"/>
  <c r="R145" i="1"/>
  <c r="R145" i="4" s="1"/>
  <c r="P145" i="4"/>
  <c r="R27" i="1"/>
  <c r="R27" i="4" s="1"/>
  <c r="P27" i="4"/>
  <c r="R155" i="1"/>
  <c r="R155" i="4" s="1"/>
  <c r="P155" i="4"/>
  <c r="R80" i="1"/>
  <c r="R80" i="4" s="1"/>
  <c r="P80" i="4"/>
  <c r="R84" i="1"/>
  <c r="R84" i="4" s="1"/>
  <c r="P84" i="4"/>
  <c r="R69" i="1"/>
  <c r="R69" i="4" s="1"/>
  <c r="P69" i="4"/>
  <c r="R197" i="1"/>
  <c r="R197" i="4" s="1"/>
  <c r="P197" i="4"/>
  <c r="R64" i="1"/>
  <c r="R64" i="4" s="1"/>
  <c r="P64" i="4"/>
  <c r="R62" i="1"/>
  <c r="R62" i="4" s="1"/>
  <c r="P62" i="4"/>
  <c r="R190" i="1"/>
  <c r="R190" i="4" s="1"/>
  <c r="P190" i="4"/>
  <c r="R44" i="1"/>
  <c r="R44" i="4" s="1"/>
  <c r="P44" i="4"/>
  <c r="R57" i="1"/>
  <c r="R57" i="4" s="1"/>
  <c r="P57" i="4"/>
  <c r="R185" i="1"/>
  <c r="R185" i="4" s="1"/>
  <c r="P185" i="4"/>
  <c r="R48" i="1"/>
  <c r="R48" i="4" s="1"/>
  <c r="P48" i="4"/>
  <c r="R34" i="1"/>
  <c r="R34" i="4" s="1"/>
  <c r="P34" i="4"/>
  <c r="R98" i="1"/>
  <c r="R98" i="4" s="1"/>
  <c r="P98" i="4"/>
  <c r="R162" i="1"/>
  <c r="R162" i="4" s="1"/>
  <c r="P162" i="4"/>
  <c r="R63" i="1"/>
  <c r="R63" i="4" s="1"/>
  <c r="P63" i="4"/>
  <c r="R191" i="1"/>
  <c r="R191" i="4" s="1"/>
  <c r="P191" i="4"/>
  <c r="R136" i="1"/>
  <c r="R136" i="4" s="1"/>
  <c r="P136" i="4"/>
  <c r="R29" i="1"/>
  <c r="R29" i="4" s="1"/>
  <c r="P29" i="4"/>
  <c r="R93" i="1"/>
  <c r="R93" i="4" s="1"/>
  <c r="P93" i="4"/>
  <c r="R157" i="1"/>
  <c r="R157" i="4" s="1"/>
  <c r="P157" i="4"/>
  <c r="R51" i="1"/>
  <c r="R51" i="4" s="1"/>
  <c r="P51" i="4"/>
  <c r="R179" i="1"/>
  <c r="R179" i="4" s="1"/>
  <c r="P179" i="4"/>
  <c r="R104" i="1"/>
  <c r="R104" i="4" s="1"/>
  <c r="P104" i="4"/>
  <c r="R58" i="1"/>
  <c r="R58" i="4" s="1"/>
  <c r="P58" i="4"/>
  <c r="R122" i="1"/>
  <c r="R122" i="4" s="1"/>
  <c r="P122" i="4"/>
  <c r="R186" i="1"/>
  <c r="R186" i="4" s="1"/>
  <c r="P186" i="4"/>
  <c r="R111" i="1"/>
  <c r="R111" i="4" s="1"/>
  <c r="P111" i="4"/>
  <c r="R120" i="1"/>
  <c r="R120" i="4" s="1"/>
  <c r="P120" i="4"/>
  <c r="R85" i="1"/>
  <c r="R85" i="4" s="1"/>
  <c r="P85" i="4"/>
  <c r="R35" i="1"/>
  <c r="R35" i="4" s="1"/>
  <c r="P35" i="4"/>
  <c r="R88" i="1"/>
  <c r="R88" i="4" s="1"/>
  <c r="P88" i="4"/>
  <c r="R78" i="1"/>
  <c r="R78" i="4" s="1"/>
  <c r="P78" i="4"/>
  <c r="R23" i="1"/>
  <c r="R23" i="4" s="1"/>
  <c r="P23" i="4"/>
  <c r="R92" i="1"/>
  <c r="R92" i="4" s="1"/>
  <c r="P92" i="4"/>
  <c r="R73" i="1"/>
  <c r="R73" i="4" s="1"/>
  <c r="P73" i="4"/>
  <c r="R15" i="1"/>
  <c r="R15" i="4" s="1"/>
  <c r="P15" i="4"/>
  <c r="R68" i="1"/>
  <c r="R68" i="4" s="1"/>
  <c r="P68" i="4"/>
  <c r="R22" i="1"/>
  <c r="R22" i="4" s="1"/>
  <c r="P22" i="4"/>
  <c r="R86" i="1"/>
  <c r="R86" i="4" s="1"/>
  <c r="P86" i="4"/>
  <c r="R150" i="1"/>
  <c r="R150" i="4" s="1"/>
  <c r="P150" i="4"/>
  <c r="R39" i="1"/>
  <c r="R39" i="4" s="1"/>
  <c r="P39" i="4"/>
  <c r="R167" i="1"/>
  <c r="R167" i="4" s="1"/>
  <c r="P167" i="4"/>
  <c r="R144" i="1"/>
  <c r="R144" i="4" s="1"/>
  <c r="P144" i="4"/>
  <c r="R33" i="1"/>
  <c r="R33" i="4" s="1"/>
  <c r="P33" i="4"/>
  <c r="R97" i="1"/>
  <c r="R97" i="4" s="1"/>
  <c r="P97" i="4"/>
  <c r="R161" i="1"/>
  <c r="R161" i="4" s="1"/>
  <c r="P161" i="4"/>
  <c r="R59" i="1"/>
  <c r="R59" i="4" s="1"/>
  <c r="P59" i="4"/>
  <c r="R187" i="1"/>
  <c r="R187" i="4" s="1"/>
  <c r="P187" i="4"/>
  <c r="R112" i="1"/>
  <c r="R112" i="4" s="1"/>
  <c r="P112" i="4"/>
  <c r="R152" i="1"/>
  <c r="R152" i="4" s="1"/>
  <c r="P152" i="4"/>
  <c r="R101" i="1"/>
  <c r="R101" i="4" s="1"/>
  <c r="P101" i="4"/>
  <c r="R67" i="1"/>
  <c r="R67" i="4" s="1"/>
  <c r="P67" i="4"/>
  <c r="R116" i="1"/>
  <c r="R116" i="4" s="1"/>
  <c r="P116" i="4"/>
  <c r="R94" i="1"/>
  <c r="R94" i="4" s="1"/>
  <c r="P94" i="4"/>
  <c r="R55" i="1"/>
  <c r="R55" i="4" s="1"/>
  <c r="P55" i="4"/>
  <c r="R128" i="1"/>
  <c r="R128" i="4" s="1"/>
  <c r="P128" i="4"/>
  <c r="R89" i="1"/>
  <c r="R89" i="4" s="1"/>
  <c r="P89" i="4"/>
  <c r="R43" i="1"/>
  <c r="R43" i="4" s="1"/>
  <c r="P43" i="4"/>
  <c r="R96" i="1"/>
  <c r="R96" i="4" s="1"/>
  <c r="P96" i="4"/>
  <c r="R50" i="1"/>
  <c r="R50" i="4" s="1"/>
  <c r="P50" i="4"/>
  <c r="R114" i="1"/>
  <c r="R114" i="4" s="1"/>
  <c r="P114" i="4"/>
  <c r="R178" i="1"/>
  <c r="R178" i="4" s="1"/>
  <c r="P178" i="4"/>
  <c r="R95" i="1"/>
  <c r="R95" i="4" s="1"/>
  <c r="P95" i="4"/>
  <c r="R20" i="1"/>
  <c r="R20" i="4" s="1"/>
  <c r="P20" i="4"/>
  <c r="R168" i="1"/>
  <c r="R168" i="4" s="1"/>
  <c r="P168" i="4"/>
  <c r="R45" i="1"/>
  <c r="R45" i="4" s="1"/>
  <c r="P45" i="4"/>
  <c r="R109" i="1"/>
  <c r="R109" i="4" s="1"/>
  <c r="P109" i="4"/>
  <c r="R173" i="1"/>
  <c r="R173" i="4" s="1"/>
  <c r="P173" i="4"/>
  <c r="R83" i="1"/>
  <c r="R83" i="4" s="1"/>
  <c r="P83" i="4"/>
  <c r="R24" i="1"/>
  <c r="R24" i="4" s="1"/>
  <c r="P24" i="4"/>
  <c r="R132" i="1"/>
  <c r="R132" i="4" s="1"/>
  <c r="P132" i="4"/>
  <c r="R26" i="1"/>
  <c r="R26" i="4" s="1"/>
  <c r="P26" i="4"/>
  <c r="R154" i="1"/>
  <c r="R154" i="4" s="1"/>
  <c r="P154" i="4"/>
  <c r="R175" i="1"/>
  <c r="R175" i="4" s="1"/>
  <c r="P175" i="4"/>
  <c r="R149" i="1"/>
  <c r="R149" i="4" s="1"/>
  <c r="P149" i="4"/>
  <c r="R14" i="1"/>
  <c r="R14" i="4" s="1"/>
  <c r="P14" i="4"/>
  <c r="R9" i="1"/>
  <c r="R9" i="4" s="1"/>
  <c r="P9" i="4"/>
  <c r="R139" i="1"/>
  <c r="R139" i="4" s="1"/>
  <c r="P139" i="4"/>
  <c r="R54" i="1"/>
  <c r="R54" i="4" s="1"/>
  <c r="P54" i="4"/>
  <c r="R182" i="1"/>
  <c r="R182" i="4" s="1"/>
  <c r="P182" i="4"/>
  <c r="R76" i="1"/>
  <c r="R76" i="4" s="1"/>
  <c r="P76" i="4"/>
  <c r="R65" i="1"/>
  <c r="R65" i="4" s="1"/>
  <c r="P65" i="4"/>
  <c r="R123" i="1"/>
  <c r="R123" i="4" s="1"/>
  <c r="P123" i="4"/>
  <c r="R172" i="1"/>
  <c r="R172" i="4" s="1"/>
  <c r="P172" i="4"/>
  <c r="R165" i="1"/>
  <c r="R165" i="4" s="1"/>
  <c r="P165" i="4"/>
  <c r="R25" i="1"/>
  <c r="R25" i="4" s="1"/>
  <c r="P25" i="4"/>
  <c r="R10" i="1"/>
  <c r="R10" i="4" s="1"/>
  <c r="P10" i="4"/>
  <c r="R74" i="1"/>
  <c r="R74" i="4" s="1"/>
  <c r="P74" i="4"/>
  <c r="R138" i="1"/>
  <c r="R138" i="4" s="1"/>
  <c r="P138" i="4"/>
  <c r="R11" i="1"/>
  <c r="R11" i="4" s="1"/>
  <c r="P11" i="4"/>
  <c r="R143" i="1"/>
  <c r="R143" i="4" s="1"/>
  <c r="P143" i="4"/>
  <c r="R184" i="1"/>
  <c r="R184" i="4" s="1"/>
  <c r="P184" i="4"/>
  <c r="R117" i="1"/>
  <c r="R117" i="4" s="1"/>
  <c r="P117" i="4"/>
  <c r="R99" i="1"/>
  <c r="R99" i="4" s="1"/>
  <c r="P99" i="4"/>
  <c r="R180" i="1"/>
  <c r="R180" i="4" s="1"/>
  <c r="P180" i="4"/>
  <c r="R110" i="1"/>
  <c r="R110" i="4" s="1"/>
  <c r="P110" i="4"/>
  <c r="R87" i="1"/>
  <c r="R87" i="4" s="1"/>
  <c r="P87" i="4"/>
  <c r="R160" i="1"/>
  <c r="R160" i="4" s="1"/>
  <c r="P160" i="4"/>
  <c r="R105" i="1"/>
  <c r="R105" i="4" s="1"/>
  <c r="P105" i="4"/>
  <c r="R75" i="1"/>
  <c r="R75" i="4" s="1"/>
  <c r="P75" i="4"/>
  <c r="R124" i="1"/>
  <c r="R124" i="4" s="1"/>
  <c r="P124" i="4"/>
  <c r="R38" i="1"/>
  <c r="R38" i="4" s="1"/>
  <c r="P38" i="4"/>
  <c r="R102" i="1"/>
  <c r="R102" i="4" s="1"/>
  <c r="P102" i="4"/>
  <c r="R166" i="1"/>
  <c r="R166" i="4" s="1"/>
  <c r="P166" i="4"/>
  <c r="R71" i="1"/>
  <c r="R71" i="4" s="1"/>
  <c r="P71" i="4"/>
  <c r="R28" i="1"/>
  <c r="R28" i="4" s="1"/>
  <c r="P28" i="4"/>
  <c r="R176" i="1"/>
  <c r="R176" i="4" s="1"/>
  <c r="P176" i="4"/>
  <c r="R49" i="1"/>
  <c r="R49" i="4" s="1"/>
  <c r="P49" i="4"/>
  <c r="R113" i="1"/>
  <c r="R113" i="4" s="1"/>
  <c r="P113" i="4"/>
  <c r="R177" i="1"/>
  <c r="R177" i="4" s="1"/>
  <c r="P177" i="4"/>
  <c r="R91" i="1"/>
  <c r="R91" i="4" s="1"/>
  <c r="P91" i="4"/>
  <c r="R32" i="1"/>
  <c r="R32" i="4" s="1"/>
  <c r="P32" i="4"/>
  <c r="R140" i="1"/>
  <c r="R140" i="4" s="1"/>
  <c r="P140" i="4"/>
  <c r="R5" i="1"/>
  <c r="R5" i="4" s="1"/>
  <c r="P5" i="4"/>
  <c r="R133" i="1"/>
  <c r="R133" i="4" s="1"/>
  <c r="P133" i="4"/>
  <c r="R131" i="1"/>
  <c r="R131" i="4" s="1"/>
  <c r="P131" i="4"/>
  <c r="R148" i="1"/>
  <c r="R148" i="4" s="1"/>
  <c r="P148" i="4"/>
  <c r="R126" i="1"/>
  <c r="R126" i="4" s="1"/>
  <c r="P126" i="4"/>
  <c r="R119" i="1"/>
  <c r="R119" i="4" s="1"/>
  <c r="P119" i="4"/>
  <c r="R192" i="1"/>
  <c r="R192" i="4" s="1"/>
  <c r="P192" i="4"/>
  <c r="R121" i="1"/>
  <c r="R121" i="4" s="1"/>
  <c r="P121" i="4"/>
  <c r="R107" i="1"/>
  <c r="R107" i="4" s="1"/>
  <c r="P107" i="4"/>
  <c r="R156" i="1"/>
  <c r="R156" i="4" s="1"/>
  <c r="P156" i="4"/>
  <c r="R66" i="1"/>
  <c r="R66" i="4" s="1"/>
  <c r="P66" i="4"/>
  <c r="R130" i="1"/>
  <c r="R130" i="4" s="1"/>
  <c r="P130" i="4"/>
  <c r="R194" i="1"/>
  <c r="R194" i="4" s="1"/>
  <c r="P194" i="4"/>
  <c r="R127" i="1"/>
  <c r="R127" i="4" s="1"/>
  <c r="P127" i="4"/>
  <c r="R52" i="1"/>
  <c r="R52" i="4" s="1"/>
  <c r="P52" i="4"/>
  <c r="R7" i="1"/>
  <c r="R7" i="4" s="1"/>
  <c r="P7" i="4"/>
  <c r="R61" i="1"/>
  <c r="R61" i="4" s="1"/>
  <c r="P61" i="4"/>
  <c r="R125" i="1"/>
  <c r="R125" i="4" s="1"/>
  <c r="P125" i="4"/>
  <c r="R189" i="1"/>
  <c r="R189" i="4" s="1"/>
  <c r="P189" i="4"/>
  <c r="R115" i="1"/>
  <c r="R115" i="4" s="1"/>
  <c r="P115" i="4"/>
  <c r="R56" i="1"/>
  <c r="R56" i="4" s="1"/>
  <c r="P56" i="4"/>
  <c r="R164" i="1"/>
  <c r="R164" i="4" s="1"/>
  <c r="P164" i="4"/>
  <c r="P200" i="1"/>
  <c r="R200" i="1" l="1"/>
  <c r="T27" i="1" s="1"/>
  <c r="U27" i="1" s="1"/>
  <c r="T57" i="1"/>
  <c r="U57" i="1" s="1"/>
  <c r="T91" i="1"/>
  <c r="U91" i="1" s="1"/>
  <c r="T8" i="1"/>
  <c r="U8" i="1" s="1"/>
  <c r="T179" i="1"/>
  <c r="U179" i="1" s="1"/>
  <c r="T126" i="1"/>
  <c r="U126" i="1" s="1"/>
  <c r="T153" i="1"/>
  <c r="U153" i="1" s="1"/>
  <c r="T116" i="1"/>
  <c r="U116" i="1" s="1"/>
  <c r="T93" i="1"/>
  <c r="U93" i="1" s="1"/>
  <c r="T60" i="1"/>
  <c r="U60" i="1" s="1"/>
  <c r="T131" i="1"/>
  <c r="U131" i="1" s="1"/>
  <c r="T110" i="1"/>
  <c r="U110" i="1" s="1"/>
  <c r="T17" i="1"/>
  <c r="U17" i="1" s="1"/>
  <c r="T30" i="1"/>
  <c r="U30" i="1" s="1"/>
  <c r="T20" i="1"/>
  <c r="U20" i="1" s="1"/>
  <c r="T150" i="1"/>
  <c r="U150" i="1" s="1"/>
  <c r="T80" i="1"/>
  <c r="U80" i="1" s="1"/>
  <c r="T125" i="1"/>
  <c r="U125" i="1" s="1"/>
  <c r="T29" i="1"/>
  <c r="U29" i="1" s="1"/>
  <c r="T18" i="1"/>
  <c r="U18" i="1" s="1"/>
  <c r="T137" i="1"/>
  <c r="U137" i="1" s="1"/>
  <c r="T144" i="1"/>
  <c r="U144" i="1" s="1"/>
  <c r="T73" i="1"/>
  <c r="U73" i="1" s="1"/>
  <c r="T53" i="1"/>
  <c r="U53" i="1" s="1"/>
  <c r="T139" i="1"/>
  <c r="U139" i="1" s="1"/>
  <c r="T5" i="1"/>
  <c r="U5" i="1" s="1"/>
  <c r="T28" i="1"/>
  <c r="U28" i="1" s="1"/>
  <c r="T155" i="1"/>
  <c r="U155" i="1" s="1"/>
  <c r="T46" i="1"/>
  <c r="U46" i="1" s="1"/>
  <c r="T24" i="1"/>
  <c r="U24" i="1" s="1"/>
  <c r="T178" i="1"/>
  <c r="U178" i="1" s="1"/>
  <c r="T161" i="1"/>
  <c r="U161" i="1" s="1"/>
  <c r="T167" i="1"/>
  <c r="U167" i="1" s="1"/>
  <c r="T186" i="1"/>
  <c r="U186" i="1" s="1"/>
  <c r="T51" i="1"/>
  <c r="U51" i="1" s="1"/>
  <c r="T41" i="1"/>
  <c r="U41" i="1" s="1"/>
  <c r="T77" i="1"/>
  <c r="U77" i="1" s="1"/>
  <c r="T9" i="1"/>
  <c r="U9" i="1" s="1"/>
  <c r="T154" i="1"/>
  <c r="U154" i="1" s="1"/>
  <c r="T121" i="1"/>
  <c r="U121" i="1" s="1"/>
  <c r="T148" i="1"/>
  <c r="U148" i="1" s="1"/>
  <c r="T124" i="1"/>
  <c r="U124" i="1" s="1"/>
  <c r="T117" i="1"/>
  <c r="U117" i="1" s="1"/>
  <c r="T62" i="1"/>
  <c r="U62" i="1" s="1"/>
  <c r="T145" i="1"/>
  <c r="U145" i="1" s="1"/>
  <c r="T159" i="1"/>
  <c r="U159" i="1" s="1"/>
  <c r="T183" i="1"/>
  <c r="U183" i="1" s="1"/>
  <c r="T90" i="1"/>
  <c r="U90" i="1" s="1"/>
  <c r="T14" i="1" l="1"/>
  <c r="U14" i="1" s="1"/>
  <c r="T72" i="1"/>
  <c r="U72" i="1" s="1"/>
  <c r="T104" i="1"/>
  <c r="U104" i="1" s="1"/>
  <c r="T71" i="1"/>
  <c r="U71" i="1" s="1"/>
  <c r="T130" i="1"/>
  <c r="U130" i="1" s="1"/>
  <c r="T37" i="1"/>
  <c r="U37" i="1" s="1"/>
  <c r="T108" i="1"/>
  <c r="U108" i="1" s="1"/>
  <c r="T35" i="1"/>
  <c r="U35" i="1" s="1"/>
  <c r="T94" i="1"/>
  <c r="U94" i="1" s="1"/>
  <c r="T151" i="1"/>
  <c r="U151" i="1" s="1"/>
  <c r="T191" i="1"/>
  <c r="U191" i="1" s="1"/>
  <c r="T61" i="1"/>
  <c r="U61" i="1" s="1"/>
  <c r="T81" i="1"/>
  <c r="U81" i="1" s="1"/>
  <c r="T101" i="1"/>
  <c r="U101" i="1" s="1"/>
  <c r="T12" i="1"/>
  <c r="U12" i="1" s="1"/>
  <c r="T176" i="1"/>
  <c r="U176" i="1" s="1"/>
  <c r="T193" i="1"/>
  <c r="U193" i="1" s="1"/>
  <c r="T78" i="1"/>
  <c r="U78" i="1" s="1"/>
  <c r="T67" i="1"/>
  <c r="U67" i="1" s="1"/>
  <c r="T149" i="1"/>
  <c r="U149" i="1" s="1"/>
  <c r="T36" i="1"/>
  <c r="U36" i="1" s="1"/>
  <c r="T157" i="1"/>
  <c r="U157" i="1" s="1"/>
  <c r="T166" i="1"/>
  <c r="U166" i="1" s="1"/>
  <c r="T189" i="1"/>
  <c r="U189" i="1" s="1"/>
  <c r="T174" i="1"/>
  <c r="U174" i="1" s="1"/>
  <c r="T68" i="1"/>
  <c r="U68" i="1" s="1"/>
  <c r="T83" i="1"/>
  <c r="U83" i="1" s="1"/>
  <c r="T122" i="1"/>
  <c r="U122" i="1" s="1"/>
  <c r="T82" i="1"/>
  <c r="U82" i="1" s="1"/>
  <c r="T55" i="1"/>
  <c r="U55" i="1" s="1"/>
  <c r="T185" i="1"/>
  <c r="U185" i="1" s="1"/>
  <c r="T54" i="1"/>
  <c r="U54" i="1" s="1"/>
  <c r="T105" i="1"/>
  <c r="U105" i="1" s="1"/>
  <c r="T163" i="1"/>
  <c r="U163" i="1" s="1"/>
  <c r="T136" i="1"/>
  <c r="U136" i="1" s="1"/>
  <c r="T187" i="1"/>
  <c r="U187" i="1" s="1"/>
  <c r="T173" i="1"/>
  <c r="U173" i="1" s="1"/>
  <c r="T146" i="1"/>
  <c r="U146" i="1" s="1"/>
  <c r="T34" i="1"/>
  <c r="U34" i="1" s="1"/>
  <c r="T75" i="1"/>
  <c r="U75" i="1" s="1"/>
  <c r="T192" i="1"/>
  <c r="U192" i="1" s="1"/>
  <c r="T25" i="1"/>
  <c r="U25" i="1" s="1"/>
  <c r="T58" i="1"/>
  <c r="U58" i="1" s="1"/>
  <c r="T89" i="1"/>
  <c r="U89" i="1" s="1"/>
  <c r="T42" i="1"/>
  <c r="U42" i="1" s="1"/>
  <c r="T194" i="1"/>
  <c r="U194" i="1" s="1"/>
  <c r="T88" i="1"/>
  <c r="U88" i="1" s="1"/>
  <c r="T165" i="1"/>
  <c r="U165" i="1" s="1"/>
  <c r="T119" i="1"/>
  <c r="U119" i="1" s="1"/>
  <c r="T118" i="1"/>
  <c r="U118" i="1" s="1"/>
  <c r="T6" i="1"/>
  <c r="U6" i="1" s="1"/>
  <c r="T138" i="1"/>
  <c r="U138" i="1" s="1"/>
  <c r="T113" i="1"/>
  <c r="U113" i="1" s="1"/>
  <c r="T115" i="1"/>
  <c r="U115" i="1" s="1"/>
  <c r="T171" i="1"/>
  <c r="U171" i="1" s="1"/>
  <c r="T64" i="1"/>
  <c r="U64" i="1" s="1"/>
  <c r="T22" i="1"/>
  <c r="U22" i="1" s="1"/>
  <c r="T43" i="1"/>
  <c r="U43" i="1" s="1"/>
  <c r="T172" i="1"/>
  <c r="U172" i="1" s="1"/>
  <c r="T160" i="1"/>
  <c r="U160" i="1" s="1"/>
  <c r="T56" i="1"/>
  <c r="U56" i="1" s="1"/>
  <c r="T63" i="1"/>
  <c r="U63" i="1" s="1"/>
  <c r="T109" i="1"/>
  <c r="U109" i="1" s="1"/>
  <c r="T84" i="1"/>
  <c r="U84" i="1" s="1"/>
  <c r="T133" i="1"/>
  <c r="U133" i="1" s="1"/>
  <c r="T40" i="1"/>
  <c r="U40" i="1" s="1"/>
  <c r="T15" i="1"/>
  <c r="U15" i="1" s="1"/>
  <c r="T128" i="1"/>
  <c r="U128" i="1" s="1"/>
  <c r="T129" i="1"/>
  <c r="U129" i="1" s="1"/>
  <c r="T169" i="1"/>
  <c r="U169" i="1" s="1"/>
  <c r="T74" i="1"/>
  <c r="U74" i="1" s="1"/>
  <c r="T32" i="1"/>
  <c r="U32" i="1" s="1"/>
  <c r="T26" i="1"/>
  <c r="U26" i="1" s="1"/>
  <c r="T198" i="1"/>
  <c r="U198" i="1" s="1"/>
  <c r="T39" i="1"/>
  <c r="U39" i="1" s="1"/>
  <c r="T4" i="1"/>
  <c r="T99" i="1"/>
  <c r="U99" i="1" s="1"/>
  <c r="T147" i="1"/>
  <c r="U147" i="1" s="1"/>
  <c r="T95" i="1"/>
  <c r="U95" i="1" s="1"/>
  <c r="T10" i="1"/>
  <c r="U10" i="1" s="1"/>
  <c r="T158" i="1"/>
  <c r="U158" i="1" s="1"/>
  <c r="T123" i="1"/>
  <c r="U123" i="1" s="1"/>
  <c r="T181" i="1"/>
  <c r="U181" i="1" s="1"/>
  <c r="T162" i="1"/>
  <c r="U162" i="1" s="1"/>
  <c r="T87" i="1"/>
  <c r="U87" i="1" s="1"/>
  <c r="T140" i="1"/>
  <c r="U140" i="1" s="1"/>
  <c r="T7" i="1"/>
  <c r="U7" i="1" s="1"/>
  <c r="T76" i="1"/>
  <c r="U76" i="1" s="1"/>
  <c r="T79" i="1"/>
  <c r="U79" i="1" s="1"/>
  <c r="T98" i="1"/>
  <c r="U98" i="1" s="1"/>
  <c r="T92" i="1"/>
  <c r="U92" i="1" s="1"/>
  <c r="T152" i="1"/>
  <c r="U152" i="1" s="1"/>
  <c r="T45" i="1"/>
  <c r="U45" i="1" s="1"/>
  <c r="T13" i="1"/>
  <c r="U13" i="1" s="1"/>
  <c r="T11" i="1"/>
  <c r="U11" i="1" s="1"/>
  <c r="T107" i="1"/>
  <c r="U107" i="1" s="1"/>
  <c r="T195" i="1"/>
  <c r="U195" i="1" s="1"/>
  <c r="T111" i="1"/>
  <c r="U111" i="1" s="1"/>
  <c r="T96" i="1"/>
  <c r="U96" i="1" s="1"/>
  <c r="T170" i="1"/>
  <c r="U170" i="1" s="1"/>
  <c r="T143" i="1"/>
  <c r="U143" i="1" s="1"/>
  <c r="T156" i="1"/>
  <c r="U156" i="1" s="1"/>
  <c r="T31" i="1"/>
  <c r="U31" i="1" s="1"/>
  <c r="T120" i="1"/>
  <c r="U120" i="1" s="1"/>
  <c r="T33" i="1"/>
  <c r="U33" i="1" s="1"/>
  <c r="T50" i="1"/>
  <c r="U50" i="1" s="1"/>
  <c r="T188" i="1"/>
  <c r="U188" i="1" s="1"/>
  <c r="T19" i="1"/>
  <c r="U19" i="1" s="1"/>
  <c r="T197" i="1"/>
  <c r="U197" i="1" s="1"/>
  <c r="T184" i="1"/>
  <c r="U184" i="1" s="1"/>
  <c r="T49" i="1"/>
  <c r="U49" i="1" s="1"/>
  <c r="T66" i="1"/>
  <c r="U66" i="1" s="1"/>
  <c r="T142" i="1"/>
  <c r="U142" i="1" s="1"/>
  <c r="T100" i="1"/>
  <c r="U100" i="1" s="1"/>
  <c r="T69" i="1"/>
  <c r="U69" i="1" s="1"/>
  <c r="T85" i="1"/>
  <c r="U85" i="1" s="1"/>
  <c r="T97" i="1"/>
  <c r="U97" i="1" s="1"/>
  <c r="T114" i="1"/>
  <c r="U114" i="1" s="1"/>
  <c r="T47" i="1"/>
  <c r="U47" i="1" s="1"/>
  <c r="T134" i="1"/>
  <c r="U134" i="1" s="1"/>
  <c r="T38" i="1"/>
  <c r="U38" i="1" s="1"/>
  <c r="T175" i="1"/>
  <c r="U175" i="1" s="1"/>
  <c r="T16" i="1"/>
  <c r="U16" i="1" s="1"/>
  <c r="T86" i="1"/>
  <c r="U86" i="1" s="1"/>
  <c r="T132" i="1"/>
  <c r="U132" i="1" s="1"/>
  <c r="T141" i="1"/>
  <c r="U141" i="1" s="1"/>
  <c r="T180" i="1"/>
  <c r="U180" i="1" s="1"/>
  <c r="T127" i="1"/>
  <c r="U127" i="1" s="1"/>
  <c r="T196" i="1"/>
  <c r="U196" i="1" s="1"/>
  <c r="T52" i="1"/>
  <c r="U52" i="1" s="1"/>
  <c r="T182" i="1"/>
  <c r="U182" i="1" s="1"/>
  <c r="T106" i="1"/>
  <c r="U106" i="1" s="1"/>
  <c r="T48" i="1"/>
  <c r="U48" i="1" s="1"/>
  <c r="T23" i="1"/>
  <c r="U23" i="1" s="1"/>
  <c r="T112" i="1"/>
  <c r="U112" i="1" s="1"/>
  <c r="T168" i="1"/>
  <c r="U168" i="1" s="1"/>
  <c r="T103" i="1"/>
  <c r="U103" i="1" s="1"/>
  <c r="T44" i="1"/>
  <c r="U44" i="1" s="1"/>
  <c r="T177" i="1"/>
  <c r="U177" i="1" s="1"/>
  <c r="T65" i="1"/>
  <c r="U65" i="1" s="1"/>
  <c r="T190" i="1"/>
  <c r="U190" i="1" s="1"/>
  <c r="T59" i="1"/>
  <c r="U59" i="1" s="1"/>
  <c r="T21" i="1"/>
  <c r="U21" i="1" s="1"/>
  <c r="T135" i="1"/>
  <c r="U135" i="1" s="1"/>
  <c r="T102" i="1"/>
  <c r="U102" i="1" s="1"/>
  <c r="T164" i="1"/>
  <c r="U164" i="1" s="1"/>
  <c r="T70" i="1"/>
  <c r="U70" i="1" s="1"/>
  <c r="U4" i="1"/>
  <c r="T200" i="1" l="1"/>
  <c r="U200" i="1"/>
  <c r="V71" i="1" s="1"/>
  <c r="S71" i="4" s="1"/>
  <c r="V152" i="1"/>
  <c r="S152" i="4" s="1"/>
  <c r="V144" i="1"/>
  <c r="S144" i="4" s="1"/>
  <c r="V18" i="1"/>
  <c r="S18" i="4" s="1"/>
  <c r="V23" i="1"/>
  <c r="S23" i="4" s="1"/>
  <c r="V104" i="1"/>
  <c r="S104" i="4" s="1"/>
  <c r="V143" i="1"/>
  <c r="S143" i="4" s="1"/>
  <c r="V140" i="1"/>
  <c r="S140" i="4" s="1"/>
  <c r="V171" i="1"/>
  <c r="S171" i="4" s="1"/>
  <c r="V188" i="1" l="1"/>
  <c r="S188" i="4" s="1"/>
  <c r="V51" i="1"/>
  <c r="S51" i="4" s="1"/>
  <c r="V65" i="1"/>
  <c r="S65" i="4" s="1"/>
  <c r="V128" i="1"/>
  <c r="S128" i="4" s="1"/>
  <c r="V43" i="1"/>
  <c r="S43" i="4" s="1"/>
  <c r="V79" i="1"/>
  <c r="S79" i="4" s="1"/>
  <c r="V120" i="1"/>
  <c r="S120" i="4" s="1"/>
  <c r="V115" i="1"/>
  <c r="S115" i="4" s="1"/>
  <c r="V103" i="1"/>
  <c r="S103" i="4" s="1"/>
  <c r="V193" i="1"/>
  <c r="S193" i="4" s="1"/>
  <c r="V145" i="1"/>
  <c r="S145" i="4" s="1"/>
  <c r="V182" i="1"/>
  <c r="S182" i="4" s="1"/>
  <c r="V105" i="1"/>
  <c r="S105" i="4" s="1"/>
  <c r="V189" i="1"/>
  <c r="S189" i="4" s="1"/>
  <c r="V155" i="1"/>
  <c r="S155" i="4" s="1"/>
  <c r="V33" i="1"/>
  <c r="S33" i="4" s="1"/>
  <c r="V44" i="1"/>
  <c r="S44" i="4" s="1"/>
  <c r="V15" i="1"/>
  <c r="S15" i="4" s="1"/>
  <c r="V49" i="1"/>
  <c r="S49" i="4" s="1"/>
  <c r="V135" i="1"/>
  <c r="S135" i="4" s="1"/>
  <c r="V84" i="1"/>
  <c r="S84" i="4" s="1"/>
  <c r="V45" i="1"/>
  <c r="S45" i="4" s="1"/>
  <c r="V22" i="1"/>
  <c r="S22" i="4" s="1"/>
  <c r="V190" i="1"/>
  <c r="S190" i="4" s="1"/>
  <c r="V149" i="1"/>
  <c r="S149" i="4" s="1"/>
  <c r="V131" i="1"/>
  <c r="S131" i="4" s="1"/>
  <c r="V70" i="1"/>
  <c r="S70" i="4" s="1"/>
  <c r="V39" i="1"/>
  <c r="S39" i="4" s="1"/>
  <c r="V187" i="1"/>
  <c r="S187" i="4" s="1"/>
  <c r="V80" i="1"/>
  <c r="S80" i="4" s="1"/>
  <c r="V98" i="1"/>
  <c r="S98" i="4" s="1"/>
  <c r="V37" i="1"/>
  <c r="S37" i="4" s="1"/>
  <c r="V136" i="1"/>
  <c r="S136" i="4" s="1"/>
  <c r="V154" i="1"/>
  <c r="S154" i="4" s="1"/>
  <c r="V46" i="1"/>
  <c r="S46" i="4" s="1"/>
  <c r="V74" i="1"/>
  <c r="S74" i="4" s="1"/>
  <c r="V19" i="1"/>
  <c r="S19" i="4" s="1"/>
  <c r="V68" i="1"/>
  <c r="S68" i="4" s="1"/>
  <c r="V97" i="1"/>
  <c r="S97" i="4" s="1"/>
  <c r="V12" i="1"/>
  <c r="S12" i="4" s="1"/>
  <c r="V62" i="1"/>
  <c r="S62" i="4" s="1"/>
  <c r="V58" i="1"/>
  <c r="S58" i="4" s="1"/>
  <c r="V179" i="1"/>
  <c r="S179" i="4" s="1"/>
  <c r="V174" i="1"/>
  <c r="S174" i="4" s="1"/>
  <c r="V16" i="1"/>
  <c r="S16" i="4" s="1"/>
  <c r="V20" i="1"/>
  <c r="S20" i="4" s="1"/>
  <c r="V64" i="1"/>
  <c r="S64" i="4" s="1"/>
  <c r="V99" i="1"/>
  <c r="S99" i="4" s="1"/>
  <c r="V122" i="1"/>
  <c r="S122" i="4" s="1"/>
  <c r="V157" i="1"/>
  <c r="S157" i="4" s="1"/>
  <c r="V134" i="1"/>
  <c r="S134" i="4" s="1"/>
  <c r="V40" i="1"/>
  <c r="S40" i="4" s="1"/>
  <c r="V130" i="1"/>
  <c r="S130" i="4" s="1"/>
  <c r="V194" i="1"/>
  <c r="S194" i="4" s="1"/>
  <c r="V111" i="1"/>
  <c r="S111" i="4" s="1"/>
  <c r="V42" i="1"/>
  <c r="S42" i="4" s="1"/>
  <c r="V91" i="1"/>
  <c r="S91" i="4" s="1"/>
  <c r="V184" i="1"/>
  <c r="S184" i="4" s="1"/>
  <c r="V126" i="1"/>
  <c r="S126" i="4" s="1"/>
  <c r="V75" i="1"/>
  <c r="S75" i="4" s="1"/>
  <c r="V38" i="1"/>
  <c r="S38" i="4" s="1"/>
  <c r="V78" i="1"/>
  <c r="S78" i="4" s="1"/>
  <c r="V9" i="1"/>
  <c r="S9" i="4" s="1"/>
  <c r="V27" i="1"/>
  <c r="S27" i="4" s="1"/>
  <c r="V54" i="1"/>
  <c r="S54" i="4" s="1"/>
  <c r="V11" i="1"/>
  <c r="S11" i="4" s="1"/>
  <c r="V180" i="1"/>
  <c r="S180" i="4" s="1"/>
  <c r="V110" i="1"/>
  <c r="S110" i="4" s="1"/>
  <c r="V172" i="1"/>
  <c r="S172" i="4" s="1"/>
  <c r="V95" i="1"/>
  <c r="S95" i="4" s="1"/>
  <c r="V55" i="1"/>
  <c r="S55" i="4" s="1"/>
  <c r="V153" i="1"/>
  <c r="S153" i="4" s="1"/>
  <c r="V86" i="1"/>
  <c r="S86" i="4" s="1"/>
  <c r="V129" i="1"/>
  <c r="S129" i="4" s="1"/>
  <c r="V35" i="1"/>
  <c r="S35" i="4" s="1"/>
  <c r="V165" i="1"/>
  <c r="S165" i="4" s="1"/>
  <c r="V100" i="1"/>
  <c r="S100" i="4" s="1"/>
  <c r="V67" i="1"/>
  <c r="S67" i="4" s="1"/>
  <c r="V178" i="1"/>
  <c r="S178" i="4" s="1"/>
  <c r="V17" i="1"/>
  <c r="S17" i="4" s="1"/>
  <c r="V176" i="1"/>
  <c r="S176" i="4" s="1"/>
  <c r="V8" i="1"/>
  <c r="S8" i="4" s="1"/>
  <c r="V14" i="1"/>
  <c r="S14" i="4" s="1"/>
  <c r="V185" i="1"/>
  <c r="S185" i="4" s="1"/>
  <c r="V197" i="1"/>
  <c r="S197" i="4" s="1"/>
  <c r="V132" i="1"/>
  <c r="S132" i="4" s="1"/>
  <c r="V94" i="1"/>
  <c r="S94" i="4" s="1"/>
  <c r="V36" i="1"/>
  <c r="S36" i="4" s="1"/>
  <c r="V59" i="1"/>
  <c r="S59" i="4" s="1"/>
  <c r="V161" i="1"/>
  <c r="S161" i="4" s="1"/>
  <c r="V146" i="1"/>
  <c r="S146" i="4" s="1"/>
  <c r="V4" i="1"/>
  <c r="S4" i="4" s="1"/>
  <c r="V60" i="1"/>
  <c r="S60" i="4" s="1"/>
  <c r="V162" i="1"/>
  <c r="S162" i="4" s="1"/>
  <c r="V81" i="1"/>
  <c r="S81" i="4" s="1"/>
  <c r="V96" i="1"/>
  <c r="S96" i="4" s="1"/>
  <c r="V69" i="1"/>
  <c r="S69" i="4" s="1"/>
  <c r="V183" i="1"/>
  <c r="S183" i="4" s="1"/>
  <c r="V73" i="1"/>
  <c r="S73" i="4" s="1"/>
  <c r="V106" i="1"/>
  <c r="S106" i="4" s="1"/>
  <c r="V118" i="1"/>
  <c r="S118" i="4" s="1"/>
  <c r="V63" i="1"/>
  <c r="S63" i="4" s="1"/>
  <c r="V25" i="1"/>
  <c r="S25" i="4" s="1"/>
  <c r="V158" i="1"/>
  <c r="S158" i="4" s="1"/>
  <c r="V30" i="1"/>
  <c r="S30" i="4" s="1"/>
  <c r="V57" i="1"/>
  <c r="S57" i="4" s="1"/>
  <c r="V186" i="1"/>
  <c r="S186" i="4" s="1"/>
  <c r="V107" i="1"/>
  <c r="S107" i="4" s="1"/>
  <c r="V66" i="1"/>
  <c r="S66" i="4" s="1"/>
  <c r="V127" i="1"/>
  <c r="S127" i="4" s="1"/>
  <c r="V160" i="1"/>
  <c r="S160" i="4" s="1"/>
  <c r="V32" i="1"/>
  <c r="S32" i="4" s="1"/>
  <c r="V102" i="1"/>
  <c r="S102" i="4" s="1"/>
  <c r="V191" i="1"/>
  <c r="S191" i="4" s="1"/>
  <c r="V166" i="1"/>
  <c r="S166" i="4" s="1"/>
  <c r="V147" i="1"/>
  <c r="S147" i="4" s="1"/>
  <c r="V181" i="1"/>
  <c r="S181" i="4" s="1"/>
  <c r="V90" i="1"/>
  <c r="S90" i="4" s="1"/>
  <c r="V139" i="1"/>
  <c r="S139" i="4" s="1"/>
  <c r="V116" i="1"/>
  <c r="S116" i="4" s="1"/>
  <c r="V114" i="1"/>
  <c r="S114" i="4" s="1"/>
  <c r="V117" i="1"/>
  <c r="S117" i="4" s="1"/>
  <c r="V119" i="1"/>
  <c r="S119" i="4" s="1"/>
  <c r="V13" i="1"/>
  <c r="S13" i="4" s="1"/>
  <c r="V82" i="1"/>
  <c r="S82" i="4" s="1"/>
  <c r="V175" i="1"/>
  <c r="S175" i="4" s="1"/>
  <c r="V77" i="1"/>
  <c r="S77" i="4" s="1"/>
  <c r="V34" i="1"/>
  <c r="S34" i="4" s="1"/>
  <c r="V108" i="1"/>
  <c r="S108" i="4" s="1"/>
  <c r="V156" i="1"/>
  <c r="S156" i="4" s="1"/>
  <c r="V112" i="1"/>
  <c r="S112" i="4" s="1"/>
  <c r="V88" i="1"/>
  <c r="S88" i="4" s="1"/>
  <c r="V138" i="1"/>
  <c r="S138" i="4" s="1"/>
  <c r="V56" i="1"/>
  <c r="S56" i="4" s="1"/>
  <c r="V50" i="1"/>
  <c r="S50" i="4" s="1"/>
  <c r="V177" i="1"/>
  <c r="S177" i="4" s="1"/>
  <c r="V141" i="1"/>
  <c r="S141" i="4" s="1"/>
  <c r="V159" i="1"/>
  <c r="S159" i="4" s="1"/>
  <c r="V169" i="1"/>
  <c r="S169" i="4" s="1"/>
  <c r="V123" i="1"/>
  <c r="S123" i="4" s="1"/>
  <c r="V151" i="1"/>
  <c r="S151" i="4" s="1"/>
  <c r="V195" i="1"/>
  <c r="S195" i="4" s="1"/>
  <c r="V142" i="1"/>
  <c r="S142" i="4" s="1"/>
  <c r="V196" i="1"/>
  <c r="S196" i="4" s="1"/>
  <c r="V61" i="1"/>
  <c r="S61" i="4" s="1"/>
  <c r="V52" i="1"/>
  <c r="S52" i="4" s="1"/>
  <c r="V164" i="1"/>
  <c r="S164" i="4" s="1"/>
  <c r="V5" i="1"/>
  <c r="S5" i="4" s="1"/>
  <c r="V192" i="1"/>
  <c r="S192" i="4" s="1"/>
  <c r="V167" i="1"/>
  <c r="S167" i="4" s="1"/>
  <c r="V83" i="1"/>
  <c r="S83" i="4" s="1"/>
  <c r="V76" i="1"/>
  <c r="S76" i="4" s="1"/>
  <c r="V173" i="1"/>
  <c r="S173" i="4" s="1"/>
  <c r="V31" i="1"/>
  <c r="S31" i="4" s="1"/>
  <c r="V47" i="1"/>
  <c r="S47" i="4" s="1"/>
  <c r="V148" i="1"/>
  <c r="S148" i="4" s="1"/>
  <c r="V125" i="1"/>
  <c r="S125" i="4" s="1"/>
  <c r="V168" i="1"/>
  <c r="S168" i="4" s="1"/>
  <c r="V113" i="1"/>
  <c r="S113" i="4" s="1"/>
  <c r="V133" i="1"/>
  <c r="S133" i="4" s="1"/>
  <c r="V89" i="1"/>
  <c r="S89" i="4" s="1"/>
  <c r="V121" i="1"/>
  <c r="S121" i="4" s="1"/>
  <c r="V93" i="1"/>
  <c r="S93" i="4" s="1"/>
  <c r="V87" i="1"/>
  <c r="S87" i="4" s="1"/>
  <c r="V137" i="1"/>
  <c r="S137" i="4" s="1"/>
  <c r="V170" i="1"/>
  <c r="S170" i="4" s="1"/>
  <c r="V85" i="1"/>
  <c r="S85" i="4" s="1"/>
  <c r="V6" i="1"/>
  <c r="S6" i="4" s="1"/>
  <c r="V109" i="1"/>
  <c r="S109" i="4" s="1"/>
  <c r="V48" i="1"/>
  <c r="S48" i="4" s="1"/>
  <c r="V72" i="1"/>
  <c r="S72" i="4" s="1"/>
  <c r="V101" i="1"/>
  <c r="S101" i="4" s="1"/>
  <c r="V198" i="1"/>
  <c r="S198" i="4" s="1"/>
  <c r="V10" i="1"/>
  <c r="S10" i="4" s="1"/>
  <c r="V28" i="1"/>
  <c r="S28" i="4" s="1"/>
  <c r="V53" i="1"/>
  <c r="S53" i="4" s="1"/>
  <c r="V26" i="1"/>
  <c r="S26" i="4" s="1"/>
  <c r="V7" i="1"/>
  <c r="S7" i="4" s="1"/>
  <c r="V124" i="1"/>
  <c r="S124" i="4" s="1"/>
  <c r="V29" i="1"/>
  <c r="S29" i="4" s="1"/>
  <c r="V163" i="1"/>
  <c r="S163" i="4" s="1"/>
  <c r="V24" i="1"/>
  <c r="S24" i="4" s="1"/>
  <c r="V92" i="1"/>
  <c r="S92" i="4" s="1"/>
  <c r="V41" i="1"/>
  <c r="S41" i="4" s="1"/>
  <c r="V150" i="1"/>
  <c r="S150" i="4" s="1"/>
  <c r="V21" i="1"/>
  <c r="S21" i="4" s="1"/>
</calcChain>
</file>

<file path=xl/sharedStrings.xml><?xml version="1.0" encoding="utf-8"?>
<sst xmlns="http://schemas.openxmlformats.org/spreadsheetml/2006/main" count="2319" uniqueCount="627">
  <si>
    <t>00C</t>
  </si>
  <si>
    <t>00D</t>
  </si>
  <si>
    <t>00J</t>
  </si>
  <si>
    <t>00K</t>
  </si>
  <si>
    <t>00L</t>
  </si>
  <si>
    <t>00M</t>
  </si>
  <si>
    <t>00N</t>
  </si>
  <si>
    <t>00P</t>
  </si>
  <si>
    <t>00Q</t>
  </si>
  <si>
    <t>00R</t>
  </si>
  <si>
    <t>00T</t>
  </si>
  <si>
    <t>00V</t>
  </si>
  <si>
    <t>00X</t>
  </si>
  <si>
    <t>00Y</t>
  </si>
  <si>
    <t>01A</t>
  </si>
  <si>
    <t>01C</t>
  </si>
  <si>
    <t>01D</t>
  </si>
  <si>
    <t>01E</t>
  </si>
  <si>
    <t>01F</t>
  </si>
  <si>
    <t>01G</t>
  </si>
  <si>
    <t>01H</t>
  </si>
  <si>
    <t>01J</t>
  </si>
  <si>
    <t>01K</t>
  </si>
  <si>
    <t>01R</t>
  </si>
  <si>
    <t>01T</t>
  </si>
  <si>
    <t>01V</t>
  </si>
  <si>
    <t>01W</t>
  </si>
  <si>
    <t>01X</t>
  </si>
  <si>
    <t>01Y</t>
  </si>
  <si>
    <t>02A</t>
  </si>
  <si>
    <t>02D</t>
  </si>
  <si>
    <t>02E</t>
  </si>
  <si>
    <t>02F</t>
  </si>
  <si>
    <t>02G</t>
  </si>
  <si>
    <t>02H</t>
  </si>
  <si>
    <t>02M</t>
  </si>
  <si>
    <t>02N</t>
  </si>
  <si>
    <t>02P</t>
  </si>
  <si>
    <t>02Q</t>
  </si>
  <si>
    <t>02R</t>
  </si>
  <si>
    <t>02T</t>
  </si>
  <si>
    <t>02W</t>
  </si>
  <si>
    <t>02X</t>
  </si>
  <si>
    <t>02Y</t>
  </si>
  <si>
    <t>03A</t>
  </si>
  <si>
    <t>03D</t>
  </si>
  <si>
    <t>03E</t>
  </si>
  <si>
    <t>03F</t>
  </si>
  <si>
    <t>03H</t>
  </si>
  <si>
    <t>03J</t>
  </si>
  <si>
    <t>03K</t>
  </si>
  <si>
    <t>03L</t>
  </si>
  <si>
    <t>03M</t>
  </si>
  <si>
    <t>03N</t>
  </si>
  <si>
    <t>03Q</t>
  </si>
  <si>
    <t>03R</t>
  </si>
  <si>
    <t>03T</t>
  </si>
  <si>
    <t>03V</t>
  </si>
  <si>
    <t>03W</t>
  </si>
  <si>
    <t>03X</t>
  </si>
  <si>
    <t>03Y</t>
  </si>
  <si>
    <t>04C</t>
  </si>
  <si>
    <t>04D</t>
  </si>
  <si>
    <t>04E</t>
  </si>
  <si>
    <t>04F</t>
  </si>
  <si>
    <t>04G</t>
  </si>
  <si>
    <t>04H</t>
  </si>
  <si>
    <t>04J</t>
  </si>
  <si>
    <t>04K</t>
  </si>
  <si>
    <t>04L</t>
  </si>
  <si>
    <t>04M</t>
  </si>
  <si>
    <t>04N</t>
  </si>
  <si>
    <t>04Q</t>
  </si>
  <si>
    <t>04R</t>
  </si>
  <si>
    <t>04V</t>
  </si>
  <si>
    <t>04Y</t>
  </si>
  <si>
    <t>05A</t>
  </si>
  <si>
    <t>05C</t>
  </si>
  <si>
    <t>05D</t>
  </si>
  <si>
    <t>05F</t>
  </si>
  <si>
    <t>05G</t>
  </si>
  <si>
    <t>05H</t>
  </si>
  <si>
    <t>05J</t>
  </si>
  <si>
    <t>05L</t>
  </si>
  <si>
    <t>05N</t>
  </si>
  <si>
    <t>05Q</t>
  </si>
  <si>
    <t>05R</t>
  </si>
  <si>
    <t>05T</t>
  </si>
  <si>
    <t>05V</t>
  </si>
  <si>
    <t>05W</t>
  </si>
  <si>
    <t>05X</t>
  </si>
  <si>
    <t>05Y</t>
  </si>
  <si>
    <t>06A</t>
  </si>
  <si>
    <t>06D</t>
  </si>
  <si>
    <t>06F</t>
  </si>
  <si>
    <t>06H</t>
  </si>
  <si>
    <t>06K</t>
  </si>
  <si>
    <t>06L</t>
  </si>
  <si>
    <t>06M</t>
  </si>
  <si>
    <t>06N</t>
  </si>
  <si>
    <t>06P</t>
  </si>
  <si>
    <t>06Q</t>
  </si>
  <si>
    <t>06T</t>
  </si>
  <si>
    <t>06V</t>
  </si>
  <si>
    <t>06W</t>
  </si>
  <si>
    <t>06Y</t>
  </si>
  <si>
    <t>07G</t>
  </si>
  <si>
    <t>07H</t>
  </si>
  <si>
    <t>07J</t>
  </si>
  <si>
    <t>07K</t>
  </si>
  <si>
    <t>07L</t>
  </si>
  <si>
    <t>07M</t>
  </si>
  <si>
    <t>07N</t>
  </si>
  <si>
    <t>07P</t>
  </si>
  <si>
    <t>07Q</t>
  </si>
  <si>
    <t>07R</t>
  </si>
  <si>
    <t>07T</t>
  </si>
  <si>
    <t>07V</t>
  </si>
  <si>
    <t>07W</t>
  </si>
  <si>
    <t>07X</t>
  </si>
  <si>
    <t>07Y</t>
  </si>
  <si>
    <t>08A</t>
  </si>
  <si>
    <t>08C</t>
  </si>
  <si>
    <t>08D</t>
  </si>
  <si>
    <t>08E</t>
  </si>
  <si>
    <t>08F</t>
  </si>
  <si>
    <t>08G</t>
  </si>
  <si>
    <t>08H</t>
  </si>
  <si>
    <t>08J</t>
  </si>
  <si>
    <t>08K</t>
  </si>
  <si>
    <t>08L</t>
  </si>
  <si>
    <t>08M</t>
  </si>
  <si>
    <t>08N</t>
  </si>
  <si>
    <t>08P</t>
  </si>
  <si>
    <t>08Q</t>
  </si>
  <si>
    <t>08R</t>
  </si>
  <si>
    <t>08T</t>
  </si>
  <si>
    <t>08V</t>
  </si>
  <si>
    <t>08W</t>
  </si>
  <si>
    <t>08X</t>
  </si>
  <si>
    <t>08Y</t>
  </si>
  <si>
    <t>09A</t>
  </si>
  <si>
    <t>09C</t>
  </si>
  <si>
    <t>09D</t>
  </si>
  <si>
    <t>09E</t>
  </si>
  <si>
    <t>09F</t>
  </si>
  <si>
    <t>09G</t>
  </si>
  <si>
    <t>09H</t>
  </si>
  <si>
    <t>09J</t>
  </si>
  <si>
    <t>09L</t>
  </si>
  <si>
    <t>09N</t>
  </si>
  <si>
    <t>09P</t>
  </si>
  <si>
    <t>09W</t>
  </si>
  <si>
    <t>09X</t>
  </si>
  <si>
    <t>09Y</t>
  </si>
  <si>
    <t>10A</t>
  </si>
  <si>
    <t>10C</t>
  </si>
  <si>
    <t>10D</t>
  </si>
  <si>
    <t>10E</t>
  </si>
  <si>
    <t>10J</t>
  </si>
  <si>
    <t>10K</t>
  </si>
  <si>
    <t>10L</t>
  </si>
  <si>
    <t>10Q</t>
  </si>
  <si>
    <t>10R</t>
  </si>
  <si>
    <t>10V</t>
  </si>
  <si>
    <t>10X</t>
  </si>
  <si>
    <t>11A</t>
  </si>
  <si>
    <t>11E</t>
  </si>
  <si>
    <t>11J</t>
  </si>
  <si>
    <t>11M</t>
  </si>
  <si>
    <t>11N</t>
  </si>
  <si>
    <t>11X</t>
  </si>
  <si>
    <t>12D</t>
  </si>
  <si>
    <t>12F</t>
  </si>
  <si>
    <t>13T</t>
  </si>
  <si>
    <t>14L</t>
  </si>
  <si>
    <t>14Y</t>
  </si>
  <si>
    <t>15A</t>
  </si>
  <si>
    <t>15C</t>
  </si>
  <si>
    <t>15D</t>
  </si>
  <si>
    <t>15E</t>
  </si>
  <si>
    <t>15F</t>
  </si>
  <si>
    <t>99A</t>
  </si>
  <si>
    <t>99C</t>
  </si>
  <si>
    <t>99D</t>
  </si>
  <si>
    <t>99E</t>
  </si>
  <si>
    <t>99F</t>
  </si>
  <si>
    <t>99G</t>
  </si>
  <si>
    <t>99H</t>
  </si>
  <si>
    <t>99J</t>
  </si>
  <si>
    <t>99K</t>
  </si>
  <si>
    <t>99M</t>
  </si>
  <si>
    <t>99N</t>
  </si>
  <si>
    <t>99P</t>
  </si>
  <si>
    <t>99Q</t>
  </si>
  <si>
    <t>E54000045</t>
  </si>
  <si>
    <t>E54000046</t>
  </si>
  <si>
    <t>E54000048</t>
  </si>
  <si>
    <t>E54000007</t>
  </si>
  <si>
    <t>E54000008</t>
  </si>
  <si>
    <t>E54000047</t>
  </si>
  <si>
    <t>E54000005</t>
  </si>
  <si>
    <t>E54000009</t>
  </si>
  <si>
    <t>E54000006</t>
  </si>
  <si>
    <t>E54000013</t>
  </si>
  <si>
    <t>E54000020</t>
  </si>
  <si>
    <t>E54000015</t>
  </si>
  <si>
    <t>E54000012</t>
  </si>
  <si>
    <t>E54000014</t>
  </si>
  <si>
    <t>E54000024</t>
  </si>
  <si>
    <t>E54000010</t>
  </si>
  <si>
    <t>E54000018</t>
  </si>
  <si>
    <t>E54000016</t>
  </si>
  <si>
    <t>E54000019</t>
  </si>
  <si>
    <t>E54000011</t>
  </si>
  <si>
    <t>E54000021</t>
  </si>
  <si>
    <t>E54000025</t>
  </si>
  <si>
    <t>E54000023</t>
  </si>
  <si>
    <t>E54000022</t>
  </si>
  <si>
    <t>E54000026</t>
  </si>
  <si>
    <t>E54000029</t>
  </si>
  <si>
    <t>E54000028</t>
  </si>
  <si>
    <t>E54000030</t>
  </si>
  <si>
    <t>E54000027</t>
  </si>
  <si>
    <t>E54000031</t>
  </si>
  <si>
    <t>E54000032</t>
  </si>
  <si>
    <t>E54000033</t>
  </si>
  <si>
    <t>E54000035</t>
  </si>
  <si>
    <t>E54000034</t>
  </si>
  <si>
    <t>E54000042</t>
  </si>
  <si>
    <t>E54000044</t>
  </si>
  <si>
    <t>E54000040</t>
  </si>
  <si>
    <t>E54000041</t>
  </si>
  <si>
    <t>E54000043</t>
  </si>
  <si>
    <t>E54000036</t>
  </si>
  <si>
    <t>E54000038</t>
  </si>
  <si>
    <t>E54000039</t>
  </si>
  <si>
    <t>E54000017</t>
  </si>
  <si>
    <t>E54000037</t>
  </si>
  <si>
    <t>DURHAM, DARLINGTON, TEESSIDE, HAMBLETON, RICHMONDSHIRE AND WHITBY</t>
  </si>
  <si>
    <t>NORTHUMBERLAND, TYNE AND WEAR AND NORTH DURHAM</t>
  </si>
  <si>
    <t>LANCASHIRE AND SOUTH CUMBRIA</t>
  </si>
  <si>
    <t>GREATER MANCHESTER</t>
  </si>
  <si>
    <t>CHESHIRE AND MERSEYSIDE</t>
  </si>
  <si>
    <t>WEST, NORTH AND EAST CUMBRIA</t>
  </si>
  <si>
    <t>WEST YORKSHIRE</t>
  </si>
  <si>
    <t>SOUTH YORKSHIRE AND BASSETLAW</t>
  </si>
  <si>
    <t>HUMBER, COAST AND VALE</t>
  </si>
  <si>
    <t>LINCOLNSHIRE</t>
  </si>
  <si>
    <t>NORTHAMPTONSHIRE</t>
  </si>
  <si>
    <t>LEICESTER, LEICESTERSHIRE AND RUTLAND</t>
  </si>
  <si>
    <t>DERBYSHIRE</t>
  </si>
  <si>
    <t>NOTTINGHAMSHIRE</t>
  </si>
  <si>
    <t>MILTON KEYNES, BEDFORDSHIRE AND LUTON</t>
  </si>
  <si>
    <t>STAFFORDSHIRE</t>
  </si>
  <si>
    <t>COVENTRY AND WARWICKSHIRE</t>
  </si>
  <si>
    <t>THE BLACK COUNTRY</t>
  </si>
  <si>
    <t>HEREFORDSHIRE AND WORCESTERSHIRE</t>
  </si>
  <si>
    <t>SHROPSHIRE AND TELFORD AND WREKIN</t>
  </si>
  <si>
    <t>CAMBRIDGESHIRE AND PETERBOROUGH</t>
  </si>
  <si>
    <t>HERTFORDSHIRE AND WEST ESSEX</t>
  </si>
  <si>
    <t>SUFFOLK AND NORTH EAST ESSEX</t>
  </si>
  <si>
    <t>NORFOLK AND WAVENEY</t>
  </si>
  <si>
    <t>MID AND SOUTH ESSEX</t>
  </si>
  <si>
    <t>NORTH EAST LONDON</t>
  </si>
  <si>
    <t>NORTH CENTRAL LONDON</t>
  </si>
  <si>
    <t>SOUTH EAST LONDON</t>
  </si>
  <si>
    <t>NORTH WEST LONDON</t>
  </si>
  <si>
    <t>SOUTH WEST LONDON</t>
  </si>
  <si>
    <t>KENT AND MEDWAY</t>
  </si>
  <si>
    <t>SUSSEX AND EAST SURREY</t>
  </si>
  <si>
    <t>SURREY HEARTLANDS</t>
  </si>
  <si>
    <t>FRIMLEY HEALTH</t>
  </si>
  <si>
    <t>HAMPSHIRE AND THE ISLE OF WIGHT</t>
  </si>
  <si>
    <t>BUCKINGHAMSHIRE, OXFORDSHIRE AND BERKSHIRE WEST</t>
  </si>
  <si>
    <t>BATH, SWINDON AND WILTSHIRE</t>
  </si>
  <si>
    <t>DORSET</t>
  </si>
  <si>
    <t>GLOUCESTERSHIRE</t>
  </si>
  <si>
    <t>CORNWALL AND THE ISLES OF SCILLY</t>
  </si>
  <si>
    <t>SOMERSET</t>
  </si>
  <si>
    <t>BRISTOL, NORTH SOMERSET AND SOUTH GLOUCESTERSHIRE</t>
  </si>
  <si>
    <t>BIRMINGHAM AND SOLIHULL</t>
  </si>
  <si>
    <t>DEVON</t>
  </si>
  <si>
    <t>NHSERegion5</t>
  </si>
  <si>
    <t>NORTH</t>
  </si>
  <si>
    <t>MIDLANDS AND EAST</t>
  </si>
  <si>
    <t>LONDON</t>
  </si>
  <si>
    <t>SOUTH EAST</t>
  </si>
  <si>
    <t>SOUTH WEST</t>
  </si>
  <si>
    <t>STP17name</t>
  </si>
  <si>
    <t>STP17</t>
  </si>
  <si>
    <t>NHS England</t>
  </si>
  <si>
    <t>CCG Allocations 2018/19</t>
  </si>
  <si>
    <t>Technical Documentation</t>
  </si>
  <si>
    <t>See also Technical Guidance Documentation 2015/16 to 2020/21</t>
  </si>
  <si>
    <t>Analysis and Insight for Finance (Allocations)</t>
  </si>
  <si>
    <t>Description of worksheets in this document</t>
  </si>
  <si>
    <t>GP Registrations October 2017</t>
  </si>
  <si>
    <t>Maternity weighted population</t>
  </si>
  <si>
    <t>MFF Index</t>
  </si>
  <si>
    <t>EACA Index</t>
  </si>
  <si>
    <t>Prescribing weighted population</t>
  </si>
  <si>
    <t>SMR&lt;75 weighted population</t>
  </si>
  <si>
    <t>Expenditure weights</t>
  </si>
  <si>
    <t>Hospital and community health services (HCHS) weighted population</t>
  </si>
  <si>
    <t xml:space="preserve">Prescribing weighted population including SMR&lt;75 adjustment, Oct 2017 registrations </t>
  </si>
  <si>
    <t>Total</t>
  </si>
  <si>
    <t>Remoteness adjustment, £000, uprated from 2015 to 2017</t>
  </si>
  <si>
    <t>Mental Health (MH) weighted population</t>
  </si>
  <si>
    <t>General and Acute (G&amp;A) weighted population</t>
  </si>
  <si>
    <t>Target allocation excluding remoteness adjustment, £000</t>
  </si>
  <si>
    <t>Target allocation including remoteness adjustment, £000</t>
  </si>
  <si>
    <t>Total weighted population excluding remoteness adjustment, Oct 2017 registrations</t>
  </si>
  <si>
    <t>Total weighted population, October 2017 registrations including remoteness adjustment</t>
  </si>
  <si>
    <t>2017/18 quantum, £000, with and without remoteness adjustment</t>
  </si>
  <si>
    <t xml:space="preserve">Shows the basis of the weights used to combine the general and acute, </t>
  </si>
  <si>
    <t>mental health, maternity and prescribing weighted populations</t>
  </si>
  <si>
    <t>J - CCG combined weighted populations</t>
  </si>
  <si>
    <t>Shows how components combine to give overall CCG weighted populations</t>
  </si>
  <si>
    <t xml:space="preserve">Shows how HCHS need weighted populations, prescribing need weighted populations, </t>
  </si>
  <si>
    <t>MFF and EACA indices, the SMR&lt;75 weighted populations and remoteness adjustment</t>
  </si>
  <si>
    <t>are combined to give the overall weighted populations for each CCG.</t>
  </si>
  <si>
    <t>2016-17 outturn spend</t>
  </si>
  <si>
    <t>Total £m</t>
  </si>
  <si>
    <t>Breakdown of Other primary care</t>
  </si>
  <si>
    <t>£m</t>
  </si>
  <si>
    <t>Acute</t>
  </si>
  <si>
    <t>Includes maternity</t>
  </si>
  <si>
    <t>Prescribing</t>
  </si>
  <si>
    <t>Community Health Services</t>
  </si>
  <si>
    <t>Exclude</t>
  </si>
  <si>
    <t>Continuing Care</t>
  </si>
  <si>
    <t>Add to community</t>
  </si>
  <si>
    <t>Community</t>
  </si>
  <si>
    <t>Mental Health</t>
  </si>
  <si>
    <t>Other</t>
  </si>
  <si>
    <t>Exclude - wide range of services</t>
  </si>
  <si>
    <t>Other primary care</t>
  </si>
  <si>
    <t>Split in columns G and H</t>
  </si>
  <si>
    <t>PCTF Revenue</t>
  </si>
  <si>
    <t>Corporate</t>
  </si>
  <si>
    <t>Exclude - admin</t>
  </si>
  <si>
    <t>Total Costs</t>
  </si>
  <si>
    <t xml:space="preserve">Split of primary versus other </t>
  </si>
  <si>
    <t>%</t>
  </si>
  <si>
    <t>HCHS</t>
  </si>
  <si>
    <t>Primary care</t>
  </si>
  <si>
    <t>Separate maternity from HCHS and other primary</t>
  </si>
  <si>
    <t>Add community to G&amp;A</t>
  </si>
  <si>
    <t>Split of other</t>
  </si>
  <si>
    <t>G&amp;A</t>
  </si>
  <si>
    <t>Mental health</t>
  </si>
  <si>
    <t>Community health services</t>
  </si>
  <si>
    <t>Maternity (from Programme Budgeting data)</t>
  </si>
  <si>
    <t>NHS England - 2018/19 Allocations</t>
  </si>
  <si>
    <t>Expenditure weights for components of target allocations</t>
  </si>
  <si>
    <t>Percentages based on 2016/17 outturn spend</t>
  </si>
  <si>
    <t>according to the percentage increase in the quantum over the period</t>
  </si>
  <si>
    <t>CCG</t>
  </si>
  <si>
    <t>NHS Darlington CCG</t>
  </si>
  <si>
    <t>NHS Durham Dales, Easington and Sedgefield CCG</t>
  </si>
  <si>
    <t>NHS North Durham CCG</t>
  </si>
  <si>
    <t>NHS Hartlepool and Stockton-On-Tees CCG</t>
  </si>
  <si>
    <t>NHS Northumberland CCG</t>
  </si>
  <si>
    <t>NHS South Tees CCG</t>
  </si>
  <si>
    <t>NHS South Tyneside CCG</t>
  </si>
  <si>
    <t>NHS Sunderland CCG</t>
  </si>
  <si>
    <t>NHS Blackburn With Darwen CCG</t>
  </si>
  <si>
    <t>NHS Blackpool CCG</t>
  </si>
  <si>
    <t>NHS Bolton CCG</t>
  </si>
  <si>
    <t>NHS Bury CCG</t>
  </si>
  <si>
    <t>NHS Chorley and South Ribble CCG</t>
  </si>
  <si>
    <t>NHS Oldham CCG</t>
  </si>
  <si>
    <t>NHS East Lancashire CCG</t>
  </si>
  <si>
    <t>NHS Eastern Cheshire CCG</t>
  </si>
  <si>
    <t>NHS Heywood, Middleton and Rochdale CCG</t>
  </si>
  <si>
    <t>NHS Greater Preston CCG</t>
  </si>
  <si>
    <t>NHS Halton CCG</t>
  </si>
  <si>
    <t>NHS Salford CCG</t>
  </si>
  <si>
    <t>NHS North Cumbria CCG</t>
  </si>
  <si>
    <t>NHS Knowsley CCG</t>
  </si>
  <si>
    <t>NHS Morecambe Bay CCG</t>
  </si>
  <si>
    <t>NHS South Cheshire CCG</t>
  </si>
  <si>
    <t>NHS South Sefton CCG</t>
  </si>
  <si>
    <t>NHS Southport and Formby CCG</t>
  </si>
  <si>
    <t>NHS Stockport CCG</t>
  </si>
  <si>
    <t>NHS St Helens CCG</t>
  </si>
  <si>
    <t>NHS Tameside and Glossop CCG</t>
  </si>
  <si>
    <t>NHS Trafford CCG</t>
  </si>
  <si>
    <t>NHS Vale Royal CCG</t>
  </si>
  <si>
    <t>NHS Warrington CCG</t>
  </si>
  <si>
    <t>NHS West Cheshire CCG</t>
  </si>
  <si>
    <t>NHS West Lancashire CCG</t>
  </si>
  <si>
    <t>NHS Wigan Borough CCG</t>
  </si>
  <si>
    <t>NHS Fylde and Wyre CCG</t>
  </si>
  <si>
    <t>NHS Airedale, Wharfedale and Craven CCG</t>
  </si>
  <si>
    <t>NHS Barnsley CCG</t>
  </si>
  <si>
    <t>NHS Bassetlaw CCG</t>
  </si>
  <si>
    <t>NHS Bradford Districts CCG</t>
  </si>
  <si>
    <t>NHS Calderdale CCG</t>
  </si>
  <si>
    <t>NHS Bradford City CCG</t>
  </si>
  <si>
    <t>NHS Doncaster CCG</t>
  </si>
  <si>
    <t>NHS East Riding Of Yorkshire CCG</t>
  </si>
  <si>
    <t>NHS Greater Huddersfield CCG</t>
  </si>
  <si>
    <t>NHS Hambleton, Richmondshire and Whitby CCG</t>
  </si>
  <si>
    <t>NHS Harrogate and Rural District CCG</t>
  </si>
  <si>
    <t>NHS Hull CCG</t>
  </si>
  <si>
    <t>NHS North East Lincolnshire CCG</t>
  </si>
  <si>
    <t>NHS North Kirklees CCG</t>
  </si>
  <si>
    <t>NHS North Lincolnshire CCG</t>
  </si>
  <si>
    <t>NHS Rotherham CCG</t>
  </si>
  <si>
    <t>NHS Scarborough and Ryedale CCG</t>
  </si>
  <si>
    <t>NHS Sheffield CCG</t>
  </si>
  <si>
    <t>NHS Vale Of York CCG</t>
  </si>
  <si>
    <t>NHS Wakefield CCG</t>
  </si>
  <si>
    <t>NHS Lincolnshire East CCG</t>
  </si>
  <si>
    <t>NHS Corby CCG</t>
  </si>
  <si>
    <t>NHS East Leicestershire and Rutland CCG</t>
  </si>
  <si>
    <t>NHS Erewash CCG</t>
  </si>
  <si>
    <t>NHS Hardwick CCG</t>
  </si>
  <si>
    <t>NHS Leicester City CCG</t>
  </si>
  <si>
    <t>NHS Lincolnshire West CCG</t>
  </si>
  <si>
    <t>NHS Mansfield and Ashfield CCG</t>
  </si>
  <si>
    <t>NHS Milton Keynes CCG</t>
  </si>
  <si>
    <t>NHS Nene CCG</t>
  </si>
  <si>
    <t>NHS Newark and Sherwood CCG</t>
  </si>
  <si>
    <t>NHS North Derbyshire CCG</t>
  </si>
  <si>
    <t>NHS Nottingham City CCG</t>
  </si>
  <si>
    <t>NHS Nottingham North and East CCG</t>
  </si>
  <si>
    <t>NHS Nottingham West CCG</t>
  </si>
  <si>
    <t>NHS Rushcliffe CCG</t>
  </si>
  <si>
    <t>NHS South West Lincolnshire CCG</t>
  </si>
  <si>
    <t>NHS Southern Derbyshire CCG</t>
  </si>
  <si>
    <t>NHS West Leicestershire CCG</t>
  </si>
  <si>
    <t>NHS Cannock Chase CCG</t>
  </si>
  <si>
    <t>NHS Coventry and Rugby CCG</t>
  </si>
  <si>
    <t>NHS Dudley CCG</t>
  </si>
  <si>
    <t>NHS East Staffordshire CCG</t>
  </si>
  <si>
    <t>NHS Herefordshire CCG</t>
  </si>
  <si>
    <t>NHS North Staffordshire CCG</t>
  </si>
  <si>
    <t>NHS Warwickshire North CCG</t>
  </si>
  <si>
    <t>NHS Redditch and Bromsgrove CCG</t>
  </si>
  <si>
    <t>NHS Sandwell and West Birmingham CCG</t>
  </si>
  <si>
    <t>NHS Shropshire CCG</t>
  </si>
  <si>
    <t>NHS South East Staffs and Seisdon Peninsular CCG</t>
  </si>
  <si>
    <t>NHS South Warwickshire CCG</t>
  </si>
  <si>
    <t>NHS South Worcestershire CCG</t>
  </si>
  <si>
    <t>NHS Stafford and Surrounds CCG</t>
  </si>
  <si>
    <t>NHS Stoke On Trent CCG</t>
  </si>
  <si>
    <t>NHS Telford and Wrekin CCG</t>
  </si>
  <si>
    <t>NHS Walsall CCG</t>
  </si>
  <si>
    <t>NHS Wolverhampton CCG</t>
  </si>
  <si>
    <t>NHS Wyre Forest CCG</t>
  </si>
  <si>
    <t>NHS Bedfordshire CCG</t>
  </si>
  <si>
    <t>NHS Cambridgeshire and Peterborough CCG</t>
  </si>
  <si>
    <t>NHS East and North Hertfordshire CCG</t>
  </si>
  <si>
    <t>NHS Ipswich and East Suffolk CCG</t>
  </si>
  <si>
    <t>NHS Great Yarmouth and Waveney CCG</t>
  </si>
  <si>
    <t>NHS Herts Valleys CCG</t>
  </si>
  <si>
    <t>NHS Luton CCG</t>
  </si>
  <si>
    <t>NHS Mid Essex CCG</t>
  </si>
  <si>
    <t>NHS North East Essex CCG</t>
  </si>
  <si>
    <t>NHS North Norfolk CCG</t>
  </si>
  <si>
    <t>NHS Norwich CCG</t>
  </si>
  <si>
    <t>NHS South Norfolk CCG</t>
  </si>
  <si>
    <t>NHS Thurrock CCG</t>
  </si>
  <si>
    <t>NHS West Essex CCG</t>
  </si>
  <si>
    <t>NHS West Norfolk CCG</t>
  </si>
  <si>
    <t>NHS West Suffolk CCG</t>
  </si>
  <si>
    <t>NHS Barking and Dagenham CCG</t>
  </si>
  <si>
    <t>NHS Barnet CCG</t>
  </si>
  <si>
    <t>NHS Bexley CCG</t>
  </si>
  <si>
    <t>NHS Brent CCG</t>
  </si>
  <si>
    <t>NHS Bromley CCG</t>
  </si>
  <si>
    <t>NHS Camden CCG</t>
  </si>
  <si>
    <t>NHS City and Hackney CCG</t>
  </si>
  <si>
    <t>NHS Croydon CCG</t>
  </si>
  <si>
    <t>NHS Ealing CCG</t>
  </si>
  <si>
    <t>NHS Enfield CCG</t>
  </si>
  <si>
    <t>NHS Hounslow CCG</t>
  </si>
  <si>
    <t>NHS Greenwich CCG</t>
  </si>
  <si>
    <t>NHS Hammersmith and Fulham CCG</t>
  </si>
  <si>
    <t>NHS Haringey CCG</t>
  </si>
  <si>
    <t>NHS Harrow CCG</t>
  </si>
  <si>
    <t>NHS Havering CCG</t>
  </si>
  <si>
    <t>NHS Hillingdon CCG</t>
  </si>
  <si>
    <t>NHS Islington CCG</t>
  </si>
  <si>
    <t>NHS Kingston CCG</t>
  </si>
  <si>
    <t>NHS Lambeth CCG</t>
  </si>
  <si>
    <t>NHS Lewisham CCG</t>
  </si>
  <si>
    <t>NHS Newham CCG</t>
  </si>
  <si>
    <t>NHS Redbridge CCG</t>
  </si>
  <si>
    <t>NHS Richmond CCG</t>
  </si>
  <si>
    <t>NHS Southwark CCG</t>
  </si>
  <si>
    <t>NHS Merton CCG</t>
  </si>
  <si>
    <t>NHS Sutton CCG</t>
  </si>
  <si>
    <t>NHS Tower Hamlets CCG</t>
  </si>
  <si>
    <t>NHS Waltham Forest CCG</t>
  </si>
  <si>
    <t>NHS Wandsworth CCG</t>
  </si>
  <si>
    <t>NHS West London (K&amp;C &amp; Qpp) CCG</t>
  </si>
  <si>
    <t>NHS Central London (Westminster) CCG</t>
  </si>
  <si>
    <t>NHS Ashford CCG</t>
  </si>
  <si>
    <t>NHS Brighton and Hove CCG</t>
  </si>
  <si>
    <t>NHS Canterbury and Coastal CCG</t>
  </si>
  <si>
    <t>NHS Eastbourne, Hailsham and Seaford CCG</t>
  </si>
  <si>
    <t>NHS Coastal West Sussex CCG</t>
  </si>
  <si>
    <t>NHS Crawley CCG</t>
  </si>
  <si>
    <t>NHS Dartford, Gravesham and Swanley CCG</t>
  </si>
  <si>
    <t>NHS East Surrey CCG</t>
  </si>
  <si>
    <t>NHS Guildford and Waverley CCG</t>
  </si>
  <si>
    <t>NHS Hastings and Rother CCG</t>
  </si>
  <si>
    <t>NHS Medway CCG</t>
  </si>
  <si>
    <t>NHS Horsham and Mid Sussex CCG</t>
  </si>
  <si>
    <t>NHS North West Surrey CCG</t>
  </si>
  <si>
    <t>NHS South Kent Coast CCG</t>
  </si>
  <si>
    <t>NHS Surrey Heath CCG</t>
  </si>
  <si>
    <t>NHS Swale CCG</t>
  </si>
  <si>
    <t>NHS Thanet CCG</t>
  </si>
  <si>
    <t>NHS North Hampshire CCG</t>
  </si>
  <si>
    <t>NHS Fareham and Gosport CCG</t>
  </si>
  <si>
    <t>NHS Isle Of Wight CCG</t>
  </si>
  <si>
    <t>NHS Oxfordshire CCG</t>
  </si>
  <si>
    <t>NHS Portsmouth CCG</t>
  </si>
  <si>
    <t>NHS South Eastern Hampshire CCG</t>
  </si>
  <si>
    <t>NHS Southampton CCG</t>
  </si>
  <si>
    <t>NHS West Hampshire CCG</t>
  </si>
  <si>
    <t>NHS Bath and North East Somerset CCG</t>
  </si>
  <si>
    <t>NHS Dorset CCG</t>
  </si>
  <si>
    <t>NHS Gloucestershire CCG</t>
  </si>
  <si>
    <t>NHS Kernow CCG</t>
  </si>
  <si>
    <t>NHS Somerset CCG</t>
  </si>
  <si>
    <t>NHS Swindon CCG</t>
  </si>
  <si>
    <t>NHS Wirral CCG</t>
  </si>
  <si>
    <t>NHS Newcastle Gateshead CCG</t>
  </si>
  <si>
    <t>NHS Manchester CCG</t>
  </si>
  <si>
    <t>NHS Buckinghamshire CCG</t>
  </si>
  <si>
    <t>NHS Berkshire West CCG</t>
  </si>
  <si>
    <t>NHS Bristol North Somerset South Gloucs CCG</t>
  </si>
  <si>
    <t>NHS Berkshire East CCG</t>
  </si>
  <si>
    <t>NHS Birmingham and Solihull CCG</t>
  </si>
  <si>
    <t>NHS Leeds CCG</t>
  </si>
  <si>
    <t>NHS Liverpool CCG</t>
  </si>
  <si>
    <t>NHS North Tyneside CCG</t>
  </si>
  <si>
    <t>NHS South Lincolnshire CCG</t>
  </si>
  <si>
    <t>NHS Basildon and Brentwood CCG</t>
  </si>
  <si>
    <t>NHS Castle Point and Rochford CCG</t>
  </si>
  <si>
    <t>NHS Southend CCG</t>
  </si>
  <si>
    <t>NHS Surrey Downs CCG</t>
  </si>
  <si>
    <t>NHS West Kent CCG</t>
  </si>
  <si>
    <t>NHS High Weald Lewes Havens CCG</t>
  </si>
  <si>
    <t>NHS North East Hampshire and Farnham CCG</t>
  </si>
  <si>
    <t>NHS Wiltshire CCG</t>
  </si>
  <si>
    <t>NHS North, East, West Devon CCG</t>
  </si>
  <si>
    <t>NHS South Devon and Torbay CCG</t>
  </si>
  <si>
    <t>inputs</t>
  </si>
  <si>
    <t>notes</t>
  </si>
  <si>
    <t>CCG name</t>
  </si>
  <si>
    <t>Central Drugs</t>
  </si>
  <si>
    <t>Commissioning Schemes</t>
  </si>
  <si>
    <t>Local Enhanced Services</t>
  </si>
  <si>
    <t>Medicines Management - Clinical</t>
  </si>
  <si>
    <t>Out Of Hours</t>
  </si>
  <si>
    <t>Oxygen</t>
  </si>
  <si>
    <t>Primary Care Development</t>
  </si>
  <si>
    <t>Primary Care Investments</t>
  </si>
  <si>
    <t>PRC Delegated Co-Commissioning</t>
  </si>
  <si>
    <t xml:space="preserve">  Total £m after excluding other and corporate</t>
  </si>
  <si>
    <t>Primary Care IT</t>
  </si>
  <si>
    <t>CCG Components</t>
  </si>
  <si>
    <t>Need Index</t>
  </si>
  <si>
    <t>General and Acute (G&amp;A) need index</t>
  </si>
  <si>
    <t>GP Registrations October 2017 (basline)</t>
  </si>
  <si>
    <t>Mental Health (MH) need index</t>
  </si>
  <si>
    <t>Maternity need index</t>
  </si>
  <si>
    <t>Hospital and community health services (HCHS) need index</t>
  </si>
  <si>
    <t>Prescribing need index</t>
  </si>
  <si>
    <t>SMR&lt;75 need index</t>
  </si>
  <si>
    <t>Normalised HCHS need index including SMR&lt;75 adjustment</t>
  </si>
  <si>
    <t>Prescribing need index including SMR&lt;75 adjustment</t>
  </si>
  <si>
    <t>Total need index excluding remoteness adjustment</t>
  </si>
  <si>
    <t>Indicates how the weighted populations for each component compare to the baseline</t>
  </si>
  <si>
    <t>population registered at a GP Practice Oct 2017</t>
  </si>
  <si>
    <t>CCG Components - Weighted Populations</t>
  </si>
  <si>
    <t>For further information on the basis of the remotenes adjustment, see 2016/17 technical</t>
  </si>
  <si>
    <t>guidance. The remoteness adjustment values from 2015 have been uprated to 2017/18 values</t>
  </si>
  <si>
    <t>outputs</t>
  </si>
  <si>
    <t>Total need index including remoteness adjustment</t>
  </si>
  <si>
    <t>HCHS need index including SMR&lt;75 adjustment, MFF and EACA</t>
  </si>
  <si>
    <t>HCHS weighted population including SMR&lt;75 adjustment, MFF and EACA, Oct 2017 registrations</t>
  </si>
  <si>
    <t>Normalised HCHS weighted population including SMR&lt;75 adjustment, MFF and EACA, Oct 2017 registrations</t>
  </si>
  <si>
    <t>NHS England - CCG Allocations 2018-19</t>
  </si>
  <si>
    <t>GP Practice Registrations by CCG - October 2017</t>
  </si>
  <si>
    <t>CCG Cartograms (DCO and Regions)</t>
  </si>
  <si>
    <t>To reporoduce these cartograms in a slideshow, copy the colour area, then paste[special] enhanced metafile. Background colour can be changed, by selecting whole area - fill with white</t>
  </si>
  <si>
    <t>Patients registered with a GP Practice (Oct 2017)</t>
  </si>
  <si>
    <t>Estimated from ONS 2014 SNPP</t>
  </si>
  <si>
    <t xml:space="preserve">Allocations 2018/19 </t>
  </si>
  <si>
    <t>Allocations 2018/19</t>
  </si>
  <si>
    <t>GP Populations by CCG  (thousands)</t>
  </si>
  <si>
    <t>GP Populations by CCG - % Aged 65+</t>
  </si>
  <si>
    <t>Projected % Population Growth 2017-18</t>
  </si>
  <si>
    <t>Borders</t>
  </si>
  <si>
    <t>Low</t>
  </si>
  <si>
    <t>Med</t>
  </si>
  <si>
    <t>High</t>
  </si>
  <si>
    <t>CCG Cartograms (STPs and Regions)</t>
  </si>
  <si>
    <t>To reporoduce these cartograms in a slideshow, copy the colour area, then paste[special] enhanced metafile. Background colour can be changed, by selecting whole area - fill with colour</t>
  </si>
  <si>
    <t>Maps</t>
  </si>
  <si>
    <t xml:space="preserve">          DATA VISUALISATION</t>
  </si>
  <si>
    <t xml:space="preserve">Cartograms are an attempt to overcome some limitations of ordinary map projections, </t>
  </si>
  <si>
    <t xml:space="preserve">which often lose the detail of densely populated urban centres, while giving prominence </t>
  </si>
  <si>
    <t>to large, more sparsely populated rural areas.</t>
  </si>
  <si>
    <t xml:space="preserve">Maps show data for each CCG, giving each one identical visual weighting, regardless </t>
  </si>
  <si>
    <t xml:space="preserve">of geographical spread or population size. </t>
  </si>
  <si>
    <t>Selecting a cell reveals a pop-up to identify the CCG code/name/DCO/Region</t>
  </si>
  <si>
    <t>or the CCG code/name/STP/Region</t>
  </si>
  <si>
    <t xml:space="preserve">CCG Cartograms - GP registrations and each Need Index by CCG </t>
  </si>
  <si>
    <t>HCHS need index</t>
  </si>
  <si>
    <t>Market Forces Factor (MFF) Index</t>
  </si>
  <si>
    <t>CCG Cartogram templates available on request</t>
  </si>
  <si>
    <t>CCG Need Index</t>
  </si>
  <si>
    <t>Need index for each component</t>
  </si>
  <si>
    <t>england.finance@nhs.net</t>
  </si>
  <si>
    <t>Total need index incl remoteness adjustment</t>
  </si>
  <si>
    <t>Region</t>
  </si>
  <si>
    <t>DCO</t>
  </si>
  <si>
    <t>STP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</si>
</sst>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-* #,##0.00_-;\-* #,##0.00_-;_-* &quot;-&quot;??_-;_-@_-"/>
    <numFmt numFmtId="164" formatCode="0%;[Red]\-0%;\-"/>
    <numFmt numFmtId="165" formatCode="#,##0;;\-"/>
    <numFmt numFmtId="166" formatCode="#,##0.000"/>
    <numFmt numFmtId="167" formatCode="_-* #,##0.0_-;\-* #,##0.0_-;_-* &quot;-&quot;??_-;_-@_-"/>
    <numFmt numFmtId="168" formatCode="_-* #,##0_-;\-* #,##0_-;_-* &quot;-&quot;??_-;_-@_-"/>
    <numFmt numFmtId="169" formatCode="0.0%"/>
    <numFmt numFmtId="170" formatCode="0.0"/>
    <numFmt numFmtId="171" formatCode="0.000"/>
  </numFmts>
  <fonts count="96">
    <font>
      <sz val="11"/>
      <name val="Calibri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1"/>
      <name val="Calibri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u/>
      <sz val="11"/>
      <color theme="10"/>
      <name val="Calibri"/>
      <family val="2"/>
    </font>
    <font>
      <u/>
      <sz val="10"/>
      <color theme="10"/>
      <name val="Arial"/>
      <family val="2"/>
    </font>
    <font>
      <sz val="10"/>
      <color rgb="FFC00000"/>
      <name val="Arial"/>
      <family val="2"/>
    </font>
    <font>
      <sz val="10"/>
      <color theme="6" tint="-0.499984740745262"/>
      <name val="Arial"/>
      <family val="2"/>
    </font>
    <font>
      <sz val="10"/>
      <color theme="3"/>
      <name val="Arial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theme="0"/>
      <name val="Calibri"/>
      <family val="2"/>
      <scheme val="minor"/>
    </font>
    <font>
      <sz val="11"/>
      <color indexed="9"/>
      <name val="Calibri"/>
      <family val="2"/>
    </font>
    <font>
      <sz val="8"/>
      <name val="Arial"/>
      <family val="2"/>
    </font>
    <font>
      <sz val="11"/>
      <color rgb="FF9C0006"/>
      <name val="Calibri"/>
      <family val="2"/>
      <scheme val="minor"/>
    </font>
    <font>
      <sz val="11"/>
      <color indexed="20"/>
      <name val="Calibri"/>
      <family val="2"/>
    </font>
    <font>
      <b/>
      <sz val="11"/>
      <color rgb="FFFA7D0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sz val="10"/>
      <color theme="1"/>
      <name val="Calibri"/>
      <family val="2"/>
      <scheme val="minor"/>
    </font>
    <font>
      <sz val="11"/>
      <color indexed="8"/>
      <name val="Calibri"/>
      <family val="2"/>
      <charset val="1"/>
    </font>
    <font>
      <i/>
      <sz val="11"/>
      <color rgb="FF7F7F7F"/>
      <name val="Calibri"/>
      <family val="2"/>
      <scheme val="minor"/>
    </font>
    <font>
      <i/>
      <sz val="11"/>
      <color indexed="23"/>
      <name val="Calibri"/>
      <family val="2"/>
    </font>
    <font>
      <b/>
      <sz val="10"/>
      <color indexed="21"/>
      <name val="Arial"/>
      <family val="2"/>
    </font>
    <font>
      <sz val="11"/>
      <color rgb="FF006100"/>
      <name val="Calibri"/>
      <family val="2"/>
      <scheme val="minor"/>
    </font>
    <font>
      <sz val="11"/>
      <color indexed="17"/>
      <name val="Calibri"/>
      <family val="2"/>
    </font>
    <font>
      <b/>
      <sz val="15"/>
      <color theme="3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theme="3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theme="3"/>
      <name val="Calibri"/>
      <family val="2"/>
      <scheme val="minor"/>
    </font>
    <font>
      <b/>
      <sz val="11"/>
      <color indexed="56"/>
      <name val="Calibri"/>
      <family val="2"/>
    </font>
    <font>
      <u/>
      <sz val="10"/>
      <color indexed="12"/>
      <name val="Arial"/>
      <family val="2"/>
    </font>
    <font>
      <u/>
      <sz val="11"/>
      <color indexed="12"/>
      <name val="Arial MT"/>
      <family val="2"/>
    </font>
    <font>
      <u/>
      <sz val="11"/>
      <color indexed="12"/>
      <name val="Calibri"/>
      <family val="2"/>
    </font>
    <font>
      <u/>
      <sz val="11"/>
      <color indexed="12"/>
      <name val="Arial MT"/>
    </font>
    <font>
      <u/>
      <sz val="11"/>
      <color theme="1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indexed="62"/>
      <name val="Calibri"/>
      <family val="2"/>
    </font>
    <font>
      <sz val="11"/>
      <color rgb="FFFA7D00"/>
      <name val="Calibri"/>
      <family val="2"/>
      <scheme val="minor"/>
    </font>
    <font>
      <sz val="11"/>
      <color indexed="52"/>
      <name val="Calibri"/>
      <family val="2"/>
    </font>
    <font>
      <sz val="11"/>
      <color rgb="FF9C6500"/>
      <name val="Calibri"/>
      <family val="2"/>
      <scheme val="minor"/>
    </font>
    <font>
      <sz val="11"/>
      <color indexed="60"/>
      <name val="Calibri"/>
      <family val="2"/>
    </font>
    <font>
      <sz val="9"/>
      <color theme="1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sz val="10"/>
      <color indexed="8"/>
      <name val="Calibri"/>
      <family val="2"/>
    </font>
    <font>
      <sz val="10"/>
      <name val="MS Sans Serif"/>
      <family val="2"/>
    </font>
    <font>
      <sz val="11"/>
      <color theme="1"/>
      <name val="Arial"/>
      <family val="2"/>
    </font>
    <font>
      <b/>
      <sz val="11"/>
      <color rgb="FF3F3F3F"/>
      <name val="Calibri"/>
      <family val="2"/>
      <scheme val="minor"/>
    </font>
    <font>
      <b/>
      <sz val="11"/>
      <color indexed="63"/>
      <name val="Calibri"/>
      <family val="2"/>
    </font>
    <font>
      <sz val="10"/>
      <color indexed="8"/>
      <name val="Arial"/>
      <family val="2"/>
    </font>
    <font>
      <sz val="12"/>
      <color theme="1"/>
      <name val="Calibri"/>
      <family val="2"/>
      <scheme val="minor"/>
    </font>
    <font>
      <b/>
      <sz val="18"/>
      <color indexed="56"/>
      <name val="Cambria"/>
      <family val="2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1"/>
      <color rgb="FFFF0000"/>
      <name val="Calibri"/>
      <family val="2"/>
      <scheme val="minor"/>
    </font>
    <font>
      <sz val="11"/>
      <color indexed="10"/>
      <name val="Calibri"/>
      <family val="2"/>
    </font>
    <font>
      <sz val="11"/>
      <name val="Calibri"/>
      <family val="2"/>
    </font>
    <font>
      <b/>
      <sz val="10"/>
      <color theme="4"/>
      <name val="Arial"/>
      <family val="2"/>
    </font>
    <font>
      <sz val="10"/>
      <color theme="4"/>
      <name val="Arial"/>
      <family val="2"/>
    </font>
    <font>
      <i/>
      <sz val="10"/>
      <color rgb="FFFF0000"/>
      <name val="Arial"/>
      <family val="2"/>
    </font>
    <font>
      <b/>
      <sz val="10"/>
      <color theme="1"/>
      <name val="Arial"/>
      <family val="2"/>
    </font>
    <font>
      <i/>
      <sz val="10"/>
      <color theme="4"/>
      <name val="Arial"/>
      <family val="2"/>
    </font>
    <font>
      <i/>
      <sz val="10"/>
      <color theme="1"/>
      <name val="Arial"/>
      <family val="2"/>
    </font>
    <font>
      <sz val="10"/>
      <color theme="0"/>
      <name val="Arial"/>
      <family val="2"/>
    </font>
    <font>
      <b/>
      <sz val="10"/>
      <color theme="3"/>
      <name val="Arial"/>
      <family val="2"/>
    </font>
    <font>
      <sz val="18"/>
      <name val="Arial"/>
      <family val="2"/>
    </font>
    <font>
      <u/>
      <sz val="10"/>
      <name val="Arial"/>
      <family val="2"/>
    </font>
    <font>
      <b/>
      <sz val="20"/>
      <color theme="1"/>
      <name val="Arial"/>
      <family val="2"/>
    </font>
    <font>
      <b/>
      <sz val="18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6" tint="-0.249977111117893"/>
      <name val="Arial"/>
      <family val="2"/>
    </font>
    <font>
      <sz val="14"/>
      <color theme="6" tint="-0.249977111117893"/>
      <name val="Arial"/>
      <family val="2"/>
    </font>
    <font>
      <b/>
      <sz val="14"/>
      <color theme="7"/>
      <name val="Arial"/>
      <family val="2"/>
    </font>
    <font>
      <sz val="14"/>
      <color theme="7"/>
      <name val="Arial"/>
      <family val="2"/>
    </font>
    <font>
      <b/>
      <sz val="14"/>
      <color theme="5"/>
      <name val="Arial"/>
      <family val="2"/>
    </font>
    <font>
      <sz val="14"/>
      <color theme="5"/>
      <name val="Arial"/>
      <family val="2"/>
    </font>
    <font>
      <b/>
      <sz val="14"/>
      <color theme="4" tint="-0.249977111117893"/>
      <name val="Arial"/>
      <family val="2"/>
    </font>
    <font>
      <sz val="14"/>
      <color theme="4" tint="-0.249977111117893"/>
      <name val="Arial"/>
      <family val="2"/>
    </font>
    <font>
      <sz val="18"/>
      <color theme="1"/>
      <name val="Arial"/>
      <family val="2"/>
    </font>
    <font>
      <sz val="7"/>
      <color theme="1"/>
      <name val="Arial"/>
      <family val="2"/>
    </font>
    <font>
      <sz val="7"/>
      <color rgb="FFFF0000"/>
      <name val="Arial"/>
      <family val="2"/>
    </font>
    <font>
      <b/>
      <sz val="7"/>
      <color theme="1"/>
      <name val="Arial"/>
      <family val="2"/>
    </font>
    <font>
      <sz val="10"/>
      <color theme="0"/>
      <name val="Arial Narrow"/>
      <family val="2"/>
    </font>
    <font>
      <sz val="8"/>
      <color theme="1"/>
      <name val="Arial"/>
      <family val="2"/>
    </font>
    <font>
      <sz val="10"/>
      <color theme="6"/>
      <name val="Arial"/>
      <family val="2"/>
    </font>
    <font>
      <u/>
      <sz val="10"/>
      <color theme="1"/>
      <name val="Arial"/>
      <family val="2"/>
    </font>
    <font>
      <sz val="10"/>
      <color theme="6" tint="-0.249977111117893"/>
      <name val="Arial"/>
      <family val="2"/>
    </font>
  </fonts>
  <fills count="7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</patternFill>
    </fill>
    <fill>
      <patternFill patternType="solid">
        <fgColor indexed="10"/>
        <bgColor indexed="60"/>
      </patternFill>
    </fill>
    <fill>
      <patternFill patternType="solid">
        <fgColor rgb="FFC00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42"/>
        <bgColor indexed="64"/>
      </patternFill>
    </fill>
  </fills>
  <borders count="9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/>
      <bottom style="medium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thick">
        <color theme="0"/>
      </bottom>
      <diagonal/>
    </border>
    <border>
      <left/>
      <right/>
      <top/>
      <bottom style="thick">
        <color theme="0"/>
      </bottom>
      <diagonal/>
    </border>
    <border>
      <left style="thick">
        <color indexed="64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/>
      <top style="thick">
        <color theme="0"/>
      </top>
      <bottom/>
      <diagonal/>
    </border>
    <border>
      <left style="thick">
        <color theme="0"/>
      </left>
      <right style="thick">
        <color indexed="64"/>
      </right>
      <top/>
      <bottom style="thick">
        <color theme="0"/>
      </bottom>
      <diagonal/>
    </border>
    <border>
      <left style="thick">
        <color theme="0"/>
      </left>
      <right/>
      <top style="thick">
        <color indexed="64"/>
      </top>
      <bottom style="thick">
        <color theme="0"/>
      </bottom>
      <diagonal/>
    </border>
    <border>
      <left/>
      <right style="thick">
        <color theme="0"/>
      </right>
      <top style="thick">
        <color indexed="64"/>
      </top>
      <bottom style="thick">
        <color theme="0"/>
      </bottom>
      <diagonal/>
    </border>
    <border>
      <left style="thick">
        <color indexed="64"/>
      </left>
      <right style="thick">
        <color theme="0"/>
      </right>
      <top style="thick">
        <color theme="0"/>
      </top>
      <bottom/>
      <diagonal/>
    </border>
    <border>
      <left style="thick">
        <color theme="0"/>
      </left>
      <right/>
      <top/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/>
      <diagonal/>
    </border>
    <border>
      <left style="thick">
        <color indexed="64"/>
      </left>
      <right/>
      <top style="thick">
        <color indexed="64"/>
      </top>
      <bottom style="thick">
        <color theme="0"/>
      </bottom>
      <diagonal/>
    </border>
    <border>
      <left/>
      <right style="thick">
        <color theme="0"/>
      </right>
      <top/>
      <bottom/>
      <diagonal/>
    </border>
    <border>
      <left style="thick">
        <color theme="0"/>
      </left>
      <right style="thick">
        <color theme="0"/>
      </right>
      <top/>
      <bottom/>
      <diagonal/>
    </border>
    <border>
      <left/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/>
      <top/>
      <bottom/>
      <diagonal/>
    </border>
    <border>
      <left style="thick">
        <color indexed="64"/>
      </left>
      <right style="thick">
        <color theme="0"/>
      </right>
      <top/>
      <bottom/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 style="thick">
        <color indexed="64"/>
      </right>
      <top/>
      <bottom/>
      <diagonal/>
    </border>
    <border>
      <left/>
      <right/>
      <top style="thick">
        <color indexed="64"/>
      </top>
      <bottom style="thick">
        <color theme="0"/>
      </bottom>
      <diagonal/>
    </border>
    <border>
      <left/>
      <right style="thick">
        <color theme="0"/>
      </right>
      <top style="thick">
        <color indexed="64"/>
      </top>
      <bottom/>
      <diagonal/>
    </border>
    <border>
      <left style="thick">
        <color theme="0"/>
      </left>
      <right style="thick">
        <color theme="0"/>
      </right>
      <top style="thick">
        <color theme="0"/>
      </top>
      <bottom/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/>
      <right style="thick">
        <color indexed="64"/>
      </right>
      <top/>
      <bottom style="thick">
        <color theme="0"/>
      </bottom>
      <diagonal/>
    </border>
    <border>
      <left/>
      <right style="thick">
        <color indexed="64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/>
      <bottom style="thick">
        <color indexed="64"/>
      </bottom>
      <diagonal/>
    </border>
    <border>
      <left style="thick">
        <color indexed="64"/>
      </left>
      <right style="thick">
        <color theme="0"/>
      </right>
      <top style="thick">
        <color indexed="64"/>
      </top>
      <bottom/>
      <diagonal/>
    </border>
    <border>
      <left style="thick">
        <color indexed="64"/>
      </left>
      <right style="thick">
        <color theme="0"/>
      </right>
      <top/>
      <bottom style="thick">
        <color theme="0"/>
      </bottom>
      <diagonal/>
    </border>
    <border>
      <left/>
      <right style="thick">
        <color indexed="64"/>
      </right>
      <top style="thick">
        <color indexed="64"/>
      </top>
      <bottom style="thick">
        <color theme="0"/>
      </bottom>
      <diagonal/>
    </border>
    <border>
      <left style="thick">
        <color indexed="64"/>
      </left>
      <right style="thick">
        <color theme="0"/>
      </right>
      <top style="thick">
        <color indexed="64"/>
      </top>
      <bottom style="thick">
        <color theme="0"/>
      </bottom>
      <diagonal/>
    </border>
    <border>
      <left style="thick">
        <color theme="0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theme="0"/>
      </left>
      <right style="thick">
        <color theme="0"/>
      </right>
      <top style="thick">
        <color indexed="64"/>
      </top>
      <bottom style="thick">
        <color indexed="64"/>
      </bottom>
      <diagonal/>
    </border>
    <border>
      <left style="thick">
        <color theme="0"/>
      </left>
      <right/>
      <top style="thick">
        <color theme="0"/>
      </top>
      <bottom style="thick">
        <color indexed="64"/>
      </bottom>
      <diagonal/>
    </border>
    <border>
      <left style="thick">
        <color theme="0"/>
      </left>
      <right style="thick">
        <color indexed="64"/>
      </right>
      <top style="thick">
        <color theme="0"/>
      </top>
      <bottom style="thick">
        <color indexed="64"/>
      </bottom>
      <diagonal/>
    </border>
    <border>
      <left style="thick">
        <color indexed="64"/>
      </left>
      <right style="thick">
        <color theme="0"/>
      </right>
      <top/>
      <bottom style="thick">
        <color indexed="64"/>
      </bottom>
      <diagonal/>
    </border>
    <border>
      <left/>
      <right/>
      <top style="thick">
        <color theme="0"/>
      </top>
      <bottom/>
      <diagonal/>
    </border>
    <border>
      <left style="thick">
        <color indexed="64"/>
      </left>
      <right style="thick">
        <color theme="0"/>
      </right>
      <top style="thick">
        <color indexed="64"/>
      </top>
      <bottom style="thick">
        <color indexed="64"/>
      </bottom>
      <diagonal/>
    </border>
    <border>
      <left/>
      <right style="thick">
        <color theme="0"/>
      </right>
      <top style="thick">
        <color theme="0"/>
      </top>
      <bottom style="thick">
        <color indexed="64"/>
      </bottom>
      <diagonal/>
    </border>
  </borders>
  <cellStyleXfs count="361">
    <xf numFmtId="0" fontId="0" fillId="0" borderId="0"/>
    <xf numFmtId="0" fontId="4" fillId="0" borderId="0"/>
    <xf numFmtId="0" fontId="10" fillId="0" borderId="0" applyNumberForma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15" fillId="10" borderId="0" applyNumberFormat="0" applyBorder="0" applyAlignment="0" applyProtection="0"/>
    <xf numFmtId="0" fontId="16" fillId="36" borderId="0" applyNumberFormat="0" applyBorder="0" applyAlignment="0" applyProtection="0"/>
    <xf numFmtId="0" fontId="16" fillId="36" borderId="0" applyNumberFormat="0" applyBorder="0" applyAlignment="0" applyProtection="0"/>
    <xf numFmtId="0" fontId="16" fillId="36" borderId="0" applyNumberFormat="0" applyBorder="0" applyAlignment="0" applyProtection="0"/>
    <xf numFmtId="0" fontId="16" fillId="36" borderId="0" applyNumberFormat="0" applyBorder="0" applyAlignment="0" applyProtection="0"/>
    <xf numFmtId="0" fontId="16" fillId="36" borderId="0" applyNumberFormat="0" applyBorder="0" applyAlignment="0" applyProtection="0"/>
    <xf numFmtId="0" fontId="15" fillId="14" borderId="0" applyNumberFormat="0" applyBorder="0" applyAlignment="0" applyProtection="0"/>
    <xf numFmtId="0" fontId="16" fillId="37" borderId="0" applyNumberFormat="0" applyBorder="0" applyAlignment="0" applyProtection="0"/>
    <xf numFmtId="0" fontId="16" fillId="37" borderId="0" applyNumberFormat="0" applyBorder="0" applyAlignment="0" applyProtection="0"/>
    <xf numFmtId="0" fontId="16" fillId="37" borderId="0" applyNumberFormat="0" applyBorder="0" applyAlignment="0" applyProtection="0"/>
    <xf numFmtId="0" fontId="16" fillId="37" borderId="0" applyNumberFormat="0" applyBorder="0" applyAlignment="0" applyProtection="0"/>
    <xf numFmtId="0" fontId="16" fillId="37" borderId="0" applyNumberFormat="0" applyBorder="0" applyAlignment="0" applyProtection="0"/>
    <xf numFmtId="0" fontId="15" fillId="18" borderId="0" applyNumberFormat="0" applyBorder="0" applyAlignment="0" applyProtection="0"/>
    <xf numFmtId="0" fontId="16" fillId="38" borderId="0" applyNumberFormat="0" applyBorder="0" applyAlignment="0" applyProtection="0"/>
    <xf numFmtId="0" fontId="16" fillId="38" borderId="0" applyNumberFormat="0" applyBorder="0" applyAlignment="0" applyProtection="0"/>
    <xf numFmtId="0" fontId="16" fillId="38" borderId="0" applyNumberFormat="0" applyBorder="0" applyAlignment="0" applyProtection="0"/>
    <xf numFmtId="0" fontId="16" fillId="38" borderId="0" applyNumberFormat="0" applyBorder="0" applyAlignment="0" applyProtection="0"/>
    <xf numFmtId="0" fontId="16" fillId="38" borderId="0" applyNumberFormat="0" applyBorder="0" applyAlignment="0" applyProtection="0"/>
    <xf numFmtId="0" fontId="15" fillId="22" borderId="0" applyNumberFormat="0" applyBorder="0" applyAlignment="0" applyProtection="0"/>
    <xf numFmtId="0" fontId="16" fillId="39" borderId="0" applyNumberFormat="0" applyBorder="0" applyAlignment="0" applyProtection="0"/>
    <xf numFmtId="0" fontId="16" fillId="39" borderId="0" applyNumberFormat="0" applyBorder="0" applyAlignment="0" applyProtection="0"/>
    <xf numFmtId="0" fontId="16" fillId="39" borderId="0" applyNumberFormat="0" applyBorder="0" applyAlignment="0" applyProtection="0"/>
    <xf numFmtId="0" fontId="16" fillId="39" borderId="0" applyNumberFormat="0" applyBorder="0" applyAlignment="0" applyProtection="0"/>
    <xf numFmtId="0" fontId="16" fillId="39" borderId="0" applyNumberFormat="0" applyBorder="0" applyAlignment="0" applyProtection="0"/>
    <xf numFmtId="0" fontId="15" fillId="26" borderId="0" applyNumberFormat="0" applyBorder="0" applyAlignment="0" applyProtection="0"/>
    <xf numFmtId="0" fontId="16" fillId="40" borderId="0" applyNumberFormat="0" applyBorder="0" applyAlignment="0" applyProtection="0"/>
    <xf numFmtId="0" fontId="16" fillId="40" borderId="0" applyNumberFormat="0" applyBorder="0" applyAlignment="0" applyProtection="0"/>
    <xf numFmtId="0" fontId="16" fillId="40" borderId="0" applyNumberFormat="0" applyBorder="0" applyAlignment="0" applyProtection="0"/>
    <xf numFmtId="0" fontId="16" fillId="40" borderId="0" applyNumberFormat="0" applyBorder="0" applyAlignment="0" applyProtection="0"/>
    <xf numFmtId="0" fontId="16" fillId="40" borderId="0" applyNumberFormat="0" applyBorder="0" applyAlignment="0" applyProtection="0"/>
    <xf numFmtId="0" fontId="15" fillId="30" borderId="0" applyNumberFormat="0" applyBorder="0" applyAlignment="0" applyProtection="0"/>
    <xf numFmtId="0" fontId="16" fillId="41" borderId="0" applyNumberFormat="0" applyBorder="0" applyAlignment="0" applyProtection="0"/>
    <xf numFmtId="0" fontId="16" fillId="41" borderId="0" applyNumberFormat="0" applyBorder="0" applyAlignment="0" applyProtection="0"/>
    <xf numFmtId="0" fontId="16" fillId="41" borderId="0" applyNumberFormat="0" applyBorder="0" applyAlignment="0" applyProtection="0"/>
    <xf numFmtId="0" fontId="16" fillId="41" borderId="0" applyNumberFormat="0" applyBorder="0" applyAlignment="0" applyProtection="0"/>
    <xf numFmtId="0" fontId="16" fillId="41" borderId="0" applyNumberFormat="0" applyBorder="0" applyAlignment="0" applyProtection="0"/>
    <xf numFmtId="0" fontId="15" fillId="11" borderId="0" applyNumberFormat="0" applyBorder="0" applyAlignment="0" applyProtection="0"/>
    <xf numFmtId="0" fontId="16" fillId="42" borderId="0" applyNumberFormat="0" applyBorder="0" applyAlignment="0" applyProtection="0"/>
    <xf numFmtId="0" fontId="16" fillId="42" borderId="0" applyNumberFormat="0" applyBorder="0" applyAlignment="0" applyProtection="0"/>
    <xf numFmtId="0" fontId="16" fillId="42" borderId="0" applyNumberFormat="0" applyBorder="0" applyAlignment="0" applyProtection="0"/>
    <xf numFmtId="0" fontId="16" fillId="42" borderId="0" applyNumberFormat="0" applyBorder="0" applyAlignment="0" applyProtection="0"/>
    <xf numFmtId="0" fontId="16" fillId="42" borderId="0" applyNumberFormat="0" applyBorder="0" applyAlignment="0" applyProtection="0"/>
    <xf numFmtId="0" fontId="15" fillId="15" borderId="0" applyNumberFormat="0" applyBorder="0" applyAlignment="0" applyProtection="0"/>
    <xf numFmtId="0" fontId="16" fillId="43" borderId="0" applyNumberFormat="0" applyBorder="0" applyAlignment="0" applyProtection="0"/>
    <xf numFmtId="0" fontId="16" fillId="43" borderId="0" applyNumberFormat="0" applyBorder="0" applyAlignment="0" applyProtection="0"/>
    <xf numFmtId="0" fontId="16" fillId="43" borderId="0" applyNumberFormat="0" applyBorder="0" applyAlignment="0" applyProtection="0"/>
    <xf numFmtId="0" fontId="16" fillId="43" borderId="0" applyNumberFormat="0" applyBorder="0" applyAlignment="0" applyProtection="0"/>
    <xf numFmtId="0" fontId="16" fillId="43" borderId="0" applyNumberFormat="0" applyBorder="0" applyAlignment="0" applyProtection="0"/>
    <xf numFmtId="0" fontId="15" fillId="19" borderId="0" applyNumberFormat="0" applyBorder="0" applyAlignment="0" applyProtection="0"/>
    <xf numFmtId="0" fontId="16" fillId="44" borderId="0" applyNumberFormat="0" applyBorder="0" applyAlignment="0" applyProtection="0"/>
    <xf numFmtId="0" fontId="16" fillId="44" borderId="0" applyNumberFormat="0" applyBorder="0" applyAlignment="0" applyProtection="0"/>
    <xf numFmtId="0" fontId="16" fillId="44" borderId="0" applyNumberFormat="0" applyBorder="0" applyAlignment="0" applyProtection="0"/>
    <xf numFmtId="0" fontId="16" fillId="44" borderId="0" applyNumberFormat="0" applyBorder="0" applyAlignment="0" applyProtection="0"/>
    <xf numFmtId="0" fontId="16" fillId="44" borderId="0" applyNumberFormat="0" applyBorder="0" applyAlignment="0" applyProtection="0"/>
    <xf numFmtId="0" fontId="15" fillId="23" borderId="0" applyNumberFormat="0" applyBorder="0" applyAlignment="0" applyProtection="0"/>
    <xf numFmtId="0" fontId="16" fillId="39" borderId="0" applyNumberFormat="0" applyBorder="0" applyAlignment="0" applyProtection="0"/>
    <xf numFmtId="0" fontId="16" fillId="39" borderId="0" applyNumberFormat="0" applyBorder="0" applyAlignment="0" applyProtection="0"/>
    <xf numFmtId="0" fontId="16" fillId="39" borderId="0" applyNumberFormat="0" applyBorder="0" applyAlignment="0" applyProtection="0"/>
    <xf numFmtId="0" fontId="16" fillId="39" borderId="0" applyNumberFormat="0" applyBorder="0" applyAlignment="0" applyProtection="0"/>
    <xf numFmtId="0" fontId="16" fillId="39" borderId="0" applyNumberFormat="0" applyBorder="0" applyAlignment="0" applyProtection="0"/>
    <xf numFmtId="0" fontId="15" fillId="27" borderId="0" applyNumberFormat="0" applyBorder="0" applyAlignment="0" applyProtection="0"/>
    <xf numFmtId="0" fontId="16" fillId="42" borderId="0" applyNumberFormat="0" applyBorder="0" applyAlignment="0" applyProtection="0"/>
    <xf numFmtId="0" fontId="16" fillId="42" borderId="0" applyNumberFormat="0" applyBorder="0" applyAlignment="0" applyProtection="0"/>
    <xf numFmtId="0" fontId="16" fillId="42" borderId="0" applyNumberFormat="0" applyBorder="0" applyAlignment="0" applyProtection="0"/>
    <xf numFmtId="0" fontId="16" fillId="42" borderId="0" applyNumberFormat="0" applyBorder="0" applyAlignment="0" applyProtection="0"/>
    <xf numFmtId="0" fontId="16" fillId="42" borderId="0" applyNumberFormat="0" applyBorder="0" applyAlignment="0" applyProtection="0"/>
    <xf numFmtId="0" fontId="15" fillId="31" borderId="0" applyNumberFormat="0" applyBorder="0" applyAlignment="0" applyProtection="0"/>
    <xf numFmtId="0" fontId="16" fillId="45" borderId="0" applyNumberFormat="0" applyBorder="0" applyAlignment="0" applyProtection="0"/>
    <xf numFmtId="0" fontId="16" fillId="45" borderId="0" applyNumberFormat="0" applyBorder="0" applyAlignment="0" applyProtection="0"/>
    <xf numFmtId="0" fontId="16" fillId="45" borderId="0" applyNumberFormat="0" applyBorder="0" applyAlignment="0" applyProtection="0"/>
    <xf numFmtId="0" fontId="16" fillId="45" borderId="0" applyNumberFormat="0" applyBorder="0" applyAlignment="0" applyProtection="0"/>
    <xf numFmtId="0" fontId="16" fillId="45" borderId="0" applyNumberFormat="0" applyBorder="0" applyAlignment="0" applyProtection="0"/>
    <xf numFmtId="0" fontId="17" fillId="12" borderId="0" applyNumberFormat="0" applyBorder="0" applyAlignment="0" applyProtection="0"/>
    <xf numFmtId="0" fontId="18" fillId="46" borderId="0" applyNumberFormat="0" applyBorder="0" applyAlignment="0" applyProtection="0"/>
    <xf numFmtId="0" fontId="18" fillId="46" borderId="0" applyNumberFormat="0" applyBorder="0" applyAlignment="0" applyProtection="0"/>
    <xf numFmtId="0" fontId="18" fillId="46" borderId="0" applyNumberFormat="0" applyBorder="0" applyAlignment="0" applyProtection="0"/>
    <xf numFmtId="0" fontId="18" fillId="46" borderId="0" applyNumberFormat="0" applyBorder="0" applyAlignment="0" applyProtection="0"/>
    <xf numFmtId="0" fontId="18" fillId="46" borderId="0" applyNumberFormat="0" applyBorder="0" applyAlignment="0" applyProtection="0"/>
    <xf numFmtId="0" fontId="17" fillId="16" borderId="0" applyNumberFormat="0" applyBorder="0" applyAlignment="0" applyProtection="0"/>
    <xf numFmtId="0" fontId="18" fillId="43" borderId="0" applyNumberFormat="0" applyBorder="0" applyAlignment="0" applyProtection="0"/>
    <xf numFmtId="0" fontId="18" fillId="43" borderId="0" applyNumberFormat="0" applyBorder="0" applyAlignment="0" applyProtection="0"/>
    <xf numFmtId="0" fontId="18" fillId="43" borderId="0" applyNumberFormat="0" applyBorder="0" applyAlignment="0" applyProtection="0"/>
    <xf numFmtId="0" fontId="18" fillId="43" borderId="0" applyNumberFormat="0" applyBorder="0" applyAlignment="0" applyProtection="0"/>
    <xf numFmtId="0" fontId="18" fillId="43" borderId="0" applyNumberFormat="0" applyBorder="0" applyAlignment="0" applyProtection="0"/>
    <xf numFmtId="0" fontId="17" fillId="20" borderId="0" applyNumberFormat="0" applyBorder="0" applyAlignment="0" applyProtection="0"/>
    <xf numFmtId="0" fontId="18" fillId="44" borderId="0" applyNumberFormat="0" applyBorder="0" applyAlignment="0" applyProtection="0"/>
    <xf numFmtId="0" fontId="18" fillId="44" borderId="0" applyNumberFormat="0" applyBorder="0" applyAlignment="0" applyProtection="0"/>
    <xf numFmtId="0" fontId="18" fillId="44" borderId="0" applyNumberFormat="0" applyBorder="0" applyAlignment="0" applyProtection="0"/>
    <xf numFmtId="0" fontId="18" fillId="44" borderId="0" applyNumberFormat="0" applyBorder="0" applyAlignment="0" applyProtection="0"/>
    <xf numFmtId="0" fontId="18" fillId="44" borderId="0" applyNumberFormat="0" applyBorder="0" applyAlignment="0" applyProtection="0"/>
    <xf numFmtId="0" fontId="17" fillId="24" borderId="0" applyNumberFormat="0" applyBorder="0" applyAlignment="0" applyProtection="0"/>
    <xf numFmtId="0" fontId="18" fillId="47" borderId="0" applyNumberFormat="0" applyBorder="0" applyAlignment="0" applyProtection="0"/>
    <xf numFmtId="0" fontId="18" fillId="47" borderId="0" applyNumberFormat="0" applyBorder="0" applyAlignment="0" applyProtection="0"/>
    <xf numFmtId="0" fontId="18" fillId="47" borderId="0" applyNumberFormat="0" applyBorder="0" applyAlignment="0" applyProtection="0"/>
    <xf numFmtId="0" fontId="18" fillId="47" borderId="0" applyNumberFormat="0" applyBorder="0" applyAlignment="0" applyProtection="0"/>
    <xf numFmtId="0" fontId="18" fillId="47" borderId="0" applyNumberFormat="0" applyBorder="0" applyAlignment="0" applyProtection="0"/>
    <xf numFmtId="0" fontId="17" fillId="28" borderId="0" applyNumberFormat="0" applyBorder="0" applyAlignment="0" applyProtection="0"/>
    <xf numFmtId="0" fontId="18" fillId="48" borderId="0" applyNumberFormat="0" applyBorder="0" applyAlignment="0" applyProtection="0"/>
    <xf numFmtId="0" fontId="18" fillId="48" borderId="0" applyNumberFormat="0" applyBorder="0" applyAlignment="0" applyProtection="0"/>
    <xf numFmtId="0" fontId="18" fillId="48" borderId="0" applyNumberFormat="0" applyBorder="0" applyAlignment="0" applyProtection="0"/>
    <xf numFmtId="0" fontId="18" fillId="48" borderId="0" applyNumberFormat="0" applyBorder="0" applyAlignment="0" applyProtection="0"/>
    <xf numFmtId="0" fontId="18" fillId="48" borderId="0" applyNumberFormat="0" applyBorder="0" applyAlignment="0" applyProtection="0"/>
    <xf numFmtId="0" fontId="17" fillId="32" borderId="0" applyNumberFormat="0" applyBorder="0" applyAlignment="0" applyProtection="0"/>
    <xf numFmtId="0" fontId="18" fillId="49" borderId="0" applyNumberFormat="0" applyBorder="0" applyAlignment="0" applyProtection="0"/>
    <xf numFmtId="0" fontId="18" fillId="49" borderId="0" applyNumberFormat="0" applyBorder="0" applyAlignment="0" applyProtection="0"/>
    <xf numFmtId="0" fontId="18" fillId="49" borderId="0" applyNumberFormat="0" applyBorder="0" applyAlignment="0" applyProtection="0"/>
    <xf numFmtId="0" fontId="18" fillId="49" borderId="0" applyNumberFormat="0" applyBorder="0" applyAlignment="0" applyProtection="0"/>
    <xf numFmtId="0" fontId="18" fillId="49" borderId="0" applyNumberFormat="0" applyBorder="0" applyAlignment="0" applyProtection="0"/>
    <xf numFmtId="0" fontId="17" fillId="9" borderId="0" applyNumberFormat="0" applyBorder="0" applyAlignment="0" applyProtection="0"/>
    <xf numFmtId="0" fontId="18" fillId="50" borderId="0" applyNumberFormat="0" applyBorder="0" applyAlignment="0" applyProtection="0"/>
    <xf numFmtId="0" fontId="18" fillId="50" borderId="0" applyNumberFormat="0" applyBorder="0" applyAlignment="0" applyProtection="0"/>
    <xf numFmtId="0" fontId="18" fillId="50" borderId="0" applyNumberFormat="0" applyBorder="0" applyAlignment="0" applyProtection="0"/>
    <xf numFmtId="0" fontId="18" fillId="50" borderId="0" applyNumberFormat="0" applyBorder="0" applyAlignment="0" applyProtection="0"/>
    <xf numFmtId="0" fontId="18" fillId="50" borderId="0" applyNumberFormat="0" applyBorder="0" applyAlignment="0" applyProtection="0"/>
    <xf numFmtId="0" fontId="17" fillId="13" borderId="0" applyNumberFormat="0" applyBorder="0" applyAlignment="0" applyProtection="0"/>
    <xf numFmtId="0" fontId="18" fillId="51" borderId="0" applyNumberFormat="0" applyBorder="0" applyAlignment="0" applyProtection="0"/>
    <xf numFmtId="0" fontId="18" fillId="51" borderId="0" applyNumberFormat="0" applyBorder="0" applyAlignment="0" applyProtection="0"/>
    <xf numFmtId="0" fontId="18" fillId="51" borderId="0" applyNumberFormat="0" applyBorder="0" applyAlignment="0" applyProtection="0"/>
    <xf numFmtId="0" fontId="18" fillId="51" borderId="0" applyNumberFormat="0" applyBorder="0" applyAlignment="0" applyProtection="0"/>
    <xf numFmtId="0" fontId="18" fillId="51" borderId="0" applyNumberFormat="0" applyBorder="0" applyAlignment="0" applyProtection="0"/>
    <xf numFmtId="0" fontId="17" fillId="17" borderId="0" applyNumberFormat="0" applyBorder="0" applyAlignment="0" applyProtection="0"/>
    <xf numFmtId="0" fontId="18" fillId="52" borderId="0" applyNumberFormat="0" applyBorder="0" applyAlignment="0" applyProtection="0"/>
    <xf numFmtId="0" fontId="18" fillId="52" borderId="0" applyNumberFormat="0" applyBorder="0" applyAlignment="0" applyProtection="0"/>
    <xf numFmtId="0" fontId="18" fillId="52" borderId="0" applyNumberFormat="0" applyBorder="0" applyAlignment="0" applyProtection="0"/>
    <xf numFmtId="0" fontId="18" fillId="52" borderId="0" applyNumberFormat="0" applyBorder="0" applyAlignment="0" applyProtection="0"/>
    <xf numFmtId="0" fontId="18" fillId="52" borderId="0" applyNumberFormat="0" applyBorder="0" applyAlignment="0" applyProtection="0"/>
    <xf numFmtId="0" fontId="17" fillId="21" borderId="0" applyNumberFormat="0" applyBorder="0" applyAlignment="0" applyProtection="0"/>
    <xf numFmtId="0" fontId="18" fillId="47" borderId="0" applyNumberFormat="0" applyBorder="0" applyAlignment="0" applyProtection="0"/>
    <xf numFmtId="0" fontId="18" fillId="47" borderId="0" applyNumberFormat="0" applyBorder="0" applyAlignment="0" applyProtection="0"/>
    <xf numFmtId="0" fontId="18" fillId="47" borderId="0" applyNumberFormat="0" applyBorder="0" applyAlignment="0" applyProtection="0"/>
    <xf numFmtId="0" fontId="18" fillId="47" borderId="0" applyNumberFormat="0" applyBorder="0" applyAlignment="0" applyProtection="0"/>
    <xf numFmtId="0" fontId="18" fillId="47" borderId="0" applyNumberFormat="0" applyBorder="0" applyAlignment="0" applyProtection="0"/>
    <xf numFmtId="0" fontId="17" fillId="25" borderId="0" applyNumberFormat="0" applyBorder="0" applyAlignment="0" applyProtection="0"/>
    <xf numFmtId="0" fontId="18" fillId="48" borderId="0" applyNumberFormat="0" applyBorder="0" applyAlignment="0" applyProtection="0"/>
    <xf numFmtId="0" fontId="18" fillId="48" borderId="0" applyNumberFormat="0" applyBorder="0" applyAlignment="0" applyProtection="0"/>
    <xf numFmtId="0" fontId="18" fillId="48" borderId="0" applyNumberFormat="0" applyBorder="0" applyAlignment="0" applyProtection="0"/>
    <xf numFmtId="0" fontId="18" fillId="48" borderId="0" applyNumberFormat="0" applyBorder="0" applyAlignment="0" applyProtection="0"/>
    <xf numFmtId="0" fontId="18" fillId="48" borderId="0" applyNumberFormat="0" applyBorder="0" applyAlignment="0" applyProtection="0"/>
    <xf numFmtId="0" fontId="17" fillId="29" borderId="0" applyNumberFormat="0" applyBorder="0" applyAlignment="0" applyProtection="0"/>
    <xf numFmtId="0" fontId="18" fillId="53" borderId="0" applyNumberFormat="0" applyBorder="0" applyAlignment="0" applyProtection="0"/>
    <xf numFmtId="0" fontId="18" fillId="53" borderId="0" applyNumberFormat="0" applyBorder="0" applyAlignment="0" applyProtection="0"/>
    <xf numFmtId="0" fontId="18" fillId="53" borderId="0" applyNumberFormat="0" applyBorder="0" applyAlignment="0" applyProtection="0"/>
    <xf numFmtId="0" fontId="18" fillId="53" borderId="0" applyNumberFormat="0" applyBorder="0" applyAlignment="0" applyProtection="0"/>
    <xf numFmtId="0" fontId="18" fillId="53" borderId="0" applyNumberFormat="0" applyBorder="0" applyAlignment="0" applyProtection="0"/>
    <xf numFmtId="0" fontId="19" fillId="0" borderId="0"/>
    <xf numFmtId="0" fontId="20" fillId="3" borderId="0" applyNumberFormat="0" applyBorder="0" applyAlignment="0" applyProtection="0"/>
    <xf numFmtId="0" fontId="21" fillId="37" borderId="0" applyNumberFormat="0" applyBorder="0" applyAlignment="0" applyProtection="0"/>
    <xf numFmtId="0" fontId="21" fillId="37" borderId="0" applyNumberFormat="0" applyBorder="0" applyAlignment="0" applyProtection="0"/>
    <xf numFmtId="0" fontId="21" fillId="37" borderId="0" applyNumberFormat="0" applyBorder="0" applyAlignment="0" applyProtection="0"/>
    <xf numFmtId="0" fontId="21" fillId="37" borderId="0" applyNumberFormat="0" applyBorder="0" applyAlignment="0" applyProtection="0"/>
    <xf numFmtId="0" fontId="21" fillId="37" borderId="0" applyNumberFormat="0" applyBorder="0" applyAlignment="0" applyProtection="0"/>
    <xf numFmtId="0" fontId="22" fillId="6" borderId="4" applyNumberFormat="0" applyAlignment="0" applyProtection="0"/>
    <xf numFmtId="0" fontId="23" fillId="54" borderId="10" applyNumberFormat="0" applyAlignment="0" applyProtection="0"/>
    <xf numFmtId="0" fontId="23" fillId="54" borderId="10" applyNumberFormat="0" applyAlignment="0" applyProtection="0"/>
    <xf numFmtId="0" fontId="23" fillId="54" borderId="10" applyNumberFormat="0" applyAlignment="0" applyProtection="0"/>
    <xf numFmtId="0" fontId="23" fillId="54" borderId="10" applyNumberFormat="0" applyAlignment="0" applyProtection="0"/>
    <xf numFmtId="0" fontId="23" fillId="54" borderId="10" applyNumberFormat="0" applyAlignment="0" applyProtection="0"/>
    <xf numFmtId="0" fontId="24" fillId="7" borderId="7" applyNumberFormat="0" applyAlignment="0" applyProtection="0"/>
    <xf numFmtId="0" fontId="25" fillId="55" borderId="11" applyNumberFormat="0" applyAlignment="0" applyProtection="0"/>
    <xf numFmtId="0" fontId="25" fillId="55" borderId="11" applyNumberFormat="0" applyAlignment="0" applyProtection="0"/>
    <xf numFmtId="0" fontId="25" fillId="55" borderId="11" applyNumberFormat="0" applyAlignment="0" applyProtection="0"/>
    <xf numFmtId="0" fontId="25" fillId="55" borderId="11" applyNumberFormat="0" applyAlignment="0" applyProtection="0"/>
    <xf numFmtId="0" fontId="25" fillId="55" borderId="11" applyNumberFormat="0" applyAlignment="0" applyProtection="0"/>
    <xf numFmtId="43" fontId="7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7" fillId="0" borderId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12" applyFill="0" applyProtection="0">
      <alignment horizontal="left" textRotation="60" wrapText="1"/>
    </xf>
    <xf numFmtId="0" fontId="31" fillId="2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3" fillId="0" borderId="1" applyNumberFormat="0" applyFill="0" applyAlignment="0" applyProtection="0"/>
    <xf numFmtId="0" fontId="34" fillId="0" borderId="13" applyNumberFormat="0" applyFill="0" applyAlignment="0" applyProtection="0"/>
    <xf numFmtId="0" fontId="34" fillId="0" borderId="13" applyNumberFormat="0" applyFill="0" applyAlignment="0" applyProtection="0"/>
    <xf numFmtId="0" fontId="34" fillId="0" borderId="13" applyNumberFormat="0" applyFill="0" applyAlignment="0" applyProtection="0"/>
    <xf numFmtId="0" fontId="34" fillId="0" borderId="13" applyNumberFormat="0" applyFill="0" applyAlignment="0" applyProtection="0"/>
    <xf numFmtId="0" fontId="34" fillId="0" borderId="13" applyNumberFormat="0" applyFill="0" applyAlignment="0" applyProtection="0"/>
    <xf numFmtId="0" fontId="35" fillId="0" borderId="2" applyNumberFormat="0" applyFill="0" applyAlignment="0" applyProtection="0"/>
    <xf numFmtId="0" fontId="36" fillId="0" borderId="14" applyNumberFormat="0" applyFill="0" applyAlignment="0" applyProtection="0"/>
    <xf numFmtId="0" fontId="36" fillId="0" borderId="14" applyNumberFormat="0" applyFill="0" applyAlignment="0" applyProtection="0"/>
    <xf numFmtId="0" fontId="36" fillId="0" borderId="14" applyNumberFormat="0" applyFill="0" applyAlignment="0" applyProtection="0"/>
    <xf numFmtId="0" fontId="36" fillId="0" borderId="14" applyNumberFormat="0" applyFill="0" applyAlignment="0" applyProtection="0"/>
    <xf numFmtId="0" fontId="36" fillId="0" borderId="14" applyNumberFormat="0" applyFill="0" applyAlignment="0" applyProtection="0"/>
    <xf numFmtId="0" fontId="37" fillId="0" borderId="3" applyNumberFormat="0" applyFill="0" applyAlignment="0" applyProtection="0"/>
    <xf numFmtId="0" fontId="38" fillId="0" borderId="15" applyNumberFormat="0" applyFill="0" applyAlignment="0" applyProtection="0"/>
    <xf numFmtId="0" fontId="38" fillId="0" borderId="15" applyNumberFormat="0" applyFill="0" applyAlignment="0" applyProtection="0"/>
    <xf numFmtId="0" fontId="38" fillId="0" borderId="15" applyNumberFormat="0" applyFill="0" applyAlignment="0" applyProtection="0"/>
    <xf numFmtId="0" fontId="38" fillId="0" borderId="15" applyNumberFormat="0" applyFill="0" applyAlignment="0" applyProtection="0"/>
    <xf numFmtId="0" fontId="38" fillId="0" borderId="15" applyNumberFormat="0" applyFill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/>
    <xf numFmtId="0" fontId="44" fillId="5" borderId="4" applyNumberFormat="0" applyAlignment="0" applyProtection="0"/>
    <xf numFmtId="0" fontId="45" fillId="41" borderId="10" applyNumberFormat="0" applyAlignment="0" applyProtection="0"/>
    <xf numFmtId="0" fontId="45" fillId="41" borderId="10" applyNumberFormat="0" applyAlignment="0" applyProtection="0"/>
    <xf numFmtId="0" fontId="45" fillId="41" borderId="10" applyNumberFormat="0" applyAlignment="0" applyProtection="0"/>
    <xf numFmtId="0" fontId="45" fillId="41" borderId="10" applyNumberFormat="0" applyAlignment="0" applyProtection="0"/>
    <xf numFmtId="0" fontId="45" fillId="41" borderId="10" applyNumberFormat="0" applyAlignment="0" applyProtection="0"/>
    <xf numFmtId="37" fontId="7" fillId="0" borderId="0" applyBorder="0" applyAlignment="0">
      <alignment horizontal="left"/>
      <protection locked="0"/>
    </xf>
    <xf numFmtId="0" fontId="46" fillId="0" borderId="6" applyNumberFormat="0" applyFill="0" applyAlignment="0" applyProtection="0"/>
    <xf numFmtId="0" fontId="47" fillId="0" borderId="16" applyNumberFormat="0" applyFill="0" applyAlignment="0" applyProtection="0"/>
    <xf numFmtId="0" fontId="47" fillId="0" borderId="16" applyNumberFormat="0" applyFill="0" applyAlignment="0" applyProtection="0"/>
    <xf numFmtId="0" fontId="47" fillId="0" borderId="16" applyNumberFormat="0" applyFill="0" applyAlignment="0" applyProtection="0"/>
    <xf numFmtId="0" fontId="47" fillId="0" borderId="16" applyNumberFormat="0" applyFill="0" applyAlignment="0" applyProtection="0"/>
    <xf numFmtId="0" fontId="47" fillId="0" borderId="16" applyNumberFormat="0" applyFill="0" applyAlignment="0" applyProtection="0"/>
    <xf numFmtId="0" fontId="48" fillId="4" borderId="0" applyNumberFormat="0" applyBorder="0" applyAlignment="0" applyProtection="0"/>
    <xf numFmtId="0" fontId="49" fillId="56" borderId="0" applyNumberFormat="0" applyBorder="0" applyAlignment="0" applyProtection="0"/>
    <xf numFmtId="0" fontId="49" fillId="56" borderId="0" applyNumberFormat="0" applyBorder="0" applyAlignment="0" applyProtection="0"/>
    <xf numFmtId="0" fontId="49" fillId="56" borderId="0" applyNumberFormat="0" applyBorder="0" applyAlignment="0" applyProtection="0"/>
    <xf numFmtId="0" fontId="49" fillId="56" borderId="0" applyNumberFormat="0" applyBorder="0" applyAlignment="0" applyProtection="0"/>
    <xf numFmtId="0" fontId="49" fillId="56" borderId="0" applyNumberFormat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" fillId="0" borderId="0"/>
    <xf numFmtId="0" fontId="7" fillId="0" borderId="0"/>
    <xf numFmtId="0" fontId="15" fillId="0" borderId="0"/>
    <xf numFmtId="0" fontId="50" fillId="0" borderId="0"/>
    <xf numFmtId="0" fontId="15" fillId="0" borderId="0"/>
    <xf numFmtId="0" fontId="51" fillId="0" borderId="0"/>
    <xf numFmtId="0" fontId="7" fillId="0" borderId="0"/>
    <xf numFmtId="0" fontId="3" fillId="0" borderId="0"/>
    <xf numFmtId="0" fontId="3" fillId="0" borderId="0"/>
    <xf numFmtId="0" fontId="26" fillId="0" borderId="0"/>
    <xf numFmtId="0" fontId="3" fillId="0" borderId="0"/>
    <xf numFmtId="0" fontId="15" fillId="0" borderId="0"/>
    <xf numFmtId="0" fontId="52" fillId="0" borderId="0"/>
    <xf numFmtId="0" fontId="7" fillId="0" borderId="0"/>
    <xf numFmtId="0" fontId="15" fillId="0" borderId="0"/>
    <xf numFmtId="0" fontId="26" fillId="0" borderId="0"/>
    <xf numFmtId="0" fontId="26" fillId="0" borderId="0"/>
    <xf numFmtId="0" fontId="2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26" fillId="0" borderId="0"/>
    <xf numFmtId="0" fontId="7" fillId="0" borderId="0"/>
    <xf numFmtId="0" fontId="15" fillId="0" borderId="0"/>
    <xf numFmtId="0" fontId="7" fillId="0" borderId="0"/>
    <xf numFmtId="0" fontId="15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7" fillId="0" borderId="0"/>
    <xf numFmtId="0" fontId="3" fillId="0" borderId="0"/>
    <xf numFmtId="0" fontId="53" fillId="0" borderId="0"/>
    <xf numFmtId="0" fontId="3" fillId="0" borderId="0"/>
    <xf numFmtId="0" fontId="3" fillId="0" borderId="0"/>
    <xf numFmtId="0" fontId="3" fillId="0" borderId="0"/>
    <xf numFmtId="0" fontId="5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4" fillId="0" borderId="0"/>
    <xf numFmtId="0" fontId="55" fillId="0" borderId="0"/>
    <xf numFmtId="0" fontId="50" fillId="8" borderId="8" applyNumberFormat="0" applyFont="0" applyAlignment="0" applyProtection="0"/>
    <xf numFmtId="0" fontId="7" fillId="57" borderId="17" applyNumberFormat="0" applyFont="0" applyAlignment="0" applyProtection="0"/>
    <xf numFmtId="0" fontId="7" fillId="57" borderId="17" applyNumberFormat="0" applyFont="0" applyAlignment="0" applyProtection="0"/>
    <xf numFmtId="0" fontId="7" fillId="57" borderId="17" applyNumberFormat="0" applyFont="0" applyAlignment="0" applyProtection="0"/>
    <xf numFmtId="0" fontId="7" fillId="57" borderId="17" applyNumberFormat="0" applyFont="0" applyAlignment="0" applyProtection="0"/>
    <xf numFmtId="0" fontId="7" fillId="57" borderId="17" applyNumberFormat="0" applyFont="0" applyAlignment="0" applyProtection="0"/>
    <xf numFmtId="0" fontId="56" fillId="6" borderId="5" applyNumberFormat="0" applyAlignment="0" applyProtection="0"/>
    <xf numFmtId="0" fontId="57" fillId="54" borderId="18" applyNumberFormat="0" applyAlignment="0" applyProtection="0"/>
    <xf numFmtId="0" fontId="57" fillId="54" borderId="18" applyNumberFormat="0" applyAlignment="0" applyProtection="0"/>
    <xf numFmtId="0" fontId="57" fillId="54" borderId="18" applyNumberFormat="0" applyAlignment="0" applyProtection="0"/>
    <xf numFmtId="0" fontId="57" fillId="54" borderId="18" applyNumberFormat="0" applyAlignment="0" applyProtection="0"/>
    <xf numFmtId="0" fontId="57" fillId="54" borderId="18" applyNumberFormat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26" fillId="0" borderId="0" applyFont="0" applyFill="0" applyBorder="0" applyAlignment="0" applyProtection="0"/>
    <xf numFmtId="16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59" fillId="58" borderId="19">
      <alignment horizontal="left" vertical="top" wrapText="1"/>
    </xf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37" fontId="7" fillId="0" borderId="0" applyNumberFormat="0" applyFont="0" applyBorder="0">
      <alignment horizontal="centerContinuous" vertical="top" wrapText="1"/>
      <protection locked="0"/>
    </xf>
    <xf numFmtId="0" fontId="61" fillId="0" borderId="9" applyNumberFormat="0" applyFill="0" applyAlignment="0" applyProtection="0"/>
    <xf numFmtId="0" fontId="62" fillId="0" borderId="20" applyNumberFormat="0" applyFill="0" applyAlignment="0" applyProtection="0"/>
    <xf numFmtId="0" fontId="62" fillId="0" borderId="20" applyNumberFormat="0" applyFill="0" applyAlignment="0" applyProtection="0"/>
    <xf numFmtId="0" fontId="62" fillId="0" borderId="20" applyNumberFormat="0" applyFill="0" applyAlignment="0" applyProtection="0"/>
    <xf numFmtId="0" fontId="62" fillId="0" borderId="20" applyNumberFormat="0" applyFill="0" applyAlignment="0" applyProtection="0"/>
    <xf numFmtId="0" fontId="62" fillId="0" borderId="20" applyNumberFormat="0" applyFill="0" applyAlignment="0" applyProtection="0"/>
    <xf numFmtId="0" fontId="8" fillId="59" borderId="0" applyNumberFormat="0" applyBorder="0" applyAlignment="0" applyProtection="0"/>
    <xf numFmtId="0" fontId="63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43" fontId="65" fillId="0" borderId="0" applyFont="0" applyFill="0" applyBorder="0" applyAlignment="0" applyProtection="0"/>
    <xf numFmtId="0" fontId="4" fillId="0" borderId="0"/>
  </cellStyleXfs>
  <cellXfs count="712">
    <xf numFmtId="0" fontId="0" fillId="0" borderId="0" xfId="0"/>
    <xf numFmtId="0" fontId="7" fillId="0" borderId="0" xfId="0" applyFont="1"/>
    <xf numFmtId="4" fontId="7" fillId="0" borderId="0" xfId="0" applyNumberFormat="1" applyFont="1"/>
    <xf numFmtId="3" fontId="7" fillId="0" borderId="0" xfId="0" applyNumberFormat="1" applyFont="1"/>
    <xf numFmtId="0" fontId="6" fillId="33" borderId="0" xfId="1" applyFont="1" applyFill="1"/>
    <xf numFmtId="0" fontId="7" fillId="33" borderId="0" xfId="1" applyFont="1" applyFill="1"/>
    <xf numFmtId="0" fontId="7" fillId="0" borderId="0" xfId="1" applyFont="1"/>
    <xf numFmtId="0" fontId="9" fillId="33" borderId="0" xfId="1" applyFont="1" applyFill="1"/>
    <xf numFmtId="0" fontId="7" fillId="34" borderId="0" xfId="1" applyFont="1" applyFill="1"/>
    <xf numFmtId="0" fontId="7" fillId="34" borderId="0" xfId="1" applyFont="1" applyFill="1" applyAlignment="1">
      <alignment horizontal="right"/>
    </xf>
    <xf numFmtId="0" fontId="13" fillId="33" borderId="0" xfId="1" applyFont="1" applyFill="1"/>
    <xf numFmtId="0" fontId="14" fillId="33" borderId="0" xfId="1" applyFont="1" applyFill="1"/>
    <xf numFmtId="166" fontId="7" fillId="0" borderId="0" xfId="0" applyNumberFormat="1" applyFont="1"/>
    <xf numFmtId="3" fontId="7" fillId="0" borderId="0" xfId="0" applyNumberFormat="1" applyFont="1" applyFill="1"/>
    <xf numFmtId="168" fontId="7" fillId="0" borderId="0" xfId="359" applyNumberFormat="1" applyFont="1"/>
    <xf numFmtId="0" fontId="12" fillId="33" borderId="0" xfId="289" applyFont="1" applyFill="1"/>
    <xf numFmtId="0" fontId="6" fillId="0" borderId="0" xfId="279" applyFont="1"/>
    <xf numFmtId="0" fontId="68" fillId="0" borderId="0" xfId="289" applyFont="1"/>
    <xf numFmtId="0" fontId="69" fillId="0" borderId="0" xfId="278" applyFont="1"/>
    <xf numFmtId="0" fontId="70" fillId="0" borderId="0" xfId="278" applyFont="1"/>
    <xf numFmtId="169" fontId="71" fillId="0" borderId="0" xfId="329" applyNumberFormat="1" applyFont="1"/>
    <xf numFmtId="0" fontId="70" fillId="0" borderId="0" xfId="278" applyFont="1" applyBorder="1"/>
    <xf numFmtId="169" fontId="71" fillId="0" borderId="0" xfId="278" applyNumberFormat="1" applyFont="1"/>
    <xf numFmtId="0" fontId="71" fillId="0" borderId="0" xfId="278" applyFont="1"/>
    <xf numFmtId="169" fontId="71" fillId="0" borderId="0" xfId="329" applyNumberFormat="1" applyFont="1" applyFill="1"/>
    <xf numFmtId="169" fontId="71" fillId="0" borderId="0" xfId="278" applyNumberFormat="1" applyFont="1" applyFill="1"/>
    <xf numFmtId="0" fontId="5" fillId="35" borderId="0" xfId="289" applyFont="1" applyFill="1"/>
    <xf numFmtId="0" fontId="73" fillId="33" borderId="0" xfId="289" applyFont="1" applyFill="1"/>
    <xf numFmtId="0" fontId="14" fillId="33" borderId="0" xfId="289" applyFont="1" applyFill="1"/>
    <xf numFmtId="0" fontId="72" fillId="35" borderId="0" xfId="289" applyFont="1" applyFill="1" applyAlignment="1">
      <alignment horizontal="right"/>
    </xf>
    <xf numFmtId="0" fontId="9" fillId="0" borderId="0" xfId="289" applyFont="1"/>
    <xf numFmtId="0" fontId="66" fillId="0" borderId="0" xfId="0" applyFont="1" applyAlignment="1">
      <alignment wrapText="1"/>
    </xf>
    <xf numFmtId="0" fontId="66" fillId="0" borderId="0" xfId="0" applyFont="1" applyAlignment="1">
      <alignment horizontal="right" wrapText="1"/>
    </xf>
    <xf numFmtId="0" fontId="67" fillId="0" borderId="0" xfId="0" applyFont="1" applyAlignment="1">
      <alignment horizontal="right" wrapText="1"/>
    </xf>
    <xf numFmtId="3" fontId="6" fillId="0" borderId="0" xfId="0" applyNumberFormat="1" applyFont="1" applyBorder="1"/>
    <xf numFmtId="2" fontId="6" fillId="0" borderId="0" xfId="0" applyNumberFormat="1" applyFont="1" applyBorder="1" applyAlignment="1">
      <alignment horizontal="right"/>
    </xf>
    <xf numFmtId="4" fontId="6" fillId="0" borderId="0" xfId="0" applyNumberFormat="1" applyFont="1" applyBorder="1"/>
    <xf numFmtId="43" fontId="6" fillId="0" borderId="0" xfId="359" applyFont="1" applyBorder="1"/>
    <xf numFmtId="0" fontId="2" fillId="0" borderId="0" xfId="278" applyFont="1"/>
    <xf numFmtId="43" fontId="2" fillId="0" borderId="0" xfId="169" applyFont="1"/>
    <xf numFmtId="168" fontId="2" fillId="0" borderId="0" xfId="169" applyNumberFormat="1" applyFont="1"/>
    <xf numFmtId="168" fontId="2" fillId="0" borderId="0" xfId="169" applyNumberFormat="1" applyFont="1" applyFill="1"/>
    <xf numFmtId="0" fontId="2" fillId="0" borderId="0" xfId="278" applyFont="1" applyBorder="1"/>
    <xf numFmtId="0" fontId="8" fillId="0" borderId="0" xfId="278" applyFont="1"/>
    <xf numFmtId="0" fontId="2" fillId="0" borderId="0" xfId="278" applyFont="1" applyFill="1" applyAlignment="1">
      <alignment horizontal="right"/>
    </xf>
    <xf numFmtId="0" fontId="66" fillId="0" borderId="21" xfId="278" applyFont="1" applyFill="1" applyBorder="1"/>
    <xf numFmtId="0" fontId="66" fillId="0" borderId="21" xfId="278" applyFont="1" applyFill="1" applyBorder="1" applyAlignment="1">
      <alignment horizontal="right"/>
    </xf>
    <xf numFmtId="0" fontId="66" fillId="0" borderId="21" xfId="278" applyFont="1" applyFill="1" applyBorder="1" applyAlignment="1">
      <alignment horizontal="right" wrapText="1"/>
    </xf>
    <xf numFmtId="43" fontId="69" fillId="0" borderId="0" xfId="169" applyFont="1" applyBorder="1"/>
    <xf numFmtId="0" fontId="2" fillId="0" borderId="21" xfId="278" applyFont="1" applyBorder="1"/>
    <xf numFmtId="43" fontId="2" fillId="0" borderId="21" xfId="169" applyFont="1" applyBorder="1"/>
    <xf numFmtId="0" fontId="2" fillId="0" borderId="21" xfId="278" applyFont="1" applyFill="1" applyBorder="1" applyAlignment="1">
      <alignment horizontal="right"/>
    </xf>
    <xf numFmtId="167" fontId="67" fillId="0" borderId="0" xfId="169" applyNumberFormat="1" applyFont="1" applyFill="1"/>
    <xf numFmtId="0" fontId="67" fillId="0" borderId="0" xfId="278" applyFont="1"/>
    <xf numFmtId="0" fontId="66" fillId="0" borderId="0" xfId="278" applyFont="1" applyFill="1" applyBorder="1" applyAlignment="1">
      <alignment wrapText="1"/>
    </xf>
    <xf numFmtId="168" fontId="2" fillId="0" borderId="21" xfId="169" applyNumberFormat="1" applyFont="1" applyBorder="1"/>
    <xf numFmtId="168" fontId="2" fillId="0" borderId="21" xfId="169" applyNumberFormat="1" applyFont="1" applyFill="1" applyBorder="1"/>
    <xf numFmtId="0" fontId="6" fillId="0" borderId="0" xfId="0" applyFont="1"/>
    <xf numFmtId="0" fontId="6" fillId="0" borderId="0" xfId="0" applyFont="1" applyAlignment="1">
      <alignment horizontal="right"/>
    </xf>
    <xf numFmtId="3" fontId="6" fillId="0" borderId="0" xfId="0" applyNumberFormat="1" applyFont="1" applyFill="1"/>
    <xf numFmtId="167" fontId="67" fillId="0" borderId="21" xfId="169" applyNumberFormat="1" applyFont="1" applyFill="1" applyBorder="1"/>
    <xf numFmtId="0" fontId="5" fillId="60" borderId="0" xfId="289" applyFont="1" applyFill="1"/>
    <xf numFmtId="0" fontId="72" fillId="60" borderId="0" xfId="289" applyFont="1" applyFill="1" applyAlignment="1">
      <alignment horizontal="right"/>
    </xf>
    <xf numFmtId="0" fontId="9" fillId="0" borderId="0" xfId="0" applyFont="1"/>
    <xf numFmtId="0" fontId="74" fillId="34" borderId="0" xfId="1" applyFont="1" applyFill="1"/>
    <xf numFmtId="0" fontId="69" fillId="0" borderId="22" xfId="278" applyFont="1" applyBorder="1"/>
    <xf numFmtId="168" fontId="69" fillId="0" borderId="22" xfId="169" applyNumberFormat="1" applyFont="1" applyBorder="1"/>
    <xf numFmtId="0" fontId="2" fillId="0" borderId="22" xfId="278" applyFont="1" applyBorder="1"/>
    <xf numFmtId="0" fontId="75" fillId="33" borderId="0" xfId="2" applyFont="1" applyFill="1"/>
    <xf numFmtId="0" fontId="6" fillId="0" borderId="0" xfId="280" applyFont="1" applyFill="1" applyBorder="1"/>
    <xf numFmtId="0" fontId="7" fillId="0" borderId="0" xfId="265" applyFont="1" applyFill="1" applyBorder="1"/>
    <xf numFmtId="0" fontId="7" fillId="0" borderId="0" xfId="265" applyFont="1" applyBorder="1"/>
    <xf numFmtId="0" fontId="7" fillId="0" borderId="0" xfId="265" applyFont="1"/>
    <xf numFmtId="0" fontId="9" fillId="0" borderId="0" xfId="300" applyFont="1" applyFill="1" applyBorder="1" applyAlignment="1">
      <alignment horizontal="left"/>
    </xf>
    <xf numFmtId="0" fontId="6" fillId="0" borderId="0" xfId="300" applyFont="1" applyFill="1" applyBorder="1"/>
    <xf numFmtId="0" fontId="55" fillId="0" borderId="0" xfId="265" applyFont="1"/>
    <xf numFmtId="0" fontId="76" fillId="0" borderId="0" xfId="265" applyFont="1" applyFill="1"/>
    <xf numFmtId="0" fontId="77" fillId="0" borderId="0" xfId="265" applyFont="1" applyFill="1"/>
    <xf numFmtId="0" fontId="78" fillId="0" borderId="0" xfId="265" applyFont="1"/>
    <xf numFmtId="0" fontId="55" fillId="0" borderId="0" xfId="265" applyFont="1" applyFill="1"/>
    <xf numFmtId="0" fontId="51" fillId="62" borderId="0" xfId="265" applyFont="1" applyFill="1" applyBorder="1" applyAlignment="1">
      <alignment vertical="center"/>
    </xf>
    <xf numFmtId="0" fontId="51" fillId="63" borderId="0" xfId="265" applyFont="1" applyFill="1" applyBorder="1" applyAlignment="1">
      <alignment vertical="center"/>
    </xf>
    <xf numFmtId="0" fontId="51" fillId="64" borderId="0" xfId="265" applyFont="1" applyFill="1" applyBorder="1" applyAlignment="1">
      <alignment vertical="center"/>
    </xf>
    <xf numFmtId="0" fontId="51" fillId="65" borderId="0" xfId="265" applyFont="1" applyFill="1" applyBorder="1" applyAlignment="1">
      <alignment vertical="center"/>
    </xf>
    <xf numFmtId="0" fontId="51" fillId="66" borderId="0" xfId="265" applyFont="1" applyFill="1" applyBorder="1" applyAlignment="1">
      <alignment vertical="center"/>
    </xf>
    <xf numFmtId="0" fontId="79" fillId="67" borderId="0" xfId="265" applyFont="1" applyFill="1" applyBorder="1" applyAlignment="1">
      <alignment vertical="center"/>
    </xf>
    <xf numFmtId="0" fontId="80" fillId="67" borderId="0" xfId="265" applyFont="1" applyFill="1" applyBorder="1" applyAlignment="1">
      <alignment vertical="center"/>
    </xf>
    <xf numFmtId="0" fontId="80" fillId="67" borderId="0" xfId="265" applyFont="1" applyFill="1" applyBorder="1" applyAlignment="1">
      <alignment horizontal="center" vertical="center"/>
    </xf>
    <xf numFmtId="0" fontId="81" fillId="68" borderId="0" xfId="265" applyFont="1" applyFill="1" applyBorder="1" applyAlignment="1">
      <alignment vertical="center"/>
    </xf>
    <xf numFmtId="0" fontId="82" fillId="68" borderId="0" xfId="265" applyFont="1" applyFill="1" applyBorder="1" applyAlignment="1">
      <alignment vertical="center"/>
    </xf>
    <xf numFmtId="0" fontId="82" fillId="68" borderId="0" xfId="265" applyFont="1" applyFill="1" applyBorder="1" applyAlignment="1">
      <alignment horizontal="center" vertical="center"/>
    </xf>
    <xf numFmtId="0" fontId="83" fillId="69" borderId="0" xfId="265" applyFont="1" applyFill="1" applyBorder="1" applyAlignment="1">
      <alignment vertical="center"/>
    </xf>
    <xf numFmtId="0" fontId="84" fillId="69" borderId="0" xfId="265" applyFont="1" applyFill="1" applyBorder="1" applyAlignment="1">
      <alignment vertical="center"/>
    </xf>
    <xf numFmtId="0" fontId="84" fillId="69" borderId="0" xfId="265" applyFont="1" applyFill="1" applyBorder="1" applyAlignment="1">
      <alignment horizontal="center" vertical="center"/>
    </xf>
    <xf numFmtId="0" fontId="85" fillId="70" borderId="0" xfId="265" applyFont="1" applyFill="1" applyBorder="1" applyAlignment="1">
      <alignment vertical="center"/>
    </xf>
    <xf numFmtId="0" fontId="86" fillId="70" borderId="0" xfId="265" applyFont="1" applyFill="1" applyBorder="1" applyAlignment="1">
      <alignment vertical="center"/>
    </xf>
    <xf numFmtId="0" fontId="86" fillId="70" borderId="0" xfId="265" applyFont="1" applyFill="1" applyBorder="1" applyAlignment="1">
      <alignment horizontal="center" vertical="center"/>
    </xf>
    <xf numFmtId="0" fontId="79" fillId="62" borderId="0" xfId="265" applyFont="1" applyFill="1" applyBorder="1" applyAlignment="1">
      <alignment vertical="center"/>
    </xf>
    <xf numFmtId="0" fontId="80" fillId="62" borderId="0" xfId="265" applyFont="1" applyFill="1" applyBorder="1" applyAlignment="1">
      <alignment vertical="center"/>
    </xf>
    <xf numFmtId="0" fontId="80" fillId="62" borderId="0" xfId="265" applyFont="1" applyFill="1" applyBorder="1" applyAlignment="1">
      <alignment horizontal="center" vertical="center"/>
    </xf>
    <xf numFmtId="0" fontId="77" fillId="67" borderId="0" xfId="265" applyFont="1" applyFill="1" applyBorder="1" applyAlignment="1">
      <alignment vertical="center"/>
    </xf>
    <xf numFmtId="0" fontId="87" fillId="67" borderId="0" xfId="265" applyFont="1" applyFill="1" applyBorder="1" applyAlignment="1">
      <alignment vertical="center"/>
    </xf>
    <xf numFmtId="0" fontId="87" fillId="67" borderId="0" xfId="267" applyFont="1" applyFill="1" applyBorder="1" applyAlignment="1">
      <alignment vertical="center"/>
    </xf>
    <xf numFmtId="0" fontId="87" fillId="67" borderId="0" xfId="265" applyFont="1" applyFill="1" applyBorder="1" applyAlignment="1">
      <alignment horizontal="center" vertical="center"/>
    </xf>
    <xf numFmtId="0" fontId="77" fillId="68" borderId="0" xfId="265" applyFont="1" applyFill="1" applyBorder="1" applyAlignment="1">
      <alignment vertical="center"/>
    </xf>
    <xf numFmtId="0" fontId="87" fillId="68" borderId="0" xfId="265" applyFont="1" applyFill="1" applyBorder="1" applyAlignment="1">
      <alignment vertical="center"/>
    </xf>
    <xf numFmtId="0" fontId="87" fillId="68" borderId="0" xfId="267" applyFont="1" applyFill="1" applyBorder="1" applyAlignment="1">
      <alignment vertical="center"/>
    </xf>
    <xf numFmtId="0" fontId="87" fillId="68" borderId="0" xfId="265" applyFont="1" applyFill="1" applyBorder="1" applyAlignment="1">
      <alignment horizontal="center" vertical="center"/>
    </xf>
    <xf numFmtId="0" fontId="77" fillId="69" borderId="0" xfId="265" applyFont="1" applyFill="1" applyBorder="1" applyAlignment="1">
      <alignment vertical="center"/>
    </xf>
    <xf numFmtId="0" fontId="87" fillId="69" borderId="0" xfId="265" applyFont="1" applyFill="1" applyBorder="1" applyAlignment="1">
      <alignment vertical="center"/>
    </xf>
    <xf numFmtId="0" fontId="87" fillId="69" borderId="0" xfId="267" applyFont="1" applyFill="1" applyBorder="1" applyAlignment="1">
      <alignment vertical="center"/>
    </xf>
    <xf numFmtId="0" fontId="87" fillId="69" borderId="0" xfId="265" applyFont="1" applyFill="1" applyBorder="1" applyAlignment="1">
      <alignment horizontal="center" vertical="center"/>
    </xf>
    <xf numFmtId="0" fontId="77" fillId="70" borderId="0" xfId="265" applyFont="1" applyFill="1" applyBorder="1" applyAlignment="1">
      <alignment vertical="center"/>
    </xf>
    <xf numFmtId="0" fontId="87" fillId="70" borderId="0" xfId="265" applyFont="1" applyFill="1" applyBorder="1" applyAlignment="1">
      <alignment vertical="center"/>
    </xf>
    <xf numFmtId="0" fontId="87" fillId="70" borderId="0" xfId="267" applyFont="1" applyFill="1" applyBorder="1" applyAlignment="1">
      <alignment vertical="center"/>
    </xf>
    <xf numFmtId="0" fontId="87" fillId="70" borderId="0" xfId="265" applyFont="1" applyFill="1" applyBorder="1" applyAlignment="1">
      <alignment horizontal="center" vertical="center"/>
    </xf>
    <xf numFmtId="0" fontId="77" fillId="62" borderId="0" xfId="265" applyFont="1" applyFill="1" applyBorder="1" applyAlignment="1">
      <alignment vertical="center"/>
    </xf>
    <xf numFmtId="0" fontId="87" fillId="62" borderId="0" xfId="265" applyFont="1" applyFill="1" applyBorder="1" applyAlignment="1">
      <alignment vertical="center"/>
    </xf>
    <xf numFmtId="0" fontId="87" fillId="62" borderId="0" xfId="267" applyFont="1" applyFill="1" applyBorder="1" applyAlignment="1">
      <alignment vertical="center"/>
    </xf>
    <xf numFmtId="0" fontId="87" fillId="62" borderId="0" xfId="265" applyFont="1" applyFill="1" applyBorder="1" applyAlignment="1">
      <alignment horizontal="center" vertical="center"/>
    </xf>
    <xf numFmtId="0" fontId="6" fillId="62" borderId="0" xfId="265" applyFont="1" applyFill="1" applyBorder="1" applyAlignment="1">
      <alignment horizontal="left"/>
    </xf>
    <xf numFmtId="0" fontId="6" fillId="62" borderId="0" xfId="265" applyFont="1" applyFill="1" applyBorder="1"/>
    <xf numFmtId="0" fontId="51" fillId="63" borderId="0" xfId="265" applyFont="1" applyFill="1" applyBorder="1" applyAlignment="1">
      <alignment horizontal="left" vertical="center"/>
    </xf>
    <xf numFmtId="0" fontId="6" fillId="63" borderId="0" xfId="265" applyFont="1" applyFill="1" applyBorder="1" applyAlignment="1">
      <alignment vertical="center"/>
    </xf>
    <xf numFmtId="170" fontId="6" fillId="62" borderId="0" xfId="265" applyNumberFormat="1" applyFont="1" applyFill="1" applyBorder="1" applyAlignment="1">
      <alignment horizontal="left"/>
    </xf>
    <xf numFmtId="170" fontId="6" fillId="62" borderId="0" xfId="265" applyNumberFormat="1" applyFont="1" applyFill="1" applyBorder="1"/>
    <xf numFmtId="170" fontId="51" fillId="64" borderId="0" xfId="265" applyNumberFormat="1" applyFont="1" applyFill="1" applyBorder="1" applyAlignment="1">
      <alignment horizontal="left" vertical="center"/>
    </xf>
    <xf numFmtId="170" fontId="6" fillId="64" borderId="0" xfId="265" applyNumberFormat="1" applyFont="1" applyFill="1" applyBorder="1" applyAlignment="1">
      <alignment vertical="center"/>
    </xf>
    <xf numFmtId="170" fontId="51" fillId="65" borderId="0" xfId="265" applyNumberFormat="1" applyFont="1" applyFill="1" applyBorder="1" applyAlignment="1">
      <alignment horizontal="left" vertical="center"/>
    </xf>
    <xf numFmtId="170" fontId="6" fillId="65" borderId="0" xfId="265" applyNumberFormat="1" applyFont="1" applyFill="1" applyBorder="1" applyAlignment="1">
      <alignment vertical="center"/>
    </xf>
    <xf numFmtId="170" fontId="51" fillId="63" borderId="0" xfId="265" applyNumberFormat="1" applyFont="1" applyFill="1" applyBorder="1" applyAlignment="1">
      <alignment horizontal="left" vertical="center"/>
    </xf>
    <xf numFmtId="170" fontId="6" fillId="63" borderId="0" xfId="265" applyNumberFormat="1" applyFont="1" applyFill="1" applyBorder="1" applyAlignment="1">
      <alignment vertical="center"/>
    </xf>
    <xf numFmtId="170" fontId="51" fillId="66" borderId="0" xfId="265" applyNumberFormat="1" applyFont="1" applyFill="1" applyBorder="1" applyAlignment="1">
      <alignment horizontal="left" vertical="center"/>
    </xf>
    <xf numFmtId="170" fontId="6" fillId="66" borderId="0" xfId="265" applyNumberFormat="1" applyFont="1" applyFill="1" applyBorder="1" applyAlignment="1">
      <alignment vertical="center"/>
    </xf>
    <xf numFmtId="171" fontId="88" fillId="64" borderId="0" xfId="265" applyNumberFormat="1" applyFont="1" applyFill="1" applyBorder="1" applyAlignment="1">
      <alignment horizontal="left" vertical="center"/>
    </xf>
    <xf numFmtId="171" fontId="89" fillId="64" borderId="0" xfId="265" applyNumberFormat="1" applyFont="1" applyFill="1" applyBorder="1" applyAlignment="1">
      <alignment vertical="center"/>
    </xf>
    <xf numFmtId="171" fontId="88" fillId="64" borderId="0" xfId="265" applyNumberFormat="1" applyFont="1" applyFill="1" applyBorder="1" applyAlignment="1">
      <alignment vertical="center"/>
    </xf>
    <xf numFmtId="0" fontId="69" fillId="62" borderId="26" xfId="265" applyFont="1" applyFill="1" applyBorder="1" applyAlignment="1">
      <alignment vertical="center"/>
    </xf>
    <xf numFmtId="0" fontId="6" fillId="63" borderId="0" xfId="265" applyFont="1" applyFill="1" applyBorder="1"/>
    <xf numFmtId="0" fontId="69" fillId="63" borderId="26" xfId="265" applyFont="1" applyFill="1" applyBorder="1" applyAlignment="1">
      <alignment vertical="center"/>
    </xf>
    <xf numFmtId="170" fontId="69" fillId="62" borderId="26" xfId="265" applyNumberFormat="1" applyFont="1" applyFill="1" applyBorder="1" applyAlignment="1">
      <alignment vertical="center"/>
    </xf>
    <xf numFmtId="170" fontId="6" fillId="64" borderId="0" xfId="265" applyNumberFormat="1" applyFont="1" applyFill="1" applyBorder="1"/>
    <xf numFmtId="170" fontId="69" fillId="64" borderId="26" xfId="265" applyNumberFormat="1" applyFont="1" applyFill="1" applyBorder="1" applyAlignment="1">
      <alignment vertical="center"/>
    </xf>
    <xf numFmtId="170" fontId="6" fillId="65" borderId="0" xfId="265" applyNumberFormat="1" applyFont="1" applyFill="1" applyBorder="1"/>
    <xf numFmtId="170" fontId="69" fillId="65" borderId="26" xfId="265" applyNumberFormat="1" applyFont="1" applyFill="1" applyBorder="1" applyAlignment="1">
      <alignment vertical="center"/>
    </xf>
    <xf numFmtId="170" fontId="6" fillId="63" borderId="0" xfId="265" applyNumberFormat="1" applyFont="1" applyFill="1" applyBorder="1"/>
    <xf numFmtId="170" fontId="69" fillId="63" borderId="26" xfId="265" applyNumberFormat="1" applyFont="1" applyFill="1" applyBorder="1" applyAlignment="1">
      <alignment vertical="center"/>
    </xf>
    <xf numFmtId="170" fontId="6" fillId="66" borderId="0" xfId="265" applyNumberFormat="1" applyFont="1" applyFill="1" applyBorder="1"/>
    <xf numFmtId="170" fontId="69" fillId="66" borderId="26" xfId="265" applyNumberFormat="1" applyFont="1" applyFill="1" applyBorder="1" applyAlignment="1">
      <alignment vertical="center"/>
    </xf>
    <xf numFmtId="171" fontId="89" fillId="64" borderId="0" xfId="265" applyNumberFormat="1" applyFont="1" applyFill="1" applyBorder="1"/>
    <xf numFmtId="171" fontId="88" fillId="64" borderId="0" xfId="265" applyNumberFormat="1" applyFont="1" applyFill="1" applyBorder="1" applyAlignment="1">
      <alignment horizontal="center"/>
    </xf>
    <xf numFmtId="171" fontId="88" fillId="62" borderId="24" xfId="267" applyNumberFormat="1" applyFont="1" applyFill="1" applyBorder="1" applyAlignment="1">
      <alignment horizontal="center"/>
    </xf>
    <xf numFmtId="171" fontId="88" fillId="62" borderId="25" xfId="267" applyNumberFormat="1" applyFont="1" applyFill="1" applyBorder="1" applyAlignment="1">
      <alignment horizontal="center"/>
    </xf>
    <xf numFmtId="171" fontId="88" fillId="64" borderId="26" xfId="265" applyNumberFormat="1" applyFont="1" applyFill="1" applyBorder="1"/>
    <xf numFmtId="171" fontId="88" fillId="64" borderId="0" xfId="265" applyNumberFormat="1" applyFont="1" applyFill="1" applyBorder="1"/>
    <xf numFmtId="171" fontId="90" fillId="64" borderId="26" xfId="265" applyNumberFormat="1" applyFont="1" applyFill="1" applyBorder="1" applyAlignment="1">
      <alignment vertical="center"/>
    </xf>
    <xf numFmtId="171" fontId="88" fillId="64" borderId="27" xfId="265" applyNumberFormat="1" applyFont="1" applyFill="1" applyBorder="1" applyAlignment="1">
      <alignment horizontal="center"/>
    </xf>
    <xf numFmtId="171" fontId="88" fillId="62" borderId="0" xfId="267" applyNumberFormat="1" applyFont="1" applyFill="1" applyBorder="1" applyAlignment="1">
      <alignment horizontal="center"/>
    </xf>
    <xf numFmtId="170" fontId="19" fillId="62" borderId="30" xfId="267" applyNumberFormat="1" applyFont="1" applyFill="1" applyBorder="1" applyAlignment="1">
      <alignment horizontal="center"/>
    </xf>
    <xf numFmtId="171" fontId="88" fillId="62" borderId="30" xfId="267" applyNumberFormat="1" applyFont="1" applyFill="1" applyBorder="1" applyAlignment="1">
      <alignment horizontal="center"/>
    </xf>
    <xf numFmtId="171" fontId="88" fillId="62" borderId="27" xfId="267" applyNumberFormat="1" applyFont="1" applyFill="1" applyBorder="1" applyAlignment="1">
      <alignment horizontal="center"/>
    </xf>
    <xf numFmtId="171" fontId="88" fillId="64" borderId="31" xfId="265" applyNumberFormat="1" applyFont="1" applyFill="1" applyBorder="1"/>
    <xf numFmtId="171" fontId="88" fillId="62" borderId="34" xfId="267" applyNumberFormat="1" applyFont="1" applyFill="1" applyBorder="1" applyAlignment="1">
      <alignment horizontal="center"/>
    </xf>
    <xf numFmtId="171" fontId="88" fillId="62" borderId="35" xfId="267" applyNumberFormat="1" applyFont="1" applyFill="1" applyBorder="1" applyAlignment="1">
      <alignment horizontal="center"/>
    </xf>
    <xf numFmtId="171" fontId="88" fillId="62" borderId="21" xfId="267" applyNumberFormat="1" applyFont="1" applyFill="1" applyBorder="1" applyAlignment="1">
      <alignment horizontal="center"/>
    </xf>
    <xf numFmtId="171" fontId="88" fillId="62" borderId="36" xfId="267" applyNumberFormat="1" applyFont="1" applyFill="1" applyBorder="1" applyAlignment="1">
      <alignment horizontal="center"/>
    </xf>
    <xf numFmtId="171" fontId="88" fillId="64" borderId="37" xfId="265" applyNumberFormat="1" applyFont="1" applyFill="1" applyBorder="1" applyAlignment="1">
      <alignment horizontal="center"/>
    </xf>
    <xf numFmtId="171" fontId="88" fillId="64" borderId="39" xfId="265" applyNumberFormat="1" applyFont="1" applyFill="1" applyBorder="1" applyAlignment="1">
      <alignment horizontal="center"/>
    </xf>
    <xf numFmtId="171" fontId="88" fillId="62" borderId="40" xfId="267" applyNumberFormat="1" applyFont="1" applyFill="1" applyBorder="1" applyAlignment="1">
      <alignment horizontal="center"/>
    </xf>
    <xf numFmtId="170" fontId="19" fillId="62" borderId="41" xfId="267" applyNumberFormat="1" applyFont="1" applyFill="1" applyBorder="1" applyAlignment="1">
      <alignment horizontal="center"/>
    </xf>
    <xf numFmtId="170" fontId="19" fillId="62" borderId="42" xfId="267" applyNumberFormat="1" applyFont="1" applyFill="1" applyBorder="1" applyAlignment="1">
      <alignment horizontal="center"/>
    </xf>
    <xf numFmtId="171" fontId="88" fillId="62" borderId="41" xfId="267" applyNumberFormat="1" applyFont="1" applyFill="1" applyBorder="1" applyAlignment="1">
      <alignment horizontal="center"/>
    </xf>
    <xf numFmtId="171" fontId="88" fillId="62" borderId="42" xfId="267" applyNumberFormat="1" applyFont="1" applyFill="1" applyBorder="1" applyAlignment="1">
      <alignment horizontal="center"/>
    </xf>
    <xf numFmtId="171" fontId="88" fillId="62" borderId="23" xfId="267" applyNumberFormat="1" applyFont="1" applyFill="1" applyBorder="1" applyAlignment="1">
      <alignment horizontal="center"/>
    </xf>
    <xf numFmtId="171" fontId="88" fillId="62" borderId="43" xfId="267" applyNumberFormat="1" applyFont="1" applyFill="1" applyBorder="1" applyAlignment="1">
      <alignment horizontal="center"/>
    </xf>
    <xf numFmtId="171" fontId="88" fillId="64" borderId="27" xfId="265" applyNumberFormat="1" applyFont="1" applyFill="1" applyBorder="1"/>
    <xf numFmtId="171" fontId="88" fillId="62" borderId="39" xfId="267" applyNumberFormat="1" applyFont="1" applyFill="1" applyBorder="1" applyAlignment="1">
      <alignment horizontal="center"/>
    </xf>
    <xf numFmtId="171" fontId="88" fillId="62" borderId="44" xfId="267" applyNumberFormat="1" applyFont="1" applyFill="1" applyBorder="1" applyAlignment="1">
      <alignment horizontal="center"/>
    </xf>
    <xf numFmtId="171" fontId="88" fillId="62" borderId="37" xfId="267" applyNumberFormat="1" applyFont="1" applyFill="1" applyBorder="1" applyAlignment="1">
      <alignment horizontal="center"/>
    </xf>
    <xf numFmtId="171" fontId="88" fillId="62" borderId="38" xfId="267" applyNumberFormat="1" applyFont="1" applyFill="1" applyBorder="1" applyAlignment="1">
      <alignment horizontal="center"/>
    </xf>
    <xf numFmtId="171" fontId="88" fillId="62" borderId="26" xfId="267" applyNumberFormat="1" applyFont="1" applyFill="1" applyBorder="1" applyAlignment="1">
      <alignment horizontal="center"/>
    </xf>
    <xf numFmtId="171" fontId="88" fillId="62" borderId="29" xfId="267" applyNumberFormat="1" applyFont="1" applyFill="1" applyBorder="1" applyAlignment="1">
      <alignment horizontal="center"/>
    </xf>
    <xf numFmtId="171" fontId="88" fillId="62" borderId="31" xfId="267" applyNumberFormat="1" applyFont="1" applyFill="1" applyBorder="1" applyAlignment="1">
      <alignment horizontal="center"/>
    </xf>
    <xf numFmtId="171" fontId="88" fillId="62" borderId="45" xfId="267" applyNumberFormat="1" applyFont="1" applyFill="1" applyBorder="1" applyAlignment="1">
      <alignment horizontal="center"/>
    </xf>
    <xf numFmtId="171" fontId="88" fillId="62" borderId="46" xfId="267" applyNumberFormat="1" applyFont="1" applyFill="1" applyBorder="1" applyAlignment="1">
      <alignment horizontal="center"/>
    </xf>
    <xf numFmtId="171" fontId="88" fillId="62" borderId="47" xfId="267" applyNumberFormat="1" applyFont="1" applyFill="1" applyBorder="1" applyAlignment="1">
      <alignment horizontal="center"/>
    </xf>
    <xf numFmtId="171" fontId="88" fillId="62" borderId="48" xfId="267" applyNumberFormat="1" applyFont="1" applyFill="1" applyBorder="1" applyAlignment="1">
      <alignment horizontal="center"/>
    </xf>
    <xf numFmtId="171" fontId="88" fillId="62" borderId="49" xfId="267" applyNumberFormat="1" applyFont="1" applyFill="1" applyBorder="1" applyAlignment="1">
      <alignment horizontal="center"/>
    </xf>
    <xf numFmtId="171" fontId="88" fillId="62" borderId="50" xfId="267" applyNumberFormat="1" applyFont="1" applyFill="1" applyBorder="1" applyAlignment="1">
      <alignment horizontal="center"/>
    </xf>
    <xf numFmtId="171" fontId="88" fillId="62" borderId="51" xfId="267" applyNumberFormat="1" applyFont="1" applyFill="1" applyBorder="1" applyAlignment="1">
      <alignment horizontal="center"/>
    </xf>
    <xf numFmtId="0" fontId="91" fillId="62" borderId="0" xfId="265" applyFont="1" applyFill="1" applyBorder="1" applyAlignment="1">
      <alignment horizontal="center"/>
    </xf>
    <xf numFmtId="0" fontId="91" fillId="62" borderId="0" xfId="267" applyFont="1" applyFill="1" applyBorder="1" applyAlignment="1">
      <alignment horizontal="center"/>
    </xf>
    <xf numFmtId="170" fontId="19" fillId="62" borderId="0" xfId="265" applyNumberFormat="1" applyFont="1" applyFill="1" applyBorder="1" applyAlignment="1">
      <alignment horizontal="center"/>
    </xf>
    <xf numFmtId="171" fontId="88" fillId="62" borderId="0" xfId="265" applyNumberFormat="1" applyFont="1" applyFill="1" applyBorder="1" applyAlignment="1">
      <alignment horizontal="center"/>
    </xf>
    <xf numFmtId="171" fontId="88" fillId="62" borderId="28" xfId="267" applyNumberFormat="1" applyFont="1" applyFill="1" applyBorder="1" applyAlignment="1">
      <alignment horizontal="center"/>
    </xf>
    <xf numFmtId="171" fontId="88" fillId="64" borderId="37" xfId="265" applyNumberFormat="1" applyFont="1" applyFill="1" applyBorder="1"/>
    <xf numFmtId="171" fontId="88" fillId="62" borderId="52" xfId="267" applyNumberFormat="1" applyFont="1" applyFill="1" applyBorder="1" applyAlignment="1">
      <alignment horizontal="center"/>
    </xf>
    <xf numFmtId="171" fontId="88" fillId="62" borderId="53" xfId="267" applyNumberFormat="1" applyFont="1" applyFill="1" applyBorder="1" applyAlignment="1">
      <alignment horizontal="center"/>
    </xf>
    <xf numFmtId="171" fontId="88" fillId="62" borderId="55" xfId="267" applyNumberFormat="1" applyFont="1" applyFill="1" applyBorder="1" applyAlignment="1">
      <alignment horizontal="center"/>
    </xf>
    <xf numFmtId="171" fontId="88" fillId="64" borderId="25" xfId="265" applyNumberFormat="1" applyFont="1" applyFill="1" applyBorder="1"/>
    <xf numFmtId="170" fontId="55" fillId="0" borderId="0" xfId="265" applyNumberFormat="1" applyFont="1"/>
    <xf numFmtId="170" fontId="51" fillId="0" borderId="0" xfId="265" applyNumberFormat="1" applyFont="1" applyBorder="1" applyAlignment="1">
      <alignment vertical="center"/>
    </xf>
    <xf numFmtId="171" fontId="88" fillId="0" borderId="0" xfId="265" applyNumberFormat="1" applyFont="1" applyBorder="1" applyAlignment="1">
      <alignment vertical="center"/>
    </xf>
    <xf numFmtId="0" fontId="69" fillId="0" borderId="0" xfId="265" applyFont="1" applyFill="1" applyBorder="1"/>
    <xf numFmtId="170" fontId="77" fillId="0" borderId="0" xfId="265" applyNumberFormat="1" applyFont="1" applyFill="1"/>
    <xf numFmtId="170" fontId="78" fillId="0" borderId="0" xfId="265" applyNumberFormat="1" applyFont="1"/>
    <xf numFmtId="0" fontId="51" fillId="33" borderId="0" xfId="265" applyFont="1" applyFill="1" applyBorder="1" applyAlignment="1">
      <alignment vertical="center"/>
    </xf>
    <xf numFmtId="170" fontId="51" fillId="33" borderId="0" xfId="265" applyNumberFormat="1" applyFont="1" applyFill="1" applyBorder="1" applyAlignment="1">
      <alignment vertical="center"/>
    </xf>
    <xf numFmtId="171" fontId="88" fillId="33" borderId="0" xfId="265" applyNumberFormat="1" applyFont="1" applyFill="1" applyBorder="1" applyAlignment="1">
      <alignment vertical="center"/>
    </xf>
    <xf numFmtId="0" fontId="79" fillId="33" borderId="0" xfId="265" applyFont="1" applyFill="1" applyBorder="1" applyAlignment="1">
      <alignment vertical="center"/>
    </xf>
    <xf numFmtId="0" fontId="80" fillId="33" borderId="0" xfId="265" applyFont="1" applyFill="1" applyBorder="1" applyAlignment="1">
      <alignment vertical="center"/>
    </xf>
    <xf numFmtId="0" fontId="80" fillId="33" borderId="0" xfId="265" applyFont="1" applyFill="1" applyBorder="1" applyAlignment="1">
      <alignment horizontal="center" vertical="center"/>
    </xf>
    <xf numFmtId="0" fontId="81" fillId="33" borderId="0" xfId="265" applyFont="1" applyFill="1" applyBorder="1" applyAlignment="1">
      <alignment vertical="center"/>
    </xf>
    <xf numFmtId="0" fontId="82" fillId="33" borderId="0" xfId="265" applyFont="1" applyFill="1" applyBorder="1" applyAlignment="1">
      <alignment vertical="center"/>
    </xf>
    <xf numFmtId="0" fontId="82" fillId="33" borderId="0" xfId="265" applyFont="1" applyFill="1" applyBorder="1" applyAlignment="1">
      <alignment horizontal="center" vertical="center"/>
    </xf>
    <xf numFmtId="170" fontId="79" fillId="33" borderId="0" xfId="265" applyNumberFormat="1" applyFont="1" applyFill="1" applyBorder="1" applyAlignment="1">
      <alignment vertical="center"/>
    </xf>
    <xf numFmtId="170" fontId="80" fillId="33" borderId="0" xfId="265" applyNumberFormat="1" applyFont="1" applyFill="1" applyBorder="1" applyAlignment="1">
      <alignment vertical="center"/>
    </xf>
    <xf numFmtId="170" fontId="80" fillId="33" borderId="0" xfId="265" applyNumberFormat="1" applyFont="1" applyFill="1" applyBorder="1" applyAlignment="1">
      <alignment horizontal="center" vertical="center"/>
    </xf>
    <xf numFmtId="170" fontId="83" fillId="33" borderId="0" xfId="265" applyNumberFormat="1" applyFont="1" applyFill="1" applyBorder="1" applyAlignment="1">
      <alignment vertical="center"/>
    </xf>
    <xf numFmtId="170" fontId="84" fillId="33" borderId="0" xfId="265" applyNumberFormat="1" applyFont="1" applyFill="1" applyBorder="1" applyAlignment="1">
      <alignment vertical="center"/>
    </xf>
    <xf numFmtId="170" fontId="84" fillId="33" borderId="0" xfId="265" applyNumberFormat="1" applyFont="1" applyFill="1" applyBorder="1" applyAlignment="1">
      <alignment horizontal="center" vertical="center"/>
    </xf>
    <xf numFmtId="170" fontId="85" fillId="33" borderId="0" xfId="265" applyNumberFormat="1" applyFont="1" applyFill="1" applyBorder="1" applyAlignment="1">
      <alignment vertical="center"/>
    </xf>
    <xf numFmtId="170" fontId="86" fillId="33" borderId="0" xfId="265" applyNumberFormat="1" applyFont="1" applyFill="1" applyBorder="1" applyAlignment="1">
      <alignment vertical="center"/>
    </xf>
    <xf numFmtId="170" fontId="86" fillId="33" borderId="0" xfId="265" applyNumberFormat="1" applyFont="1" applyFill="1" applyBorder="1" applyAlignment="1">
      <alignment horizontal="center" vertical="center"/>
    </xf>
    <xf numFmtId="170" fontId="81" fillId="33" borderId="0" xfId="265" applyNumberFormat="1" applyFont="1" applyFill="1" applyBorder="1" applyAlignment="1">
      <alignment vertical="center"/>
    </xf>
    <xf numFmtId="170" fontId="82" fillId="33" borderId="0" xfId="265" applyNumberFormat="1" applyFont="1" applyFill="1" applyBorder="1" applyAlignment="1">
      <alignment vertical="center"/>
    </xf>
    <xf numFmtId="170" fontId="82" fillId="33" borderId="0" xfId="265" applyNumberFormat="1" applyFont="1" applyFill="1" applyBorder="1" applyAlignment="1">
      <alignment horizontal="center" vertical="center"/>
    </xf>
    <xf numFmtId="0" fontId="83" fillId="33" borderId="0" xfId="265" applyFont="1" applyFill="1" applyBorder="1" applyAlignment="1">
      <alignment vertical="center"/>
    </xf>
    <xf numFmtId="0" fontId="84" fillId="33" borderId="0" xfId="265" applyFont="1" applyFill="1" applyBorder="1" applyAlignment="1">
      <alignment vertical="center"/>
    </xf>
    <xf numFmtId="0" fontId="84" fillId="33" borderId="0" xfId="265" applyFont="1" applyFill="1" applyBorder="1" applyAlignment="1">
      <alignment horizontal="center" vertical="center"/>
    </xf>
    <xf numFmtId="0" fontId="77" fillId="33" borderId="0" xfId="265" applyFont="1" applyFill="1" applyBorder="1" applyAlignment="1">
      <alignment vertical="center"/>
    </xf>
    <xf numFmtId="0" fontId="87" fillId="33" borderId="0" xfId="265" applyFont="1" applyFill="1" applyBorder="1" applyAlignment="1">
      <alignment vertical="center"/>
    </xf>
    <xf numFmtId="0" fontId="87" fillId="33" borderId="0" xfId="267" applyFont="1" applyFill="1" applyBorder="1" applyAlignment="1">
      <alignment vertical="center"/>
    </xf>
    <xf numFmtId="0" fontId="87" fillId="33" borderId="0" xfId="265" applyFont="1" applyFill="1" applyBorder="1" applyAlignment="1">
      <alignment horizontal="center" vertical="center"/>
    </xf>
    <xf numFmtId="170" fontId="77" fillId="33" borderId="0" xfId="265" applyNumberFormat="1" applyFont="1" applyFill="1" applyBorder="1" applyAlignment="1">
      <alignment vertical="center"/>
    </xf>
    <xf numFmtId="170" fontId="87" fillId="33" borderId="0" xfId="265" applyNumberFormat="1" applyFont="1" applyFill="1" applyBorder="1" applyAlignment="1">
      <alignment vertical="center"/>
    </xf>
    <xf numFmtId="170" fontId="87" fillId="33" borderId="0" xfId="267" applyNumberFormat="1" applyFont="1" applyFill="1" applyBorder="1" applyAlignment="1">
      <alignment vertical="center"/>
    </xf>
    <xf numFmtId="170" fontId="87" fillId="33" borderId="0" xfId="265" applyNumberFormat="1" applyFont="1" applyFill="1" applyBorder="1" applyAlignment="1">
      <alignment horizontal="center" vertical="center"/>
    </xf>
    <xf numFmtId="0" fontId="6" fillId="33" borderId="0" xfId="265" applyFont="1" applyFill="1" applyBorder="1" applyAlignment="1">
      <alignment horizontal="left"/>
    </xf>
    <xf numFmtId="0" fontId="6" fillId="33" borderId="0" xfId="265" applyFont="1" applyFill="1" applyBorder="1"/>
    <xf numFmtId="0" fontId="51" fillId="33" borderId="0" xfId="265" applyFont="1" applyFill="1" applyBorder="1" applyAlignment="1">
      <alignment horizontal="left" vertical="center"/>
    </xf>
    <xf numFmtId="0" fontId="6" fillId="33" borderId="0" xfId="265" applyFont="1" applyFill="1" applyBorder="1" applyAlignment="1">
      <alignment vertical="center"/>
    </xf>
    <xf numFmtId="170" fontId="6" fillId="33" borderId="0" xfId="265" applyNumberFormat="1" applyFont="1" applyFill="1" applyBorder="1" applyAlignment="1">
      <alignment horizontal="left"/>
    </xf>
    <xf numFmtId="170" fontId="6" fillId="33" borderId="0" xfId="265" applyNumberFormat="1" applyFont="1" applyFill="1" applyBorder="1"/>
    <xf numFmtId="170" fontId="51" fillId="33" borderId="0" xfId="265" applyNumberFormat="1" applyFont="1" applyFill="1" applyBorder="1" applyAlignment="1">
      <alignment horizontal="left" vertical="center"/>
    </xf>
    <xf numFmtId="170" fontId="6" fillId="33" borderId="0" xfId="265" applyNumberFormat="1" applyFont="1" applyFill="1" applyBorder="1" applyAlignment="1">
      <alignment vertical="center"/>
    </xf>
    <xf numFmtId="171" fontId="88" fillId="33" borderId="0" xfId="265" applyNumberFormat="1" applyFont="1" applyFill="1" applyBorder="1" applyAlignment="1">
      <alignment horizontal="left" vertical="center"/>
    </xf>
    <xf numFmtId="171" fontId="89" fillId="33" borderId="0" xfId="265" applyNumberFormat="1" applyFont="1" applyFill="1" applyBorder="1" applyAlignment="1">
      <alignment vertical="center"/>
    </xf>
    <xf numFmtId="0" fontId="69" fillId="33" borderId="26" xfId="265" applyFont="1" applyFill="1" applyBorder="1" applyAlignment="1">
      <alignment vertical="center"/>
    </xf>
    <xf numFmtId="170" fontId="69" fillId="33" borderId="26" xfId="265" applyNumberFormat="1" applyFont="1" applyFill="1" applyBorder="1" applyAlignment="1">
      <alignment vertical="center"/>
    </xf>
    <xf numFmtId="171" fontId="89" fillId="33" borderId="0" xfId="265" applyNumberFormat="1" applyFont="1" applyFill="1" applyBorder="1"/>
    <xf numFmtId="171" fontId="88" fillId="33" borderId="0" xfId="265" applyNumberFormat="1" applyFont="1" applyFill="1" applyBorder="1"/>
    <xf numFmtId="171" fontId="88" fillId="33" borderId="0" xfId="265" applyNumberFormat="1" applyFont="1" applyFill="1" applyBorder="1" applyAlignment="1">
      <alignment horizontal="center"/>
    </xf>
    <xf numFmtId="171" fontId="88" fillId="33" borderId="24" xfId="267" applyNumberFormat="1" applyFont="1" applyFill="1" applyBorder="1" applyAlignment="1">
      <alignment horizontal="center"/>
    </xf>
    <xf numFmtId="171" fontId="88" fillId="33" borderId="25" xfId="267" applyNumberFormat="1" applyFont="1" applyFill="1" applyBorder="1" applyAlignment="1">
      <alignment horizontal="center"/>
    </xf>
    <xf numFmtId="171" fontId="88" fillId="33" borderId="26" xfId="265" applyNumberFormat="1" applyFont="1" applyFill="1" applyBorder="1"/>
    <xf numFmtId="171" fontId="69" fillId="33" borderId="26" xfId="265" applyNumberFormat="1" applyFont="1" applyFill="1" applyBorder="1" applyAlignment="1">
      <alignment vertical="center"/>
    </xf>
    <xf numFmtId="171" fontId="88" fillId="33" borderId="27" xfId="265" applyNumberFormat="1" applyFont="1" applyFill="1" applyBorder="1" applyAlignment="1">
      <alignment horizontal="center"/>
    </xf>
    <xf numFmtId="171" fontId="88" fillId="33" borderId="56" xfId="267" applyNumberFormat="1" applyFont="1" applyFill="1" applyBorder="1" applyAlignment="1">
      <alignment horizontal="center"/>
    </xf>
    <xf numFmtId="171" fontId="88" fillId="33" borderId="57" xfId="267" applyNumberFormat="1" applyFont="1" applyFill="1" applyBorder="1" applyAlignment="1">
      <alignment horizontal="center"/>
    </xf>
    <xf numFmtId="170" fontId="92" fillId="33" borderId="58" xfId="267" applyNumberFormat="1" applyFont="1" applyFill="1" applyBorder="1" applyAlignment="1">
      <alignment horizontal="center"/>
    </xf>
    <xf numFmtId="171" fontId="88" fillId="33" borderId="58" xfId="267" applyNumberFormat="1" applyFont="1" applyFill="1" applyBorder="1" applyAlignment="1">
      <alignment horizontal="center"/>
    </xf>
    <xf numFmtId="171" fontId="88" fillId="33" borderId="59" xfId="267" applyNumberFormat="1" applyFont="1" applyFill="1" applyBorder="1" applyAlignment="1">
      <alignment horizontal="center"/>
    </xf>
    <xf numFmtId="171" fontId="88" fillId="33" borderId="60" xfId="267" applyNumberFormat="1" applyFont="1" applyFill="1" applyBorder="1" applyAlignment="1">
      <alignment horizontal="center"/>
    </xf>
    <xf numFmtId="171" fontId="88" fillId="33" borderId="31" xfId="265" applyNumberFormat="1" applyFont="1" applyFill="1" applyBorder="1"/>
    <xf numFmtId="171" fontId="88" fillId="33" borderId="63" xfId="267" applyNumberFormat="1" applyFont="1" applyFill="1" applyBorder="1" applyAlignment="1">
      <alignment horizontal="center"/>
    </xf>
    <xf numFmtId="171" fontId="88" fillId="33" borderId="64" xfId="267" applyNumberFormat="1" applyFont="1" applyFill="1" applyBorder="1" applyAlignment="1">
      <alignment horizontal="center"/>
    </xf>
    <xf numFmtId="171" fontId="88" fillId="33" borderId="37" xfId="265" applyNumberFormat="1" applyFont="1" applyFill="1" applyBorder="1" applyAlignment="1">
      <alignment horizontal="center"/>
    </xf>
    <xf numFmtId="171" fontId="88" fillId="33" borderId="39" xfId="265" applyNumberFormat="1" applyFont="1" applyFill="1" applyBorder="1" applyAlignment="1">
      <alignment horizontal="center"/>
    </xf>
    <xf numFmtId="171" fontId="88" fillId="33" borderId="0" xfId="267" applyNumberFormat="1" applyFont="1" applyFill="1" applyBorder="1" applyAlignment="1">
      <alignment horizontal="center"/>
    </xf>
    <xf numFmtId="171" fontId="88" fillId="33" borderId="65" xfId="267" applyNumberFormat="1" applyFont="1" applyFill="1" applyBorder="1" applyAlignment="1">
      <alignment horizontal="center"/>
    </xf>
    <xf numFmtId="170" fontId="92" fillId="33" borderId="66" xfId="267" applyNumberFormat="1" applyFont="1" applyFill="1" applyBorder="1" applyAlignment="1">
      <alignment horizontal="center"/>
    </xf>
    <xf numFmtId="170" fontId="92" fillId="33" borderId="67" xfId="267" applyNumberFormat="1" applyFont="1" applyFill="1" applyBorder="1" applyAlignment="1">
      <alignment horizontal="center"/>
    </xf>
    <xf numFmtId="171" fontId="88" fillId="33" borderId="66" xfId="267" applyNumberFormat="1" applyFont="1" applyFill="1" applyBorder="1" applyAlignment="1">
      <alignment horizontal="center"/>
    </xf>
    <xf numFmtId="171" fontId="88" fillId="33" borderId="67" xfId="267" applyNumberFormat="1" applyFont="1" applyFill="1" applyBorder="1" applyAlignment="1">
      <alignment horizontal="center"/>
    </xf>
    <xf numFmtId="171" fontId="88" fillId="33" borderId="68" xfId="267" applyNumberFormat="1" applyFont="1" applyFill="1" applyBorder="1" applyAlignment="1">
      <alignment horizontal="center"/>
    </xf>
    <xf numFmtId="171" fontId="88" fillId="33" borderId="69" xfId="267" applyNumberFormat="1" applyFont="1" applyFill="1" applyBorder="1" applyAlignment="1">
      <alignment horizontal="center"/>
    </xf>
    <xf numFmtId="171" fontId="88" fillId="33" borderId="70" xfId="267" applyNumberFormat="1" applyFont="1" applyFill="1" applyBorder="1" applyAlignment="1">
      <alignment horizontal="center"/>
    </xf>
    <xf numFmtId="171" fontId="88" fillId="33" borderId="27" xfId="265" applyNumberFormat="1" applyFont="1" applyFill="1" applyBorder="1"/>
    <xf numFmtId="171" fontId="88" fillId="33" borderId="71" xfId="267" applyNumberFormat="1" applyFont="1" applyFill="1" applyBorder="1" applyAlignment="1">
      <alignment horizontal="center"/>
    </xf>
    <xf numFmtId="171" fontId="88" fillId="33" borderId="39" xfId="267" applyNumberFormat="1" applyFont="1" applyFill="1" applyBorder="1" applyAlignment="1">
      <alignment horizontal="center"/>
    </xf>
    <xf numFmtId="171" fontId="88" fillId="33" borderId="37" xfId="267" applyNumberFormat="1" applyFont="1" applyFill="1" applyBorder="1" applyAlignment="1">
      <alignment horizontal="center"/>
    </xf>
    <xf numFmtId="171" fontId="88" fillId="33" borderId="72" xfId="267" applyNumberFormat="1" applyFont="1" applyFill="1" applyBorder="1" applyAlignment="1">
      <alignment horizontal="center"/>
    </xf>
    <xf numFmtId="171" fontId="88" fillId="33" borderId="26" xfId="267" applyNumberFormat="1" applyFont="1" applyFill="1" applyBorder="1" applyAlignment="1">
      <alignment horizontal="center"/>
    </xf>
    <xf numFmtId="171" fontId="88" fillId="33" borderId="47" xfId="267" applyNumberFormat="1" applyFont="1" applyFill="1" applyBorder="1" applyAlignment="1">
      <alignment horizontal="center"/>
    </xf>
    <xf numFmtId="171" fontId="88" fillId="33" borderId="31" xfId="267" applyNumberFormat="1" applyFont="1" applyFill="1" applyBorder="1" applyAlignment="1">
      <alignment horizontal="center"/>
    </xf>
    <xf numFmtId="171" fontId="88" fillId="33" borderId="62" xfId="267" applyNumberFormat="1" applyFont="1" applyFill="1" applyBorder="1" applyAlignment="1">
      <alignment horizontal="center"/>
    </xf>
    <xf numFmtId="171" fontId="88" fillId="33" borderId="73" xfId="267" applyNumberFormat="1" applyFont="1" applyFill="1" applyBorder="1" applyAlignment="1">
      <alignment horizontal="center"/>
    </xf>
    <xf numFmtId="171" fontId="88" fillId="33" borderId="74" xfId="267" applyNumberFormat="1" applyFont="1" applyFill="1" applyBorder="1" applyAlignment="1">
      <alignment horizontal="center"/>
    </xf>
    <xf numFmtId="171" fontId="88" fillId="33" borderId="75" xfId="267" applyNumberFormat="1" applyFont="1" applyFill="1" applyBorder="1" applyAlignment="1">
      <alignment horizontal="center"/>
    </xf>
    <xf numFmtId="171" fontId="88" fillId="33" borderId="61" xfId="267" applyNumberFormat="1" applyFont="1" applyFill="1" applyBorder="1" applyAlignment="1">
      <alignment horizontal="center"/>
    </xf>
    <xf numFmtId="171" fontId="88" fillId="33" borderId="76" xfId="267" applyNumberFormat="1" applyFont="1" applyFill="1" applyBorder="1" applyAlignment="1">
      <alignment horizontal="center"/>
    </xf>
    <xf numFmtId="171" fontId="88" fillId="33" borderId="77" xfId="267" applyNumberFormat="1" applyFont="1" applyFill="1" applyBorder="1" applyAlignment="1">
      <alignment horizontal="center"/>
    </xf>
    <xf numFmtId="171" fontId="88" fillId="33" borderId="27" xfId="267" applyNumberFormat="1" applyFont="1" applyFill="1" applyBorder="1" applyAlignment="1">
      <alignment horizontal="center"/>
    </xf>
    <xf numFmtId="171" fontId="88" fillId="33" borderId="78" xfId="267" applyNumberFormat="1" applyFont="1" applyFill="1" applyBorder="1" applyAlignment="1">
      <alignment horizontal="center"/>
    </xf>
    <xf numFmtId="171" fontId="88" fillId="33" borderId="79" xfId="267" applyNumberFormat="1" applyFont="1" applyFill="1" applyBorder="1" applyAlignment="1">
      <alignment horizontal="center"/>
    </xf>
    <xf numFmtId="171" fontId="88" fillId="33" borderId="80" xfId="267" applyNumberFormat="1" applyFont="1" applyFill="1" applyBorder="1" applyAlignment="1">
      <alignment horizontal="center"/>
    </xf>
    <xf numFmtId="0" fontId="91" fillId="33" borderId="0" xfId="265" applyFont="1" applyFill="1" applyBorder="1" applyAlignment="1">
      <alignment horizontal="center"/>
    </xf>
    <xf numFmtId="0" fontId="91" fillId="33" borderId="81" xfId="267" applyFont="1" applyFill="1" applyBorder="1" applyAlignment="1">
      <alignment horizontal="center"/>
    </xf>
    <xf numFmtId="170" fontId="92" fillId="33" borderId="0" xfId="265" applyNumberFormat="1" applyFont="1" applyFill="1" applyBorder="1" applyAlignment="1">
      <alignment horizontal="center"/>
    </xf>
    <xf numFmtId="171" fontId="88" fillId="33" borderId="81" xfId="267" applyNumberFormat="1" applyFont="1" applyFill="1" applyBorder="1" applyAlignment="1">
      <alignment horizontal="center"/>
    </xf>
    <xf numFmtId="171" fontId="88" fillId="33" borderId="82" xfId="267" applyNumberFormat="1" applyFont="1" applyFill="1" applyBorder="1" applyAlignment="1">
      <alignment horizontal="center"/>
    </xf>
    <xf numFmtId="171" fontId="88" fillId="33" borderId="39" xfId="265" applyNumberFormat="1" applyFont="1" applyFill="1" applyBorder="1"/>
    <xf numFmtId="171" fontId="88" fillId="33" borderId="83" xfId="267" applyNumberFormat="1" applyFont="1" applyFill="1" applyBorder="1" applyAlignment="1">
      <alignment horizontal="center"/>
    </xf>
    <xf numFmtId="171" fontId="88" fillId="33" borderId="84" xfId="267" applyNumberFormat="1" applyFont="1" applyFill="1" applyBorder="1" applyAlignment="1">
      <alignment horizontal="center"/>
    </xf>
    <xf numFmtId="171" fontId="88" fillId="33" borderId="85" xfId="267" applyNumberFormat="1" applyFont="1" applyFill="1" applyBorder="1" applyAlignment="1">
      <alignment horizontal="center"/>
    </xf>
    <xf numFmtId="171" fontId="88" fillId="33" borderId="86" xfId="267" applyNumberFormat="1" applyFont="1" applyFill="1" applyBorder="1" applyAlignment="1">
      <alignment horizontal="center"/>
    </xf>
    <xf numFmtId="171" fontId="88" fillId="33" borderId="87" xfId="267" applyNumberFormat="1" applyFont="1" applyFill="1" applyBorder="1" applyAlignment="1">
      <alignment horizontal="center"/>
    </xf>
    <xf numFmtId="171" fontId="88" fillId="33" borderId="88" xfId="267" applyNumberFormat="1" applyFont="1" applyFill="1" applyBorder="1" applyAlignment="1">
      <alignment horizontal="center"/>
    </xf>
    <xf numFmtId="171" fontId="88" fillId="33" borderId="37" xfId="265" applyNumberFormat="1" applyFont="1" applyFill="1" applyBorder="1"/>
    <xf numFmtId="171" fontId="88" fillId="33" borderId="89" xfId="267" applyNumberFormat="1" applyFont="1" applyFill="1" applyBorder="1" applyAlignment="1">
      <alignment horizontal="center"/>
    </xf>
    <xf numFmtId="171" fontId="88" fillId="33" borderId="90" xfId="267" applyNumberFormat="1" applyFont="1" applyFill="1" applyBorder="1" applyAlignment="1">
      <alignment horizontal="center"/>
    </xf>
    <xf numFmtId="171" fontId="88" fillId="33" borderId="91" xfId="267" applyNumberFormat="1" applyFont="1" applyFill="1" applyBorder="1" applyAlignment="1">
      <alignment horizontal="center"/>
    </xf>
    <xf numFmtId="171" fontId="88" fillId="33" borderId="92" xfId="267" applyNumberFormat="1" applyFont="1" applyFill="1" applyBorder="1" applyAlignment="1">
      <alignment horizontal="center"/>
    </xf>
    <xf numFmtId="171" fontId="88" fillId="33" borderId="93" xfId="267" applyNumberFormat="1" applyFont="1" applyFill="1" applyBorder="1" applyAlignment="1">
      <alignment horizontal="center"/>
    </xf>
    <xf numFmtId="171" fontId="88" fillId="33" borderId="94" xfId="267" applyNumberFormat="1" applyFont="1" applyFill="1" applyBorder="1" applyAlignment="1">
      <alignment horizontal="center"/>
    </xf>
    <xf numFmtId="171" fontId="88" fillId="33" borderId="54" xfId="265" applyNumberFormat="1" applyFont="1" applyFill="1" applyBorder="1"/>
    <xf numFmtId="171" fontId="88" fillId="33" borderId="95" xfId="267" applyNumberFormat="1" applyFont="1" applyFill="1" applyBorder="1" applyAlignment="1">
      <alignment horizontal="center"/>
    </xf>
    <xf numFmtId="0" fontId="5" fillId="35" borderId="0" xfId="0" applyFont="1" applyFill="1"/>
    <xf numFmtId="0" fontId="72" fillId="35" borderId="0" xfId="0" applyFont="1" applyFill="1"/>
    <xf numFmtId="0" fontId="72" fillId="35" borderId="0" xfId="0" applyFont="1" applyFill="1" applyAlignment="1">
      <alignment horizontal="right"/>
    </xf>
    <xf numFmtId="0" fontId="14" fillId="33" borderId="0" xfId="0" applyFont="1" applyFill="1"/>
    <xf numFmtId="0" fontId="14" fillId="33" borderId="0" xfId="0" applyFont="1" applyFill="1" applyAlignment="1">
      <alignment horizontal="right"/>
    </xf>
    <xf numFmtId="0" fontId="14" fillId="33" borderId="0" xfId="265" applyFont="1" applyFill="1" applyBorder="1"/>
    <xf numFmtId="0" fontId="14" fillId="33" borderId="0" xfId="289" applyFont="1" applyFill="1" applyAlignment="1">
      <alignment horizontal="right"/>
    </xf>
    <xf numFmtId="0" fontId="55" fillId="33" borderId="0" xfId="265" applyFont="1" applyFill="1"/>
    <xf numFmtId="0" fontId="87" fillId="0" borderId="0" xfId="265" applyFont="1" applyFill="1" applyBorder="1" applyAlignment="1">
      <alignment horizontal="center" vertical="center"/>
    </xf>
    <xf numFmtId="0" fontId="14" fillId="33" borderId="0" xfId="360" applyFont="1" applyFill="1"/>
    <xf numFmtId="0" fontId="93" fillId="0" borderId="0" xfId="360" applyFont="1" applyFill="1" applyAlignment="1">
      <alignment horizontal="right"/>
    </xf>
    <xf numFmtId="0" fontId="94" fillId="33" borderId="0" xfId="2" applyFont="1" applyFill="1"/>
    <xf numFmtId="0" fontId="1" fillId="0" borderId="0" xfId="265" applyFont="1" applyFill="1" applyBorder="1"/>
    <xf numFmtId="0" fontId="1" fillId="0" borderId="0" xfId="265" applyFont="1"/>
    <xf numFmtId="0" fontId="1" fillId="62" borderId="0" xfId="265" applyFont="1" applyFill="1" applyBorder="1" applyAlignment="1">
      <alignment vertical="center"/>
    </xf>
    <xf numFmtId="0" fontId="1" fillId="63" borderId="0" xfId="265" applyFont="1" applyFill="1" applyBorder="1" applyAlignment="1">
      <alignment vertical="center"/>
    </xf>
    <xf numFmtId="0" fontId="1" fillId="64" borderId="0" xfId="265" applyFont="1" applyFill="1" applyBorder="1" applyAlignment="1">
      <alignment vertical="center"/>
    </xf>
    <xf numFmtId="0" fontId="1" fillId="65" borderId="0" xfId="265" applyFont="1" applyFill="1" applyBorder="1" applyAlignment="1">
      <alignment vertical="center"/>
    </xf>
    <xf numFmtId="0" fontId="1" fillId="66" borderId="0" xfId="265" applyFont="1" applyFill="1" applyBorder="1" applyAlignment="1">
      <alignment vertical="center"/>
    </xf>
    <xf numFmtId="0" fontId="1" fillId="62" borderId="0" xfId="265" applyFont="1" applyFill="1" applyBorder="1"/>
    <xf numFmtId="170" fontId="1" fillId="62" borderId="0" xfId="265" applyNumberFormat="1" applyFont="1" applyFill="1" applyBorder="1"/>
    <xf numFmtId="170" fontId="1" fillId="64" borderId="0" xfId="265" applyNumberFormat="1" applyFont="1" applyFill="1" applyBorder="1" applyAlignment="1">
      <alignment vertical="center"/>
    </xf>
    <xf numFmtId="170" fontId="1" fillId="65" borderId="0" xfId="265" applyNumberFormat="1" applyFont="1" applyFill="1" applyBorder="1" applyAlignment="1">
      <alignment vertical="center"/>
    </xf>
    <xf numFmtId="170" fontId="1" fillId="63" borderId="0" xfId="265" applyNumberFormat="1" applyFont="1" applyFill="1" applyBorder="1" applyAlignment="1">
      <alignment vertical="center"/>
    </xf>
    <xf numFmtId="170" fontId="1" fillId="66" borderId="0" xfId="265" applyNumberFormat="1" applyFont="1" applyFill="1" applyBorder="1" applyAlignment="1">
      <alignment vertical="center"/>
    </xf>
    <xf numFmtId="0" fontId="1" fillId="62" borderId="0" xfId="265" applyFont="1" applyFill="1" applyBorder="1" applyAlignment="1">
      <alignment horizontal="center"/>
    </xf>
    <xf numFmtId="0" fontId="1" fillId="62" borderId="24" xfId="267" applyFont="1" applyFill="1" applyBorder="1" applyAlignment="1">
      <alignment horizontal="center"/>
    </xf>
    <xf numFmtId="0" fontId="1" fillId="62" borderId="25" xfId="267" applyFont="1" applyFill="1" applyBorder="1" applyAlignment="1">
      <alignment horizontal="center"/>
    </xf>
    <xf numFmtId="0" fontId="1" fillId="62" borderId="26" xfId="265" applyFont="1" applyFill="1" applyBorder="1"/>
    <xf numFmtId="0" fontId="1" fillId="63" borderId="0" xfId="265" applyFont="1" applyFill="1" applyBorder="1" applyAlignment="1">
      <alignment horizontal="center"/>
    </xf>
    <xf numFmtId="0" fontId="1" fillId="63" borderId="26" xfId="265" applyFont="1" applyFill="1" applyBorder="1"/>
    <xf numFmtId="0" fontId="1" fillId="63" borderId="0" xfId="265" applyFont="1" applyFill="1" applyBorder="1"/>
    <xf numFmtId="170" fontId="1" fillId="62" borderId="0" xfId="265" applyNumberFormat="1" applyFont="1" applyFill="1" applyBorder="1" applyAlignment="1">
      <alignment horizontal="center"/>
    </xf>
    <xf numFmtId="170" fontId="1" fillId="62" borderId="24" xfId="267" applyNumberFormat="1" applyFont="1" applyFill="1" applyBorder="1" applyAlignment="1">
      <alignment horizontal="center"/>
    </xf>
    <xf numFmtId="170" fontId="1" fillId="62" borderId="25" xfId="267" applyNumberFormat="1" applyFont="1" applyFill="1" applyBorder="1" applyAlignment="1">
      <alignment horizontal="center"/>
    </xf>
    <xf numFmtId="170" fontId="1" fillId="62" borderId="26" xfId="265" applyNumberFormat="1" applyFont="1" applyFill="1" applyBorder="1"/>
    <xf numFmtId="170" fontId="1" fillId="64" borderId="0" xfId="265" applyNumberFormat="1" applyFont="1" applyFill="1" applyBorder="1" applyAlignment="1">
      <alignment horizontal="center"/>
    </xf>
    <xf numFmtId="170" fontId="1" fillId="64" borderId="26" xfId="265" applyNumberFormat="1" applyFont="1" applyFill="1" applyBorder="1"/>
    <xf numFmtId="170" fontId="1" fillId="64" borderId="0" xfId="265" applyNumberFormat="1" applyFont="1" applyFill="1" applyBorder="1"/>
    <xf numFmtId="170" fontId="1" fillId="65" borderId="0" xfId="265" applyNumberFormat="1" applyFont="1" applyFill="1" applyBorder="1" applyAlignment="1">
      <alignment horizontal="center"/>
    </xf>
    <xf numFmtId="170" fontId="1" fillId="65" borderId="26" xfId="265" applyNumberFormat="1" applyFont="1" applyFill="1" applyBorder="1"/>
    <xf numFmtId="170" fontId="1" fillId="65" borderId="0" xfId="265" applyNumberFormat="1" applyFont="1" applyFill="1" applyBorder="1"/>
    <xf numFmtId="170" fontId="1" fillId="63" borderId="0" xfId="265" applyNumberFormat="1" applyFont="1" applyFill="1" applyBorder="1" applyAlignment="1">
      <alignment horizontal="center"/>
    </xf>
    <xf numFmtId="170" fontId="1" fillId="63" borderId="26" xfId="265" applyNumberFormat="1" applyFont="1" applyFill="1" applyBorder="1"/>
    <xf numFmtId="170" fontId="1" fillId="63" borderId="0" xfId="265" applyNumberFormat="1" applyFont="1" applyFill="1" applyBorder="1"/>
    <xf numFmtId="170" fontId="1" fillId="66" borderId="0" xfId="265" applyNumberFormat="1" applyFont="1" applyFill="1" applyBorder="1" applyAlignment="1">
      <alignment horizontal="center"/>
    </xf>
    <xf numFmtId="170" fontId="1" fillId="66" borderId="26" xfId="265" applyNumberFormat="1" applyFont="1" applyFill="1" applyBorder="1"/>
    <xf numFmtId="170" fontId="1" fillId="66" borderId="0" xfId="265" applyNumberFormat="1" applyFont="1" applyFill="1" applyBorder="1"/>
    <xf numFmtId="0" fontId="1" fillId="62" borderId="27" xfId="265" applyFont="1" applyFill="1" applyBorder="1" applyAlignment="1">
      <alignment horizontal="center"/>
    </xf>
    <xf numFmtId="0" fontId="1" fillId="62" borderId="0" xfId="267" applyFont="1" applyFill="1" applyBorder="1" applyAlignment="1">
      <alignment horizontal="center"/>
    </xf>
    <xf numFmtId="0" fontId="1" fillId="71" borderId="28" xfId="265" applyFont="1" applyFill="1" applyBorder="1" applyAlignment="1">
      <alignment horizontal="left" vertical="center" indent="1"/>
    </xf>
    <xf numFmtId="0" fontId="1" fillId="71" borderId="29" xfId="265" applyFont="1" applyFill="1" applyBorder="1" applyAlignment="1">
      <alignment vertical="center"/>
    </xf>
    <xf numFmtId="0" fontId="1" fillId="63" borderId="27" xfId="265" applyFont="1" applyFill="1" applyBorder="1" applyAlignment="1">
      <alignment horizontal="center"/>
    </xf>
    <xf numFmtId="0" fontId="1" fillId="68" borderId="28" xfId="265" applyFont="1" applyFill="1" applyBorder="1" applyAlignment="1">
      <alignment horizontal="left" vertical="center" indent="1"/>
    </xf>
    <xf numFmtId="0" fontId="1" fillId="68" borderId="29" xfId="265" applyFont="1" applyFill="1" applyBorder="1" applyAlignment="1">
      <alignment vertical="center"/>
    </xf>
    <xf numFmtId="170" fontId="1" fillId="62" borderId="27" xfId="265" applyNumberFormat="1" applyFont="1" applyFill="1" applyBorder="1" applyAlignment="1">
      <alignment horizontal="center"/>
    </xf>
    <xf numFmtId="170" fontId="1" fillId="62" borderId="0" xfId="267" applyNumberFormat="1" applyFont="1" applyFill="1" applyBorder="1" applyAlignment="1">
      <alignment horizontal="center"/>
    </xf>
    <xf numFmtId="170" fontId="1" fillId="71" borderId="28" xfId="265" applyNumberFormat="1" applyFont="1" applyFill="1" applyBorder="1" applyAlignment="1">
      <alignment horizontal="left" vertical="center" indent="1"/>
    </xf>
    <xf numFmtId="170" fontId="1" fillId="71" borderId="29" xfId="265" applyNumberFormat="1" applyFont="1" applyFill="1" applyBorder="1" applyAlignment="1">
      <alignment vertical="center"/>
    </xf>
    <xf numFmtId="170" fontId="1" fillId="64" borderId="27" xfId="265" applyNumberFormat="1" applyFont="1" applyFill="1" applyBorder="1" applyAlignment="1">
      <alignment horizontal="center"/>
    </xf>
    <xf numFmtId="170" fontId="1" fillId="69" borderId="28" xfId="265" applyNumberFormat="1" applyFont="1" applyFill="1" applyBorder="1" applyAlignment="1">
      <alignment horizontal="left" vertical="center" indent="1"/>
    </xf>
    <xf numFmtId="170" fontId="1" fillId="69" borderId="29" xfId="265" applyNumberFormat="1" applyFont="1" applyFill="1" applyBorder="1" applyAlignment="1">
      <alignment vertical="center"/>
    </xf>
    <xf numFmtId="170" fontId="1" fillId="65" borderId="27" xfId="265" applyNumberFormat="1" applyFont="1" applyFill="1" applyBorder="1" applyAlignment="1">
      <alignment horizontal="center"/>
    </xf>
    <xf numFmtId="170" fontId="1" fillId="70" borderId="28" xfId="265" applyNumberFormat="1" applyFont="1" applyFill="1" applyBorder="1" applyAlignment="1">
      <alignment horizontal="left" vertical="center" indent="1"/>
    </xf>
    <xf numFmtId="170" fontId="1" fillId="70" borderId="29" xfId="265" applyNumberFormat="1" applyFont="1" applyFill="1" applyBorder="1" applyAlignment="1">
      <alignment vertical="center"/>
    </xf>
    <xf numFmtId="170" fontId="1" fillId="63" borderId="27" xfId="265" applyNumberFormat="1" applyFont="1" applyFill="1" applyBorder="1" applyAlignment="1">
      <alignment horizontal="center"/>
    </xf>
    <xf numFmtId="170" fontId="1" fillId="68" borderId="28" xfId="265" applyNumberFormat="1" applyFont="1" applyFill="1" applyBorder="1" applyAlignment="1">
      <alignment horizontal="left" vertical="center" indent="1"/>
    </xf>
    <xf numFmtId="170" fontId="1" fillId="68" borderId="29" xfId="265" applyNumberFormat="1" applyFont="1" applyFill="1" applyBorder="1" applyAlignment="1">
      <alignment vertical="center"/>
    </xf>
    <xf numFmtId="170" fontId="1" fillId="66" borderId="27" xfId="265" applyNumberFormat="1" applyFont="1" applyFill="1" applyBorder="1" applyAlignment="1">
      <alignment horizontal="center"/>
    </xf>
    <xf numFmtId="170" fontId="1" fillId="62" borderId="28" xfId="265" applyNumberFormat="1" applyFont="1" applyFill="1" applyBorder="1" applyAlignment="1">
      <alignment horizontal="left" vertical="center" indent="1"/>
    </xf>
    <xf numFmtId="170" fontId="1" fillId="62" borderId="29" xfId="265" applyNumberFormat="1" applyFont="1" applyFill="1" applyBorder="1" applyAlignment="1">
      <alignment vertical="center"/>
    </xf>
    <xf numFmtId="171" fontId="1" fillId="69" borderId="28" xfId="265" applyNumberFormat="1" applyFont="1" applyFill="1" applyBorder="1" applyAlignment="1">
      <alignment horizontal="left" vertical="center" indent="1"/>
    </xf>
    <xf numFmtId="171" fontId="1" fillId="69" borderId="29" xfId="265" applyNumberFormat="1" applyFont="1" applyFill="1" applyBorder="1" applyAlignment="1">
      <alignment vertical="center"/>
    </xf>
    <xf numFmtId="0" fontId="1" fillId="62" borderId="30" xfId="267" applyFont="1" applyFill="1" applyBorder="1" applyAlignment="1">
      <alignment horizontal="center"/>
    </xf>
    <xf numFmtId="0" fontId="1" fillId="62" borderId="27" xfId="267" applyFont="1" applyFill="1" applyBorder="1" applyAlignment="1">
      <alignment horizontal="center"/>
    </xf>
    <xf numFmtId="0" fontId="1" fillId="62" borderId="31" xfId="265" applyFont="1" applyFill="1" applyBorder="1"/>
    <xf numFmtId="0" fontId="1" fillId="71" borderId="32" xfId="265" applyFont="1" applyFill="1" applyBorder="1" applyAlignment="1">
      <alignment horizontal="left" vertical="center" indent="1"/>
    </xf>
    <xf numFmtId="0" fontId="1" fillId="71" borderId="33" xfId="265" applyFont="1" applyFill="1" applyBorder="1" applyAlignment="1">
      <alignment horizontal="left" vertical="center"/>
    </xf>
    <xf numFmtId="0" fontId="1" fillId="63" borderId="31" xfId="265" applyFont="1" applyFill="1" applyBorder="1"/>
    <xf numFmtId="0" fontId="1" fillId="68" borderId="32" xfId="265" applyFont="1" applyFill="1" applyBorder="1" applyAlignment="1">
      <alignment horizontal="left" vertical="center" indent="1"/>
    </xf>
    <xf numFmtId="0" fontId="1" fillId="68" borderId="33" xfId="265" applyFont="1" applyFill="1" applyBorder="1" applyAlignment="1">
      <alignment horizontal="left" vertical="center"/>
    </xf>
    <xf numFmtId="170" fontId="1" fillId="62" borderId="27" xfId="267" applyNumberFormat="1" applyFont="1" applyFill="1" applyBorder="1" applyAlignment="1">
      <alignment horizontal="center"/>
    </xf>
    <xf numFmtId="170" fontId="1" fillId="62" borderId="31" xfId="265" applyNumberFormat="1" applyFont="1" applyFill="1" applyBorder="1"/>
    <xf numFmtId="170" fontId="1" fillId="71" borderId="32" xfId="265" applyNumberFormat="1" applyFont="1" applyFill="1" applyBorder="1" applyAlignment="1">
      <alignment horizontal="left" vertical="center" indent="1"/>
    </xf>
    <xf numFmtId="170" fontId="1" fillId="71" borderId="33" xfId="265" applyNumberFormat="1" applyFont="1" applyFill="1" applyBorder="1" applyAlignment="1">
      <alignment horizontal="left" vertical="center"/>
    </xf>
    <xf numFmtId="170" fontId="1" fillId="62" borderId="30" xfId="267" applyNumberFormat="1" applyFont="1" applyFill="1" applyBorder="1" applyAlignment="1">
      <alignment horizontal="center"/>
    </xf>
    <xf numFmtId="170" fontId="1" fillId="64" borderId="31" xfId="265" applyNumberFormat="1" applyFont="1" applyFill="1" applyBorder="1"/>
    <xf numFmtId="170" fontId="1" fillId="69" borderId="32" xfId="265" applyNumberFormat="1" applyFont="1" applyFill="1" applyBorder="1" applyAlignment="1">
      <alignment horizontal="left" vertical="center" indent="1"/>
    </xf>
    <xf numFmtId="170" fontId="1" fillId="69" borderId="33" xfId="265" applyNumberFormat="1" applyFont="1" applyFill="1" applyBorder="1" applyAlignment="1">
      <alignment horizontal="left" vertical="center"/>
    </xf>
    <xf numFmtId="170" fontId="1" fillId="65" borderId="31" xfId="265" applyNumberFormat="1" applyFont="1" applyFill="1" applyBorder="1"/>
    <xf numFmtId="170" fontId="1" fillId="70" borderId="32" xfId="265" applyNumberFormat="1" applyFont="1" applyFill="1" applyBorder="1" applyAlignment="1">
      <alignment horizontal="left" vertical="center" indent="1"/>
    </xf>
    <xf numFmtId="170" fontId="1" fillId="70" borderId="33" xfId="265" applyNumberFormat="1" applyFont="1" applyFill="1" applyBorder="1" applyAlignment="1">
      <alignment horizontal="left" vertical="center"/>
    </xf>
    <xf numFmtId="170" fontId="1" fillId="63" borderId="31" xfId="265" applyNumberFormat="1" applyFont="1" applyFill="1" applyBorder="1"/>
    <xf numFmtId="170" fontId="1" fillId="68" borderId="32" xfId="265" applyNumberFormat="1" applyFont="1" applyFill="1" applyBorder="1" applyAlignment="1">
      <alignment horizontal="left" vertical="center" indent="1"/>
    </xf>
    <xf numFmtId="170" fontId="1" fillId="68" borderId="33" xfId="265" applyNumberFormat="1" applyFont="1" applyFill="1" applyBorder="1" applyAlignment="1">
      <alignment horizontal="left" vertical="center"/>
    </xf>
    <xf numFmtId="170" fontId="1" fillId="66" borderId="31" xfId="265" applyNumberFormat="1" applyFont="1" applyFill="1" applyBorder="1"/>
    <xf numFmtId="170" fontId="1" fillId="62" borderId="32" xfId="265" applyNumberFormat="1" applyFont="1" applyFill="1" applyBorder="1" applyAlignment="1">
      <alignment horizontal="left" vertical="center" indent="1"/>
    </xf>
    <xf numFmtId="170" fontId="1" fillId="62" borderId="33" xfId="265" applyNumberFormat="1" applyFont="1" applyFill="1" applyBorder="1" applyAlignment="1">
      <alignment horizontal="left" vertical="center"/>
    </xf>
    <xf numFmtId="171" fontId="1" fillId="69" borderId="32" xfId="265" applyNumberFormat="1" applyFont="1" applyFill="1" applyBorder="1" applyAlignment="1">
      <alignment horizontal="left" vertical="center" indent="1"/>
    </xf>
    <xf numFmtId="171" fontId="1" fillId="69" borderId="33" xfId="265" applyNumberFormat="1" applyFont="1" applyFill="1" applyBorder="1" applyAlignment="1">
      <alignment horizontal="left" vertical="center"/>
    </xf>
    <xf numFmtId="0" fontId="1" fillId="62" borderId="34" xfId="267" applyFont="1" applyFill="1" applyBorder="1" applyAlignment="1">
      <alignment horizontal="center"/>
    </xf>
    <xf numFmtId="0" fontId="1" fillId="62" borderId="35" xfId="267" applyFont="1" applyFill="1" applyBorder="1" applyAlignment="1">
      <alignment horizontal="center"/>
    </xf>
    <xf numFmtId="0" fontId="1" fillId="62" borderId="21" xfId="267" applyFont="1" applyFill="1" applyBorder="1" applyAlignment="1">
      <alignment horizontal="center"/>
    </xf>
    <xf numFmtId="0" fontId="1" fillId="62" borderId="36" xfId="267" applyFont="1" applyFill="1" applyBorder="1" applyAlignment="1">
      <alignment horizontal="center"/>
    </xf>
    <xf numFmtId="0" fontId="1" fillId="62" borderId="37" xfId="265" applyFont="1" applyFill="1" applyBorder="1" applyAlignment="1">
      <alignment horizontal="center"/>
    </xf>
    <xf numFmtId="0" fontId="1" fillId="71" borderId="38" xfId="265" applyFont="1" applyFill="1" applyBorder="1" applyAlignment="1">
      <alignment horizontal="left" vertical="center" indent="1"/>
    </xf>
    <xf numFmtId="0" fontId="1" fillId="71" borderId="38" xfId="265" applyFont="1" applyFill="1" applyBorder="1" applyAlignment="1">
      <alignment horizontal="left" vertical="center"/>
    </xf>
    <xf numFmtId="0" fontId="1" fillId="63" borderId="37" xfId="265" applyFont="1" applyFill="1" applyBorder="1" applyAlignment="1">
      <alignment horizontal="center"/>
    </xf>
    <xf numFmtId="0" fontId="1" fillId="68" borderId="38" xfId="265" applyFont="1" applyFill="1" applyBorder="1" applyAlignment="1">
      <alignment horizontal="left" vertical="center" indent="1"/>
    </xf>
    <xf numFmtId="0" fontId="1" fillId="68" borderId="38" xfId="265" applyFont="1" applyFill="1" applyBorder="1" applyAlignment="1">
      <alignment horizontal="left" vertical="center"/>
    </xf>
    <xf numFmtId="170" fontId="1" fillId="62" borderId="34" xfId="267" applyNumberFormat="1" applyFont="1" applyFill="1" applyBorder="1" applyAlignment="1">
      <alignment horizontal="center"/>
    </xf>
    <xf numFmtId="170" fontId="1" fillId="62" borderId="35" xfId="267" applyNumberFormat="1" applyFont="1" applyFill="1" applyBorder="1" applyAlignment="1">
      <alignment horizontal="center"/>
    </xf>
    <xf numFmtId="170" fontId="1" fillId="62" borderId="21" xfId="267" applyNumberFormat="1" applyFont="1" applyFill="1" applyBorder="1" applyAlignment="1">
      <alignment horizontal="center"/>
    </xf>
    <xf numFmtId="170" fontId="1" fillId="62" borderId="36" xfId="267" applyNumberFormat="1" applyFont="1" applyFill="1" applyBorder="1" applyAlignment="1">
      <alignment horizontal="center"/>
    </xf>
    <xf numFmtId="170" fontId="1" fillId="62" borderId="37" xfId="265" applyNumberFormat="1" applyFont="1" applyFill="1" applyBorder="1" applyAlignment="1">
      <alignment horizontal="center"/>
    </xf>
    <xf numFmtId="170" fontId="1" fillId="71" borderId="38" xfId="265" applyNumberFormat="1" applyFont="1" applyFill="1" applyBorder="1" applyAlignment="1">
      <alignment horizontal="left" vertical="center" indent="1"/>
    </xf>
    <xf numFmtId="170" fontId="1" fillId="71" borderId="38" xfId="265" applyNumberFormat="1" applyFont="1" applyFill="1" applyBorder="1" applyAlignment="1">
      <alignment horizontal="left" vertical="center"/>
    </xf>
    <xf numFmtId="170" fontId="1" fillId="64" borderId="37" xfId="265" applyNumberFormat="1" applyFont="1" applyFill="1" applyBorder="1" applyAlignment="1">
      <alignment horizontal="center"/>
    </xf>
    <xf numFmtId="170" fontId="1" fillId="69" borderId="38" xfId="265" applyNumberFormat="1" applyFont="1" applyFill="1" applyBorder="1" applyAlignment="1">
      <alignment horizontal="left" vertical="center" indent="1"/>
    </xf>
    <xf numFmtId="170" fontId="1" fillId="69" borderId="38" xfId="265" applyNumberFormat="1" applyFont="1" applyFill="1" applyBorder="1" applyAlignment="1">
      <alignment horizontal="left" vertical="center"/>
    </xf>
    <xf numFmtId="170" fontId="1" fillId="65" borderId="37" xfId="265" applyNumberFormat="1" applyFont="1" applyFill="1" applyBorder="1" applyAlignment="1">
      <alignment horizontal="center"/>
    </xf>
    <xf numFmtId="170" fontId="1" fillId="70" borderId="38" xfId="265" applyNumberFormat="1" applyFont="1" applyFill="1" applyBorder="1" applyAlignment="1">
      <alignment horizontal="left" vertical="center" indent="1"/>
    </xf>
    <xf numFmtId="170" fontId="1" fillId="70" borderId="38" xfId="265" applyNumberFormat="1" applyFont="1" applyFill="1" applyBorder="1" applyAlignment="1">
      <alignment horizontal="left" vertical="center"/>
    </xf>
    <xf numFmtId="170" fontId="1" fillId="63" borderId="37" xfId="265" applyNumberFormat="1" applyFont="1" applyFill="1" applyBorder="1" applyAlignment="1">
      <alignment horizontal="center"/>
    </xf>
    <xf numFmtId="170" fontId="1" fillId="68" borderId="38" xfId="265" applyNumberFormat="1" applyFont="1" applyFill="1" applyBorder="1" applyAlignment="1">
      <alignment horizontal="left" vertical="center" indent="1"/>
    </xf>
    <xf numFmtId="170" fontId="1" fillId="68" borderId="38" xfId="265" applyNumberFormat="1" applyFont="1" applyFill="1" applyBorder="1" applyAlignment="1">
      <alignment horizontal="left" vertical="center"/>
    </xf>
    <xf numFmtId="170" fontId="1" fillId="66" borderId="37" xfId="265" applyNumberFormat="1" applyFont="1" applyFill="1" applyBorder="1" applyAlignment="1">
      <alignment horizontal="center"/>
    </xf>
    <xf numFmtId="170" fontId="1" fillId="62" borderId="38" xfId="265" applyNumberFormat="1" applyFont="1" applyFill="1" applyBorder="1" applyAlignment="1">
      <alignment horizontal="left" vertical="center" indent="1"/>
    </xf>
    <xf numFmtId="170" fontId="1" fillId="62" borderId="38" xfId="265" applyNumberFormat="1" applyFont="1" applyFill="1" applyBorder="1" applyAlignment="1">
      <alignment horizontal="left" vertical="center"/>
    </xf>
    <xf numFmtId="171" fontId="1" fillId="69" borderId="38" xfId="265" applyNumberFormat="1" applyFont="1" applyFill="1" applyBorder="1" applyAlignment="1">
      <alignment horizontal="left" vertical="center" indent="1"/>
    </xf>
    <xf numFmtId="171" fontId="1" fillId="69" borderId="38" xfId="265" applyNumberFormat="1" applyFont="1" applyFill="1" applyBorder="1" applyAlignment="1">
      <alignment horizontal="left" vertical="center"/>
    </xf>
    <xf numFmtId="0" fontId="1" fillId="62" borderId="39" xfId="265" applyFont="1" applyFill="1" applyBorder="1" applyAlignment="1">
      <alignment horizontal="center"/>
    </xf>
    <xf numFmtId="0" fontId="1" fillId="62" borderId="40" xfId="267" applyFont="1" applyFill="1" applyBorder="1" applyAlignment="1">
      <alignment horizontal="center"/>
    </xf>
    <xf numFmtId="0" fontId="1" fillId="63" borderId="39" xfId="265" applyFont="1" applyFill="1" applyBorder="1" applyAlignment="1">
      <alignment horizontal="center"/>
    </xf>
    <xf numFmtId="170" fontId="1" fillId="62" borderId="39" xfId="265" applyNumberFormat="1" applyFont="1" applyFill="1" applyBorder="1" applyAlignment="1">
      <alignment horizontal="center"/>
    </xf>
    <xf numFmtId="170" fontId="1" fillId="62" borderId="40" xfId="267" applyNumberFormat="1" applyFont="1" applyFill="1" applyBorder="1" applyAlignment="1">
      <alignment horizontal="center"/>
    </xf>
    <xf numFmtId="170" fontId="1" fillId="64" borderId="39" xfId="265" applyNumberFormat="1" applyFont="1" applyFill="1" applyBorder="1" applyAlignment="1">
      <alignment horizontal="center"/>
    </xf>
    <xf numFmtId="170" fontId="1" fillId="65" borderId="39" xfId="265" applyNumberFormat="1" applyFont="1" applyFill="1" applyBorder="1" applyAlignment="1">
      <alignment horizontal="center"/>
    </xf>
    <xf numFmtId="170" fontId="1" fillId="63" borderId="39" xfId="265" applyNumberFormat="1" applyFont="1" applyFill="1" applyBorder="1" applyAlignment="1">
      <alignment horizontal="center"/>
    </xf>
    <xf numFmtId="170" fontId="1" fillId="66" borderId="39" xfId="265" applyNumberFormat="1" applyFont="1" applyFill="1" applyBorder="1" applyAlignment="1">
      <alignment horizontal="center"/>
    </xf>
    <xf numFmtId="0" fontId="1" fillId="62" borderId="41" xfId="267" applyFont="1" applyFill="1" applyBorder="1" applyAlignment="1">
      <alignment horizontal="center"/>
    </xf>
    <xf numFmtId="0" fontId="1" fillId="62" borderId="42" xfId="267" applyFont="1" applyFill="1" applyBorder="1" applyAlignment="1">
      <alignment horizontal="center"/>
    </xf>
    <xf numFmtId="170" fontId="1" fillId="62" borderId="41" xfId="267" applyNumberFormat="1" applyFont="1" applyFill="1" applyBorder="1" applyAlignment="1">
      <alignment horizontal="center"/>
    </xf>
    <xf numFmtId="170" fontId="1" fillId="62" borderId="42" xfId="267" applyNumberFormat="1" applyFont="1" applyFill="1" applyBorder="1" applyAlignment="1">
      <alignment horizontal="center"/>
    </xf>
    <xf numFmtId="170" fontId="1" fillId="61" borderId="31" xfId="265" applyNumberFormat="1" applyFont="1" applyFill="1" applyBorder="1"/>
    <xf numFmtId="0" fontId="1" fillId="62" borderId="23" xfId="267" applyFont="1" applyFill="1" applyBorder="1" applyAlignment="1">
      <alignment horizontal="center"/>
    </xf>
    <xf numFmtId="0" fontId="1" fillId="62" borderId="43" xfId="267" applyFont="1" applyFill="1" applyBorder="1" applyAlignment="1">
      <alignment horizontal="center"/>
    </xf>
    <xf numFmtId="170" fontId="1" fillId="62" borderId="23" xfId="267" applyNumberFormat="1" applyFont="1" applyFill="1" applyBorder="1" applyAlignment="1">
      <alignment horizontal="center"/>
    </xf>
    <xf numFmtId="170" fontId="1" fillId="62" borderId="43" xfId="267" applyNumberFormat="1" applyFont="1" applyFill="1" applyBorder="1" applyAlignment="1">
      <alignment horizontal="center"/>
    </xf>
    <xf numFmtId="0" fontId="1" fillId="62" borderId="27" xfId="265" applyFont="1" applyFill="1" applyBorder="1"/>
    <xf numFmtId="0" fontId="1" fillId="62" borderId="39" xfId="267" applyFont="1" applyFill="1" applyBorder="1" applyAlignment="1">
      <alignment horizontal="center"/>
    </xf>
    <xf numFmtId="0" fontId="1" fillId="63" borderId="27" xfId="265" applyFont="1" applyFill="1" applyBorder="1"/>
    <xf numFmtId="170" fontId="1" fillId="62" borderId="27" xfId="265" applyNumberFormat="1" applyFont="1" applyFill="1" applyBorder="1"/>
    <xf numFmtId="170" fontId="1" fillId="62" borderId="39" xfId="267" applyNumberFormat="1" applyFont="1" applyFill="1" applyBorder="1" applyAlignment="1">
      <alignment horizontal="center"/>
    </xf>
    <xf numFmtId="170" fontId="1" fillId="64" borderId="27" xfId="265" applyNumberFormat="1" applyFont="1" applyFill="1" applyBorder="1"/>
    <xf numFmtId="170" fontId="1" fillId="65" borderId="27" xfId="265" applyNumberFormat="1" applyFont="1" applyFill="1" applyBorder="1"/>
    <xf numFmtId="170" fontId="1" fillId="63" borderId="27" xfId="265" applyNumberFormat="1" applyFont="1" applyFill="1" applyBorder="1"/>
    <xf numFmtId="170" fontId="1" fillId="66" borderId="27" xfId="265" applyNumberFormat="1" applyFont="1" applyFill="1" applyBorder="1"/>
    <xf numFmtId="0" fontId="1" fillId="62" borderId="44" xfId="267" applyFont="1" applyFill="1" applyBorder="1" applyAlignment="1">
      <alignment horizontal="center"/>
    </xf>
    <xf numFmtId="170" fontId="1" fillId="62" borderId="44" xfId="267" applyNumberFormat="1" applyFont="1" applyFill="1" applyBorder="1" applyAlignment="1">
      <alignment horizontal="center"/>
    </xf>
    <xf numFmtId="0" fontId="1" fillId="62" borderId="37" xfId="267" applyFont="1" applyFill="1" applyBorder="1" applyAlignment="1">
      <alignment horizontal="center"/>
    </xf>
    <xf numFmtId="0" fontId="1" fillId="62" borderId="38" xfId="267" applyFont="1" applyFill="1" applyBorder="1" applyAlignment="1">
      <alignment horizontal="center"/>
    </xf>
    <xf numFmtId="0" fontId="1" fillId="62" borderId="26" xfId="267" applyFont="1" applyFill="1" applyBorder="1" applyAlignment="1">
      <alignment horizontal="center"/>
    </xf>
    <xf numFmtId="0" fontId="1" fillId="62" borderId="29" xfId="267" applyFont="1" applyFill="1" applyBorder="1" applyAlignment="1">
      <alignment horizontal="center"/>
    </xf>
    <xf numFmtId="170" fontId="1" fillId="62" borderId="37" xfId="267" applyNumberFormat="1" applyFont="1" applyFill="1" applyBorder="1" applyAlignment="1">
      <alignment horizontal="center"/>
    </xf>
    <xf numFmtId="170" fontId="1" fillId="62" borderId="38" xfId="267" applyNumberFormat="1" applyFont="1" applyFill="1" applyBorder="1" applyAlignment="1">
      <alignment horizontal="center"/>
    </xf>
    <xf numFmtId="170" fontId="1" fillId="62" borderId="26" xfId="267" applyNumberFormat="1" applyFont="1" applyFill="1" applyBorder="1" applyAlignment="1">
      <alignment horizontal="center"/>
    </xf>
    <xf numFmtId="170" fontId="1" fillId="62" borderId="29" xfId="267" applyNumberFormat="1" applyFont="1" applyFill="1" applyBorder="1" applyAlignment="1">
      <alignment horizontal="center"/>
    </xf>
    <xf numFmtId="0" fontId="1" fillId="62" borderId="31" xfId="267" applyFont="1" applyFill="1" applyBorder="1" applyAlignment="1">
      <alignment horizontal="center"/>
    </xf>
    <xf numFmtId="0" fontId="1" fillId="62" borderId="45" xfId="267" applyFont="1" applyFill="1" applyBorder="1" applyAlignment="1">
      <alignment horizontal="center"/>
    </xf>
    <xf numFmtId="0" fontId="1" fillId="62" borderId="46" xfId="267" applyFont="1" applyFill="1" applyBorder="1" applyAlignment="1">
      <alignment horizontal="center"/>
    </xf>
    <xf numFmtId="170" fontId="1" fillId="62" borderId="31" xfId="267" applyNumberFormat="1" applyFont="1" applyFill="1" applyBorder="1" applyAlignment="1">
      <alignment horizontal="center"/>
    </xf>
    <xf numFmtId="170" fontId="1" fillId="62" borderId="45" xfId="267" applyNumberFormat="1" applyFont="1" applyFill="1" applyBorder="1" applyAlignment="1">
      <alignment horizontal="center"/>
    </xf>
    <xf numFmtId="170" fontId="1" fillId="62" borderId="46" xfId="267" applyNumberFormat="1" applyFont="1" applyFill="1" applyBorder="1" applyAlignment="1">
      <alignment horizontal="center"/>
    </xf>
    <xf numFmtId="0" fontId="1" fillId="62" borderId="47" xfId="267" applyFont="1" applyFill="1" applyBorder="1" applyAlignment="1">
      <alignment horizontal="center"/>
    </xf>
    <xf numFmtId="0" fontId="1" fillId="62" borderId="48" xfId="267" applyFont="1" applyFill="1" applyBorder="1" applyAlignment="1">
      <alignment horizontal="center"/>
    </xf>
    <xf numFmtId="170" fontId="1" fillId="62" borderId="47" xfId="267" applyNumberFormat="1" applyFont="1" applyFill="1" applyBorder="1" applyAlignment="1">
      <alignment horizontal="center"/>
    </xf>
    <xf numFmtId="170" fontId="1" fillId="62" borderId="48" xfId="267" applyNumberFormat="1" applyFont="1" applyFill="1" applyBorder="1" applyAlignment="1">
      <alignment horizontal="center"/>
    </xf>
    <xf numFmtId="0" fontId="1" fillId="62" borderId="49" xfId="267" applyFont="1" applyFill="1" applyBorder="1" applyAlignment="1">
      <alignment horizontal="center"/>
    </xf>
    <xf numFmtId="170" fontId="1" fillId="62" borderId="49" xfId="267" applyNumberFormat="1" applyFont="1" applyFill="1" applyBorder="1" applyAlignment="1">
      <alignment horizontal="center"/>
    </xf>
    <xf numFmtId="0" fontId="1" fillId="62" borderId="50" xfId="267" applyFont="1" applyFill="1" applyBorder="1" applyAlignment="1">
      <alignment horizontal="center"/>
    </xf>
    <xf numFmtId="0" fontId="1" fillId="62" borderId="51" xfId="267" applyFont="1" applyFill="1" applyBorder="1" applyAlignment="1">
      <alignment horizontal="center"/>
    </xf>
    <xf numFmtId="170" fontId="1" fillId="62" borderId="50" xfId="267" applyNumberFormat="1" applyFont="1" applyFill="1" applyBorder="1" applyAlignment="1">
      <alignment horizontal="center"/>
    </xf>
    <xf numFmtId="170" fontId="1" fillId="62" borderId="51" xfId="267" applyNumberFormat="1" applyFont="1" applyFill="1" applyBorder="1" applyAlignment="1">
      <alignment horizontal="center"/>
    </xf>
    <xf numFmtId="171" fontId="1" fillId="64" borderId="0" xfId="265" applyNumberFormat="1" applyFont="1" applyFill="1" applyBorder="1" applyAlignment="1">
      <alignment horizontal="center"/>
    </xf>
    <xf numFmtId="0" fontId="1" fillId="62" borderId="39" xfId="265" applyFont="1" applyFill="1" applyBorder="1"/>
    <xf numFmtId="170" fontId="1" fillId="62" borderId="39" xfId="265" applyNumberFormat="1" applyFont="1" applyFill="1" applyBorder="1"/>
    <xf numFmtId="0" fontId="1" fillId="62" borderId="28" xfId="267" applyFont="1" applyFill="1" applyBorder="1" applyAlignment="1">
      <alignment horizontal="center"/>
    </xf>
    <xf numFmtId="170" fontId="1" fillId="62" borderId="28" xfId="267" applyNumberFormat="1" applyFont="1" applyFill="1" applyBorder="1" applyAlignment="1">
      <alignment horizontal="center"/>
    </xf>
    <xf numFmtId="0" fontId="1" fillId="62" borderId="37" xfId="265" applyFont="1" applyFill="1" applyBorder="1"/>
    <xf numFmtId="0" fontId="1" fillId="63" borderId="37" xfId="265" applyFont="1" applyFill="1" applyBorder="1"/>
    <xf numFmtId="170" fontId="1" fillId="62" borderId="37" xfId="265" applyNumberFormat="1" applyFont="1" applyFill="1" applyBorder="1"/>
    <xf numFmtId="170" fontId="1" fillId="64" borderId="37" xfId="265" applyNumberFormat="1" applyFont="1" applyFill="1" applyBorder="1"/>
    <xf numFmtId="170" fontId="1" fillId="65" borderId="37" xfId="265" applyNumberFormat="1" applyFont="1" applyFill="1" applyBorder="1"/>
    <xf numFmtId="170" fontId="1" fillId="63" borderId="37" xfId="265" applyNumberFormat="1" applyFont="1" applyFill="1" applyBorder="1"/>
    <xf numFmtId="170" fontId="1" fillId="66" borderId="37" xfId="265" applyNumberFormat="1" applyFont="1" applyFill="1" applyBorder="1"/>
    <xf numFmtId="0" fontId="1" fillId="62" borderId="52" xfId="267" applyFont="1" applyFill="1" applyBorder="1" applyAlignment="1">
      <alignment horizontal="center"/>
    </xf>
    <xf numFmtId="0" fontId="1" fillId="62" borderId="53" xfId="267" applyFont="1" applyFill="1" applyBorder="1" applyAlignment="1">
      <alignment horizontal="center"/>
    </xf>
    <xf numFmtId="170" fontId="1" fillId="62" borderId="52" xfId="267" applyNumberFormat="1" applyFont="1" applyFill="1" applyBorder="1" applyAlignment="1">
      <alignment horizontal="center"/>
    </xf>
    <xf numFmtId="170" fontId="1" fillId="62" borderId="53" xfId="267" applyNumberFormat="1" applyFont="1" applyFill="1" applyBorder="1" applyAlignment="1">
      <alignment horizontal="center"/>
    </xf>
    <xf numFmtId="0" fontId="1" fillId="63" borderId="54" xfId="265" applyFont="1" applyFill="1" applyBorder="1"/>
    <xf numFmtId="170" fontId="1" fillId="63" borderId="54" xfId="265" applyNumberFormat="1" applyFont="1" applyFill="1" applyBorder="1"/>
    <xf numFmtId="0" fontId="1" fillId="62" borderId="55" xfId="267" applyFont="1" applyFill="1" applyBorder="1" applyAlignment="1">
      <alignment horizontal="center"/>
    </xf>
    <xf numFmtId="170" fontId="1" fillId="62" borderId="55" xfId="267" applyNumberFormat="1" applyFont="1" applyFill="1" applyBorder="1" applyAlignment="1">
      <alignment horizontal="center"/>
    </xf>
    <xf numFmtId="0" fontId="1" fillId="62" borderId="25" xfId="265" applyFont="1" applyFill="1" applyBorder="1"/>
    <xf numFmtId="0" fontId="1" fillId="63" borderId="25" xfId="265" applyFont="1" applyFill="1" applyBorder="1"/>
    <xf numFmtId="170" fontId="1" fillId="62" borderId="25" xfId="265" applyNumberFormat="1" applyFont="1" applyFill="1" applyBorder="1"/>
    <xf numFmtId="170" fontId="1" fillId="64" borderId="25" xfId="265" applyNumberFormat="1" applyFont="1" applyFill="1" applyBorder="1"/>
    <xf numFmtId="170" fontId="1" fillId="65" borderId="25" xfId="265" applyNumberFormat="1" applyFont="1" applyFill="1" applyBorder="1"/>
    <xf numFmtId="170" fontId="1" fillId="63" borderId="25" xfId="265" applyNumberFormat="1" applyFont="1" applyFill="1" applyBorder="1"/>
    <xf numFmtId="170" fontId="1" fillId="66" borderId="25" xfId="265" applyNumberFormat="1" applyFont="1" applyFill="1" applyBorder="1"/>
    <xf numFmtId="170" fontId="1" fillId="0" borderId="0" xfId="265" applyNumberFormat="1" applyFont="1" applyBorder="1" applyAlignment="1">
      <alignment vertical="center"/>
    </xf>
    <xf numFmtId="0" fontId="51" fillId="0" borderId="0" xfId="265" applyFont="1" applyBorder="1" applyAlignment="1">
      <alignment vertical="center"/>
    </xf>
    <xf numFmtId="0" fontId="1" fillId="0" borderId="0" xfId="265" applyFont="1" applyBorder="1" applyAlignment="1">
      <alignment vertical="center"/>
    </xf>
    <xf numFmtId="170" fontId="1" fillId="0" borderId="0" xfId="265" applyNumberFormat="1" applyFont="1" applyFill="1" applyBorder="1"/>
    <xf numFmtId="0" fontId="1" fillId="33" borderId="0" xfId="265" applyFont="1" applyFill="1" applyBorder="1" applyAlignment="1">
      <alignment vertical="center"/>
    </xf>
    <xf numFmtId="170" fontId="1" fillId="33" borderId="0" xfId="265" applyNumberFormat="1" applyFont="1" applyFill="1" applyBorder="1" applyAlignment="1">
      <alignment vertical="center"/>
    </xf>
    <xf numFmtId="0" fontId="1" fillId="33" borderId="0" xfId="265" applyFont="1" applyFill="1" applyBorder="1"/>
    <xf numFmtId="170" fontId="1" fillId="33" borderId="0" xfId="265" applyNumberFormat="1" applyFont="1" applyFill="1" applyBorder="1"/>
    <xf numFmtId="0" fontId="1" fillId="33" borderId="0" xfId="265" applyFont="1" applyFill="1" applyBorder="1" applyAlignment="1">
      <alignment horizontal="center"/>
    </xf>
    <xf numFmtId="0" fontId="1" fillId="33" borderId="24" xfId="267" applyFont="1" applyFill="1" applyBorder="1" applyAlignment="1">
      <alignment horizontal="center"/>
    </xf>
    <xf numFmtId="0" fontId="1" fillId="33" borderId="25" xfId="267" applyFont="1" applyFill="1" applyBorder="1" applyAlignment="1">
      <alignment horizontal="center"/>
    </xf>
    <xf numFmtId="0" fontId="1" fillId="33" borderId="26" xfId="265" applyFont="1" applyFill="1" applyBorder="1"/>
    <xf numFmtId="170" fontId="1" fillId="33" borderId="0" xfId="265" applyNumberFormat="1" applyFont="1" applyFill="1" applyBorder="1" applyAlignment="1">
      <alignment horizontal="center"/>
    </xf>
    <xf numFmtId="170" fontId="1" fillId="33" borderId="24" xfId="267" applyNumberFormat="1" applyFont="1" applyFill="1" applyBorder="1" applyAlignment="1">
      <alignment horizontal="center"/>
    </xf>
    <xf numFmtId="170" fontId="1" fillId="33" borderId="25" xfId="267" applyNumberFormat="1" applyFont="1" applyFill="1" applyBorder="1" applyAlignment="1">
      <alignment horizontal="center"/>
    </xf>
    <xf numFmtId="170" fontId="1" fillId="33" borderId="26" xfId="265" applyNumberFormat="1" applyFont="1" applyFill="1" applyBorder="1"/>
    <xf numFmtId="171" fontId="1" fillId="33" borderId="0" xfId="265" applyNumberFormat="1" applyFont="1" applyFill="1" applyBorder="1"/>
    <xf numFmtId="0" fontId="1" fillId="33" borderId="27" xfId="265" applyFont="1" applyFill="1" applyBorder="1" applyAlignment="1">
      <alignment horizontal="center"/>
    </xf>
    <xf numFmtId="0" fontId="1" fillId="33" borderId="56" xfId="267" applyFont="1" applyFill="1" applyBorder="1" applyAlignment="1">
      <alignment horizontal="center"/>
    </xf>
    <xf numFmtId="0" fontId="1" fillId="33" borderId="57" xfId="267" applyFont="1" applyFill="1" applyBorder="1" applyAlignment="1">
      <alignment horizontal="center"/>
    </xf>
    <xf numFmtId="0" fontId="1" fillId="66" borderId="28" xfId="265" applyFont="1" applyFill="1" applyBorder="1" applyAlignment="1">
      <alignment horizontal="left" vertical="center" indent="1"/>
    </xf>
    <xf numFmtId="0" fontId="1" fillId="66" borderId="29" xfId="265" applyFont="1" applyFill="1" applyBorder="1" applyAlignment="1">
      <alignment vertical="center"/>
    </xf>
    <xf numFmtId="0" fontId="1" fillId="63" borderId="28" xfId="265" applyFont="1" applyFill="1" applyBorder="1" applyAlignment="1">
      <alignment horizontal="left" vertical="center" indent="1"/>
    </xf>
    <xf numFmtId="0" fontId="1" fillId="63" borderId="29" xfId="265" applyFont="1" applyFill="1" applyBorder="1" applyAlignment="1">
      <alignment vertical="center"/>
    </xf>
    <xf numFmtId="170" fontId="1" fillId="33" borderId="27" xfId="265" applyNumberFormat="1" applyFont="1" applyFill="1" applyBorder="1" applyAlignment="1">
      <alignment horizontal="center"/>
    </xf>
    <xf numFmtId="170" fontId="1" fillId="33" borderId="56" xfId="267" applyNumberFormat="1" applyFont="1" applyFill="1" applyBorder="1" applyAlignment="1">
      <alignment horizontal="center"/>
    </xf>
    <xf numFmtId="170" fontId="1" fillId="33" borderId="57" xfId="267" applyNumberFormat="1" applyFont="1" applyFill="1" applyBorder="1" applyAlignment="1">
      <alignment horizontal="center"/>
    </xf>
    <xf numFmtId="170" fontId="1" fillId="66" borderId="28" xfId="265" applyNumberFormat="1" applyFont="1" applyFill="1" applyBorder="1" applyAlignment="1">
      <alignment horizontal="left" vertical="center" indent="1"/>
    </xf>
    <xf numFmtId="170" fontId="1" fillId="66" borderId="29" xfId="265" applyNumberFormat="1" applyFont="1" applyFill="1" applyBorder="1" applyAlignment="1">
      <alignment vertical="center"/>
    </xf>
    <xf numFmtId="170" fontId="1" fillId="72" borderId="28" xfId="265" applyNumberFormat="1" applyFont="1" applyFill="1" applyBorder="1" applyAlignment="1">
      <alignment horizontal="left" vertical="center" indent="1"/>
    </xf>
    <xf numFmtId="170" fontId="1" fillId="72" borderId="29" xfId="265" applyNumberFormat="1" applyFont="1" applyFill="1" applyBorder="1" applyAlignment="1">
      <alignment vertical="center"/>
    </xf>
    <xf numFmtId="170" fontId="1" fillId="63" borderId="28" xfId="265" applyNumberFormat="1" applyFont="1" applyFill="1" applyBorder="1" applyAlignment="1">
      <alignment horizontal="left" vertical="center" indent="1"/>
    </xf>
    <xf numFmtId="170" fontId="1" fillId="63" borderId="29" xfId="265" applyNumberFormat="1" applyFont="1" applyFill="1" applyBorder="1" applyAlignment="1">
      <alignment vertical="center"/>
    </xf>
    <xf numFmtId="171" fontId="1" fillId="64" borderId="28" xfId="265" applyNumberFormat="1" applyFont="1" applyFill="1" applyBorder="1" applyAlignment="1">
      <alignment horizontal="left" vertical="center" indent="1"/>
    </xf>
    <xf numFmtId="171" fontId="1" fillId="64" borderId="29" xfId="265" applyNumberFormat="1" applyFont="1" applyFill="1" applyBorder="1" applyAlignment="1">
      <alignment vertical="center"/>
    </xf>
    <xf numFmtId="0" fontId="1" fillId="62" borderId="28" xfId="265" applyFont="1" applyFill="1" applyBorder="1" applyAlignment="1">
      <alignment horizontal="left" vertical="center" indent="1"/>
    </xf>
    <xf numFmtId="0" fontId="1" fillId="62" borderId="29" xfId="265" applyFont="1" applyFill="1" applyBorder="1" applyAlignment="1">
      <alignment vertical="center"/>
    </xf>
    <xf numFmtId="0" fontId="1" fillId="33" borderId="58" xfId="267" applyFont="1" applyFill="1" applyBorder="1" applyAlignment="1">
      <alignment horizontal="center"/>
    </xf>
    <xf numFmtId="0" fontId="1" fillId="33" borderId="59" xfId="267" applyFont="1" applyFill="1" applyBorder="1" applyAlignment="1">
      <alignment horizontal="center"/>
    </xf>
    <xf numFmtId="0" fontId="1" fillId="33" borderId="60" xfId="267" applyFont="1" applyFill="1" applyBorder="1" applyAlignment="1">
      <alignment horizontal="center"/>
    </xf>
    <xf numFmtId="0" fontId="1" fillId="33" borderId="31" xfId="265" applyFont="1" applyFill="1" applyBorder="1"/>
    <xf numFmtId="0" fontId="1" fillId="66" borderId="61" xfId="265" applyFont="1" applyFill="1" applyBorder="1" applyAlignment="1">
      <alignment horizontal="left" vertical="center" indent="1"/>
    </xf>
    <xf numFmtId="0" fontId="1" fillId="66" borderId="62" xfId="265" applyFont="1" applyFill="1" applyBorder="1" applyAlignment="1">
      <alignment horizontal="left" vertical="center"/>
    </xf>
    <xf numFmtId="0" fontId="1" fillId="63" borderId="61" xfId="265" applyFont="1" applyFill="1" applyBorder="1" applyAlignment="1">
      <alignment horizontal="left" vertical="center" indent="1"/>
    </xf>
    <xf numFmtId="0" fontId="1" fillId="63" borderId="62" xfId="265" applyFont="1" applyFill="1" applyBorder="1" applyAlignment="1">
      <alignment horizontal="left" vertical="center"/>
    </xf>
    <xf numFmtId="170" fontId="1" fillId="33" borderId="59" xfId="267" applyNumberFormat="1" applyFont="1" applyFill="1" applyBorder="1" applyAlignment="1">
      <alignment horizontal="center"/>
    </xf>
    <xf numFmtId="170" fontId="1" fillId="33" borderId="60" xfId="267" applyNumberFormat="1" applyFont="1" applyFill="1" applyBorder="1" applyAlignment="1">
      <alignment horizontal="center"/>
    </xf>
    <xf numFmtId="170" fontId="1" fillId="33" borderId="31" xfId="265" applyNumberFormat="1" applyFont="1" applyFill="1" applyBorder="1"/>
    <xf numFmtId="170" fontId="1" fillId="66" borderId="61" xfId="265" applyNumberFormat="1" applyFont="1" applyFill="1" applyBorder="1" applyAlignment="1">
      <alignment horizontal="left" vertical="center" indent="1"/>
    </xf>
    <xf numFmtId="170" fontId="1" fillId="66" borderId="62" xfId="265" applyNumberFormat="1" applyFont="1" applyFill="1" applyBorder="1" applyAlignment="1">
      <alignment horizontal="left" vertical="center"/>
    </xf>
    <xf numFmtId="170" fontId="1" fillId="33" borderId="58" xfId="267" applyNumberFormat="1" applyFont="1" applyFill="1" applyBorder="1" applyAlignment="1">
      <alignment horizontal="center"/>
    </xf>
    <xf numFmtId="170" fontId="1" fillId="69" borderId="61" xfId="265" applyNumberFormat="1" applyFont="1" applyFill="1" applyBorder="1" applyAlignment="1">
      <alignment horizontal="left" vertical="center" indent="1"/>
    </xf>
    <xf numFmtId="170" fontId="1" fillId="69" borderId="62" xfId="265" applyNumberFormat="1" applyFont="1" applyFill="1" applyBorder="1" applyAlignment="1">
      <alignment horizontal="left" vertical="center"/>
    </xf>
    <xf numFmtId="170" fontId="1" fillId="72" borderId="61" xfId="265" applyNumberFormat="1" applyFont="1" applyFill="1" applyBorder="1" applyAlignment="1">
      <alignment horizontal="left" vertical="center" indent="1"/>
    </xf>
    <xf numFmtId="170" fontId="1" fillId="72" borderId="62" xfId="265" applyNumberFormat="1" applyFont="1" applyFill="1" applyBorder="1" applyAlignment="1">
      <alignment horizontal="left" vertical="center"/>
    </xf>
    <xf numFmtId="170" fontId="1" fillId="63" borderId="61" xfId="265" applyNumberFormat="1" applyFont="1" applyFill="1" applyBorder="1" applyAlignment="1">
      <alignment horizontal="left" vertical="center" indent="1"/>
    </xf>
    <xf numFmtId="170" fontId="1" fillId="63" borderId="62" xfId="265" applyNumberFormat="1" applyFont="1" applyFill="1" applyBorder="1" applyAlignment="1">
      <alignment horizontal="left" vertical="center"/>
    </xf>
    <xf numFmtId="170" fontId="1" fillId="68" borderId="61" xfId="265" applyNumberFormat="1" applyFont="1" applyFill="1" applyBorder="1" applyAlignment="1">
      <alignment horizontal="left" vertical="center" indent="1"/>
    </xf>
    <xf numFmtId="170" fontId="1" fillId="68" borderId="62" xfId="265" applyNumberFormat="1" applyFont="1" applyFill="1" applyBorder="1" applyAlignment="1">
      <alignment vertical="center"/>
    </xf>
    <xf numFmtId="171" fontId="1" fillId="64" borderId="61" xfId="265" applyNumberFormat="1" applyFont="1" applyFill="1" applyBorder="1" applyAlignment="1">
      <alignment horizontal="left" vertical="center" indent="1"/>
    </xf>
    <xf numFmtId="171" fontId="1" fillId="64" borderId="62" xfId="265" applyNumberFormat="1" applyFont="1" applyFill="1" applyBorder="1" applyAlignment="1">
      <alignment horizontal="left" vertical="center"/>
    </xf>
    <xf numFmtId="170" fontId="1" fillId="70" borderId="61" xfId="265" applyNumberFormat="1" applyFont="1" applyFill="1" applyBorder="1" applyAlignment="1">
      <alignment horizontal="left" vertical="center" indent="1"/>
    </xf>
    <xf numFmtId="170" fontId="1" fillId="70" borderId="62" xfId="265" applyNumberFormat="1" applyFont="1" applyFill="1" applyBorder="1" applyAlignment="1">
      <alignment horizontal="left" vertical="center"/>
    </xf>
    <xf numFmtId="0" fontId="1" fillId="62" borderId="61" xfId="265" applyFont="1" applyFill="1" applyBorder="1" applyAlignment="1">
      <alignment horizontal="left" vertical="center" indent="1"/>
    </xf>
    <xf numFmtId="0" fontId="1" fillId="62" borderId="62" xfId="265" applyFont="1" applyFill="1" applyBorder="1" applyAlignment="1">
      <alignment horizontal="left" vertical="center"/>
    </xf>
    <xf numFmtId="0" fontId="1" fillId="33" borderId="63" xfId="267" applyFont="1" applyFill="1" applyBorder="1" applyAlignment="1">
      <alignment horizontal="center"/>
    </xf>
    <xf numFmtId="0" fontId="1" fillId="33" borderId="64" xfId="267" applyFont="1" applyFill="1" applyBorder="1" applyAlignment="1">
      <alignment horizontal="center"/>
    </xf>
    <xf numFmtId="0" fontId="1" fillId="33" borderId="37" xfId="265" applyFont="1" applyFill="1" applyBorder="1" applyAlignment="1">
      <alignment horizontal="center"/>
    </xf>
    <xf numFmtId="0" fontId="1" fillId="66" borderId="38" xfId="265" applyFont="1" applyFill="1" applyBorder="1" applyAlignment="1">
      <alignment horizontal="left" vertical="center" indent="1"/>
    </xf>
    <xf numFmtId="0" fontId="1" fillId="66" borderId="38" xfId="265" applyFont="1" applyFill="1" applyBorder="1" applyAlignment="1">
      <alignment horizontal="left" vertical="center"/>
    </xf>
    <xf numFmtId="0" fontId="1" fillId="63" borderId="38" xfId="265" applyFont="1" applyFill="1" applyBorder="1" applyAlignment="1">
      <alignment horizontal="left" vertical="center" indent="1"/>
    </xf>
    <xf numFmtId="0" fontId="1" fillId="63" borderId="38" xfId="265" applyFont="1" applyFill="1" applyBorder="1" applyAlignment="1">
      <alignment horizontal="left" vertical="center"/>
    </xf>
    <xf numFmtId="170" fontId="1" fillId="33" borderId="63" xfId="267" applyNumberFormat="1" applyFont="1" applyFill="1" applyBorder="1" applyAlignment="1">
      <alignment horizontal="center"/>
    </xf>
    <xf numFmtId="170" fontId="1" fillId="33" borderId="64" xfId="267" applyNumberFormat="1" applyFont="1" applyFill="1" applyBorder="1" applyAlignment="1">
      <alignment horizontal="center"/>
    </xf>
    <xf numFmtId="170" fontId="1" fillId="33" borderId="37" xfId="265" applyNumberFormat="1" applyFont="1" applyFill="1" applyBorder="1" applyAlignment="1">
      <alignment horizontal="center"/>
    </xf>
    <xf numFmtId="170" fontId="1" fillId="66" borderId="38" xfId="265" applyNumberFormat="1" applyFont="1" applyFill="1" applyBorder="1" applyAlignment="1">
      <alignment horizontal="left" vertical="center" indent="1"/>
    </xf>
    <xf numFmtId="170" fontId="1" fillId="66" borderId="38" xfId="265" applyNumberFormat="1" applyFont="1" applyFill="1" applyBorder="1" applyAlignment="1">
      <alignment horizontal="left" vertical="center"/>
    </xf>
    <xf numFmtId="170" fontId="1" fillId="72" borderId="38" xfId="265" applyNumberFormat="1" applyFont="1" applyFill="1" applyBorder="1" applyAlignment="1">
      <alignment horizontal="left" vertical="center" indent="1"/>
    </xf>
    <xf numFmtId="170" fontId="1" fillId="72" borderId="38" xfId="265" applyNumberFormat="1" applyFont="1" applyFill="1" applyBorder="1" applyAlignment="1">
      <alignment horizontal="left" vertical="center"/>
    </xf>
    <xf numFmtId="170" fontId="1" fillId="63" borderId="38" xfId="265" applyNumberFormat="1" applyFont="1" applyFill="1" applyBorder="1" applyAlignment="1">
      <alignment horizontal="left" vertical="center" indent="1"/>
    </xf>
    <xf numFmtId="170" fontId="1" fillId="63" borderId="38" xfId="265" applyNumberFormat="1" applyFont="1" applyFill="1" applyBorder="1" applyAlignment="1">
      <alignment horizontal="left" vertical="center"/>
    </xf>
    <xf numFmtId="170" fontId="1" fillId="68" borderId="38" xfId="265" applyNumberFormat="1" applyFont="1" applyFill="1" applyBorder="1" applyAlignment="1">
      <alignment vertical="center"/>
    </xf>
    <xf numFmtId="171" fontId="1" fillId="64" borderId="38" xfId="265" applyNumberFormat="1" applyFont="1" applyFill="1" applyBorder="1" applyAlignment="1">
      <alignment horizontal="left" vertical="center" indent="1"/>
    </xf>
    <xf numFmtId="171" fontId="1" fillId="64" borderId="38" xfId="265" applyNumberFormat="1" applyFont="1" applyFill="1" applyBorder="1" applyAlignment="1">
      <alignment horizontal="left" vertical="center"/>
    </xf>
    <xf numFmtId="0" fontId="1" fillId="62" borderId="38" xfId="265" applyFont="1" applyFill="1" applyBorder="1" applyAlignment="1">
      <alignment horizontal="left" vertical="center" indent="1"/>
    </xf>
    <xf numFmtId="0" fontId="1" fillId="62" borderId="38" xfId="265" applyFont="1" applyFill="1" applyBorder="1" applyAlignment="1">
      <alignment horizontal="left" vertical="center"/>
    </xf>
    <xf numFmtId="0" fontId="1" fillId="33" borderId="39" xfId="265" applyFont="1" applyFill="1" applyBorder="1" applyAlignment="1">
      <alignment horizontal="center"/>
    </xf>
    <xf numFmtId="0" fontId="1" fillId="33" borderId="0" xfId="267" applyFont="1" applyFill="1" applyBorder="1" applyAlignment="1">
      <alignment horizontal="center"/>
    </xf>
    <xf numFmtId="0" fontId="1" fillId="33" borderId="65" xfId="267" applyFont="1" applyFill="1" applyBorder="1" applyAlignment="1">
      <alignment horizontal="center"/>
    </xf>
    <xf numFmtId="170" fontId="1" fillId="33" borderId="39" xfId="265" applyNumberFormat="1" applyFont="1" applyFill="1" applyBorder="1" applyAlignment="1">
      <alignment horizontal="center"/>
    </xf>
    <xf numFmtId="170" fontId="1" fillId="33" borderId="0" xfId="267" applyNumberFormat="1" applyFont="1" applyFill="1" applyBorder="1" applyAlignment="1">
      <alignment horizontal="center"/>
    </xf>
    <xf numFmtId="170" fontId="1" fillId="33" borderId="65" xfId="267" applyNumberFormat="1" applyFont="1" applyFill="1" applyBorder="1" applyAlignment="1">
      <alignment horizontal="center"/>
    </xf>
    <xf numFmtId="0" fontId="1" fillId="33" borderId="66" xfId="267" applyFont="1" applyFill="1" applyBorder="1" applyAlignment="1">
      <alignment horizontal="center"/>
    </xf>
    <xf numFmtId="0" fontId="1" fillId="33" borderId="67" xfId="267" applyFont="1" applyFill="1" applyBorder="1" applyAlignment="1">
      <alignment horizontal="center"/>
    </xf>
    <xf numFmtId="0" fontId="1" fillId="33" borderId="68" xfId="267" applyFont="1" applyFill="1" applyBorder="1" applyAlignment="1">
      <alignment horizontal="center"/>
    </xf>
    <xf numFmtId="170" fontId="1" fillId="33" borderId="68" xfId="267" applyNumberFormat="1" applyFont="1" applyFill="1" applyBorder="1" applyAlignment="1">
      <alignment horizontal="center"/>
    </xf>
    <xf numFmtId="170" fontId="1" fillId="33" borderId="66" xfId="267" applyNumberFormat="1" applyFont="1" applyFill="1" applyBorder="1" applyAlignment="1">
      <alignment horizontal="center"/>
    </xf>
    <xf numFmtId="170" fontId="1" fillId="33" borderId="67" xfId="267" applyNumberFormat="1" applyFont="1" applyFill="1" applyBorder="1" applyAlignment="1">
      <alignment horizontal="center"/>
    </xf>
    <xf numFmtId="0" fontId="1" fillId="33" borderId="69" xfId="267" applyFont="1" applyFill="1" applyBorder="1" applyAlignment="1">
      <alignment horizontal="center"/>
    </xf>
    <xf numFmtId="0" fontId="1" fillId="33" borderId="70" xfId="267" applyFont="1" applyFill="1" applyBorder="1" applyAlignment="1">
      <alignment horizontal="center"/>
    </xf>
    <xf numFmtId="170" fontId="1" fillId="33" borderId="69" xfId="267" applyNumberFormat="1" applyFont="1" applyFill="1" applyBorder="1" applyAlignment="1">
      <alignment horizontal="center"/>
    </xf>
    <xf numFmtId="170" fontId="1" fillId="33" borderId="70" xfId="267" applyNumberFormat="1" applyFont="1" applyFill="1" applyBorder="1" applyAlignment="1">
      <alignment horizontal="center"/>
    </xf>
    <xf numFmtId="0" fontId="1" fillId="33" borderId="27" xfId="265" applyFont="1" applyFill="1" applyBorder="1"/>
    <xf numFmtId="0" fontId="1" fillId="33" borderId="71" xfId="267" applyFont="1" applyFill="1" applyBorder="1" applyAlignment="1">
      <alignment horizontal="center"/>
    </xf>
    <xf numFmtId="0" fontId="1" fillId="33" borderId="39" xfId="267" applyFont="1" applyFill="1" applyBorder="1" applyAlignment="1">
      <alignment horizontal="center"/>
    </xf>
    <xf numFmtId="170" fontId="1" fillId="33" borderId="27" xfId="265" applyNumberFormat="1" applyFont="1" applyFill="1" applyBorder="1"/>
    <xf numFmtId="170" fontId="1" fillId="33" borderId="71" xfId="267" applyNumberFormat="1" applyFont="1" applyFill="1" applyBorder="1" applyAlignment="1">
      <alignment horizontal="center"/>
    </xf>
    <xf numFmtId="170" fontId="1" fillId="33" borderId="39" xfId="267" applyNumberFormat="1" applyFont="1" applyFill="1" applyBorder="1" applyAlignment="1">
      <alignment horizontal="center"/>
    </xf>
    <xf numFmtId="0" fontId="1" fillId="33" borderId="79" xfId="267" applyFont="1" applyFill="1" applyBorder="1" applyAlignment="1">
      <alignment horizontal="center"/>
    </xf>
    <xf numFmtId="170" fontId="1" fillId="33" borderId="79" xfId="267" applyNumberFormat="1" applyFont="1" applyFill="1" applyBorder="1" applyAlignment="1">
      <alignment horizontal="center"/>
    </xf>
    <xf numFmtId="0" fontId="1" fillId="33" borderId="93" xfId="267" applyFont="1" applyFill="1" applyBorder="1" applyAlignment="1">
      <alignment horizontal="center"/>
    </xf>
    <xf numFmtId="170" fontId="1" fillId="33" borderId="93" xfId="267" applyNumberFormat="1" applyFont="1" applyFill="1" applyBorder="1" applyAlignment="1">
      <alignment horizontal="center"/>
    </xf>
    <xf numFmtId="0" fontId="1" fillId="33" borderId="37" xfId="267" applyFont="1" applyFill="1" applyBorder="1" applyAlignment="1">
      <alignment horizontal="center"/>
    </xf>
    <xf numFmtId="0" fontId="1" fillId="33" borderId="72" xfId="267" applyFont="1" applyFill="1" applyBorder="1" applyAlignment="1">
      <alignment horizontal="center"/>
    </xf>
    <xf numFmtId="0" fontId="1" fillId="33" borderId="26" xfId="267" applyFont="1" applyFill="1" applyBorder="1" applyAlignment="1">
      <alignment horizontal="center"/>
    </xf>
    <xf numFmtId="0" fontId="1" fillId="33" borderId="47" xfId="267" applyFont="1" applyFill="1" applyBorder="1" applyAlignment="1">
      <alignment horizontal="center"/>
    </xf>
    <xf numFmtId="0" fontId="1" fillId="33" borderId="29" xfId="267" applyFont="1" applyFill="1" applyBorder="1" applyAlignment="1">
      <alignment horizontal="center"/>
    </xf>
    <xf numFmtId="170" fontId="1" fillId="33" borderId="37" xfId="267" applyNumberFormat="1" applyFont="1" applyFill="1" applyBorder="1" applyAlignment="1">
      <alignment horizontal="center"/>
    </xf>
    <xf numFmtId="170" fontId="1" fillId="33" borderId="72" xfId="267" applyNumberFormat="1" applyFont="1" applyFill="1" applyBorder="1" applyAlignment="1">
      <alignment horizontal="center"/>
    </xf>
    <xf numFmtId="170" fontId="1" fillId="33" borderId="26" xfId="267" applyNumberFormat="1" applyFont="1" applyFill="1" applyBorder="1" applyAlignment="1">
      <alignment horizontal="center"/>
    </xf>
    <xf numFmtId="170" fontId="1" fillId="33" borderId="47" xfId="267" applyNumberFormat="1" applyFont="1" applyFill="1" applyBorder="1" applyAlignment="1">
      <alignment horizontal="center"/>
    </xf>
    <xf numFmtId="170" fontId="1" fillId="33" borderId="29" xfId="267" applyNumberFormat="1" applyFont="1" applyFill="1" applyBorder="1" applyAlignment="1">
      <alignment horizontal="center"/>
    </xf>
    <xf numFmtId="171" fontId="88" fillId="33" borderId="29" xfId="267" applyNumberFormat="1" applyFont="1" applyFill="1" applyBorder="1" applyAlignment="1">
      <alignment horizontal="center"/>
    </xf>
    <xf numFmtId="0" fontId="1" fillId="33" borderId="31" xfId="267" applyFont="1" applyFill="1" applyBorder="1" applyAlignment="1">
      <alignment horizontal="center"/>
    </xf>
    <xf numFmtId="0" fontId="1" fillId="33" borderId="62" xfId="267" applyFont="1" applyFill="1" applyBorder="1" applyAlignment="1">
      <alignment horizontal="center"/>
    </xf>
    <xf numFmtId="0" fontId="1" fillId="33" borderId="73" xfId="267" applyFont="1" applyFill="1" applyBorder="1" applyAlignment="1">
      <alignment horizontal="center"/>
    </xf>
    <xf numFmtId="170" fontId="1" fillId="33" borderId="31" xfId="267" applyNumberFormat="1" applyFont="1" applyFill="1" applyBorder="1" applyAlignment="1">
      <alignment horizontal="center"/>
    </xf>
    <xf numFmtId="170" fontId="1" fillId="33" borderId="62" xfId="267" applyNumberFormat="1" applyFont="1" applyFill="1" applyBorder="1" applyAlignment="1">
      <alignment horizontal="center"/>
    </xf>
    <xf numFmtId="170" fontId="1" fillId="33" borderId="73" xfId="267" applyNumberFormat="1" applyFont="1" applyFill="1" applyBorder="1" applyAlignment="1">
      <alignment horizontal="center"/>
    </xf>
    <xf numFmtId="0" fontId="1" fillId="33" borderId="74" xfId="267" applyFont="1" applyFill="1" applyBorder="1" applyAlignment="1">
      <alignment horizontal="center"/>
    </xf>
    <xf numFmtId="0" fontId="1" fillId="33" borderId="75" xfId="267" applyFont="1" applyFill="1" applyBorder="1" applyAlignment="1">
      <alignment horizontal="center"/>
    </xf>
    <xf numFmtId="0" fontId="1" fillId="33" borderId="61" xfId="267" applyFont="1" applyFill="1" applyBorder="1" applyAlignment="1">
      <alignment horizontal="center"/>
    </xf>
    <xf numFmtId="0" fontId="1" fillId="33" borderId="76" xfId="267" applyFont="1" applyFill="1" applyBorder="1" applyAlignment="1">
      <alignment horizontal="center"/>
    </xf>
    <xf numFmtId="170" fontId="1" fillId="33" borderId="74" xfId="267" applyNumberFormat="1" applyFont="1" applyFill="1" applyBorder="1" applyAlignment="1">
      <alignment horizontal="center"/>
    </xf>
    <xf numFmtId="170" fontId="1" fillId="33" borderId="75" xfId="267" applyNumberFormat="1" applyFont="1" applyFill="1" applyBorder="1" applyAlignment="1">
      <alignment horizontal="center"/>
    </xf>
    <xf numFmtId="170" fontId="1" fillId="33" borderId="61" xfId="267" applyNumberFormat="1" applyFont="1" applyFill="1" applyBorder="1" applyAlignment="1">
      <alignment horizontal="center"/>
    </xf>
    <xf numFmtId="170" fontId="1" fillId="33" borderId="76" xfId="267" applyNumberFormat="1" applyFont="1" applyFill="1" applyBorder="1" applyAlignment="1">
      <alignment horizontal="center"/>
    </xf>
    <xf numFmtId="0" fontId="1" fillId="33" borderId="77" xfId="267" applyFont="1" applyFill="1" applyBorder="1" applyAlignment="1">
      <alignment horizontal="center"/>
    </xf>
    <xf numFmtId="0" fontId="1" fillId="33" borderId="27" xfId="267" applyFont="1" applyFill="1" applyBorder="1" applyAlignment="1">
      <alignment horizontal="center"/>
    </xf>
    <xf numFmtId="170" fontId="1" fillId="33" borderId="77" xfId="267" applyNumberFormat="1" applyFont="1" applyFill="1" applyBorder="1" applyAlignment="1">
      <alignment horizontal="center"/>
    </xf>
    <xf numFmtId="170" fontId="1" fillId="33" borderId="27" xfId="267" applyNumberFormat="1" applyFont="1" applyFill="1" applyBorder="1" applyAlignment="1">
      <alignment horizontal="center"/>
    </xf>
    <xf numFmtId="0" fontId="1" fillId="33" borderId="78" xfId="267" applyFont="1" applyFill="1" applyBorder="1" applyAlignment="1">
      <alignment horizontal="center"/>
    </xf>
    <xf numFmtId="170" fontId="1" fillId="33" borderId="78" xfId="267" applyNumberFormat="1" applyFont="1" applyFill="1" applyBorder="1" applyAlignment="1">
      <alignment horizontal="center"/>
    </xf>
    <xf numFmtId="0" fontId="1" fillId="33" borderId="80" xfId="267" applyFont="1" applyFill="1" applyBorder="1" applyAlignment="1">
      <alignment horizontal="center"/>
    </xf>
    <xf numFmtId="170" fontId="1" fillId="33" borderId="80" xfId="267" applyNumberFormat="1" applyFont="1" applyFill="1" applyBorder="1" applyAlignment="1">
      <alignment horizontal="center"/>
    </xf>
    <xf numFmtId="171" fontId="1" fillId="33" borderId="0" xfId="265" applyNumberFormat="1" applyFont="1" applyFill="1" applyBorder="1" applyAlignment="1">
      <alignment horizontal="center"/>
    </xf>
    <xf numFmtId="0" fontId="1" fillId="33" borderId="82" xfId="267" applyFont="1" applyFill="1" applyBorder="1" applyAlignment="1">
      <alignment horizontal="center"/>
    </xf>
    <xf numFmtId="0" fontId="1" fillId="33" borderId="81" xfId="267" applyFont="1" applyFill="1" applyBorder="1" applyAlignment="1">
      <alignment horizontal="center"/>
    </xf>
    <xf numFmtId="170" fontId="1" fillId="33" borderId="81" xfId="267" applyNumberFormat="1" applyFont="1" applyFill="1" applyBorder="1" applyAlignment="1">
      <alignment horizontal="center"/>
    </xf>
    <xf numFmtId="170" fontId="1" fillId="33" borderId="82" xfId="267" applyNumberFormat="1" applyFont="1" applyFill="1" applyBorder="1" applyAlignment="1">
      <alignment horizontal="center"/>
    </xf>
    <xf numFmtId="0" fontId="1" fillId="33" borderId="39" xfId="265" applyFont="1" applyFill="1" applyBorder="1"/>
    <xf numFmtId="0" fontId="1" fillId="33" borderId="83" xfId="267" applyFont="1" applyFill="1" applyBorder="1" applyAlignment="1">
      <alignment horizontal="center"/>
    </xf>
    <xf numFmtId="0" fontId="1" fillId="33" borderId="84" xfId="267" applyFont="1" applyFill="1" applyBorder="1" applyAlignment="1">
      <alignment horizontal="center"/>
    </xf>
    <xf numFmtId="0" fontId="1" fillId="33" borderId="85" xfId="267" applyFont="1" applyFill="1" applyBorder="1" applyAlignment="1">
      <alignment horizontal="center"/>
    </xf>
    <xf numFmtId="170" fontId="1" fillId="33" borderId="39" xfId="265" applyNumberFormat="1" applyFont="1" applyFill="1" applyBorder="1"/>
    <xf numFmtId="170" fontId="1" fillId="33" borderId="83" xfId="267" applyNumberFormat="1" applyFont="1" applyFill="1" applyBorder="1" applyAlignment="1">
      <alignment horizontal="center"/>
    </xf>
    <xf numFmtId="170" fontId="1" fillId="33" borderId="84" xfId="267" applyNumberFormat="1" applyFont="1" applyFill="1" applyBorder="1" applyAlignment="1">
      <alignment horizontal="center"/>
    </xf>
    <xf numFmtId="170" fontId="1" fillId="33" borderId="85" xfId="267" applyNumberFormat="1" applyFont="1" applyFill="1" applyBorder="1" applyAlignment="1">
      <alignment horizontal="center"/>
    </xf>
    <xf numFmtId="0" fontId="1" fillId="33" borderId="86" xfId="267" applyFont="1" applyFill="1" applyBorder="1" applyAlignment="1">
      <alignment horizontal="center"/>
    </xf>
    <xf numFmtId="0" fontId="1" fillId="33" borderId="87" xfId="267" applyFont="1" applyFill="1" applyBorder="1" applyAlignment="1">
      <alignment horizontal="center"/>
    </xf>
    <xf numFmtId="0" fontId="1" fillId="33" borderId="88" xfId="267" applyFont="1" applyFill="1" applyBorder="1" applyAlignment="1">
      <alignment horizontal="center"/>
    </xf>
    <xf numFmtId="0" fontId="1" fillId="33" borderId="37" xfId="265" applyFont="1" applyFill="1" applyBorder="1"/>
    <xf numFmtId="170" fontId="1" fillId="33" borderId="86" xfId="267" applyNumberFormat="1" applyFont="1" applyFill="1" applyBorder="1" applyAlignment="1">
      <alignment horizontal="center"/>
    </xf>
    <xf numFmtId="170" fontId="1" fillId="33" borderId="87" xfId="267" applyNumberFormat="1" applyFont="1" applyFill="1" applyBorder="1" applyAlignment="1">
      <alignment horizontal="center"/>
    </xf>
    <xf numFmtId="170" fontId="1" fillId="33" borderId="88" xfId="267" applyNumberFormat="1" applyFont="1" applyFill="1" applyBorder="1" applyAlignment="1">
      <alignment horizontal="center"/>
    </xf>
    <xf numFmtId="170" fontId="1" fillId="33" borderId="37" xfId="265" applyNumberFormat="1" applyFont="1" applyFill="1" applyBorder="1"/>
    <xf numFmtId="0" fontId="1" fillId="33" borderId="89" xfId="267" applyFont="1" applyFill="1" applyBorder="1" applyAlignment="1">
      <alignment horizontal="center"/>
    </xf>
    <xf numFmtId="0" fontId="1" fillId="33" borderId="90" xfId="267" applyFont="1" applyFill="1" applyBorder="1" applyAlignment="1">
      <alignment horizontal="center"/>
    </xf>
    <xf numFmtId="170" fontId="1" fillId="33" borderId="89" xfId="267" applyNumberFormat="1" applyFont="1" applyFill="1" applyBorder="1" applyAlignment="1">
      <alignment horizontal="center"/>
    </xf>
    <xf numFmtId="170" fontId="1" fillId="33" borderId="90" xfId="267" applyNumberFormat="1" applyFont="1" applyFill="1" applyBorder="1" applyAlignment="1">
      <alignment horizontal="center"/>
    </xf>
    <xf numFmtId="0" fontId="1" fillId="33" borderId="91" xfId="267" applyFont="1" applyFill="1" applyBorder="1" applyAlignment="1">
      <alignment horizontal="center"/>
    </xf>
    <xf numFmtId="0" fontId="1" fillId="33" borderId="92" xfId="267" applyFont="1" applyFill="1" applyBorder="1" applyAlignment="1">
      <alignment horizontal="center"/>
    </xf>
    <xf numFmtId="170" fontId="1" fillId="33" borderId="91" xfId="267" applyNumberFormat="1" applyFont="1" applyFill="1" applyBorder="1" applyAlignment="1">
      <alignment horizontal="center"/>
    </xf>
    <xf numFmtId="170" fontId="1" fillId="33" borderId="92" xfId="267" applyNumberFormat="1" applyFont="1" applyFill="1" applyBorder="1" applyAlignment="1">
      <alignment horizontal="center"/>
    </xf>
    <xf numFmtId="0" fontId="1" fillId="33" borderId="94" xfId="267" applyFont="1" applyFill="1" applyBorder="1" applyAlignment="1">
      <alignment horizontal="center"/>
    </xf>
    <xf numFmtId="0" fontId="1" fillId="33" borderId="54" xfId="267" applyFont="1" applyFill="1" applyBorder="1" applyAlignment="1">
      <alignment horizontal="center"/>
    </xf>
    <xf numFmtId="0" fontId="1" fillId="33" borderId="54" xfId="265" applyFont="1" applyFill="1" applyBorder="1"/>
    <xf numFmtId="170" fontId="1" fillId="33" borderId="94" xfId="267" applyNumberFormat="1" applyFont="1" applyFill="1" applyBorder="1" applyAlignment="1">
      <alignment horizontal="center"/>
    </xf>
    <xf numFmtId="170" fontId="1" fillId="33" borderId="54" xfId="267" applyNumberFormat="1" applyFont="1" applyFill="1" applyBorder="1" applyAlignment="1">
      <alignment horizontal="center"/>
    </xf>
    <xf numFmtId="170" fontId="1" fillId="33" borderId="54" xfId="265" applyNumberFormat="1" applyFont="1" applyFill="1" applyBorder="1"/>
    <xf numFmtId="0" fontId="1" fillId="33" borderId="95" xfId="267" applyFont="1" applyFill="1" applyBorder="1" applyAlignment="1">
      <alignment horizontal="center"/>
    </xf>
    <xf numFmtId="170" fontId="1" fillId="33" borderId="95" xfId="267" applyNumberFormat="1" applyFont="1" applyFill="1" applyBorder="1" applyAlignment="1">
      <alignment horizontal="center"/>
    </xf>
    <xf numFmtId="0" fontId="95" fillId="0" borderId="0" xfId="265" applyFont="1" applyFill="1" applyBorder="1"/>
  </cellXfs>
  <cellStyles count="361">
    <cellStyle name="%" xfId="3"/>
    <cellStyle name="%_A2 Common National NHS &amp; Other" xfId="4"/>
    <cellStyle name="0,0_x000d__x000a_NA_x000d__x000a_" xfId="5"/>
    <cellStyle name="20% - Accent1 2" xfId="6"/>
    <cellStyle name="20% - Accent1 3" xfId="7"/>
    <cellStyle name="20% - Accent1 4" xfId="8"/>
    <cellStyle name="20% - Accent1 5" xfId="9"/>
    <cellStyle name="20% - Accent1 6" xfId="10"/>
    <cellStyle name="20% - Accent1 7" xfId="11"/>
    <cellStyle name="20% - Accent2 2" xfId="12"/>
    <cellStyle name="20% - Accent2 3" xfId="13"/>
    <cellStyle name="20% - Accent2 4" xfId="14"/>
    <cellStyle name="20% - Accent2 5" xfId="15"/>
    <cellStyle name="20% - Accent2 6" xfId="16"/>
    <cellStyle name="20% - Accent2 7" xfId="17"/>
    <cellStyle name="20% - Accent3 2" xfId="18"/>
    <cellStyle name="20% - Accent3 3" xfId="19"/>
    <cellStyle name="20% - Accent3 4" xfId="20"/>
    <cellStyle name="20% - Accent3 5" xfId="21"/>
    <cellStyle name="20% - Accent3 6" xfId="22"/>
    <cellStyle name="20% - Accent3 7" xfId="23"/>
    <cellStyle name="20% - Accent4 2" xfId="24"/>
    <cellStyle name="20% - Accent4 3" xfId="25"/>
    <cellStyle name="20% - Accent4 4" xfId="26"/>
    <cellStyle name="20% - Accent4 5" xfId="27"/>
    <cellStyle name="20% - Accent4 6" xfId="28"/>
    <cellStyle name="20% - Accent4 7" xfId="29"/>
    <cellStyle name="20% - Accent5 2" xfId="30"/>
    <cellStyle name="20% - Accent5 3" xfId="31"/>
    <cellStyle name="20% - Accent5 4" xfId="32"/>
    <cellStyle name="20% - Accent5 5" xfId="33"/>
    <cellStyle name="20% - Accent5 6" xfId="34"/>
    <cellStyle name="20% - Accent5 7" xfId="35"/>
    <cellStyle name="20% - Accent6 2" xfId="36"/>
    <cellStyle name="20% - Accent6 3" xfId="37"/>
    <cellStyle name="20% - Accent6 4" xfId="38"/>
    <cellStyle name="20% - Accent6 5" xfId="39"/>
    <cellStyle name="20% - Accent6 6" xfId="40"/>
    <cellStyle name="20% - Accent6 7" xfId="41"/>
    <cellStyle name="40% - Accent1 2" xfId="42"/>
    <cellStyle name="40% - Accent1 3" xfId="43"/>
    <cellStyle name="40% - Accent1 4" xfId="44"/>
    <cellStyle name="40% - Accent1 5" xfId="45"/>
    <cellStyle name="40% - Accent1 6" xfId="46"/>
    <cellStyle name="40% - Accent1 7" xfId="47"/>
    <cellStyle name="40% - Accent2 2" xfId="48"/>
    <cellStyle name="40% - Accent2 3" xfId="49"/>
    <cellStyle name="40% - Accent2 4" xfId="50"/>
    <cellStyle name="40% - Accent2 5" xfId="51"/>
    <cellStyle name="40% - Accent2 6" xfId="52"/>
    <cellStyle name="40% - Accent2 7" xfId="53"/>
    <cellStyle name="40% - Accent3 2" xfId="54"/>
    <cellStyle name="40% - Accent3 3" xfId="55"/>
    <cellStyle name="40% - Accent3 4" xfId="56"/>
    <cellStyle name="40% - Accent3 5" xfId="57"/>
    <cellStyle name="40% - Accent3 6" xfId="58"/>
    <cellStyle name="40% - Accent3 7" xfId="59"/>
    <cellStyle name="40% - Accent4 2" xfId="60"/>
    <cellStyle name="40% - Accent4 3" xfId="61"/>
    <cellStyle name="40% - Accent4 4" xfId="62"/>
    <cellStyle name="40% - Accent4 5" xfId="63"/>
    <cellStyle name="40% - Accent4 6" xfId="64"/>
    <cellStyle name="40% - Accent4 7" xfId="65"/>
    <cellStyle name="40% - Accent5 2" xfId="66"/>
    <cellStyle name="40% - Accent5 3" xfId="67"/>
    <cellStyle name="40% - Accent5 4" xfId="68"/>
    <cellStyle name="40% - Accent5 5" xfId="69"/>
    <cellStyle name="40% - Accent5 6" xfId="70"/>
    <cellStyle name="40% - Accent5 7" xfId="71"/>
    <cellStyle name="40% - Accent6 2" xfId="72"/>
    <cellStyle name="40% - Accent6 3" xfId="73"/>
    <cellStyle name="40% - Accent6 4" xfId="74"/>
    <cellStyle name="40% - Accent6 5" xfId="75"/>
    <cellStyle name="40% - Accent6 6" xfId="76"/>
    <cellStyle name="40% - Accent6 7" xfId="77"/>
    <cellStyle name="60% - Accent1 2" xfId="78"/>
    <cellStyle name="60% - Accent1 3" xfId="79"/>
    <cellStyle name="60% - Accent1 4" xfId="80"/>
    <cellStyle name="60% - Accent1 5" xfId="81"/>
    <cellStyle name="60% - Accent1 6" xfId="82"/>
    <cellStyle name="60% - Accent1 7" xfId="83"/>
    <cellStyle name="60% - Accent2 2" xfId="84"/>
    <cellStyle name="60% - Accent2 3" xfId="85"/>
    <cellStyle name="60% - Accent2 4" xfId="86"/>
    <cellStyle name="60% - Accent2 5" xfId="87"/>
    <cellStyle name="60% - Accent2 6" xfId="88"/>
    <cellStyle name="60% - Accent2 7" xfId="89"/>
    <cellStyle name="60% - Accent3 2" xfId="90"/>
    <cellStyle name="60% - Accent3 3" xfId="91"/>
    <cellStyle name="60% - Accent3 4" xfId="92"/>
    <cellStyle name="60% - Accent3 5" xfId="93"/>
    <cellStyle name="60% - Accent3 6" xfId="94"/>
    <cellStyle name="60% - Accent3 7" xfId="95"/>
    <cellStyle name="60% - Accent4 2" xfId="96"/>
    <cellStyle name="60% - Accent4 3" xfId="97"/>
    <cellStyle name="60% - Accent4 4" xfId="98"/>
    <cellStyle name="60% - Accent4 5" xfId="99"/>
    <cellStyle name="60% - Accent4 6" xfId="100"/>
    <cellStyle name="60% - Accent4 7" xfId="101"/>
    <cellStyle name="60% - Accent5 2" xfId="102"/>
    <cellStyle name="60% - Accent5 3" xfId="103"/>
    <cellStyle name="60% - Accent5 4" xfId="104"/>
    <cellStyle name="60% - Accent5 5" xfId="105"/>
    <cellStyle name="60% - Accent5 6" xfId="106"/>
    <cellStyle name="60% - Accent5 7" xfId="107"/>
    <cellStyle name="60% - Accent6 2" xfId="108"/>
    <cellStyle name="60% - Accent6 3" xfId="109"/>
    <cellStyle name="60% - Accent6 4" xfId="110"/>
    <cellStyle name="60% - Accent6 5" xfId="111"/>
    <cellStyle name="60% - Accent6 6" xfId="112"/>
    <cellStyle name="60% - Accent6 7" xfId="113"/>
    <cellStyle name="Accent1 2" xfId="114"/>
    <cellStyle name="Accent1 3" xfId="115"/>
    <cellStyle name="Accent1 4" xfId="116"/>
    <cellStyle name="Accent1 5" xfId="117"/>
    <cellStyle name="Accent1 6" xfId="118"/>
    <cellStyle name="Accent1 7" xfId="119"/>
    <cellStyle name="Accent2 2" xfId="120"/>
    <cellStyle name="Accent2 3" xfId="121"/>
    <cellStyle name="Accent2 4" xfId="122"/>
    <cellStyle name="Accent2 5" xfId="123"/>
    <cellStyle name="Accent2 6" xfId="124"/>
    <cellStyle name="Accent2 7" xfId="125"/>
    <cellStyle name="Accent3 2" xfId="126"/>
    <cellStyle name="Accent3 3" xfId="127"/>
    <cellStyle name="Accent3 4" xfId="128"/>
    <cellStyle name="Accent3 5" xfId="129"/>
    <cellStyle name="Accent3 6" xfId="130"/>
    <cellStyle name="Accent3 7" xfId="131"/>
    <cellStyle name="Accent4 2" xfId="132"/>
    <cellStyle name="Accent4 3" xfId="133"/>
    <cellStyle name="Accent4 4" xfId="134"/>
    <cellStyle name="Accent4 5" xfId="135"/>
    <cellStyle name="Accent4 6" xfId="136"/>
    <cellStyle name="Accent4 7" xfId="137"/>
    <cellStyle name="Accent5 2" xfId="138"/>
    <cellStyle name="Accent5 3" xfId="139"/>
    <cellStyle name="Accent5 4" xfId="140"/>
    <cellStyle name="Accent5 5" xfId="141"/>
    <cellStyle name="Accent5 6" xfId="142"/>
    <cellStyle name="Accent5 7" xfId="143"/>
    <cellStyle name="Accent6 2" xfId="144"/>
    <cellStyle name="Accent6 3" xfId="145"/>
    <cellStyle name="Accent6 4" xfId="146"/>
    <cellStyle name="Accent6 5" xfId="147"/>
    <cellStyle name="Accent6 6" xfId="148"/>
    <cellStyle name="Accent6 7" xfId="149"/>
    <cellStyle name="ariel" xfId="150"/>
    <cellStyle name="Bad 2" xfId="151"/>
    <cellStyle name="Bad 3" xfId="152"/>
    <cellStyle name="Bad 4" xfId="153"/>
    <cellStyle name="Bad 5" xfId="154"/>
    <cellStyle name="Bad 6" xfId="155"/>
    <cellStyle name="Bad 7" xfId="156"/>
    <cellStyle name="Calculation 2" xfId="157"/>
    <cellStyle name="Calculation 3" xfId="158"/>
    <cellStyle name="Calculation 4" xfId="159"/>
    <cellStyle name="Calculation 5" xfId="160"/>
    <cellStyle name="Calculation 6" xfId="161"/>
    <cellStyle name="Calculation 7" xfId="162"/>
    <cellStyle name="Check Cell 2" xfId="163"/>
    <cellStyle name="Check Cell 3" xfId="164"/>
    <cellStyle name="Check Cell 4" xfId="165"/>
    <cellStyle name="Check Cell 5" xfId="166"/>
    <cellStyle name="Check Cell 6" xfId="167"/>
    <cellStyle name="Check Cell 7" xfId="168"/>
    <cellStyle name="Comma" xfId="359" builtinId="3"/>
    <cellStyle name="Comma 2" xfId="169"/>
    <cellStyle name="Comma 2 2" xfId="170"/>
    <cellStyle name="Comma 2 3" xfId="171"/>
    <cellStyle name="Comma 2 4" xfId="172"/>
    <cellStyle name="Comma 3" xfId="173"/>
    <cellStyle name="Excel Built-in Normal" xfId="174"/>
    <cellStyle name="Explanatory Text 2" xfId="175"/>
    <cellStyle name="Explanatory Text 3" xfId="176"/>
    <cellStyle name="Explanatory Text 4" xfId="177"/>
    <cellStyle name="Explanatory Text 5" xfId="178"/>
    <cellStyle name="Explanatory Text 6" xfId="179"/>
    <cellStyle name="Explanatory Text 7" xfId="180"/>
    <cellStyle name="ExportHeaderStyle" xfId="181"/>
    <cellStyle name="Good 2" xfId="182"/>
    <cellStyle name="Good 3" xfId="183"/>
    <cellStyle name="Good 4" xfId="184"/>
    <cellStyle name="Good 5" xfId="185"/>
    <cellStyle name="Good 6" xfId="186"/>
    <cellStyle name="Good 7" xfId="187"/>
    <cellStyle name="Heading 1 2" xfId="188"/>
    <cellStyle name="Heading 1 3" xfId="189"/>
    <cellStyle name="Heading 1 4" xfId="190"/>
    <cellStyle name="Heading 1 5" xfId="191"/>
    <cellStyle name="Heading 1 6" xfId="192"/>
    <cellStyle name="Heading 1 7" xfId="193"/>
    <cellStyle name="Heading 2 2" xfId="194"/>
    <cellStyle name="Heading 2 3" xfId="195"/>
    <cellStyle name="Heading 2 4" xfId="196"/>
    <cellStyle name="Heading 2 5" xfId="197"/>
    <cellStyle name="Heading 2 6" xfId="198"/>
    <cellStyle name="Heading 2 7" xfId="199"/>
    <cellStyle name="Heading 3 2" xfId="200"/>
    <cellStyle name="Heading 3 3" xfId="201"/>
    <cellStyle name="Heading 3 4" xfId="202"/>
    <cellStyle name="Heading 3 5" xfId="203"/>
    <cellStyle name="Heading 3 6" xfId="204"/>
    <cellStyle name="Heading 3 7" xfId="205"/>
    <cellStyle name="Heading 4 2" xfId="206"/>
    <cellStyle name="Heading 4 3" xfId="207"/>
    <cellStyle name="Heading 4 4" xfId="208"/>
    <cellStyle name="Heading 4 5" xfId="209"/>
    <cellStyle name="Heading 4 6" xfId="210"/>
    <cellStyle name="Heading 4 7" xfId="211"/>
    <cellStyle name="Hyperlink" xfId="2" builtinId="8"/>
    <cellStyle name="Hyperlink 2" xfId="212"/>
    <cellStyle name="Hyperlink 2 2" xfId="213"/>
    <cellStyle name="Hyperlink 2 2 2" xfId="214"/>
    <cellStyle name="Hyperlink 2 2 3" xfId="215"/>
    <cellStyle name="Hyperlink 2 2 4" xfId="216"/>
    <cellStyle name="Hyperlink 2 2 5" xfId="217"/>
    <cellStyle name="Hyperlink 2 2 6" xfId="218"/>
    <cellStyle name="Hyperlink 2 3" xfId="219"/>
    <cellStyle name="Hyperlink 2 4" xfId="220"/>
    <cellStyle name="Hyperlink 2 5" xfId="221"/>
    <cellStyle name="Hyperlink 2 6" xfId="222"/>
    <cellStyle name="Hyperlink 3" xfId="223"/>
    <cellStyle name="Hyperlink 3 2" xfId="224"/>
    <cellStyle name="Hyperlink 3 2 2" xfId="225"/>
    <cellStyle name="Hyperlink 3 2 3" xfId="226"/>
    <cellStyle name="Hyperlink 3 2 4" xfId="227"/>
    <cellStyle name="Hyperlink 3 2 5" xfId="228"/>
    <cellStyle name="Hyperlink 3 2 6" xfId="229"/>
    <cellStyle name="Hyperlink 3 3" xfId="230"/>
    <cellStyle name="Hyperlink 3 4" xfId="231"/>
    <cellStyle name="Hyperlink 3 5" xfId="232"/>
    <cellStyle name="Hyperlink 3 6" xfId="233"/>
    <cellStyle name="Hyperlink 4" xfId="234"/>
    <cellStyle name="Hyperlink 4 2" xfId="235"/>
    <cellStyle name="Hyperlink 5" xfId="236"/>
    <cellStyle name="Hyperlink 6" xfId="237"/>
    <cellStyle name="Input 2" xfId="238"/>
    <cellStyle name="Input 3" xfId="239"/>
    <cellStyle name="Input 4" xfId="240"/>
    <cellStyle name="Input 5" xfId="241"/>
    <cellStyle name="Input 6" xfId="242"/>
    <cellStyle name="Input 7" xfId="243"/>
    <cellStyle name="Large" xfId="244"/>
    <cellStyle name="Linked Cell 2" xfId="245"/>
    <cellStyle name="Linked Cell 3" xfId="246"/>
    <cellStyle name="Linked Cell 4" xfId="247"/>
    <cellStyle name="Linked Cell 5" xfId="248"/>
    <cellStyle name="Linked Cell 6" xfId="249"/>
    <cellStyle name="Linked Cell 7" xfId="250"/>
    <cellStyle name="Neutral 2" xfId="251"/>
    <cellStyle name="Neutral 3" xfId="252"/>
    <cellStyle name="Neutral 4" xfId="253"/>
    <cellStyle name="Neutral 5" xfId="254"/>
    <cellStyle name="Neutral 6" xfId="255"/>
    <cellStyle name="Neutral 7" xfId="256"/>
    <cellStyle name="Normal" xfId="0" builtinId="0"/>
    <cellStyle name="Normal 10" xfId="257"/>
    <cellStyle name="Normal 10 2" xfId="258"/>
    <cellStyle name="Normal 11" xfId="259"/>
    <cellStyle name="Normal 11 2" xfId="260"/>
    <cellStyle name="Normal 12" xfId="261"/>
    <cellStyle name="Normal 13" xfId="262"/>
    <cellStyle name="Normal 14" xfId="263"/>
    <cellStyle name="Normal 2" xfId="1"/>
    <cellStyle name="Normal 2 2" xfId="264"/>
    <cellStyle name="Normal 2 2 2" xfId="265"/>
    <cellStyle name="Normal 2 3" xfId="266"/>
    <cellStyle name="Normal 2 3 2" xfId="267"/>
    <cellStyle name="Normal 2 4" xfId="268"/>
    <cellStyle name="Normal 2 4 2" xfId="269"/>
    <cellStyle name="Normal 2 5" xfId="270"/>
    <cellStyle name="Normal 2 5 2" xfId="271"/>
    <cellStyle name="Normal 2 6" xfId="272"/>
    <cellStyle name="Normal 2 7" xfId="360"/>
    <cellStyle name="Normal 3" xfId="273"/>
    <cellStyle name="Normal 3 2" xfId="274"/>
    <cellStyle name="Normal 3 2 2" xfId="275"/>
    <cellStyle name="Normal 3 3" xfId="276"/>
    <cellStyle name="Normal 37" xfId="277"/>
    <cellStyle name="Normal 4" xfId="278"/>
    <cellStyle name="Normal 4 2" xfId="279"/>
    <cellStyle name="Normal 4 2 2" xfId="280"/>
    <cellStyle name="Normal 4 3" xfId="281"/>
    <cellStyle name="Normal 4 4" xfId="282"/>
    <cellStyle name="Normal 4 5" xfId="283"/>
    <cellStyle name="Normal 4 6" xfId="284"/>
    <cellStyle name="Normal 4 7" xfId="285"/>
    <cellStyle name="Normal 4 8" xfId="286"/>
    <cellStyle name="Normal 4 9" xfId="287"/>
    <cellStyle name="Normal 40" xfId="288"/>
    <cellStyle name="Normal 5" xfId="289"/>
    <cellStyle name="Normal 5 2" xfId="290"/>
    <cellStyle name="Normal 5 2 2" xfId="291"/>
    <cellStyle name="Normal 5 2 3" xfId="292"/>
    <cellStyle name="Normal 5 2 4" xfId="293"/>
    <cellStyle name="Normal 5 2 5" xfId="294"/>
    <cellStyle name="Normal 5 2 6" xfId="295"/>
    <cellStyle name="Normal 5 3" xfId="296"/>
    <cellStyle name="Normal 5 4" xfId="297"/>
    <cellStyle name="Normal 5 5" xfId="298"/>
    <cellStyle name="Normal 5 6" xfId="299"/>
    <cellStyle name="Normal 5 7" xfId="300"/>
    <cellStyle name="Normal 5 8" xfId="301"/>
    <cellStyle name="Normal 6" xfId="302"/>
    <cellStyle name="Normal 6 2" xfId="303"/>
    <cellStyle name="Normal 6 2 2" xfId="304"/>
    <cellStyle name="Normal 6 2 2 2" xfId="305"/>
    <cellStyle name="Normal 7" xfId="306"/>
    <cellStyle name="Normal 7 2" xfId="307"/>
    <cellStyle name="Normal 7 2 2" xfId="308"/>
    <cellStyle name="Normal 7 2 2 2" xfId="309"/>
    <cellStyle name="Normal 7 2 3" xfId="310"/>
    <cellStyle name="Normal 7 2 3 2" xfId="311"/>
    <cellStyle name="Normal 7 2 4" xfId="312"/>
    <cellStyle name="Normal 7 2 4 2" xfId="313"/>
    <cellStyle name="Normal 7 2 5" xfId="314"/>
    <cellStyle name="Normal 8" xfId="315"/>
    <cellStyle name="Normal 9" xfId="316"/>
    <cellStyle name="Note 2" xfId="317"/>
    <cellStyle name="Note 3" xfId="318"/>
    <cellStyle name="Note 4" xfId="319"/>
    <cellStyle name="Note 5" xfId="320"/>
    <cellStyle name="Note 6" xfId="321"/>
    <cellStyle name="Note 7" xfId="322"/>
    <cellStyle name="Output 2" xfId="323"/>
    <cellStyle name="Output 3" xfId="324"/>
    <cellStyle name="Output 4" xfId="325"/>
    <cellStyle name="Output 5" xfId="326"/>
    <cellStyle name="Output 6" xfId="327"/>
    <cellStyle name="Output 7" xfId="328"/>
    <cellStyle name="Percent 2" xfId="329"/>
    <cellStyle name="Percent 2 2" xfId="330"/>
    <cellStyle name="Percent 2 3" xfId="331"/>
    <cellStyle name="Percent 3" xfId="332"/>
    <cellStyle name="Percent 3 2" xfId="333"/>
    <cellStyle name="Percent 4" xfId="334"/>
    <cellStyle name="Percent 5" xfId="335"/>
    <cellStyle name="percent%" xfId="336"/>
    <cellStyle name="population" xfId="337"/>
    <cellStyle name="Style 1" xfId="338"/>
    <cellStyle name="Title 2" xfId="339"/>
    <cellStyle name="Title 3" xfId="340"/>
    <cellStyle name="Title 4" xfId="341"/>
    <cellStyle name="Title 5" xfId="342"/>
    <cellStyle name="Title 6" xfId="343"/>
    <cellStyle name="Title 7" xfId="344"/>
    <cellStyle name="Top_Wrap" xfId="345"/>
    <cellStyle name="Total 2" xfId="346"/>
    <cellStyle name="Total 3" xfId="347"/>
    <cellStyle name="Total 4" xfId="348"/>
    <cellStyle name="Total 5" xfId="349"/>
    <cellStyle name="Total 6" xfId="350"/>
    <cellStyle name="Total 7" xfId="351"/>
    <cellStyle name="Untitled2" xfId="352"/>
    <cellStyle name="Warning Text 2" xfId="353"/>
    <cellStyle name="Warning Text 3" xfId="354"/>
    <cellStyle name="Warning Text 4" xfId="355"/>
    <cellStyle name="Warning Text 5" xfId="356"/>
    <cellStyle name="Warning Text 6" xfId="357"/>
    <cellStyle name="Warning Text 7" xfId="358"/>
  </cellStyles>
  <dxfs count="0"/>
  <tableStyles count="0" defaultTableStyle="TableStyleMedium2" defaultPivotStyle="PivotStyleLight16"/>
  <colors>
    <mruColors>
      <color rgb="FFA93D3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213497375328084"/>
          <c:y val="2.357586630785076E-2"/>
          <c:w val="0.62097583955851665"/>
          <c:h val="0.95284826738429851"/>
        </c:manualLayout>
      </c:layout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49821184"/>
        <c:axId val="49822720"/>
      </c:barChart>
      <c:catAx>
        <c:axId val="49821184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effectLst/>
        </c:spPr>
        <c:crossAx val="49822720"/>
        <c:crosses val="autoZero"/>
        <c:auto val="1"/>
        <c:lblAlgn val="ctr"/>
        <c:lblOffset val="100"/>
        <c:noMultiLvlLbl val="0"/>
      </c:catAx>
      <c:valAx>
        <c:axId val="4982272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50000"/>
                </a:schemeClr>
              </a:solidFill>
            </a:ln>
          </c:spPr>
        </c:majorGridlines>
        <c:numFmt formatCode="General" sourceLinked="0"/>
        <c:majorTickMark val="out"/>
        <c:minorTickMark val="none"/>
        <c:tickLblPos val="nextTo"/>
        <c:crossAx val="49821184"/>
        <c:crosses val="autoZero"/>
        <c:crossBetween val="between"/>
      </c:valAx>
      <c:spPr>
        <a:ln>
          <a:solidFill>
            <a:schemeClr val="tx1">
              <a:lumMod val="50000"/>
              <a:lumOff val="50000"/>
            </a:schemeClr>
          </a:solidFill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13" Type="http://schemas.openxmlformats.org/officeDocument/2006/relationships/image" Target="../media/image13.emf"/><Relationship Id="rId3" Type="http://schemas.openxmlformats.org/officeDocument/2006/relationships/image" Target="../media/image3.emf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2" Type="http://schemas.openxmlformats.org/officeDocument/2006/relationships/image" Target="../media/image2.emf"/><Relationship Id="rId1" Type="http://schemas.openxmlformats.org/officeDocument/2006/relationships/chart" Target="../charts/chart1.xml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5" Type="http://schemas.openxmlformats.org/officeDocument/2006/relationships/image" Target="../media/image5.emf"/><Relationship Id="rId15" Type="http://schemas.openxmlformats.org/officeDocument/2006/relationships/image" Target="../media/image15.emf"/><Relationship Id="rId10" Type="http://schemas.openxmlformats.org/officeDocument/2006/relationships/image" Target="../media/image10.emf"/><Relationship Id="rId4" Type="http://schemas.openxmlformats.org/officeDocument/2006/relationships/image" Target="../media/image4.emf"/><Relationship Id="rId9" Type="http://schemas.openxmlformats.org/officeDocument/2006/relationships/image" Target="../media/image9.emf"/><Relationship Id="rId14" Type="http://schemas.openxmlformats.org/officeDocument/2006/relationships/image" Target="../media/image1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148624</xdr:colOff>
      <xdr:row>0</xdr:row>
      <xdr:rowOff>9526</xdr:rowOff>
    </xdr:from>
    <xdr:to>
      <xdr:col>7</xdr:col>
      <xdr:colOff>837194</xdr:colOff>
      <xdr:row>3</xdr:row>
      <xdr:rowOff>57151</xdr:rowOff>
    </xdr:to>
    <xdr:pic>
      <xdr:nvPicPr>
        <xdr:cNvPr id="2" name="Picture 1" descr="NHS England logo" title="Logo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25424" y="9526"/>
          <a:ext cx="688570" cy="5334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200025</xdr:colOff>
      <xdr:row>9</xdr:row>
      <xdr:rowOff>152399</xdr:rowOff>
    </xdr:from>
    <xdr:ext cx="1362075" cy="3248025"/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  <xdr:oneCellAnchor>
    <xdr:from>
      <xdr:col>0</xdr:col>
      <xdr:colOff>180975</xdr:colOff>
      <xdr:row>9</xdr:row>
      <xdr:rowOff>171450</xdr:rowOff>
    </xdr:from>
    <xdr:ext cx="1362075" cy="3248025"/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2114550"/>
          <a:ext cx="1362075" cy="3248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180975</xdr:colOff>
      <xdr:row>42</xdr:row>
      <xdr:rowOff>152400</xdr:rowOff>
    </xdr:from>
    <xdr:ext cx="1362075" cy="3248025"/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9220200"/>
          <a:ext cx="1362075" cy="3248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247650</xdr:colOff>
      <xdr:row>9</xdr:row>
      <xdr:rowOff>142875</xdr:rowOff>
    </xdr:from>
    <xdr:ext cx="1400175" cy="3276600"/>
    <xdr:pic>
      <xdr:nvPicPr>
        <xdr:cNvPr id="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91150" y="2085975"/>
          <a:ext cx="1400175" cy="3276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</xdr:col>
      <xdr:colOff>247650</xdr:colOff>
      <xdr:row>42</xdr:row>
      <xdr:rowOff>123825</xdr:rowOff>
    </xdr:from>
    <xdr:ext cx="1400175" cy="3276600"/>
    <xdr:pic>
      <xdr:nvPicPr>
        <xdr:cNvPr id="6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91150" y="9191625"/>
          <a:ext cx="1400175" cy="3276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36</xdr:col>
      <xdr:colOff>266700</xdr:colOff>
      <xdr:row>42</xdr:row>
      <xdr:rowOff>152400</xdr:rowOff>
    </xdr:from>
    <xdr:ext cx="1362075" cy="3352800"/>
    <xdr:pic>
      <xdr:nvPicPr>
        <xdr:cNvPr id="7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53700" y="9220200"/>
          <a:ext cx="1362075" cy="3352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36</xdr:col>
      <xdr:colOff>266700</xdr:colOff>
      <xdr:row>9</xdr:row>
      <xdr:rowOff>152400</xdr:rowOff>
    </xdr:from>
    <xdr:ext cx="1362075" cy="3352800"/>
    <xdr:pic>
      <xdr:nvPicPr>
        <xdr:cNvPr id="8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53700" y="2095500"/>
          <a:ext cx="1362075" cy="3352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54</xdr:col>
      <xdr:colOff>247650</xdr:colOff>
      <xdr:row>9</xdr:row>
      <xdr:rowOff>180975</xdr:rowOff>
    </xdr:from>
    <xdr:ext cx="1409700" cy="3248025"/>
    <xdr:pic>
      <xdr:nvPicPr>
        <xdr:cNvPr id="9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678150" y="2124075"/>
          <a:ext cx="1409700" cy="3248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54</xdr:col>
      <xdr:colOff>238125</xdr:colOff>
      <xdr:row>42</xdr:row>
      <xdr:rowOff>171450</xdr:rowOff>
    </xdr:from>
    <xdr:ext cx="1409700" cy="3248025"/>
    <xdr:pic>
      <xdr:nvPicPr>
        <xdr:cNvPr id="10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668625" y="9239250"/>
          <a:ext cx="1409700" cy="3248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72</xdr:col>
      <xdr:colOff>238125</xdr:colOff>
      <xdr:row>9</xdr:row>
      <xdr:rowOff>171450</xdr:rowOff>
    </xdr:from>
    <xdr:ext cx="1409700" cy="3248025"/>
    <xdr:pic>
      <xdr:nvPicPr>
        <xdr:cNvPr id="11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812125" y="2114550"/>
          <a:ext cx="1409700" cy="3248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72</xdr:col>
      <xdr:colOff>247650</xdr:colOff>
      <xdr:row>42</xdr:row>
      <xdr:rowOff>190500</xdr:rowOff>
    </xdr:from>
    <xdr:ext cx="1409700" cy="3248025"/>
    <xdr:pic>
      <xdr:nvPicPr>
        <xdr:cNvPr id="12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821650" y="9258300"/>
          <a:ext cx="1409700" cy="3248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90</xdr:col>
      <xdr:colOff>257175</xdr:colOff>
      <xdr:row>9</xdr:row>
      <xdr:rowOff>142875</xdr:rowOff>
    </xdr:from>
    <xdr:ext cx="1400175" cy="3276600"/>
    <xdr:pic>
      <xdr:nvPicPr>
        <xdr:cNvPr id="13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974675" y="2085975"/>
          <a:ext cx="1400175" cy="3276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90</xdr:col>
      <xdr:colOff>276225</xdr:colOff>
      <xdr:row>42</xdr:row>
      <xdr:rowOff>171450</xdr:rowOff>
    </xdr:from>
    <xdr:ext cx="1400175" cy="3276600"/>
    <xdr:pic>
      <xdr:nvPicPr>
        <xdr:cNvPr id="14" name="Picture 13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993725" y="9239250"/>
          <a:ext cx="1400175" cy="3276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108</xdr:col>
      <xdr:colOff>276225</xdr:colOff>
      <xdr:row>9</xdr:row>
      <xdr:rowOff>85725</xdr:rowOff>
    </xdr:from>
    <xdr:ext cx="1362075" cy="3352800"/>
    <xdr:pic>
      <xdr:nvPicPr>
        <xdr:cNvPr id="15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137225" y="2028825"/>
          <a:ext cx="1362075" cy="3352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108</xdr:col>
      <xdr:colOff>266700</xdr:colOff>
      <xdr:row>42</xdr:row>
      <xdr:rowOff>104775</xdr:rowOff>
    </xdr:from>
    <xdr:ext cx="1362075" cy="3352800"/>
    <xdr:pic>
      <xdr:nvPicPr>
        <xdr:cNvPr id="16" name="Picture 15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127700" y="9172575"/>
          <a:ext cx="1362075" cy="3352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126</xdr:col>
      <xdr:colOff>276225</xdr:colOff>
      <xdr:row>9</xdr:row>
      <xdr:rowOff>171450</xdr:rowOff>
    </xdr:from>
    <xdr:ext cx="1400175" cy="3257550"/>
    <xdr:pic>
      <xdr:nvPicPr>
        <xdr:cNvPr id="17" name="Picture 16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280725" y="2114550"/>
          <a:ext cx="1400175" cy="3257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126</xdr:col>
      <xdr:colOff>276225</xdr:colOff>
      <xdr:row>42</xdr:row>
      <xdr:rowOff>161925</xdr:rowOff>
    </xdr:from>
    <xdr:ext cx="1400175" cy="3257550"/>
    <xdr:pic>
      <xdr:nvPicPr>
        <xdr:cNvPr id="18" name="Picture 17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280725" y="9229725"/>
          <a:ext cx="1400175" cy="3257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144</xdr:col>
      <xdr:colOff>104775</xdr:colOff>
      <xdr:row>9</xdr:row>
      <xdr:rowOff>152400</xdr:rowOff>
    </xdr:from>
    <xdr:ext cx="1409700" cy="3248025"/>
    <xdr:pic>
      <xdr:nvPicPr>
        <xdr:cNvPr id="19" name="Picture 18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252775" y="2095500"/>
          <a:ext cx="1409700" cy="3248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144</xdr:col>
      <xdr:colOff>95250</xdr:colOff>
      <xdr:row>42</xdr:row>
      <xdr:rowOff>171450</xdr:rowOff>
    </xdr:from>
    <xdr:ext cx="1409700" cy="3248025"/>
    <xdr:pic>
      <xdr:nvPicPr>
        <xdr:cNvPr id="20" name="Picture 19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243250" y="9239250"/>
          <a:ext cx="1409700" cy="3248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162</xdr:col>
      <xdr:colOff>257175</xdr:colOff>
      <xdr:row>9</xdr:row>
      <xdr:rowOff>142875</xdr:rowOff>
    </xdr:from>
    <xdr:ext cx="1409700" cy="3248025"/>
    <xdr:pic>
      <xdr:nvPicPr>
        <xdr:cNvPr id="21" name="Picture 20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548675" y="2085975"/>
          <a:ext cx="1409700" cy="3248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162</xdr:col>
      <xdr:colOff>266700</xdr:colOff>
      <xdr:row>42</xdr:row>
      <xdr:rowOff>180975</xdr:rowOff>
    </xdr:from>
    <xdr:ext cx="1409700" cy="3248025"/>
    <xdr:pic>
      <xdr:nvPicPr>
        <xdr:cNvPr id="22" name="Picture 21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558200" y="9248775"/>
          <a:ext cx="1409700" cy="3248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180</xdr:col>
      <xdr:colOff>257175</xdr:colOff>
      <xdr:row>9</xdr:row>
      <xdr:rowOff>152400</xdr:rowOff>
    </xdr:from>
    <xdr:ext cx="1400175" cy="3276600"/>
    <xdr:pic>
      <xdr:nvPicPr>
        <xdr:cNvPr id="23" name="Picture 22"/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692175" y="2095500"/>
          <a:ext cx="1400175" cy="3276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180</xdr:col>
      <xdr:colOff>247650</xdr:colOff>
      <xdr:row>42</xdr:row>
      <xdr:rowOff>142875</xdr:rowOff>
    </xdr:from>
    <xdr:ext cx="1400175" cy="3276600"/>
    <xdr:pic>
      <xdr:nvPicPr>
        <xdr:cNvPr id="24" name="Picture 23"/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682650" y="9210675"/>
          <a:ext cx="1400175" cy="3276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120</xdr:col>
      <xdr:colOff>276225</xdr:colOff>
      <xdr:row>6</xdr:row>
      <xdr:rowOff>180975</xdr:rowOff>
    </xdr:from>
    <xdr:ext cx="1428749" cy="579005"/>
    <xdr:sp macro="" textlink="">
      <xdr:nvSpPr>
        <xdr:cNvPr id="25" name="TextBox 24"/>
        <xdr:cNvSpPr txBox="1"/>
      </xdr:nvSpPr>
      <xdr:spPr>
        <a:xfrm>
          <a:off x="34566225" y="1390650"/>
          <a:ext cx="1428749" cy="5790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r"/>
          <a:r>
            <a:rPr lang="en-GB" sz="1100">
              <a:latin typeface="Arial" panose="020B0604020202020204" pitchFamily="34" charset="0"/>
              <a:cs typeface="Arial" panose="020B0604020202020204" pitchFamily="34" charset="0"/>
            </a:rPr>
            <a:t>Hospital</a:t>
          </a:r>
          <a:r>
            <a:rPr lang="en-GB" sz="1100" baseline="0">
              <a:latin typeface="Arial" panose="020B0604020202020204" pitchFamily="34" charset="0"/>
              <a:cs typeface="Arial" panose="020B0604020202020204" pitchFamily="34" charset="0"/>
            </a:rPr>
            <a:t> and Community Health Services (HSCS)</a:t>
          </a:r>
          <a:endParaRPr lang="en-GB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121</xdr:col>
      <xdr:colOff>66676</xdr:colOff>
      <xdr:row>39</xdr:row>
      <xdr:rowOff>190500</xdr:rowOff>
    </xdr:from>
    <xdr:ext cx="1343024" cy="589007"/>
    <xdr:sp macro="" textlink="">
      <xdr:nvSpPr>
        <xdr:cNvPr id="26" name="TextBox 25"/>
        <xdr:cNvSpPr txBox="1"/>
      </xdr:nvSpPr>
      <xdr:spPr>
        <a:xfrm>
          <a:off x="34642426" y="8524875"/>
          <a:ext cx="1343024" cy="5890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marL="0" marR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100">
              <a:latin typeface="Arial" panose="020B0604020202020204" pitchFamily="34" charset="0"/>
              <a:cs typeface="Arial" panose="020B0604020202020204" pitchFamily="34" charset="0"/>
            </a:rPr>
            <a:t>Hospital</a:t>
          </a:r>
          <a:r>
            <a:rPr lang="en-GB" sz="1100" baseline="0">
              <a:latin typeface="Arial" panose="020B0604020202020204" pitchFamily="34" charset="0"/>
              <a:cs typeface="Arial" panose="020B0604020202020204" pitchFamily="34" charset="0"/>
            </a:rPr>
            <a:t> and Community Health </a:t>
          </a:r>
          <a:r>
            <a:rPr lang="en-GB" sz="11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Services (HSCS)</a:t>
          </a:r>
        </a:p>
      </xdr:txBody>
    </xdr:sp>
    <xdr:clientData/>
  </xdr:oneCellAnchor>
  <xdr:oneCellAnchor>
    <xdr:from>
      <xdr:col>156</xdr:col>
      <xdr:colOff>200025</xdr:colOff>
      <xdr:row>6</xdr:row>
      <xdr:rowOff>180975</xdr:rowOff>
    </xdr:from>
    <xdr:ext cx="1504949" cy="579005"/>
    <xdr:sp macro="" textlink="">
      <xdr:nvSpPr>
        <xdr:cNvPr id="27" name="TextBox 26"/>
        <xdr:cNvSpPr txBox="1"/>
      </xdr:nvSpPr>
      <xdr:spPr>
        <a:xfrm>
          <a:off x="44777025" y="1390650"/>
          <a:ext cx="1504949" cy="5790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r"/>
          <a:r>
            <a:rPr lang="en-GB" sz="1100">
              <a:latin typeface="Arial" panose="020B0604020202020204" pitchFamily="34" charset="0"/>
              <a:cs typeface="Arial" panose="020B0604020202020204" pitchFamily="34" charset="0"/>
            </a:rPr>
            <a:t>Emergency Ambulance cost Adjustment (EACA)</a:t>
          </a:r>
        </a:p>
      </xdr:txBody>
    </xdr:sp>
    <xdr:clientData/>
  </xdr:oneCellAnchor>
  <xdr:oneCellAnchor>
    <xdr:from>
      <xdr:col>157</xdr:col>
      <xdr:colOff>0</xdr:colOff>
      <xdr:row>39</xdr:row>
      <xdr:rowOff>200025</xdr:rowOff>
    </xdr:from>
    <xdr:ext cx="1409699" cy="579005"/>
    <xdr:sp macro="" textlink="">
      <xdr:nvSpPr>
        <xdr:cNvPr id="28" name="TextBox 27"/>
        <xdr:cNvSpPr txBox="1"/>
      </xdr:nvSpPr>
      <xdr:spPr>
        <a:xfrm>
          <a:off x="44862750" y="8534400"/>
          <a:ext cx="1409699" cy="5790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r"/>
          <a:r>
            <a:rPr lang="en-GB" sz="1100">
              <a:latin typeface="Arial" panose="020B0604020202020204" pitchFamily="34" charset="0"/>
              <a:cs typeface="Arial" panose="020B0604020202020204" pitchFamily="34" charset="0"/>
            </a:rPr>
            <a:t>Emergency Ambulance cost Adjustment (EACA)</a:t>
          </a:r>
        </a:p>
      </xdr:txBody>
    </xdr:sp>
    <xdr:clientData/>
  </xdr:oneCellAnchor>
  <xdr:twoCellAnchor editAs="oneCell">
    <xdr:from>
      <xdr:col>199</xdr:col>
      <xdr:colOff>9525</xdr:colOff>
      <xdr:row>9</xdr:row>
      <xdr:rowOff>76200</xdr:rowOff>
    </xdr:from>
    <xdr:to>
      <xdr:col>203</xdr:col>
      <xdr:colOff>228600</xdr:colOff>
      <xdr:row>25</xdr:row>
      <xdr:rowOff>76200</xdr:rowOff>
    </xdr:to>
    <xdr:pic>
      <xdr:nvPicPr>
        <xdr:cNvPr id="29" name="Picture 28"/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73775" y="2019300"/>
          <a:ext cx="1362075" cy="3352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199</xdr:col>
      <xdr:colOff>9525</xdr:colOff>
      <xdr:row>42</xdr:row>
      <xdr:rowOff>95250</xdr:rowOff>
    </xdr:from>
    <xdr:to>
      <xdr:col>203</xdr:col>
      <xdr:colOff>228600</xdr:colOff>
      <xdr:row>58</xdr:row>
      <xdr:rowOff>95250</xdr:rowOff>
    </xdr:to>
    <xdr:pic>
      <xdr:nvPicPr>
        <xdr:cNvPr id="30" name="Picture 29"/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73775" y="9163050"/>
          <a:ext cx="1362075" cy="3352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121</xdr:col>
      <xdr:colOff>66676</xdr:colOff>
      <xdr:row>70</xdr:row>
      <xdr:rowOff>0</xdr:rowOff>
    </xdr:from>
    <xdr:ext cx="1343024" cy="589007"/>
    <xdr:sp macro="" textlink="">
      <xdr:nvSpPr>
        <xdr:cNvPr id="31" name="TextBox 30"/>
        <xdr:cNvSpPr txBox="1"/>
      </xdr:nvSpPr>
      <xdr:spPr>
        <a:xfrm>
          <a:off x="34642426" y="14916150"/>
          <a:ext cx="1343024" cy="5890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marL="0" marR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100">
              <a:latin typeface="Arial" panose="020B0604020202020204" pitchFamily="34" charset="0"/>
              <a:cs typeface="Arial" panose="020B0604020202020204" pitchFamily="34" charset="0"/>
            </a:rPr>
            <a:t>Hospital</a:t>
          </a:r>
          <a:r>
            <a:rPr lang="en-GB" sz="1100" baseline="0">
              <a:latin typeface="Arial" panose="020B0604020202020204" pitchFamily="34" charset="0"/>
              <a:cs typeface="Arial" panose="020B0604020202020204" pitchFamily="34" charset="0"/>
            </a:rPr>
            <a:t> and Community Health </a:t>
          </a:r>
          <a:r>
            <a:rPr lang="en-GB" sz="11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Services (HSCS)</a:t>
          </a:r>
        </a:p>
      </xdr:txBody>
    </xdr:sp>
    <xdr:clientData/>
  </xdr:oneCellAnchor>
  <xdr:oneCellAnchor>
    <xdr:from>
      <xdr:col>157</xdr:col>
      <xdr:colOff>0</xdr:colOff>
      <xdr:row>70</xdr:row>
      <xdr:rowOff>0</xdr:rowOff>
    </xdr:from>
    <xdr:ext cx="1409699" cy="579005"/>
    <xdr:sp macro="" textlink="">
      <xdr:nvSpPr>
        <xdr:cNvPr id="32" name="TextBox 31"/>
        <xdr:cNvSpPr txBox="1"/>
      </xdr:nvSpPr>
      <xdr:spPr>
        <a:xfrm>
          <a:off x="44862750" y="14916150"/>
          <a:ext cx="1409699" cy="5790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r"/>
          <a:r>
            <a:rPr lang="en-GB" sz="1100">
              <a:latin typeface="Arial" panose="020B0604020202020204" pitchFamily="34" charset="0"/>
              <a:cs typeface="Arial" panose="020B0604020202020204" pitchFamily="34" charset="0"/>
            </a:rPr>
            <a:t>Emergency Ambulance cost Adjustment (EACA)</a:t>
          </a: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D-RAMA\RAMA1\Allocations\Rev%2013%20PH\July%202012%20onwards\MFF\PCT%20to%20LA%20overall%20MFF%2012%20Nov%202012%20Final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HS%20CB\Finance\Strategic%20Finance\Allocations\Allocation%20Control%20SB%20Draft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D-RAMA\RAMA1\Allocations\Publications\Exposition%20Books\2012-13\2012-13%20PCT%20Revenue%20Allocations%20Final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FID-RAMA\RAMA1\Allocations\Publications_Final%20Versions%20Only\PCT%20Exposition%20Books\2011_12\2012ExpoBook_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D_Totals"/>
      <sheetName val="PCT_Totals"/>
      <sheetName val="LAs to PCTs"/>
      <sheetName val="PCTs to LAs"/>
      <sheetName val="ADS2010_Map"/>
    </sheetNames>
    <sheetDataSet>
      <sheetData sheetId="0"/>
      <sheetData sheetId="1"/>
      <sheetData sheetId="2"/>
      <sheetData sheetId="3">
        <row r="5">
          <cell r="L5" t="str">
            <v>OK</v>
          </cell>
        </row>
      </sheetData>
      <sheetData sheetId="4">
        <row r="7">
          <cell r="G7">
            <v>12911.28</v>
          </cell>
        </row>
        <row r="8">
          <cell r="G8">
            <v>175396.54000000056</v>
          </cell>
        </row>
        <row r="9">
          <cell r="G9">
            <v>349332.2300000008</v>
          </cell>
        </row>
        <row r="10">
          <cell r="G10">
            <v>228979.37000000032</v>
          </cell>
        </row>
        <row r="11">
          <cell r="G11">
            <v>251984.88000000041</v>
          </cell>
        </row>
        <row r="12">
          <cell r="G12">
            <v>315198.41999999702</v>
          </cell>
        </row>
        <row r="13">
          <cell r="G13">
            <v>237725.82999999847</v>
          </cell>
        </row>
        <row r="14">
          <cell r="G14">
            <v>346629.23000000184</v>
          </cell>
        </row>
        <row r="15">
          <cell r="G15">
            <v>316782.47000000038</v>
          </cell>
        </row>
        <row r="16">
          <cell r="G16">
            <v>294656.37000000052</v>
          </cell>
        </row>
        <row r="17">
          <cell r="G17">
            <v>227042.69000000108</v>
          </cell>
        </row>
        <row r="18">
          <cell r="G18">
            <v>215422.7599999978</v>
          </cell>
        </row>
        <row r="19">
          <cell r="G19">
            <v>168284.71000000072</v>
          </cell>
        </row>
        <row r="20">
          <cell r="G20">
            <v>227244.51999999801</v>
          </cell>
        </row>
        <row r="21">
          <cell r="G21">
            <v>232616.68000000008</v>
          </cell>
        </row>
        <row r="22">
          <cell r="G22">
            <v>237424.72999999992</v>
          </cell>
        </row>
        <row r="23">
          <cell r="G23">
            <v>264558.72000000387</v>
          </cell>
        </row>
        <row r="24">
          <cell r="G24">
            <v>237859.46000000034</v>
          </cell>
        </row>
        <row r="25">
          <cell r="G25">
            <v>192413.44999999832</v>
          </cell>
        </row>
        <row r="26">
          <cell r="G26">
            <v>175370.45000000013</v>
          </cell>
        </row>
        <row r="27">
          <cell r="G27">
            <v>172768.6000000005</v>
          </cell>
        </row>
        <row r="28">
          <cell r="G28">
            <v>286604.84000000049</v>
          </cell>
        </row>
        <row r="29">
          <cell r="G29">
            <v>269419.00999999943</v>
          </cell>
        </row>
        <row r="30">
          <cell r="G30">
            <v>210503.73999999961</v>
          </cell>
        </row>
        <row r="31">
          <cell r="G31">
            <v>238724.03999999983</v>
          </cell>
        </row>
        <row r="32">
          <cell r="G32">
            <v>273363.09999999864</v>
          </cell>
        </row>
        <row r="33">
          <cell r="G33">
            <v>194658.94000000096</v>
          </cell>
        </row>
        <row r="34">
          <cell r="G34">
            <v>296523.77</v>
          </cell>
        </row>
        <row r="35">
          <cell r="G35">
            <v>194639.67000000048</v>
          </cell>
        </row>
        <row r="36">
          <cell r="G36">
            <v>237079.97999999917</v>
          </cell>
        </row>
        <row r="37">
          <cell r="G37">
            <v>223055.57000000271</v>
          </cell>
        </row>
        <row r="38">
          <cell r="G38">
            <v>288796.60999999772</v>
          </cell>
        </row>
        <row r="39">
          <cell r="G39">
            <v>261459.48999999886</v>
          </cell>
        </row>
        <row r="40">
          <cell r="G40">
            <v>265325.06000000477</v>
          </cell>
        </row>
        <row r="41">
          <cell r="G41">
            <v>182640.97999999943</v>
          </cell>
        </row>
        <row r="42">
          <cell r="G42">
            <v>494956.58999999554</v>
          </cell>
        </row>
        <row r="43">
          <cell r="G43">
            <v>219772.75999999954</v>
          </cell>
        </row>
        <row r="44">
          <cell r="G44">
            <v>204043.31999999861</v>
          </cell>
        </row>
        <row r="45">
          <cell r="G45">
            <v>227863.00000000067</v>
          </cell>
        </row>
        <row r="46">
          <cell r="G46">
            <v>283608.13000000507</v>
          </cell>
        </row>
        <row r="47">
          <cell r="G47">
            <v>216320.50000000015</v>
          </cell>
        </row>
        <row r="48">
          <cell r="G48">
            <v>216845.7499999979</v>
          </cell>
        </row>
        <row r="49">
          <cell r="G49">
            <v>307626.93999999703</v>
          </cell>
        </row>
        <row r="50">
          <cell r="G50">
            <v>149969.31999999989</v>
          </cell>
        </row>
        <row r="51">
          <cell r="G51">
            <v>443629.01999999397</v>
          </cell>
        </row>
        <row r="52">
          <cell r="G52">
            <v>177266.71999999904</v>
          </cell>
        </row>
        <row r="53">
          <cell r="G53">
            <v>270870.25999999669</v>
          </cell>
        </row>
        <row r="54">
          <cell r="G54">
            <v>306589.36999999947</v>
          </cell>
        </row>
        <row r="55">
          <cell r="G55">
            <v>229392.70999999825</v>
          </cell>
        </row>
        <row r="56">
          <cell r="G56">
            <v>289047.90000000148</v>
          </cell>
        </row>
        <row r="57">
          <cell r="G57">
            <v>255484.24000000017</v>
          </cell>
        </row>
        <row r="58">
          <cell r="G58">
            <v>556984.77000000561</v>
          </cell>
        </row>
        <row r="59">
          <cell r="G59">
            <v>190852.23000000126</v>
          </cell>
        </row>
        <row r="60">
          <cell r="G60">
            <v>285393.1900000014</v>
          </cell>
        </row>
        <row r="61">
          <cell r="G61">
            <v>199673.53000000012</v>
          </cell>
        </row>
        <row r="62">
          <cell r="G62">
            <v>152468.29000000062</v>
          </cell>
        </row>
        <row r="63">
          <cell r="G63">
            <v>281253.38000000088</v>
          </cell>
        </row>
        <row r="64">
          <cell r="G64">
            <v>337535.4002340252</v>
          </cell>
        </row>
        <row r="65">
          <cell r="G65">
            <v>295727.12644938694</v>
          </cell>
        </row>
        <row r="66">
          <cell r="G66">
            <v>407943.01331659715</v>
          </cell>
        </row>
        <row r="67">
          <cell r="G67">
            <v>317263.20999999874</v>
          </cell>
        </row>
        <row r="68">
          <cell r="G68">
            <v>308244.07000000111</v>
          </cell>
        </row>
        <row r="69">
          <cell r="G69">
            <v>292157.34000000084</v>
          </cell>
        </row>
        <row r="70">
          <cell r="G70">
            <v>206704.16000000088</v>
          </cell>
        </row>
        <row r="71">
          <cell r="G71">
            <v>256880.9300000002</v>
          </cell>
        </row>
        <row r="72">
          <cell r="G72">
            <v>239848.56000000061</v>
          </cell>
        </row>
        <row r="73">
          <cell r="G73">
            <v>518610.83000000485</v>
          </cell>
        </row>
        <row r="74">
          <cell r="G74">
            <v>204474.06000000096</v>
          </cell>
        </row>
        <row r="75">
          <cell r="G75">
            <v>412375.58999999904</v>
          </cell>
        </row>
        <row r="76">
          <cell r="G76">
            <v>810930.35</v>
          </cell>
        </row>
        <row r="77">
          <cell r="G77">
            <v>326271.86000000057</v>
          </cell>
        </row>
        <row r="78">
          <cell r="G78">
            <v>91622.88999999981</v>
          </cell>
        </row>
        <row r="79">
          <cell r="G79">
            <v>141022.32</v>
          </cell>
        </row>
        <row r="80">
          <cell r="G80">
            <v>137493.2699999997</v>
          </cell>
        </row>
        <row r="81">
          <cell r="G81">
            <v>191951.06999999989</v>
          </cell>
        </row>
        <row r="82">
          <cell r="G82">
            <v>101423.20000000007</v>
          </cell>
        </row>
        <row r="83">
          <cell r="G83">
            <v>119223.11999999973</v>
          </cell>
        </row>
        <row r="84">
          <cell r="G84">
            <v>198173.97999999925</v>
          </cell>
        </row>
        <row r="85">
          <cell r="G85">
            <v>140104.73999999859</v>
          </cell>
        </row>
        <row r="86">
          <cell r="G86">
            <v>140176.09999999995</v>
          </cell>
        </row>
        <row r="87">
          <cell r="G87">
            <v>268105.0199999999</v>
          </cell>
        </row>
        <row r="88">
          <cell r="G88">
            <v>343256.85000000236</v>
          </cell>
        </row>
        <row r="89">
          <cell r="G89">
            <v>157593.23000000077</v>
          </cell>
        </row>
        <row r="90">
          <cell r="G90">
            <v>160208.79672936487</v>
          </cell>
        </row>
        <row r="91">
          <cell r="G91">
            <v>2410.0284151135993</v>
          </cell>
        </row>
        <row r="92">
          <cell r="G92">
            <v>1373.4548555211666</v>
          </cell>
        </row>
        <row r="93">
          <cell r="G93">
            <v>201930.90000000043</v>
          </cell>
        </row>
        <row r="94">
          <cell r="G94">
            <v>249259.38000000032</v>
          </cell>
        </row>
        <row r="95">
          <cell r="G95">
            <v>315074.74999999342</v>
          </cell>
        </row>
        <row r="96">
          <cell r="G96">
            <v>36411.330000000031</v>
          </cell>
        </row>
        <row r="97">
          <cell r="G97">
            <v>309973.02999999915</v>
          </cell>
        </row>
        <row r="98">
          <cell r="G98">
            <v>180137.03000000014</v>
          </cell>
        </row>
        <row r="99">
          <cell r="G99">
            <v>163142.09999999969</v>
          </cell>
        </row>
        <row r="100">
          <cell r="G100">
            <v>241085.98999999888</v>
          </cell>
        </row>
        <row r="101">
          <cell r="G101">
            <v>181841.07000000024</v>
          </cell>
        </row>
        <row r="102">
          <cell r="G102">
            <v>450236.85000000137</v>
          </cell>
        </row>
        <row r="103">
          <cell r="G103">
            <v>216566.19000000088</v>
          </cell>
        </row>
        <row r="104">
          <cell r="G104">
            <v>267823.90999999951</v>
          </cell>
        </row>
        <row r="105">
          <cell r="G105">
            <v>256291.77000000057</v>
          </cell>
        </row>
        <row r="106">
          <cell r="G106">
            <v>135898.47999999963</v>
          </cell>
        </row>
        <row r="107">
          <cell r="G107">
            <v>165983.55999999971</v>
          </cell>
        </row>
        <row r="108">
          <cell r="G108">
            <v>141992.41999999978</v>
          </cell>
        </row>
        <row r="109">
          <cell r="G109">
            <v>203646.08000000045</v>
          </cell>
        </row>
        <row r="110">
          <cell r="G110">
            <v>173212.58000000016</v>
          </cell>
        </row>
        <row r="111">
          <cell r="G111">
            <v>196221.67999999967</v>
          </cell>
        </row>
        <row r="112">
          <cell r="G112">
            <v>165968.95999999894</v>
          </cell>
        </row>
        <row r="113">
          <cell r="G113">
            <v>162145.37000000023</v>
          </cell>
        </row>
        <row r="114">
          <cell r="G114">
            <v>255002.35999999967</v>
          </cell>
        </row>
        <row r="115">
          <cell r="G115">
            <v>115301.56999999985</v>
          </cell>
        </row>
        <row r="116">
          <cell r="G116">
            <v>154828.6800000002</v>
          </cell>
        </row>
        <row r="117">
          <cell r="G117">
            <v>154547.89000000019</v>
          </cell>
        </row>
        <row r="118">
          <cell r="G118">
            <v>129640.50000000042</v>
          </cell>
        </row>
        <row r="119">
          <cell r="G119">
            <v>144709.46999999983</v>
          </cell>
        </row>
        <row r="120">
          <cell r="G120">
            <v>164971.30000000016</v>
          </cell>
        </row>
        <row r="121">
          <cell r="G121">
            <v>242561.709999999</v>
          </cell>
        </row>
        <row r="122">
          <cell r="G122">
            <v>258758.80999999921</v>
          </cell>
        </row>
        <row r="123">
          <cell r="G123">
            <v>203102.03000000081</v>
          </cell>
        </row>
        <row r="124">
          <cell r="G124">
            <v>242920.08000000173</v>
          </cell>
        </row>
        <row r="125">
          <cell r="G125">
            <v>142047.50999999978</v>
          </cell>
        </row>
        <row r="126">
          <cell r="G126">
            <v>137587.70000000016</v>
          </cell>
        </row>
        <row r="127">
          <cell r="G127">
            <v>159847.38999999966</v>
          </cell>
        </row>
        <row r="128">
          <cell r="G128">
            <v>119939.25000000016</v>
          </cell>
        </row>
        <row r="129">
          <cell r="G129">
            <v>5677.4631394139378</v>
          </cell>
        </row>
        <row r="130">
          <cell r="G130">
            <v>166979.10686058542</v>
          </cell>
        </row>
        <row r="131">
          <cell r="G131">
            <v>92591.969999999841</v>
          </cell>
        </row>
        <row r="132">
          <cell r="G132">
            <v>67717.459999999934</v>
          </cell>
        </row>
        <row r="133">
          <cell r="G133">
            <v>163019.97999999954</v>
          </cell>
        </row>
        <row r="134">
          <cell r="G134">
            <v>121819.67999999979</v>
          </cell>
        </row>
        <row r="135">
          <cell r="G135">
            <v>84889.740000000034</v>
          </cell>
        </row>
        <row r="136">
          <cell r="G136">
            <v>94484.059999999954</v>
          </cell>
        </row>
        <row r="137">
          <cell r="G137">
            <v>163842.38000000006</v>
          </cell>
        </row>
        <row r="138">
          <cell r="G138">
            <v>146540.37000000005</v>
          </cell>
        </row>
        <row r="139">
          <cell r="G139">
            <v>118335.45999999972</v>
          </cell>
        </row>
        <row r="140">
          <cell r="G140">
            <v>92947.220000000118</v>
          </cell>
        </row>
        <row r="141">
          <cell r="G141">
            <v>10114.848049223276</v>
          </cell>
        </row>
        <row r="142">
          <cell r="G142">
            <v>111105.40195077677</v>
          </cell>
        </row>
        <row r="143">
          <cell r="G143">
            <v>80244.160000000091</v>
          </cell>
        </row>
        <row r="144">
          <cell r="G144">
            <v>152743.4899999999</v>
          </cell>
        </row>
        <row r="145">
          <cell r="G145">
            <v>24795.312641321078</v>
          </cell>
        </row>
        <row r="146">
          <cell r="G146">
            <v>104191.31735867892</v>
          </cell>
        </row>
        <row r="147">
          <cell r="G147">
            <v>84043.050000000105</v>
          </cell>
        </row>
        <row r="148">
          <cell r="G148">
            <v>94939.709999999963</v>
          </cell>
        </row>
        <row r="149">
          <cell r="G149">
            <v>100387.75999999997</v>
          </cell>
        </row>
        <row r="150">
          <cell r="G150">
            <v>88738.08</v>
          </cell>
        </row>
        <row r="151">
          <cell r="G151">
            <v>64833.24000000002</v>
          </cell>
        </row>
        <row r="152">
          <cell r="G152">
            <v>104532.23000000029</v>
          </cell>
        </row>
        <row r="153">
          <cell r="G153">
            <v>2425.94</v>
          </cell>
        </row>
        <row r="154">
          <cell r="G154">
            <v>94519.05</v>
          </cell>
        </row>
        <row r="155">
          <cell r="G155">
            <v>70604.98000000004</v>
          </cell>
        </row>
        <row r="156">
          <cell r="G156">
            <v>107184.7000000001</v>
          </cell>
        </row>
        <row r="157">
          <cell r="G157">
            <v>70200.529999999955</v>
          </cell>
        </row>
        <row r="158">
          <cell r="G158">
            <v>52091.54000000003</v>
          </cell>
        </row>
        <row r="159">
          <cell r="G159">
            <v>104337.1</v>
          </cell>
        </row>
        <row r="160">
          <cell r="G160">
            <v>122749.42000000009</v>
          </cell>
        </row>
        <row r="161">
          <cell r="G161">
            <v>75217.430000000008</v>
          </cell>
        </row>
        <row r="162">
          <cell r="G162">
            <v>101696.19</v>
          </cell>
        </row>
        <row r="163">
          <cell r="G163">
            <v>69838.090000000069</v>
          </cell>
        </row>
        <row r="164">
          <cell r="G164">
            <v>111178.7399999997</v>
          </cell>
        </row>
        <row r="165">
          <cell r="G165">
            <v>34389.881510800114</v>
          </cell>
        </row>
        <row r="166">
          <cell r="G166">
            <v>59102.408489199821</v>
          </cell>
        </row>
        <row r="167">
          <cell r="G167">
            <v>98672.899999999805</v>
          </cell>
        </row>
        <row r="168">
          <cell r="G168">
            <v>94883.18000000008</v>
          </cell>
        </row>
        <row r="169">
          <cell r="G169">
            <v>134702.19000000026</v>
          </cell>
        </row>
        <row r="170">
          <cell r="G170">
            <v>121211.74000000033</v>
          </cell>
        </row>
        <row r="171">
          <cell r="G171">
            <v>77733.540000000037</v>
          </cell>
        </row>
        <row r="172">
          <cell r="G172">
            <v>92071.629999999917</v>
          </cell>
        </row>
        <row r="173">
          <cell r="G173">
            <v>83085.729999999967</v>
          </cell>
        </row>
        <row r="174">
          <cell r="G174">
            <v>128209.1499999997</v>
          </cell>
        </row>
        <row r="175">
          <cell r="G175">
            <v>67640.589999999982</v>
          </cell>
        </row>
        <row r="176">
          <cell r="G176">
            <v>53383.239999999962</v>
          </cell>
        </row>
        <row r="177">
          <cell r="G177">
            <v>47597.369999999981</v>
          </cell>
        </row>
        <row r="178">
          <cell r="G178">
            <v>88752.31000000007</v>
          </cell>
        </row>
        <row r="179">
          <cell r="G179">
            <v>63744.379999999932</v>
          </cell>
        </row>
        <row r="180">
          <cell r="G180">
            <v>45424.450000000026</v>
          </cell>
        </row>
        <row r="181">
          <cell r="G181">
            <v>96768.349999999933</v>
          </cell>
        </row>
        <row r="182">
          <cell r="G182">
            <v>62309.620000000075</v>
          </cell>
        </row>
        <row r="183">
          <cell r="G183">
            <v>53051.209999999875</v>
          </cell>
        </row>
        <row r="184">
          <cell r="G184">
            <v>90143.379999999932</v>
          </cell>
        </row>
        <row r="185">
          <cell r="G185">
            <v>95457.970000000147</v>
          </cell>
        </row>
        <row r="186">
          <cell r="G186">
            <v>97012.299999999785</v>
          </cell>
        </row>
        <row r="187">
          <cell r="G187">
            <v>87257.100000000108</v>
          </cell>
        </row>
        <row r="188">
          <cell r="G188">
            <v>24213.780000000006</v>
          </cell>
        </row>
        <row r="189">
          <cell r="G189">
            <v>64292.190000000024</v>
          </cell>
        </row>
        <row r="190">
          <cell r="G190">
            <v>99648.21999999987</v>
          </cell>
        </row>
        <row r="191">
          <cell r="G191">
            <v>87164.749999999884</v>
          </cell>
        </row>
        <row r="192">
          <cell r="G192">
            <v>97366.819999999992</v>
          </cell>
        </row>
        <row r="193">
          <cell r="G193">
            <v>91459.309999999794</v>
          </cell>
        </row>
        <row r="194">
          <cell r="G194">
            <v>142406.15472517884</v>
          </cell>
        </row>
        <row r="195">
          <cell r="G195">
            <v>2331.8652748207446</v>
          </cell>
        </row>
        <row r="196">
          <cell r="G196">
            <v>178527.54000000042</v>
          </cell>
        </row>
        <row r="197">
          <cell r="G197">
            <v>2550.0037969970394</v>
          </cell>
        </row>
        <row r="198">
          <cell r="G198">
            <v>144310.11620300307</v>
          </cell>
        </row>
        <row r="199">
          <cell r="G199">
            <v>74997.419999999925</v>
          </cell>
        </row>
        <row r="200">
          <cell r="G200">
            <v>89918.94000000009</v>
          </cell>
        </row>
        <row r="201">
          <cell r="G201">
            <v>171021.5500000008</v>
          </cell>
        </row>
        <row r="202">
          <cell r="G202">
            <v>181408.04000000088</v>
          </cell>
        </row>
        <row r="203">
          <cell r="G203">
            <v>124994.53999999985</v>
          </cell>
        </row>
        <row r="204">
          <cell r="G204">
            <v>81110.360000000015</v>
          </cell>
        </row>
        <row r="205">
          <cell r="G205">
            <v>64353.319999999956</v>
          </cell>
        </row>
        <row r="206">
          <cell r="G206">
            <v>85008.429999999484</v>
          </cell>
        </row>
        <row r="207">
          <cell r="G207">
            <v>152356.28000000026</v>
          </cell>
        </row>
        <row r="208">
          <cell r="G208">
            <v>76121.930000000022</v>
          </cell>
        </row>
        <row r="209">
          <cell r="G209">
            <v>115158.20000000029</v>
          </cell>
        </row>
        <row r="210">
          <cell r="G210">
            <v>84150.790000000139</v>
          </cell>
        </row>
        <row r="211">
          <cell r="G211">
            <v>83759.979999999981</v>
          </cell>
        </row>
        <row r="212">
          <cell r="G212">
            <v>119403.75999999988</v>
          </cell>
        </row>
        <row r="213">
          <cell r="G213">
            <v>111671.31999999993</v>
          </cell>
        </row>
        <row r="214">
          <cell r="G214">
            <v>80906.130000000034</v>
          </cell>
        </row>
        <row r="215">
          <cell r="G215">
            <v>165707.85000000033</v>
          </cell>
        </row>
        <row r="216">
          <cell r="G216">
            <v>110634.70999999985</v>
          </cell>
        </row>
        <row r="217">
          <cell r="G217">
            <v>122484.09999999999</v>
          </cell>
        </row>
        <row r="218">
          <cell r="G218">
            <v>109953.34000000014</v>
          </cell>
        </row>
        <row r="219">
          <cell r="G219">
            <v>78833.720000000161</v>
          </cell>
        </row>
        <row r="220">
          <cell r="G220">
            <v>91331.440000000162</v>
          </cell>
        </row>
        <row r="221">
          <cell r="G221">
            <v>116452.25999999975</v>
          </cell>
        </row>
        <row r="222">
          <cell r="G222">
            <v>178207.18999999992</v>
          </cell>
        </row>
        <row r="223">
          <cell r="G223">
            <v>88216.839999999909</v>
          </cell>
        </row>
        <row r="224">
          <cell r="G224">
            <v>114059.05</v>
          </cell>
        </row>
        <row r="225">
          <cell r="G225">
            <v>113082.25000000017</v>
          </cell>
        </row>
        <row r="226">
          <cell r="G226">
            <v>91073.340000000113</v>
          </cell>
        </row>
        <row r="227">
          <cell r="G227">
            <v>140809.14000000001</v>
          </cell>
        </row>
        <row r="228">
          <cell r="G228">
            <v>138111.76999999981</v>
          </cell>
        </row>
        <row r="229">
          <cell r="G229">
            <v>100117.81000000001</v>
          </cell>
        </row>
        <row r="230">
          <cell r="G230">
            <v>126515.00000000012</v>
          </cell>
        </row>
        <row r="231">
          <cell r="G231">
            <v>138684.83000000037</v>
          </cell>
        </row>
        <row r="232">
          <cell r="G232">
            <v>81063.920000000056</v>
          </cell>
        </row>
        <row r="233">
          <cell r="G233">
            <v>88563.330000000307</v>
          </cell>
        </row>
        <row r="234">
          <cell r="G234">
            <v>84957.830000000045</v>
          </cell>
        </row>
        <row r="235">
          <cell r="G235">
            <v>118176.42000000006</v>
          </cell>
        </row>
        <row r="236">
          <cell r="G236">
            <v>117606.02000000012</v>
          </cell>
        </row>
        <row r="237">
          <cell r="G237">
            <v>152214.7600000001</v>
          </cell>
        </row>
        <row r="238">
          <cell r="G238">
            <v>96693.549999999639</v>
          </cell>
        </row>
        <row r="239">
          <cell r="G239">
            <v>106695.4200000002</v>
          </cell>
        </row>
        <row r="240">
          <cell r="G240">
            <v>100873.66000000012</v>
          </cell>
        </row>
        <row r="241">
          <cell r="G241">
            <v>149709.26999999981</v>
          </cell>
        </row>
        <row r="242">
          <cell r="G242">
            <v>115065.68000000005</v>
          </cell>
        </row>
        <row r="243">
          <cell r="G243">
            <v>101142.39000000049</v>
          </cell>
        </row>
        <row r="244">
          <cell r="G244">
            <v>132779.94000000047</v>
          </cell>
        </row>
        <row r="245">
          <cell r="G245">
            <v>132265.95000000013</v>
          </cell>
        </row>
        <row r="246">
          <cell r="G246">
            <v>119221.85999999997</v>
          </cell>
        </row>
        <row r="247">
          <cell r="G247">
            <v>108298.58999999988</v>
          </cell>
        </row>
        <row r="248">
          <cell r="G248">
            <v>85152.769999999844</v>
          </cell>
        </row>
        <row r="249">
          <cell r="G249">
            <v>104518.62999999984</v>
          </cell>
        </row>
        <row r="250">
          <cell r="G250">
            <v>75338.820000000094</v>
          </cell>
        </row>
        <row r="251">
          <cell r="G251">
            <v>81178.949999999837</v>
          </cell>
        </row>
        <row r="252">
          <cell r="G252">
            <v>142304.49000000063</v>
          </cell>
        </row>
        <row r="253">
          <cell r="G253">
            <v>89615.070000000109</v>
          </cell>
        </row>
        <row r="254">
          <cell r="G254">
            <v>137222.81000000008</v>
          </cell>
        </row>
        <row r="255">
          <cell r="G255">
            <v>58505.489999999932</v>
          </cell>
        </row>
        <row r="256">
          <cell r="G256">
            <v>67262.100000000006</v>
          </cell>
        </row>
        <row r="257">
          <cell r="G257">
            <v>108942.02000000064</v>
          </cell>
        </row>
        <row r="258">
          <cell r="G258">
            <v>111260.12000000059</v>
          </cell>
        </row>
        <row r="259">
          <cell r="G259">
            <v>112453.94999999982</v>
          </cell>
        </row>
        <row r="260">
          <cell r="G260">
            <v>94574.00999999982</v>
          </cell>
        </row>
        <row r="261">
          <cell r="G261">
            <v>168019.36999999962</v>
          </cell>
        </row>
        <row r="262">
          <cell r="G262">
            <v>84031.579999999813</v>
          </cell>
        </row>
        <row r="263">
          <cell r="G263">
            <v>106437.53999999985</v>
          </cell>
        </row>
        <row r="264">
          <cell r="G264">
            <v>48908.429999999978</v>
          </cell>
        </row>
        <row r="265">
          <cell r="G265">
            <v>92268.490000000107</v>
          </cell>
        </row>
        <row r="266">
          <cell r="G266">
            <v>60229.910000000069</v>
          </cell>
        </row>
        <row r="267">
          <cell r="G267">
            <v>59871.770000000019</v>
          </cell>
        </row>
        <row r="268">
          <cell r="G268">
            <v>143212.93999999986</v>
          </cell>
        </row>
        <row r="269">
          <cell r="G269">
            <v>88342.089999999967</v>
          </cell>
        </row>
        <row r="270">
          <cell r="G270">
            <v>103890.00000000016</v>
          </cell>
        </row>
        <row r="271">
          <cell r="G271">
            <v>86256.46</v>
          </cell>
        </row>
        <row r="272">
          <cell r="G272">
            <v>131857.25999999992</v>
          </cell>
        </row>
        <row r="273">
          <cell r="G273">
            <v>90938.089999999807</v>
          </cell>
        </row>
        <row r="274">
          <cell r="G274">
            <v>128802.3199999998</v>
          </cell>
        </row>
        <row r="275">
          <cell r="G275">
            <v>124975.35000000005</v>
          </cell>
        </row>
        <row r="276">
          <cell r="G276">
            <v>98618.199999999822</v>
          </cell>
        </row>
        <row r="277">
          <cell r="G277">
            <v>143115.15000000008</v>
          </cell>
        </row>
        <row r="278">
          <cell r="G278">
            <v>102898.02</v>
          </cell>
        </row>
        <row r="279">
          <cell r="G279">
            <v>145127.50000000003</v>
          </cell>
        </row>
        <row r="280">
          <cell r="G280">
            <v>120991.98999999993</v>
          </cell>
        </row>
        <row r="281">
          <cell r="G281">
            <v>55619.829999999936</v>
          </cell>
        </row>
        <row r="282">
          <cell r="G282">
            <v>78957.95</v>
          </cell>
        </row>
        <row r="283">
          <cell r="G283">
            <v>86810.120000000097</v>
          </cell>
        </row>
        <row r="284">
          <cell r="G284">
            <v>92362.819999999847</v>
          </cell>
        </row>
        <row r="285">
          <cell r="G285">
            <v>217666.93999999992</v>
          </cell>
        </row>
        <row r="286">
          <cell r="G286">
            <v>91103.890000000072</v>
          </cell>
        </row>
        <row r="287">
          <cell r="G287">
            <v>76697.620000000155</v>
          </cell>
        </row>
        <row r="288">
          <cell r="G288">
            <v>32458.610000000015</v>
          </cell>
        </row>
        <row r="289">
          <cell r="G289">
            <v>26451.51</v>
          </cell>
        </row>
        <row r="290">
          <cell r="G290">
            <v>80992.390000000029</v>
          </cell>
        </row>
        <row r="291">
          <cell r="G291">
            <v>49353.010000000053</v>
          </cell>
        </row>
        <row r="292">
          <cell r="G292">
            <v>59406.170000000056</v>
          </cell>
        </row>
        <row r="293">
          <cell r="G293">
            <v>62446.760000000097</v>
          </cell>
        </row>
        <row r="294">
          <cell r="G294">
            <v>56475.000000000022</v>
          </cell>
        </row>
        <row r="295">
          <cell r="G295">
            <v>85427.950000000012</v>
          </cell>
        </row>
        <row r="296">
          <cell r="G296">
            <v>155256.23999999993</v>
          </cell>
        </row>
        <row r="297">
          <cell r="G297">
            <v>47339.600000000049</v>
          </cell>
        </row>
        <row r="298">
          <cell r="G298">
            <v>53919.620000000032</v>
          </cell>
        </row>
        <row r="299">
          <cell r="G299">
            <v>109572.27999999972</v>
          </cell>
        </row>
        <row r="300">
          <cell r="G300">
            <v>83830.070000000007</v>
          </cell>
        </row>
        <row r="301">
          <cell r="G301">
            <v>118080.96000000038</v>
          </cell>
        </row>
        <row r="302">
          <cell r="G302">
            <v>111725.77</v>
          </cell>
        </row>
        <row r="303">
          <cell r="G303">
            <v>112973.94000000013</v>
          </cell>
        </row>
        <row r="304">
          <cell r="G304">
            <v>113739.98000000007</v>
          </cell>
        </row>
        <row r="305">
          <cell r="G305">
            <v>100804.53000000023</v>
          </cell>
        </row>
        <row r="306">
          <cell r="G306">
            <v>114280.32000000001</v>
          </cell>
        </row>
        <row r="307">
          <cell r="G307">
            <v>112652.66999999963</v>
          </cell>
        </row>
        <row r="308">
          <cell r="G308">
            <v>140036.40000000014</v>
          </cell>
        </row>
        <row r="309">
          <cell r="G309">
            <v>150270.87000000037</v>
          </cell>
        </row>
        <row r="310">
          <cell r="G310">
            <v>19294.000276658669</v>
          </cell>
        </row>
        <row r="311">
          <cell r="G311">
            <v>110734.31972334131</v>
          </cell>
        </row>
        <row r="312">
          <cell r="G312">
            <v>4613.7348738315677</v>
          </cell>
        </row>
        <row r="313">
          <cell r="G313">
            <v>112765.47512616862</v>
          </cell>
        </row>
        <row r="314">
          <cell r="G314">
            <v>102315.42000000007</v>
          </cell>
        </row>
        <row r="315">
          <cell r="G315">
            <v>50350.93</v>
          </cell>
        </row>
        <row r="316">
          <cell r="G316">
            <v>60730.97999999996</v>
          </cell>
        </row>
        <row r="317">
          <cell r="G317">
            <v>41565.630000000041</v>
          </cell>
        </row>
        <row r="318">
          <cell r="G318">
            <v>95602.089999999938</v>
          </cell>
        </row>
        <row r="319">
          <cell r="G319">
            <v>43408.590000000026</v>
          </cell>
        </row>
        <row r="320">
          <cell r="G320">
            <v>109811.86000000004</v>
          </cell>
        </row>
        <row r="321">
          <cell r="G321">
            <v>114783.73999999989</v>
          </cell>
        </row>
        <row r="322">
          <cell r="G322">
            <v>159726.19999999981</v>
          </cell>
        </row>
        <row r="323">
          <cell r="G323">
            <v>109847.13000000022</v>
          </cell>
        </row>
        <row r="324">
          <cell r="G324">
            <v>35735.919999999976</v>
          </cell>
        </row>
        <row r="325">
          <cell r="G325">
            <v>95110.449999999677</v>
          </cell>
        </row>
        <row r="326">
          <cell r="G326">
            <v>109184.23999999985</v>
          </cell>
        </row>
        <row r="327">
          <cell r="G327">
            <v>99535.879999999874</v>
          </cell>
        </row>
        <row r="328">
          <cell r="G328">
            <v>125446.79000000001</v>
          </cell>
        </row>
        <row r="329">
          <cell r="G329">
            <v>105881.71000000008</v>
          </cell>
        </row>
        <row r="330">
          <cell r="G330">
            <v>126292.9200000001</v>
          </cell>
        </row>
        <row r="331">
          <cell r="G331">
            <v>87680.861573174989</v>
          </cell>
        </row>
        <row r="332">
          <cell r="G332">
            <v>8163.6884268250096</v>
          </cell>
        </row>
        <row r="333">
          <cell r="G333">
            <v>75862.709999999803</v>
          </cell>
        </row>
        <row r="334">
          <cell r="G334">
            <v>86801.049999999886</v>
          </cell>
        </row>
        <row r="335">
          <cell r="G335">
            <v>53673.709999999985</v>
          </cell>
        </row>
        <row r="336">
          <cell r="G336">
            <v>131010.62999999993</v>
          </cell>
        </row>
        <row r="337">
          <cell r="G337">
            <v>95658.14</v>
          </cell>
        </row>
        <row r="338">
          <cell r="G338">
            <v>102125.52000000022</v>
          </cell>
        </row>
        <row r="339">
          <cell r="G339">
            <v>128018.9799999997</v>
          </cell>
        </row>
        <row r="340">
          <cell r="G340">
            <v>120314.63</v>
          </cell>
        </row>
        <row r="341">
          <cell r="G341">
            <v>132289.96999999983</v>
          </cell>
        </row>
        <row r="342">
          <cell r="G342">
            <v>74296.150000000067</v>
          </cell>
        </row>
        <row r="343">
          <cell r="G343">
            <v>134371.18000000002</v>
          </cell>
        </row>
        <row r="344">
          <cell r="G344">
            <v>84252.889999999752</v>
          </cell>
        </row>
        <row r="345">
          <cell r="G345">
            <v>137561.06000000038</v>
          </cell>
        </row>
        <row r="346">
          <cell r="G346">
            <v>73393.23204089592</v>
          </cell>
        </row>
        <row r="347">
          <cell r="G347">
            <v>11417.467959104144</v>
          </cell>
        </row>
        <row r="348">
          <cell r="G348">
            <v>93232.09</v>
          </cell>
        </row>
        <row r="349">
          <cell r="G349">
            <v>82900.840000000215</v>
          </cell>
        </row>
        <row r="350">
          <cell r="G350">
            <v>82434.599999999889</v>
          </cell>
        </row>
        <row r="351">
          <cell r="G351">
            <v>119557.37000000034</v>
          </cell>
        </row>
        <row r="352">
          <cell r="G352">
            <v>93181.469999999943</v>
          </cell>
        </row>
        <row r="353">
          <cell r="G353">
            <v>62014.389999999919</v>
          </cell>
        </row>
        <row r="354">
          <cell r="G354">
            <v>123120.28000000038</v>
          </cell>
        </row>
        <row r="355">
          <cell r="G355">
            <v>94331.780000000072</v>
          </cell>
        </row>
        <row r="356">
          <cell r="G356">
            <v>121804.60000000033</v>
          </cell>
        </row>
        <row r="357">
          <cell r="G357">
            <v>143016.45000000086</v>
          </cell>
        </row>
        <row r="358">
          <cell r="G358">
            <v>61682.29999999993</v>
          </cell>
        </row>
        <row r="359">
          <cell r="G359">
            <v>152668.92999999973</v>
          </cell>
        </row>
        <row r="360">
          <cell r="G360">
            <v>114441.19000000016</v>
          </cell>
        </row>
        <row r="361">
          <cell r="G361">
            <v>107593.21000000006</v>
          </cell>
        </row>
        <row r="362">
          <cell r="G362">
            <v>131516.22000000018</v>
          </cell>
        </row>
        <row r="363">
          <cell r="G363">
            <v>132758.51000000015</v>
          </cell>
        </row>
        <row r="364">
          <cell r="G364">
            <v>104300.81999999995</v>
          </cell>
        </row>
        <row r="365">
          <cell r="G365">
            <v>75130.560000000056</v>
          </cell>
        </row>
        <row r="366">
          <cell r="G366">
            <v>131671.80000000037</v>
          </cell>
        </row>
        <row r="367">
          <cell r="G367">
            <v>112145.48000000001</v>
          </cell>
        </row>
        <row r="368">
          <cell r="G368">
            <v>128123.02999999996</v>
          </cell>
        </row>
        <row r="369">
          <cell r="G369">
            <v>93823.299999999901</v>
          </cell>
        </row>
        <row r="370">
          <cell r="G370">
            <v>75239.470000000161</v>
          </cell>
        </row>
        <row r="371">
          <cell r="G371">
            <v>79199.560000000114</v>
          </cell>
        </row>
        <row r="372">
          <cell r="G372">
            <v>94736.780000000013</v>
          </cell>
        </row>
        <row r="373">
          <cell r="G373">
            <v>117367.78999999992</v>
          </cell>
        </row>
        <row r="374">
          <cell r="G374">
            <v>99016.28000000013</v>
          </cell>
        </row>
        <row r="377">
          <cell r="G377">
            <v>91073.340000000113</v>
          </cell>
        </row>
        <row r="378">
          <cell r="G378">
            <v>140809.14000000001</v>
          </cell>
        </row>
        <row r="379">
          <cell r="G379">
            <v>138111.76999999981</v>
          </cell>
        </row>
        <row r="380">
          <cell r="G380">
            <v>100117.81000000001</v>
          </cell>
        </row>
        <row r="381">
          <cell r="G381">
            <v>126515.00000000012</v>
          </cell>
        </row>
        <row r="382">
          <cell r="G382">
            <v>138684.83000000037</v>
          </cell>
        </row>
        <row r="383">
          <cell r="G383">
            <v>81063.920000000056</v>
          </cell>
        </row>
        <row r="384">
          <cell r="G384">
            <v>88563.330000000307</v>
          </cell>
        </row>
        <row r="385">
          <cell r="G385">
            <v>84957.830000000045</v>
          </cell>
        </row>
        <row r="386">
          <cell r="G386">
            <v>118176.42000000006</v>
          </cell>
        </row>
        <row r="388">
          <cell r="G388">
            <v>140104.73999999859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location Summary by mandate"/>
      <sheetName val="Summary of Allocations by Geog"/>
      <sheetName val="Allocations"/>
      <sheetName val="final RCA"/>
      <sheetName val="Allocations sort"/>
      <sheetName val="Sheet5"/>
      <sheetName val="Sheet2"/>
      <sheetName val="Sheet1"/>
      <sheetName val="Sheet7"/>
      <sheetName val="CCG Cost Centre - Allocations"/>
      <sheetName val="CB Cost Centre Matrix"/>
      <sheetName val="Mandate Summary"/>
      <sheetName val="Sheet10"/>
      <sheetName val="Sheet9"/>
      <sheetName val="Frontsheet - Worksheet List"/>
      <sheetName val="Mandate Reconciliation"/>
      <sheetName val="Financial Directions"/>
      <sheetName val="Master File"/>
      <sheetName val="Programme Level Detail"/>
      <sheetName val="Report - National"/>
      <sheetName val="Report - By Area Team"/>
      <sheetName val="Report - By CCG"/>
      <sheetName val="Amendment Form"/>
      <sheetName val="Control Log"/>
      <sheetName val="CCG"/>
      <sheetName val="Local Auth"/>
      <sheetName val="DC 2013 05 22"/>
      <sheetName val="PT Rec summary"/>
      <sheetName val="Codes &amp; Organisations"/>
      <sheetName val="Timtetab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>
        <row r="14">
          <cell r="D14">
            <v>6535291.9199999999</v>
          </cell>
        </row>
      </sheetData>
      <sheetData sheetId="16" refreshError="1"/>
      <sheetData sheetId="17">
        <row r="7">
          <cell r="C7" t="str">
            <v>01C</v>
          </cell>
          <cell r="D7" t="str">
            <v>NHS Eastern Cheshire CCG</v>
          </cell>
          <cell r="E7" t="str">
            <v>AT</v>
          </cell>
          <cell r="F7" t="str">
            <v>Q44</v>
          </cell>
          <cell r="G7" t="str">
            <v>Cheshire, Warrington &amp; Wirral</v>
          </cell>
          <cell r="H7" t="str">
            <v>RT</v>
          </cell>
          <cell r="I7" t="str">
            <v>Y54</v>
          </cell>
          <cell r="J7" t="str">
            <v>North</v>
          </cell>
          <cell r="K7">
            <v>219307</v>
          </cell>
          <cell r="L7">
            <v>4930</v>
          </cell>
          <cell r="AC7">
            <v>224237</v>
          </cell>
        </row>
        <row r="8">
          <cell r="C8" t="str">
            <v>01R</v>
          </cell>
          <cell r="D8" t="str">
            <v>NHS South Cheshire CCG</v>
          </cell>
          <cell r="E8" t="str">
            <v>AT</v>
          </cell>
          <cell r="F8" t="str">
            <v>Q44</v>
          </cell>
          <cell r="G8" t="str">
            <v>Cheshire, Warrington &amp; Wirral</v>
          </cell>
          <cell r="H8" t="str">
            <v>RT</v>
          </cell>
          <cell r="I8" t="str">
            <v>Y54</v>
          </cell>
          <cell r="J8" t="str">
            <v>North</v>
          </cell>
          <cell r="K8">
            <v>193566</v>
          </cell>
          <cell r="L8">
            <v>4260</v>
          </cell>
          <cell r="AC8">
            <v>197826</v>
          </cell>
        </row>
        <row r="9">
          <cell r="C9" t="str">
            <v>02D</v>
          </cell>
          <cell r="D9" t="str">
            <v>NHS Vale Royal CCG</v>
          </cell>
          <cell r="E9" t="str">
            <v>AT</v>
          </cell>
          <cell r="F9" t="str">
            <v>Q44</v>
          </cell>
          <cell r="G9" t="str">
            <v>Cheshire, Warrington &amp; Wirral</v>
          </cell>
          <cell r="H9" t="str">
            <v>RT</v>
          </cell>
          <cell r="I9" t="str">
            <v>Y54</v>
          </cell>
          <cell r="J9" t="str">
            <v>North</v>
          </cell>
          <cell r="K9">
            <v>120033</v>
          </cell>
          <cell r="L9">
            <v>2440</v>
          </cell>
          <cell r="AC9">
            <v>122473</v>
          </cell>
        </row>
        <row r="10">
          <cell r="C10" t="str">
            <v>02E</v>
          </cell>
          <cell r="D10" t="str">
            <v>NHS Warrington CCG</v>
          </cell>
          <cell r="E10" t="str">
            <v>AT</v>
          </cell>
          <cell r="F10" t="str">
            <v>Q44</v>
          </cell>
          <cell r="G10" t="str">
            <v>Cheshire, Warrington &amp; Wirral</v>
          </cell>
          <cell r="H10" t="str">
            <v>RT</v>
          </cell>
          <cell r="I10" t="str">
            <v>Y54</v>
          </cell>
          <cell r="J10" t="str">
            <v>North</v>
          </cell>
          <cell r="K10">
            <v>231588</v>
          </cell>
          <cell r="L10">
            <v>5120</v>
          </cell>
          <cell r="AC10">
            <v>236708</v>
          </cell>
        </row>
        <row r="11">
          <cell r="C11" t="str">
            <v>02F</v>
          </cell>
          <cell r="D11" t="str">
            <v>NHS West Cheshire CCG</v>
          </cell>
          <cell r="E11" t="str">
            <v>AT</v>
          </cell>
          <cell r="F11" t="str">
            <v>Q44</v>
          </cell>
          <cell r="G11" t="str">
            <v>Cheshire, Warrington &amp; Wirral</v>
          </cell>
          <cell r="H11" t="str">
            <v>RT</v>
          </cell>
          <cell r="I11" t="str">
            <v>Y54</v>
          </cell>
          <cell r="J11" t="str">
            <v>North</v>
          </cell>
          <cell r="K11">
            <v>308328</v>
          </cell>
          <cell r="L11">
            <v>6070</v>
          </cell>
          <cell r="AC11">
            <v>314398</v>
          </cell>
        </row>
        <row r="12">
          <cell r="C12" t="str">
            <v>12F</v>
          </cell>
          <cell r="D12" t="str">
            <v>NHS Wirral CCG</v>
          </cell>
          <cell r="E12" t="str">
            <v>AT</v>
          </cell>
          <cell r="F12" t="str">
            <v>Q44</v>
          </cell>
          <cell r="G12" t="str">
            <v>Cheshire, Warrington &amp; Wirral</v>
          </cell>
          <cell r="H12" t="str">
            <v>RT</v>
          </cell>
          <cell r="I12" t="str">
            <v>Y54</v>
          </cell>
          <cell r="J12" t="str">
            <v>North</v>
          </cell>
          <cell r="K12">
            <v>445168</v>
          </cell>
          <cell r="L12">
            <v>8000</v>
          </cell>
          <cell r="AC12">
            <v>453168</v>
          </cell>
        </row>
        <row r="13">
          <cell r="C13" t="str">
            <v>00C</v>
          </cell>
          <cell r="D13" t="str">
            <v>NHS Darlington CCG</v>
          </cell>
          <cell r="E13" t="str">
            <v>AT</v>
          </cell>
          <cell r="F13" t="str">
            <v>Q45</v>
          </cell>
          <cell r="G13" t="str">
            <v>Durham, Darlington &amp; Tees</v>
          </cell>
          <cell r="H13" t="str">
            <v>RT</v>
          </cell>
          <cell r="I13" t="str">
            <v>Y54</v>
          </cell>
          <cell r="J13" t="str">
            <v>North</v>
          </cell>
          <cell r="K13">
            <v>130336</v>
          </cell>
          <cell r="L13">
            <v>2610</v>
          </cell>
          <cell r="AC13">
            <v>132946</v>
          </cell>
        </row>
        <row r="14">
          <cell r="C14" t="str">
            <v>00D</v>
          </cell>
          <cell r="D14" t="str">
            <v>NHS Durham Dales, Easington and Sedgefield CCG</v>
          </cell>
          <cell r="E14" t="str">
            <v>AT</v>
          </cell>
          <cell r="F14" t="str">
            <v>Q45</v>
          </cell>
          <cell r="G14" t="str">
            <v>Durham, Darlington &amp; Tees</v>
          </cell>
          <cell r="H14" t="str">
            <v>RT</v>
          </cell>
          <cell r="I14" t="str">
            <v>Y54</v>
          </cell>
          <cell r="J14" t="str">
            <v>North</v>
          </cell>
          <cell r="K14">
            <v>398372</v>
          </cell>
          <cell r="L14">
            <v>7070</v>
          </cell>
          <cell r="AC14">
            <v>405442</v>
          </cell>
        </row>
        <row r="15">
          <cell r="C15" t="str">
            <v>00J</v>
          </cell>
          <cell r="D15" t="str">
            <v>NHS North Durham CCG</v>
          </cell>
          <cell r="E15" t="str">
            <v>AT</v>
          </cell>
          <cell r="F15" t="str">
            <v>Q45</v>
          </cell>
          <cell r="G15" t="str">
            <v>Durham, Darlington &amp; Tees</v>
          </cell>
          <cell r="H15" t="str">
            <v>RT</v>
          </cell>
          <cell r="I15" t="str">
            <v>Y54</v>
          </cell>
          <cell r="J15" t="str">
            <v>North</v>
          </cell>
          <cell r="K15">
            <v>307439</v>
          </cell>
          <cell r="L15">
            <v>6070</v>
          </cell>
          <cell r="AC15">
            <v>313509</v>
          </cell>
        </row>
        <row r="16">
          <cell r="C16" t="str">
            <v>00K</v>
          </cell>
          <cell r="D16" t="str">
            <v>NHS Hartlepool and Stockton-on-Tees CCG</v>
          </cell>
          <cell r="E16" t="str">
            <v>AT</v>
          </cell>
          <cell r="F16" t="str">
            <v>Q45</v>
          </cell>
          <cell r="G16" t="str">
            <v>Durham, Darlington &amp; Tees</v>
          </cell>
          <cell r="H16" t="str">
            <v>RT</v>
          </cell>
          <cell r="I16" t="str">
            <v>Y54</v>
          </cell>
          <cell r="J16" t="str">
            <v>North</v>
          </cell>
          <cell r="K16">
            <v>362855</v>
          </cell>
          <cell r="L16">
            <v>7140</v>
          </cell>
          <cell r="AC16">
            <v>369995</v>
          </cell>
        </row>
        <row r="17">
          <cell r="C17" t="str">
            <v>00M</v>
          </cell>
          <cell r="D17" t="str">
            <v>NHS South Tees CCG</v>
          </cell>
          <cell r="E17" t="str">
            <v>AT</v>
          </cell>
          <cell r="F17" t="str">
            <v>Q45</v>
          </cell>
          <cell r="G17" t="str">
            <v>Durham, Darlington &amp; Tees</v>
          </cell>
          <cell r="H17" t="str">
            <v>RT</v>
          </cell>
          <cell r="I17" t="str">
            <v>Y54</v>
          </cell>
          <cell r="J17" t="str">
            <v>North</v>
          </cell>
          <cell r="K17">
            <v>383116</v>
          </cell>
          <cell r="L17">
            <v>6850</v>
          </cell>
          <cell r="AC17">
            <v>389966</v>
          </cell>
        </row>
        <row r="18">
          <cell r="C18" t="str">
            <v>00T</v>
          </cell>
          <cell r="D18" t="str">
            <v>NHS Bolton CCG</v>
          </cell>
          <cell r="E18" t="str">
            <v>AT</v>
          </cell>
          <cell r="F18" t="str">
            <v>Q46</v>
          </cell>
          <cell r="G18" t="str">
            <v>Greater Manchester</v>
          </cell>
          <cell r="H18" t="str">
            <v>RT</v>
          </cell>
          <cell r="I18" t="str">
            <v>Y54</v>
          </cell>
          <cell r="J18" t="str">
            <v>North</v>
          </cell>
          <cell r="K18">
            <v>331159</v>
          </cell>
          <cell r="L18">
            <v>7000</v>
          </cell>
          <cell r="AC18">
            <v>338159</v>
          </cell>
        </row>
        <row r="19">
          <cell r="C19" t="str">
            <v>00V</v>
          </cell>
          <cell r="D19" t="str">
            <v>NHS Bury CCG</v>
          </cell>
          <cell r="E19" t="str">
            <v>AT</v>
          </cell>
          <cell r="F19" t="str">
            <v>Q46</v>
          </cell>
          <cell r="G19" t="str">
            <v>Greater Manchester</v>
          </cell>
          <cell r="H19" t="str">
            <v>RT</v>
          </cell>
          <cell r="I19" t="str">
            <v>Y54</v>
          </cell>
          <cell r="J19" t="str">
            <v>North</v>
          </cell>
          <cell r="K19">
            <v>215753</v>
          </cell>
          <cell r="L19">
            <v>4670</v>
          </cell>
          <cell r="AC19">
            <v>220423</v>
          </cell>
        </row>
        <row r="20">
          <cell r="C20" t="str">
            <v>00W</v>
          </cell>
          <cell r="D20" t="str">
            <v>NHS Central Manchester CCG</v>
          </cell>
          <cell r="E20" t="str">
            <v>AT</v>
          </cell>
          <cell r="F20" t="str">
            <v>Q46</v>
          </cell>
          <cell r="G20" t="str">
            <v>Greater Manchester</v>
          </cell>
          <cell r="H20" t="str">
            <v>RT</v>
          </cell>
          <cell r="I20" t="str">
            <v>Y54</v>
          </cell>
          <cell r="J20" t="str">
            <v>North</v>
          </cell>
          <cell r="K20">
            <v>233893</v>
          </cell>
          <cell r="L20">
            <v>5080</v>
          </cell>
          <cell r="AC20">
            <v>238973</v>
          </cell>
        </row>
        <row r="21">
          <cell r="C21" t="str">
            <v>00Y</v>
          </cell>
          <cell r="D21" t="str">
            <v>NHS Oldham CCG</v>
          </cell>
          <cell r="E21" t="str">
            <v>AT</v>
          </cell>
          <cell r="F21" t="str">
            <v>Q46</v>
          </cell>
          <cell r="G21" t="str">
            <v>Greater Manchester</v>
          </cell>
          <cell r="H21" t="str">
            <v>RT</v>
          </cell>
          <cell r="I21" t="str">
            <v>Y54</v>
          </cell>
          <cell r="J21" t="str">
            <v>North</v>
          </cell>
          <cell r="K21">
            <v>295824</v>
          </cell>
          <cell r="L21">
            <v>5770</v>
          </cell>
          <cell r="AC21">
            <v>301594</v>
          </cell>
        </row>
        <row r="22">
          <cell r="C22" t="str">
            <v>01D</v>
          </cell>
          <cell r="D22" t="str">
            <v>NHS Heywood, Middleton &amp; Rochdale CCG</v>
          </cell>
          <cell r="E22" t="str">
            <v>AT</v>
          </cell>
          <cell r="F22" t="str">
            <v>Q46</v>
          </cell>
          <cell r="G22" t="str">
            <v>Greater Manchester</v>
          </cell>
          <cell r="H22" t="str">
            <v>RT</v>
          </cell>
          <cell r="I22" t="str">
            <v>Y54</v>
          </cell>
          <cell r="J22" t="str">
            <v>North</v>
          </cell>
          <cell r="K22">
            <v>268553</v>
          </cell>
          <cell r="L22">
            <v>5310</v>
          </cell>
          <cell r="AC22">
            <v>273863</v>
          </cell>
        </row>
        <row r="23">
          <cell r="C23" t="str">
            <v>01G</v>
          </cell>
          <cell r="D23" t="str">
            <v>NHS Salford CCG</v>
          </cell>
          <cell r="E23" t="str">
            <v>AT</v>
          </cell>
          <cell r="F23" t="str">
            <v>Q46</v>
          </cell>
          <cell r="G23" t="str">
            <v>Greater Manchester</v>
          </cell>
          <cell r="H23" t="str">
            <v>RT</v>
          </cell>
          <cell r="I23" t="str">
            <v>Y54</v>
          </cell>
          <cell r="J23" t="str">
            <v>North</v>
          </cell>
          <cell r="K23">
            <v>321563</v>
          </cell>
          <cell r="L23">
            <v>6050</v>
          </cell>
          <cell r="AC23">
            <v>327613</v>
          </cell>
        </row>
        <row r="24">
          <cell r="C24" t="str">
            <v>01M</v>
          </cell>
          <cell r="D24" t="str">
            <v>NHS North Manchester CCG</v>
          </cell>
          <cell r="E24" t="str">
            <v>AT</v>
          </cell>
          <cell r="F24" t="str">
            <v>Q46</v>
          </cell>
          <cell r="G24" t="str">
            <v>Greater Manchester</v>
          </cell>
          <cell r="H24" t="str">
            <v>RT</v>
          </cell>
          <cell r="I24" t="str">
            <v>Y54</v>
          </cell>
          <cell r="J24" t="str">
            <v>North</v>
          </cell>
          <cell r="K24">
            <v>251571</v>
          </cell>
          <cell r="L24">
            <v>4440</v>
          </cell>
          <cell r="AC24">
            <v>256011</v>
          </cell>
        </row>
        <row r="25">
          <cell r="C25" t="str">
            <v>01N</v>
          </cell>
          <cell r="D25" t="str">
            <v>NHS South Manchester CCG</v>
          </cell>
          <cell r="E25" t="str">
            <v>AT</v>
          </cell>
          <cell r="F25" t="str">
            <v>Q46</v>
          </cell>
          <cell r="G25" t="str">
            <v>Greater Manchester</v>
          </cell>
          <cell r="H25" t="str">
            <v>RT</v>
          </cell>
          <cell r="I25" t="str">
            <v>Y54</v>
          </cell>
          <cell r="J25" t="str">
            <v>North</v>
          </cell>
          <cell r="K25">
            <v>204163</v>
          </cell>
          <cell r="L25">
            <v>3950</v>
          </cell>
          <cell r="AC25">
            <v>208113</v>
          </cell>
        </row>
        <row r="26">
          <cell r="C26" t="str">
            <v>01W</v>
          </cell>
          <cell r="D26" t="str">
            <v>NHS Stockport CCG</v>
          </cell>
          <cell r="E26" t="str">
            <v>AT</v>
          </cell>
          <cell r="F26" t="str">
            <v>Q46</v>
          </cell>
          <cell r="G26" t="str">
            <v>Greater Manchester</v>
          </cell>
          <cell r="H26" t="str">
            <v>RT</v>
          </cell>
          <cell r="I26" t="str">
            <v>Y54</v>
          </cell>
          <cell r="J26" t="str">
            <v>North</v>
          </cell>
          <cell r="K26">
            <v>349988</v>
          </cell>
          <cell r="L26">
            <v>7180</v>
          </cell>
          <cell r="AC26">
            <v>357168</v>
          </cell>
        </row>
        <row r="27">
          <cell r="C27" t="str">
            <v>01Y</v>
          </cell>
          <cell r="D27" t="str">
            <v>NHS Tameside and Glossop CCG</v>
          </cell>
          <cell r="E27" t="str">
            <v>AT</v>
          </cell>
          <cell r="F27" t="str">
            <v>Q46</v>
          </cell>
          <cell r="G27" t="str">
            <v>Greater Manchester</v>
          </cell>
          <cell r="H27" t="str">
            <v>RT</v>
          </cell>
          <cell r="I27" t="str">
            <v>Y54</v>
          </cell>
          <cell r="J27" t="str">
            <v>North</v>
          </cell>
          <cell r="K27">
            <v>305884</v>
          </cell>
          <cell r="L27">
            <v>5810</v>
          </cell>
          <cell r="AC27">
            <v>311694</v>
          </cell>
        </row>
        <row r="28">
          <cell r="C28" t="str">
            <v>02A</v>
          </cell>
          <cell r="D28" t="str">
            <v>NHS Trafford CCG</v>
          </cell>
          <cell r="E28" t="str">
            <v>AT</v>
          </cell>
          <cell r="F28" t="str">
            <v>Q46</v>
          </cell>
          <cell r="G28" t="str">
            <v>Greater Manchester</v>
          </cell>
          <cell r="H28" t="str">
            <v>RT</v>
          </cell>
          <cell r="I28" t="str">
            <v>Y54</v>
          </cell>
          <cell r="J28" t="str">
            <v>North</v>
          </cell>
          <cell r="K28">
            <v>267981</v>
          </cell>
          <cell r="L28">
            <v>5630</v>
          </cell>
          <cell r="AC28">
            <v>273611</v>
          </cell>
        </row>
        <row r="29">
          <cell r="C29" t="str">
            <v>02H</v>
          </cell>
          <cell r="D29" t="str">
            <v>NHS Wigan Borough CCG</v>
          </cell>
          <cell r="E29" t="str">
            <v>AT</v>
          </cell>
          <cell r="F29" t="str">
            <v>Q46</v>
          </cell>
          <cell r="G29" t="str">
            <v>Greater Manchester</v>
          </cell>
          <cell r="H29" t="str">
            <v>RT</v>
          </cell>
          <cell r="I29" t="str">
            <v>Y54</v>
          </cell>
          <cell r="J29" t="str">
            <v>North</v>
          </cell>
          <cell r="K29">
            <v>407316</v>
          </cell>
          <cell r="L29">
            <v>7910</v>
          </cell>
          <cell r="AC29">
            <v>415226</v>
          </cell>
        </row>
        <row r="30">
          <cell r="C30" t="str">
            <v>00Q</v>
          </cell>
          <cell r="D30" t="str">
            <v>NHS Blackburn with Darwen CCG</v>
          </cell>
          <cell r="E30" t="str">
            <v>AT</v>
          </cell>
          <cell r="F30" t="str">
            <v>Q47</v>
          </cell>
          <cell r="G30" t="str">
            <v>Lancashire</v>
          </cell>
          <cell r="H30" t="str">
            <v>RT</v>
          </cell>
          <cell r="I30" t="str">
            <v>Y54</v>
          </cell>
          <cell r="J30" t="str">
            <v>North</v>
          </cell>
          <cell r="K30">
            <v>189152</v>
          </cell>
          <cell r="L30">
            <v>3980</v>
          </cell>
          <cell r="AC30">
            <v>193132</v>
          </cell>
        </row>
        <row r="31">
          <cell r="C31" t="str">
            <v>00R</v>
          </cell>
          <cell r="D31" t="str">
            <v>NHS Blackpool CCG</v>
          </cell>
          <cell r="E31" t="str">
            <v>AT</v>
          </cell>
          <cell r="F31" t="str">
            <v>Q47</v>
          </cell>
          <cell r="G31" t="str">
            <v>Lancashire</v>
          </cell>
          <cell r="H31" t="str">
            <v>RT</v>
          </cell>
          <cell r="I31" t="str">
            <v>Y54</v>
          </cell>
          <cell r="J31" t="str">
            <v>North</v>
          </cell>
          <cell r="K31">
            <v>222925</v>
          </cell>
          <cell r="L31">
            <v>3950</v>
          </cell>
          <cell r="AC31">
            <v>226875</v>
          </cell>
        </row>
        <row r="32">
          <cell r="C32" t="str">
            <v>00X</v>
          </cell>
          <cell r="D32" t="str">
            <v>NHS Chorley and South Ribble CCG</v>
          </cell>
          <cell r="E32" t="str">
            <v>AT</v>
          </cell>
          <cell r="F32" t="str">
            <v>Q47</v>
          </cell>
          <cell r="G32" t="str">
            <v>Lancashire</v>
          </cell>
          <cell r="H32" t="str">
            <v>RT</v>
          </cell>
          <cell r="I32" t="str">
            <v>Y54</v>
          </cell>
          <cell r="J32" t="str">
            <v>North</v>
          </cell>
          <cell r="K32">
            <v>213438</v>
          </cell>
          <cell r="L32">
            <v>4280</v>
          </cell>
          <cell r="AC32">
            <v>217718</v>
          </cell>
        </row>
        <row r="33">
          <cell r="C33" t="str">
            <v>01A</v>
          </cell>
          <cell r="D33" t="str">
            <v>NHS East Lancashire CCG</v>
          </cell>
          <cell r="E33" t="str">
            <v>AT</v>
          </cell>
          <cell r="F33" t="str">
            <v>Q47</v>
          </cell>
          <cell r="G33" t="str">
            <v>Lancashire</v>
          </cell>
          <cell r="H33" t="str">
            <v>RT</v>
          </cell>
          <cell r="I33" t="str">
            <v>Y54</v>
          </cell>
          <cell r="J33" t="str">
            <v>North</v>
          </cell>
          <cell r="K33">
            <v>473501</v>
          </cell>
          <cell r="L33">
            <v>8880</v>
          </cell>
          <cell r="AC33">
            <v>482381</v>
          </cell>
        </row>
        <row r="34">
          <cell r="C34" t="str">
            <v>01E</v>
          </cell>
          <cell r="D34" t="str">
            <v>NHS Greater Preston CCG</v>
          </cell>
          <cell r="E34" t="str">
            <v>AT</v>
          </cell>
          <cell r="F34" t="str">
            <v>Q47</v>
          </cell>
          <cell r="G34" t="str">
            <v>Lancashire</v>
          </cell>
          <cell r="H34" t="str">
            <v>RT</v>
          </cell>
          <cell r="I34" t="str">
            <v>Y54</v>
          </cell>
          <cell r="J34" t="str">
            <v>North</v>
          </cell>
          <cell r="K34">
            <v>242376</v>
          </cell>
          <cell r="L34">
            <v>5040</v>
          </cell>
          <cell r="AC34">
            <v>247416</v>
          </cell>
        </row>
        <row r="35">
          <cell r="C35" t="str">
            <v>01K</v>
          </cell>
          <cell r="D35" t="str">
            <v>NHS Lancashire North CCG</v>
          </cell>
          <cell r="E35" t="str">
            <v>AT</v>
          </cell>
          <cell r="F35" t="str">
            <v>Q47</v>
          </cell>
          <cell r="G35" t="str">
            <v>Lancashire</v>
          </cell>
          <cell r="H35" t="str">
            <v>RT</v>
          </cell>
          <cell r="I35" t="str">
            <v>Y54</v>
          </cell>
          <cell r="J35" t="str">
            <v>North</v>
          </cell>
          <cell r="K35">
            <v>193315</v>
          </cell>
          <cell r="L35">
            <v>3730</v>
          </cell>
          <cell r="AC35">
            <v>197045</v>
          </cell>
        </row>
        <row r="36">
          <cell r="C36" t="str">
            <v>02G</v>
          </cell>
          <cell r="D36" t="str">
            <v>NHS West Lancashire CCG</v>
          </cell>
          <cell r="E36" t="str">
            <v>AT</v>
          </cell>
          <cell r="F36" t="str">
            <v>Q47</v>
          </cell>
          <cell r="G36" t="str">
            <v>Lancashire</v>
          </cell>
          <cell r="H36" t="str">
            <v>RT</v>
          </cell>
          <cell r="I36" t="str">
            <v>Y54</v>
          </cell>
          <cell r="J36" t="str">
            <v>North</v>
          </cell>
          <cell r="K36">
            <v>127486</v>
          </cell>
          <cell r="L36">
            <v>2680</v>
          </cell>
          <cell r="AC36">
            <v>130166</v>
          </cell>
        </row>
        <row r="37">
          <cell r="C37" t="str">
            <v>02M</v>
          </cell>
          <cell r="D37" t="str">
            <v>NHS Fylde &amp; Wyre CCG</v>
          </cell>
          <cell r="E37" t="str">
            <v>AT</v>
          </cell>
          <cell r="F37" t="str">
            <v>Q47</v>
          </cell>
          <cell r="G37" t="str">
            <v>Lancashire</v>
          </cell>
          <cell r="H37" t="str">
            <v>RT</v>
          </cell>
          <cell r="I37" t="str">
            <v>Y54</v>
          </cell>
          <cell r="J37" t="str">
            <v>North</v>
          </cell>
          <cell r="K37">
            <v>196071</v>
          </cell>
          <cell r="L37">
            <v>3630</v>
          </cell>
          <cell r="AC37">
            <v>199701</v>
          </cell>
        </row>
        <row r="38">
          <cell r="C38" t="str">
            <v>01F</v>
          </cell>
          <cell r="D38" t="str">
            <v>NHS Halton CCG</v>
          </cell>
          <cell r="E38" t="str">
            <v>AT</v>
          </cell>
          <cell r="F38" t="str">
            <v>Q48</v>
          </cell>
          <cell r="G38" t="str">
            <v>Merseyside</v>
          </cell>
          <cell r="H38" t="str">
            <v>RT</v>
          </cell>
          <cell r="I38" t="str">
            <v>Y54</v>
          </cell>
          <cell r="J38" t="str">
            <v>North</v>
          </cell>
          <cell r="K38">
            <v>176657</v>
          </cell>
          <cell r="L38">
            <v>3100</v>
          </cell>
          <cell r="AC38">
            <v>179757</v>
          </cell>
        </row>
        <row r="39">
          <cell r="C39" t="str">
            <v>01J</v>
          </cell>
          <cell r="D39" t="str">
            <v>NHS Knowsley CCG</v>
          </cell>
          <cell r="E39" t="str">
            <v>AT</v>
          </cell>
          <cell r="F39" t="str">
            <v>Q48</v>
          </cell>
          <cell r="G39" t="str">
            <v>Merseyside</v>
          </cell>
          <cell r="H39" t="str">
            <v>RT</v>
          </cell>
          <cell r="I39" t="str">
            <v>Y54</v>
          </cell>
          <cell r="J39" t="str">
            <v>North</v>
          </cell>
          <cell r="K39">
            <v>241456</v>
          </cell>
          <cell r="L39">
            <v>3730</v>
          </cell>
          <cell r="AC39">
            <v>245186</v>
          </cell>
        </row>
        <row r="40">
          <cell r="C40" t="str">
            <v>01T</v>
          </cell>
          <cell r="D40" t="str">
            <v>NHS South Sefton CCG</v>
          </cell>
          <cell r="E40" t="str">
            <v>AT</v>
          </cell>
          <cell r="F40" t="str">
            <v>Q48</v>
          </cell>
          <cell r="G40" t="str">
            <v>Merseyside</v>
          </cell>
          <cell r="H40" t="str">
            <v>RT</v>
          </cell>
          <cell r="I40" t="str">
            <v>Y54</v>
          </cell>
          <cell r="J40" t="str">
            <v>North</v>
          </cell>
          <cell r="K40">
            <v>234963</v>
          </cell>
          <cell r="L40">
            <v>3680</v>
          </cell>
          <cell r="AC40">
            <v>238643</v>
          </cell>
        </row>
        <row r="41">
          <cell r="C41" t="str">
            <v>01V</v>
          </cell>
          <cell r="D41" t="str">
            <v>NHS Southport and Formby CCG</v>
          </cell>
          <cell r="E41" t="str">
            <v>AT</v>
          </cell>
          <cell r="F41" t="str">
            <v>Q48</v>
          </cell>
          <cell r="G41" t="str">
            <v>Merseyside</v>
          </cell>
          <cell r="H41" t="str">
            <v>RT</v>
          </cell>
          <cell r="I41" t="str">
            <v>Y54</v>
          </cell>
          <cell r="J41" t="str">
            <v>North</v>
          </cell>
          <cell r="K41">
            <v>155791</v>
          </cell>
          <cell r="L41">
            <v>2980</v>
          </cell>
          <cell r="AC41">
            <v>158771</v>
          </cell>
        </row>
        <row r="42">
          <cell r="C42" t="str">
            <v>01X</v>
          </cell>
          <cell r="D42" t="str">
            <v>NHS St Helens CCG</v>
          </cell>
          <cell r="E42" t="str">
            <v>AT</v>
          </cell>
          <cell r="F42" t="str">
            <v>Q48</v>
          </cell>
          <cell r="G42" t="str">
            <v>Merseyside</v>
          </cell>
          <cell r="H42" t="str">
            <v>RT</v>
          </cell>
          <cell r="I42" t="str">
            <v>Y54</v>
          </cell>
          <cell r="J42" t="str">
            <v>North</v>
          </cell>
          <cell r="K42">
            <v>262206</v>
          </cell>
          <cell r="L42">
            <v>4670</v>
          </cell>
          <cell r="AC42">
            <v>266876</v>
          </cell>
        </row>
        <row r="43">
          <cell r="C43" t="str">
            <v>99A</v>
          </cell>
          <cell r="D43" t="str">
            <v>NHS Liverpool CCG</v>
          </cell>
          <cell r="E43" t="str">
            <v>AT</v>
          </cell>
          <cell r="F43" t="str">
            <v>Q48</v>
          </cell>
          <cell r="G43" t="str">
            <v>Merseyside</v>
          </cell>
          <cell r="H43" t="str">
            <v>RT</v>
          </cell>
          <cell r="I43" t="str">
            <v>Y54</v>
          </cell>
          <cell r="J43" t="str">
            <v>North</v>
          </cell>
          <cell r="K43">
            <v>703032</v>
          </cell>
          <cell r="L43">
            <v>11800</v>
          </cell>
          <cell r="AC43">
            <v>714832</v>
          </cell>
        </row>
        <row r="44">
          <cell r="C44" t="str">
            <v>00F</v>
          </cell>
          <cell r="D44" t="str">
            <v>NHS Gateshead CCG</v>
          </cell>
          <cell r="E44" t="str">
            <v>AT</v>
          </cell>
          <cell r="F44" t="str">
            <v>Q49</v>
          </cell>
          <cell r="G44" t="str">
            <v>Cumbria, Northumb, Tyne &amp; Wear</v>
          </cell>
          <cell r="H44" t="str">
            <v>RT</v>
          </cell>
          <cell r="I44" t="str">
            <v>Y54</v>
          </cell>
          <cell r="J44" t="str">
            <v>North</v>
          </cell>
          <cell r="K44">
            <v>280751</v>
          </cell>
          <cell r="L44">
            <v>5100</v>
          </cell>
          <cell r="AC44">
            <v>285851</v>
          </cell>
        </row>
        <row r="45">
          <cell r="C45" t="str">
            <v>00G</v>
          </cell>
          <cell r="D45" t="str">
            <v>NHS Newcastle North and East CCG</v>
          </cell>
          <cell r="E45" t="str">
            <v>AT</v>
          </cell>
          <cell r="F45" t="str">
            <v>Q49</v>
          </cell>
          <cell r="G45" t="str">
            <v>Cumbria, Northumb, Tyne &amp; Wear</v>
          </cell>
          <cell r="H45" t="str">
            <v>RT</v>
          </cell>
          <cell r="I45" t="str">
            <v>Y54</v>
          </cell>
          <cell r="J45" t="str">
            <v>North</v>
          </cell>
          <cell r="K45">
            <v>170135</v>
          </cell>
          <cell r="L45">
            <v>3670</v>
          </cell>
          <cell r="AC45">
            <v>173805</v>
          </cell>
        </row>
        <row r="46">
          <cell r="C46" t="str">
            <v>00H</v>
          </cell>
          <cell r="D46" t="str">
            <v>NHS Newcastle West CCG</v>
          </cell>
          <cell r="E46" t="str">
            <v>AT</v>
          </cell>
          <cell r="F46" t="str">
            <v>Q49</v>
          </cell>
          <cell r="G46" t="str">
            <v>Cumbria, Northumb, Tyne &amp; Wear</v>
          </cell>
          <cell r="H46" t="str">
            <v>RT</v>
          </cell>
          <cell r="I46" t="str">
            <v>Y54</v>
          </cell>
          <cell r="J46" t="str">
            <v>North</v>
          </cell>
          <cell r="K46">
            <v>179457</v>
          </cell>
          <cell r="L46">
            <v>3190</v>
          </cell>
          <cell r="AC46">
            <v>182647</v>
          </cell>
        </row>
        <row r="47">
          <cell r="C47" t="str">
            <v>00L</v>
          </cell>
          <cell r="D47" t="str">
            <v>NHS Northumberland CCG</v>
          </cell>
          <cell r="E47" t="str">
            <v>AT</v>
          </cell>
          <cell r="F47" t="str">
            <v>Q49</v>
          </cell>
          <cell r="G47" t="str">
            <v>Cumbria, Northumb, Tyne &amp; Wear</v>
          </cell>
          <cell r="H47" t="str">
            <v>RT</v>
          </cell>
          <cell r="I47" t="str">
            <v>Y54</v>
          </cell>
          <cell r="J47" t="str">
            <v>North</v>
          </cell>
          <cell r="K47">
            <v>409740</v>
          </cell>
          <cell r="L47">
            <v>7960</v>
          </cell>
          <cell r="AC47">
            <v>417700</v>
          </cell>
        </row>
        <row r="48">
          <cell r="C48" t="str">
            <v>00N</v>
          </cell>
          <cell r="D48" t="str">
            <v>NHS South Tyneside CCG</v>
          </cell>
          <cell r="E48" t="str">
            <v>AT</v>
          </cell>
          <cell r="F48" t="str">
            <v>Q49</v>
          </cell>
          <cell r="G48" t="str">
            <v>Cumbria, Northumb, Tyne &amp; Wear</v>
          </cell>
          <cell r="H48" t="str">
            <v>RT</v>
          </cell>
          <cell r="I48" t="str">
            <v>Y54</v>
          </cell>
          <cell r="J48" t="str">
            <v>North</v>
          </cell>
          <cell r="K48">
            <v>222276</v>
          </cell>
          <cell r="L48">
            <v>3720</v>
          </cell>
          <cell r="AC48">
            <v>225996</v>
          </cell>
        </row>
        <row r="49">
          <cell r="C49" t="str">
            <v>00P</v>
          </cell>
          <cell r="D49" t="str">
            <v>NHS Sunderland CCG</v>
          </cell>
          <cell r="E49" t="str">
            <v>AT</v>
          </cell>
          <cell r="F49" t="str">
            <v>Q49</v>
          </cell>
          <cell r="G49" t="str">
            <v>Cumbria, Northumb, Tyne &amp; Wear</v>
          </cell>
          <cell r="H49" t="str">
            <v>RT</v>
          </cell>
          <cell r="I49" t="str">
            <v>Y54</v>
          </cell>
          <cell r="J49" t="str">
            <v>North</v>
          </cell>
          <cell r="K49">
            <v>408290</v>
          </cell>
          <cell r="L49">
            <v>6770</v>
          </cell>
          <cell r="AC49">
            <v>415060</v>
          </cell>
        </row>
        <row r="50">
          <cell r="C50" t="str">
            <v>01H</v>
          </cell>
          <cell r="D50" t="str">
            <v>NHS Cumbria CCG</v>
          </cell>
          <cell r="E50" t="str">
            <v>AT</v>
          </cell>
          <cell r="F50" t="str">
            <v>Q49</v>
          </cell>
          <cell r="G50" t="str">
            <v>Cumbria, Northumb, Tyne &amp; Wear</v>
          </cell>
          <cell r="H50" t="str">
            <v>RT</v>
          </cell>
          <cell r="I50" t="str">
            <v>Y54</v>
          </cell>
          <cell r="J50" t="str">
            <v>North</v>
          </cell>
          <cell r="K50">
            <v>692122</v>
          </cell>
          <cell r="L50">
            <v>12800</v>
          </cell>
          <cell r="AC50">
            <v>704922</v>
          </cell>
        </row>
        <row r="51">
          <cell r="C51" t="str">
            <v>99C</v>
          </cell>
          <cell r="D51" t="str">
            <v>NHS North Tyneside CCG</v>
          </cell>
          <cell r="E51" t="str">
            <v>AT</v>
          </cell>
          <cell r="F51" t="str">
            <v>Q49</v>
          </cell>
          <cell r="G51" t="str">
            <v>Cumbria, Northumb, Tyne &amp; Wear</v>
          </cell>
          <cell r="H51" t="str">
            <v>RT</v>
          </cell>
          <cell r="I51" t="str">
            <v>Y54</v>
          </cell>
          <cell r="J51" t="str">
            <v>North</v>
          </cell>
          <cell r="K51">
            <v>281507</v>
          </cell>
          <cell r="L51">
            <v>5280</v>
          </cell>
          <cell r="AC51">
            <v>286787</v>
          </cell>
        </row>
        <row r="52">
          <cell r="C52" t="str">
            <v>02Y</v>
          </cell>
          <cell r="D52" t="str">
            <v>NHS East Riding of Yorkshire CCG</v>
          </cell>
          <cell r="E52" t="str">
            <v>AT</v>
          </cell>
          <cell r="F52" t="str">
            <v>Q50</v>
          </cell>
          <cell r="G52" t="str">
            <v>North Yorkshire and The Humber</v>
          </cell>
          <cell r="H52" t="str">
            <v>RT</v>
          </cell>
          <cell r="I52" t="str">
            <v>Y54</v>
          </cell>
          <cell r="J52" t="str">
            <v>North</v>
          </cell>
          <cell r="K52">
            <v>342974</v>
          </cell>
          <cell r="L52">
            <v>7410</v>
          </cell>
          <cell r="AC52">
            <v>350384</v>
          </cell>
        </row>
        <row r="53">
          <cell r="C53" t="str">
            <v>03D</v>
          </cell>
          <cell r="D53" t="str">
            <v>NHS Hambleton, Richmondshire and Whitby CCG</v>
          </cell>
          <cell r="E53" t="str">
            <v>AT</v>
          </cell>
          <cell r="F53" t="str">
            <v>Q50</v>
          </cell>
          <cell r="G53" t="str">
            <v>North Yorkshire and The Humber</v>
          </cell>
          <cell r="H53" t="str">
            <v>RT</v>
          </cell>
          <cell r="I53" t="str">
            <v>Y54</v>
          </cell>
          <cell r="J53" t="str">
            <v>North</v>
          </cell>
          <cell r="K53">
            <v>169381</v>
          </cell>
          <cell r="L53">
            <v>3560</v>
          </cell>
          <cell r="AC53">
            <v>172941</v>
          </cell>
        </row>
        <row r="54">
          <cell r="C54" t="str">
            <v>03E</v>
          </cell>
          <cell r="D54" t="str">
            <v>NHS Harrogate and Rural District CCG</v>
          </cell>
          <cell r="E54" t="str">
            <v>AT</v>
          </cell>
          <cell r="F54" t="str">
            <v>Q50</v>
          </cell>
          <cell r="G54" t="str">
            <v>North Yorkshire and The Humber</v>
          </cell>
          <cell r="H54" t="str">
            <v>RT</v>
          </cell>
          <cell r="I54" t="str">
            <v>Y54</v>
          </cell>
          <cell r="J54" t="str">
            <v>North</v>
          </cell>
          <cell r="K54">
            <v>173328</v>
          </cell>
          <cell r="L54">
            <v>3820</v>
          </cell>
          <cell r="AC54">
            <v>177148</v>
          </cell>
        </row>
        <row r="55">
          <cell r="C55" t="str">
            <v>03F</v>
          </cell>
          <cell r="D55" t="str">
            <v>NHS Hull CCG</v>
          </cell>
          <cell r="E55" t="str">
            <v>AT</v>
          </cell>
          <cell r="F55" t="str">
            <v>Q50</v>
          </cell>
          <cell r="G55" t="str">
            <v>North Yorkshire and The Humber</v>
          </cell>
          <cell r="H55" t="str">
            <v>RT</v>
          </cell>
          <cell r="I55" t="str">
            <v>Y54</v>
          </cell>
          <cell r="J55" t="str">
            <v>North</v>
          </cell>
          <cell r="K55">
            <v>347615</v>
          </cell>
          <cell r="L55">
            <v>7020</v>
          </cell>
          <cell r="AC55">
            <v>354635</v>
          </cell>
        </row>
        <row r="56">
          <cell r="C56" t="str">
            <v>03H</v>
          </cell>
          <cell r="D56" t="str">
            <v>NHS North East Lincolnshire CCG</v>
          </cell>
          <cell r="E56" t="str">
            <v>AT</v>
          </cell>
          <cell r="F56" t="str">
            <v>Q50</v>
          </cell>
          <cell r="G56" t="str">
            <v>North Yorkshire and The Humber</v>
          </cell>
          <cell r="H56" t="str">
            <v>RT</v>
          </cell>
          <cell r="I56" t="str">
            <v>Y54</v>
          </cell>
          <cell r="J56" t="str">
            <v>North</v>
          </cell>
          <cell r="K56">
            <v>201337</v>
          </cell>
          <cell r="L56">
            <v>4100</v>
          </cell>
          <cell r="AC56">
            <v>205437</v>
          </cell>
        </row>
        <row r="57">
          <cell r="C57" t="str">
            <v>03K</v>
          </cell>
          <cell r="D57" t="str">
            <v>NHS North Lincolnshire CCG</v>
          </cell>
          <cell r="E57" t="str">
            <v>AT</v>
          </cell>
          <cell r="F57" t="str">
            <v>Q50</v>
          </cell>
          <cell r="G57" t="str">
            <v>North Yorkshire and The Humber</v>
          </cell>
          <cell r="H57" t="str">
            <v>RT</v>
          </cell>
          <cell r="I57" t="str">
            <v>Y54</v>
          </cell>
          <cell r="J57" t="str">
            <v>North</v>
          </cell>
          <cell r="K57">
            <v>195881</v>
          </cell>
          <cell r="L57">
            <v>4230</v>
          </cell>
          <cell r="AC57">
            <v>200111</v>
          </cell>
        </row>
        <row r="58">
          <cell r="C58" t="str">
            <v>03M</v>
          </cell>
          <cell r="D58" t="str">
            <v>NHS Scarborough and Ryedale CCG</v>
          </cell>
          <cell r="E58" t="str">
            <v>AT</v>
          </cell>
          <cell r="F58" t="str">
            <v>Q50</v>
          </cell>
          <cell r="G58" t="str">
            <v>North Yorkshire and The Humber</v>
          </cell>
          <cell r="H58" t="str">
            <v>RT</v>
          </cell>
          <cell r="I58" t="str">
            <v>Y54</v>
          </cell>
          <cell r="J58" t="str">
            <v>North</v>
          </cell>
          <cell r="K58">
            <v>145696</v>
          </cell>
          <cell r="L58">
            <v>2850</v>
          </cell>
          <cell r="AC58">
            <v>148546</v>
          </cell>
        </row>
        <row r="59">
          <cell r="C59" t="str">
            <v>03Q</v>
          </cell>
          <cell r="D59" t="str">
            <v>NHS Vale of York CCG</v>
          </cell>
          <cell r="E59" t="str">
            <v>AT</v>
          </cell>
          <cell r="F59" t="str">
            <v>Q50</v>
          </cell>
          <cell r="G59" t="str">
            <v>North Yorkshire and The Humber</v>
          </cell>
          <cell r="H59" t="str">
            <v>RT</v>
          </cell>
          <cell r="I59" t="str">
            <v>Y54</v>
          </cell>
          <cell r="J59" t="str">
            <v>North</v>
          </cell>
          <cell r="K59">
            <v>357831</v>
          </cell>
          <cell r="L59">
            <v>8330</v>
          </cell>
          <cell r="AC59">
            <v>366161</v>
          </cell>
        </row>
        <row r="60">
          <cell r="C60" t="str">
            <v>02P</v>
          </cell>
          <cell r="D60" t="str">
            <v>NHS Barnsley CCG</v>
          </cell>
          <cell r="E60" t="str">
            <v>AT</v>
          </cell>
          <cell r="F60" t="str">
            <v>Q51</v>
          </cell>
          <cell r="G60" t="str">
            <v>South Yorkshire and Bassetlaw</v>
          </cell>
          <cell r="H60" t="str">
            <v>RT</v>
          </cell>
          <cell r="I60" t="str">
            <v>Y54</v>
          </cell>
          <cell r="J60" t="str">
            <v>North</v>
          </cell>
          <cell r="K60">
            <v>343604</v>
          </cell>
          <cell r="L60">
            <v>6100</v>
          </cell>
          <cell r="AC60">
            <v>349704</v>
          </cell>
        </row>
        <row r="61">
          <cell r="C61" t="str">
            <v>02Q</v>
          </cell>
          <cell r="D61" t="str">
            <v>NHS Bassetlaw CCG</v>
          </cell>
          <cell r="E61" t="str">
            <v>AT</v>
          </cell>
          <cell r="F61" t="str">
            <v>Q51</v>
          </cell>
          <cell r="G61" t="str">
            <v>South Yorkshire and Bassetlaw</v>
          </cell>
          <cell r="H61" t="str">
            <v>RT</v>
          </cell>
          <cell r="I61" t="str">
            <v>Y54</v>
          </cell>
          <cell r="J61" t="str">
            <v>North</v>
          </cell>
          <cell r="K61">
            <v>141839</v>
          </cell>
          <cell r="L61">
            <v>2750</v>
          </cell>
          <cell r="AC61">
            <v>144589</v>
          </cell>
        </row>
        <row r="62">
          <cell r="C62" t="str">
            <v>02X</v>
          </cell>
          <cell r="D62" t="str">
            <v>NHS Doncaster CCG</v>
          </cell>
          <cell r="E62" t="str">
            <v>AT</v>
          </cell>
          <cell r="F62" t="str">
            <v>Q51</v>
          </cell>
          <cell r="G62" t="str">
            <v>South Yorkshire and Bassetlaw</v>
          </cell>
          <cell r="H62" t="str">
            <v>RT</v>
          </cell>
          <cell r="I62" t="str">
            <v>Y54</v>
          </cell>
          <cell r="J62" t="str">
            <v>North</v>
          </cell>
          <cell r="K62">
            <v>409957</v>
          </cell>
          <cell r="L62">
            <v>7680</v>
          </cell>
          <cell r="AC62">
            <v>417637</v>
          </cell>
        </row>
        <row r="63">
          <cell r="C63" t="str">
            <v>03L</v>
          </cell>
          <cell r="D63" t="str">
            <v>NHS Rotherham CCG</v>
          </cell>
          <cell r="E63" t="str">
            <v>AT</v>
          </cell>
          <cell r="F63" t="str">
            <v>Q51</v>
          </cell>
          <cell r="G63" t="str">
            <v>South Yorkshire and Bassetlaw</v>
          </cell>
          <cell r="H63" t="str">
            <v>RT</v>
          </cell>
          <cell r="I63" t="str">
            <v>Y54</v>
          </cell>
          <cell r="J63" t="str">
            <v>North</v>
          </cell>
          <cell r="K63">
            <v>329086</v>
          </cell>
          <cell r="L63">
            <v>6200</v>
          </cell>
          <cell r="AC63">
            <v>335286</v>
          </cell>
        </row>
        <row r="64">
          <cell r="C64" t="str">
            <v>03N</v>
          </cell>
          <cell r="D64" t="str">
            <v>NHS Sheffield CCG</v>
          </cell>
          <cell r="E64" t="str">
            <v>AT</v>
          </cell>
          <cell r="F64" t="str">
            <v>Q51</v>
          </cell>
          <cell r="G64" t="str">
            <v>South Yorkshire and Bassetlaw</v>
          </cell>
          <cell r="H64" t="str">
            <v>RT</v>
          </cell>
          <cell r="I64" t="str">
            <v>Y54</v>
          </cell>
          <cell r="J64" t="str">
            <v>North</v>
          </cell>
          <cell r="K64">
            <v>690869</v>
          </cell>
          <cell r="L64">
            <v>14070</v>
          </cell>
          <cell r="AC64">
            <v>704939</v>
          </cell>
        </row>
        <row r="65">
          <cell r="C65" t="str">
            <v>02N</v>
          </cell>
          <cell r="D65" t="str">
            <v>NHS Airedale, Wharfedale and Craven CCG</v>
          </cell>
          <cell r="E65" t="str">
            <v>AT</v>
          </cell>
          <cell r="F65" t="str">
            <v>Q52</v>
          </cell>
          <cell r="G65" t="str">
            <v>West Yorkshire</v>
          </cell>
          <cell r="H65" t="str">
            <v>RT</v>
          </cell>
          <cell r="I65" t="str">
            <v>Y54</v>
          </cell>
          <cell r="J65" t="str">
            <v>North</v>
          </cell>
          <cell r="K65">
            <v>182619</v>
          </cell>
          <cell r="L65">
            <v>3750</v>
          </cell>
          <cell r="AC65">
            <v>186369</v>
          </cell>
        </row>
        <row r="66">
          <cell r="C66" t="str">
            <v>02R</v>
          </cell>
          <cell r="D66" t="str">
            <v>NHS Bradford Districts CCG</v>
          </cell>
          <cell r="E66" t="str">
            <v>AT</v>
          </cell>
          <cell r="F66" t="str">
            <v>Q52</v>
          </cell>
          <cell r="G66" t="str">
            <v>West Yorkshire</v>
          </cell>
          <cell r="H66" t="str">
            <v>RT</v>
          </cell>
          <cell r="I66" t="str">
            <v>Y54</v>
          </cell>
          <cell r="J66" t="str">
            <v>North</v>
          </cell>
          <cell r="K66">
            <v>390718</v>
          </cell>
          <cell r="L66">
            <v>7930</v>
          </cell>
          <cell r="AC66">
            <v>398648</v>
          </cell>
        </row>
        <row r="67">
          <cell r="C67" t="str">
            <v>02T</v>
          </cell>
          <cell r="D67" t="str">
            <v>NHS Calderdale CCG</v>
          </cell>
          <cell r="E67" t="str">
            <v>AT</v>
          </cell>
          <cell r="F67" t="str">
            <v>Q52</v>
          </cell>
          <cell r="G67" t="str">
            <v>West Yorkshire</v>
          </cell>
          <cell r="H67" t="str">
            <v>RT</v>
          </cell>
          <cell r="I67" t="str">
            <v>Y54</v>
          </cell>
          <cell r="J67" t="str">
            <v>North</v>
          </cell>
          <cell r="K67">
            <v>255642</v>
          </cell>
          <cell r="L67">
            <v>5190</v>
          </cell>
          <cell r="AC67">
            <v>260832</v>
          </cell>
        </row>
        <row r="68">
          <cell r="C68" t="str">
            <v>02V</v>
          </cell>
          <cell r="D68" t="str">
            <v>NHS Leeds North CCG</v>
          </cell>
          <cell r="E68" t="str">
            <v>AT</v>
          </cell>
          <cell r="F68" t="str">
            <v>Q52</v>
          </cell>
          <cell r="G68" t="str">
            <v>West Yorkshire</v>
          </cell>
          <cell r="H68" t="str">
            <v>RT</v>
          </cell>
          <cell r="I68" t="str">
            <v>Y54</v>
          </cell>
          <cell r="J68" t="str">
            <v>North</v>
          </cell>
          <cell r="K68">
            <v>231390</v>
          </cell>
          <cell r="L68">
            <v>4810</v>
          </cell>
          <cell r="AC68">
            <v>236200</v>
          </cell>
        </row>
        <row r="69">
          <cell r="C69" t="str">
            <v>02W</v>
          </cell>
          <cell r="D69" t="str">
            <v>NHS Bradford City CCG</v>
          </cell>
          <cell r="E69" t="str">
            <v>AT</v>
          </cell>
          <cell r="F69" t="str">
            <v>Q52</v>
          </cell>
          <cell r="G69" t="str">
            <v>West Yorkshire</v>
          </cell>
          <cell r="H69" t="str">
            <v>RT</v>
          </cell>
          <cell r="I69" t="str">
            <v>Y54</v>
          </cell>
          <cell r="J69" t="str">
            <v>North</v>
          </cell>
          <cell r="K69">
            <v>113864</v>
          </cell>
          <cell r="L69">
            <v>2850</v>
          </cell>
          <cell r="AC69">
            <v>116714</v>
          </cell>
        </row>
        <row r="70">
          <cell r="C70" t="str">
            <v>03A</v>
          </cell>
          <cell r="D70" t="str">
            <v>NHS Greater Huddersfield CCG</v>
          </cell>
          <cell r="E70" t="str">
            <v>AT</v>
          </cell>
          <cell r="F70" t="str">
            <v>Q52</v>
          </cell>
          <cell r="G70" t="str">
            <v>West Yorkshire</v>
          </cell>
          <cell r="H70" t="str">
            <v>RT</v>
          </cell>
          <cell r="I70" t="str">
            <v>Y54</v>
          </cell>
          <cell r="J70" t="str">
            <v>North</v>
          </cell>
          <cell r="K70">
            <v>268794</v>
          </cell>
          <cell r="L70">
            <v>5900</v>
          </cell>
          <cell r="AC70">
            <v>274694</v>
          </cell>
        </row>
        <row r="71">
          <cell r="C71" t="str">
            <v>03C</v>
          </cell>
          <cell r="D71" t="str">
            <v>NHS Leeds West CCG</v>
          </cell>
          <cell r="E71" t="str">
            <v>AT</v>
          </cell>
          <cell r="F71" t="str">
            <v>Q52</v>
          </cell>
          <cell r="G71" t="str">
            <v>West Yorkshire</v>
          </cell>
          <cell r="H71" t="str">
            <v>RT</v>
          </cell>
          <cell r="I71" t="str">
            <v>Y54</v>
          </cell>
          <cell r="J71" t="str">
            <v>North</v>
          </cell>
          <cell r="K71">
            <v>381136</v>
          </cell>
          <cell r="L71">
            <v>8510</v>
          </cell>
          <cell r="AC71">
            <v>389646</v>
          </cell>
        </row>
        <row r="72">
          <cell r="C72" t="str">
            <v>03G</v>
          </cell>
          <cell r="D72" t="str">
            <v>NHS Leeds South and East CCG</v>
          </cell>
          <cell r="E72" t="str">
            <v>AT</v>
          </cell>
          <cell r="F72" t="str">
            <v>Q52</v>
          </cell>
          <cell r="G72" t="str">
            <v>West Yorkshire</v>
          </cell>
          <cell r="H72" t="str">
            <v>RT</v>
          </cell>
          <cell r="I72" t="str">
            <v>Y54</v>
          </cell>
          <cell r="J72" t="str">
            <v>North</v>
          </cell>
          <cell r="K72">
            <v>341016</v>
          </cell>
          <cell r="L72">
            <v>6190</v>
          </cell>
          <cell r="AC72">
            <v>347206</v>
          </cell>
        </row>
        <row r="73">
          <cell r="C73" t="str">
            <v>03J</v>
          </cell>
          <cell r="D73" t="str">
            <v>NHS North Kirklees CCG</v>
          </cell>
          <cell r="E73" t="str">
            <v>AT</v>
          </cell>
          <cell r="F73" t="str">
            <v>Q52</v>
          </cell>
          <cell r="G73" t="str">
            <v>West Yorkshire</v>
          </cell>
          <cell r="H73" t="str">
            <v>RT</v>
          </cell>
          <cell r="I73" t="str">
            <v>Y54</v>
          </cell>
          <cell r="J73" t="str">
            <v>North</v>
          </cell>
          <cell r="K73">
            <v>215541</v>
          </cell>
          <cell r="L73">
            <v>4570</v>
          </cell>
          <cell r="AC73">
            <v>220111</v>
          </cell>
        </row>
        <row r="74">
          <cell r="C74" t="str">
            <v>03R</v>
          </cell>
          <cell r="D74" t="str">
            <v xml:space="preserve">NHS Wakefield CCG </v>
          </cell>
          <cell r="E74" t="str">
            <v>AT</v>
          </cell>
          <cell r="F74" t="str">
            <v>Q52</v>
          </cell>
          <cell r="G74" t="str">
            <v>West Yorkshire</v>
          </cell>
          <cell r="H74" t="str">
            <v>RT</v>
          </cell>
          <cell r="I74" t="str">
            <v>Y54</v>
          </cell>
          <cell r="J74" t="str">
            <v>North</v>
          </cell>
          <cell r="K74">
            <v>450210</v>
          </cell>
          <cell r="L74">
            <v>8580</v>
          </cell>
          <cell r="AC74">
            <v>458790</v>
          </cell>
        </row>
        <row r="75">
          <cell r="C75" t="str">
            <v>05A</v>
          </cell>
          <cell r="D75" t="str">
            <v>NHS Coventry and Rugby CCG</v>
          </cell>
          <cell r="E75" t="str">
            <v>AT</v>
          </cell>
          <cell r="F75" t="str">
            <v>Q53</v>
          </cell>
          <cell r="G75" t="str">
            <v>Arden, Herefordshire &amp; Worcestershire</v>
          </cell>
          <cell r="H75" t="str">
            <v>RT</v>
          </cell>
          <cell r="I75" t="str">
            <v>Y55</v>
          </cell>
          <cell r="J75" t="str">
            <v>Midlands &amp; East</v>
          </cell>
          <cell r="K75">
            <v>508914</v>
          </cell>
          <cell r="L75">
            <v>11110</v>
          </cell>
          <cell r="AC75">
            <v>520024</v>
          </cell>
        </row>
        <row r="76">
          <cell r="C76" t="str">
            <v>05F</v>
          </cell>
          <cell r="D76" t="str">
            <v>NHS Herefordshire CCG</v>
          </cell>
          <cell r="E76" t="str">
            <v>AT</v>
          </cell>
          <cell r="F76" t="str">
            <v>Q53</v>
          </cell>
          <cell r="G76" t="str">
            <v>Arden, Herefordshire &amp; Worcestershire</v>
          </cell>
          <cell r="H76" t="str">
            <v>RT</v>
          </cell>
          <cell r="I76" t="str">
            <v>Y55</v>
          </cell>
          <cell r="J76" t="str">
            <v>Midlands &amp; East</v>
          </cell>
          <cell r="K76">
            <v>204218</v>
          </cell>
          <cell r="L76">
            <v>4570</v>
          </cell>
          <cell r="AC76">
            <v>208788</v>
          </cell>
        </row>
        <row r="77">
          <cell r="C77" t="str">
            <v>05H</v>
          </cell>
          <cell r="D77" t="str">
            <v>NHS Warwickshire North CCG</v>
          </cell>
          <cell r="E77" t="str">
            <v>AT</v>
          </cell>
          <cell r="F77" t="str">
            <v>Q53</v>
          </cell>
          <cell r="G77" t="str">
            <v>Arden, Herefordshire &amp; Worcestershire</v>
          </cell>
          <cell r="H77" t="str">
            <v>RT</v>
          </cell>
          <cell r="I77" t="str">
            <v>Y55</v>
          </cell>
          <cell r="J77" t="str">
            <v>Midlands &amp; East</v>
          </cell>
          <cell r="K77">
            <v>194730</v>
          </cell>
          <cell r="L77">
            <v>4480</v>
          </cell>
          <cell r="AC77">
            <v>199210</v>
          </cell>
        </row>
        <row r="78">
          <cell r="C78" t="str">
            <v>05J</v>
          </cell>
          <cell r="D78" t="str">
            <v>NHS Redditch and Bromsgrove CCG</v>
          </cell>
          <cell r="E78" t="str">
            <v>AT</v>
          </cell>
          <cell r="F78" t="str">
            <v>Q53</v>
          </cell>
          <cell r="G78" t="str">
            <v>Arden, Herefordshire &amp; Worcestershire</v>
          </cell>
          <cell r="H78" t="str">
            <v>RT</v>
          </cell>
          <cell r="I78" t="str">
            <v>Y55</v>
          </cell>
          <cell r="J78" t="str">
            <v>Midlands &amp; East</v>
          </cell>
          <cell r="K78">
            <v>178071</v>
          </cell>
          <cell r="L78">
            <v>4220</v>
          </cell>
          <cell r="AC78">
            <v>182291</v>
          </cell>
        </row>
        <row r="79">
          <cell r="C79" t="str">
            <v>05R</v>
          </cell>
          <cell r="D79" t="str">
            <v>NHS South Warwickshire CCG</v>
          </cell>
          <cell r="E79" t="str">
            <v>AT</v>
          </cell>
          <cell r="F79" t="str">
            <v>Q53</v>
          </cell>
          <cell r="G79" t="str">
            <v>Arden, Herefordshire &amp; Worcestershire</v>
          </cell>
          <cell r="H79" t="str">
            <v>RT</v>
          </cell>
          <cell r="I79" t="str">
            <v>Y55</v>
          </cell>
          <cell r="J79" t="str">
            <v>Midlands &amp; East</v>
          </cell>
          <cell r="K79">
            <v>284644</v>
          </cell>
          <cell r="L79">
            <v>6590</v>
          </cell>
          <cell r="AC79">
            <v>291234</v>
          </cell>
        </row>
        <row r="80">
          <cell r="C80" t="str">
            <v>05T</v>
          </cell>
          <cell r="D80" t="str">
            <v>NHS South Worcestershire CCG</v>
          </cell>
          <cell r="E80" t="str">
            <v>AT</v>
          </cell>
          <cell r="F80" t="str">
            <v>Q53</v>
          </cell>
          <cell r="G80" t="str">
            <v>Arden, Herefordshire &amp; Worcestershire</v>
          </cell>
          <cell r="H80" t="str">
            <v>RT</v>
          </cell>
          <cell r="I80" t="str">
            <v>Y55</v>
          </cell>
          <cell r="J80" t="str">
            <v>Midlands &amp; East</v>
          </cell>
          <cell r="K80">
            <v>299572</v>
          </cell>
          <cell r="L80">
            <v>7130</v>
          </cell>
          <cell r="AC80">
            <v>306702</v>
          </cell>
        </row>
        <row r="81">
          <cell r="C81" t="str">
            <v>06D</v>
          </cell>
          <cell r="D81" t="str">
            <v>NHS Wyre Forest CCG</v>
          </cell>
          <cell r="E81" t="str">
            <v>AT</v>
          </cell>
          <cell r="F81" t="str">
            <v>Q53</v>
          </cell>
          <cell r="G81" t="str">
            <v>Arden, Herefordshire &amp; Worcestershire</v>
          </cell>
          <cell r="H81" t="str">
            <v>RT</v>
          </cell>
          <cell r="I81" t="str">
            <v>Y55</v>
          </cell>
          <cell r="J81" t="str">
            <v>Midlands &amp; East</v>
          </cell>
          <cell r="K81">
            <v>124639</v>
          </cell>
          <cell r="L81">
            <v>2730</v>
          </cell>
          <cell r="AC81">
            <v>127369</v>
          </cell>
        </row>
        <row r="82">
          <cell r="C82" t="str">
            <v>04X</v>
          </cell>
          <cell r="D82" t="str">
            <v>NHS Birmingham South and Central CCG</v>
          </cell>
          <cell r="E82" t="str">
            <v>AT</v>
          </cell>
          <cell r="F82" t="str">
            <v>Q54</v>
          </cell>
          <cell r="G82" t="str">
            <v>Birmingham and the Black Country</v>
          </cell>
          <cell r="H82" t="str">
            <v>RT</v>
          </cell>
          <cell r="I82" t="str">
            <v>Y55</v>
          </cell>
          <cell r="J82" t="str">
            <v>Midlands &amp; East</v>
          </cell>
          <cell r="K82">
            <v>263060</v>
          </cell>
          <cell r="L82">
            <v>5750</v>
          </cell>
          <cell r="AC82">
            <v>268810</v>
          </cell>
        </row>
        <row r="83">
          <cell r="C83" t="str">
            <v>05C</v>
          </cell>
          <cell r="D83" t="str">
            <v>NHS Dudley CCG</v>
          </cell>
          <cell r="E83" t="str">
            <v>AT</v>
          </cell>
          <cell r="F83" t="str">
            <v>Q54</v>
          </cell>
          <cell r="G83" t="str">
            <v>Birmingham and the Black Country</v>
          </cell>
          <cell r="H83" t="str">
            <v>RT</v>
          </cell>
          <cell r="I83" t="str">
            <v>Y55</v>
          </cell>
          <cell r="J83" t="str">
            <v>Midlands &amp; East</v>
          </cell>
          <cell r="K83">
            <v>360311</v>
          </cell>
          <cell r="L83">
            <v>7710</v>
          </cell>
          <cell r="AC83">
            <v>368021</v>
          </cell>
        </row>
        <row r="84">
          <cell r="C84" t="str">
            <v>05L</v>
          </cell>
          <cell r="D84" t="str">
            <v>NHS Sandwell and West Birmingham CCG</v>
          </cell>
          <cell r="E84" t="str">
            <v>AT</v>
          </cell>
          <cell r="F84" t="str">
            <v>Q54</v>
          </cell>
          <cell r="G84" t="str">
            <v>Birmingham and the Black Country</v>
          </cell>
          <cell r="H84" t="str">
            <v>RT</v>
          </cell>
          <cell r="I84" t="str">
            <v>Y55</v>
          </cell>
          <cell r="J84" t="str">
            <v>Midlands &amp; East</v>
          </cell>
          <cell r="K84">
            <v>588573</v>
          </cell>
          <cell r="L84">
            <v>12690</v>
          </cell>
          <cell r="AC84">
            <v>601263</v>
          </cell>
        </row>
        <row r="85">
          <cell r="C85" t="str">
            <v>05P</v>
          </cell>
          <cell r="D85" t="str">
            <v>NHS Solihull CCG</v>
          </cell>
          <cell r="E85" t="str">
            <v>AT</v>
          </cell>
          <cell r="F85" t="str">
            <v>Q54</v>
          </cell>
          <cell r="G85" t="str">
            <v>Birmingham and the Black Country</v>
          </cell>
          <cell r="H85" t="str">
            <v>RT</v>
          </cell>
          <cell r="I85" t="str">
            <v>Y55</v>
          </cell>
          <cell r="J85" t="str">
            <v>Midlands &amp; East</v>
          </cell>
          <cell r="K85">
            <v>260227</v>
          </cell>
          <cell r="L85">
            <v>5650</v>
          </cell>
          <cell r="AC85">
            <v>265877</v>
          </cell>
        </row>
        <row r="86">
          <cell r="C86" t="str">
            <v>05Y</v>
          </cell>
          <cell r="D86" t="str">
            <v>NHS Walsall CCG</v>
          </cell>
          <cell r="E86" t="str">
            <v>AT</v>
          </cell>
          <cell r="F86" t="str">
            <v>Q54</v>
          </cell>
          <cell r="G86" t="str">
            <v>Birmingham and the Black Country</v>
          </cell>
          <cell r="H86" t="str">
            <v>RT</v>
          </cell>
          <cell r="I86" t="str">
            <v>Y55</v>
          </cell>
          <cell r="J86" t="str">
            <v>Midlands &amp; East</v>
          </cell>
          <cell r="K86">
            <v>339100</v>
          </cell>
          <cell r="L86">
            <v>6630</v>
          </cell>
          <cell r="AC86">
            <v>345730</v>
          </cell>
        </row>
        <row r="87">
          <cell r="C87" t="str">
            <v>06A</v>
          </cell>
          <cell r="D87" t="str">
            <v>NHS Wolverhampton CCG</v>
          </cell>
          <cell r="E87" t="str">
            <v>AT</v>
          </cell>
          <cell r="F87" t="str">
            <v>Q54</v>
          </cell>
          <cell r="G87" t="str">
            <v>Birmingham and the Black Country</v>
          </cell>
          <cell r="H87" t="str">
            <v>RT</v>
          </cell>
          <cell r="I87" t="str">
            <v>Y55</v>
          </cell>
          <cell r="J87" t="str">
            <v>Midlands &amp; East</v>
          </cell>
          <cell r="K87">
            <v>310143</v>
          </cell>
          <cell r="L87">
            <v>6290</v>
          </cell>
          <cell r="AC87">
            <v>316433</v>
          </cell>
        </row>
        <row r="88">
          <cell r="C88" t="str">
            <v>13P</v>
          </cell>
          <cell r="D88" t="str">
            <v>NHS Birmingham CrossCity CCG</v>
          </cell>
          <cell r="E88" t="str">
            <v>AT</v>
          </cell>
          <cell r="F88" t="str">
            <v>Q54</v>
          </cell>
          <cell r="G88" t="str">
            <v>Birmingham and the Black Country</v>
          </cell>
          <cell r="H88" t="str">
            <v>RT</v>
          </cell>
          <cell r="I88" t="str">
            <v>Y55</v>
          </cell>
          <cell r="J88" t="str">
            <v>Midlands &amp; East</v>
          </cell>
          <cell r="K88">
            <v>841714</v>
          </cell>
          <cell r="L88">
            <v>17190</v>
          </cell>
          <cell r="AC88">
            <v>858904</v>
          </cell>
        </row>
        <row r="89">
          <cell r="C89" t="str">
            <v>03X</v>
          </cell>
          <cell r="D89" t="str">
            <v>NHS Erewash CCG</v>
          </cell>
          <cell r="E89" t="str">
            <v>AT</v>
          </cell>
          <cell r="F89" t="str">
            <v>Q55</v>
          </cell>
          <cell r="G89" t="str">
            <v>Derbyshire and Nottinghamshire</v>
          </cell>
          <cell r="H89" t="str">
            <v>RT</v>
          </cell>
          <cell r="I89" t="str">
            <v>Y55</v>
          </cell>
          <cell r="J89" t="str">
            <v>Midlands &amp; East</v>
          </cell>
          <cell r="K89">
            <v>107151</v>
          </cell>
          <cell r="L89">
            <v>2400</v>
          </cell>
          <cell r="AC89">
            <v>109551</v>
          </cell>
        </row>
        <row r="90">
          <cell r="C90" t="str">
            <v>03Y</v>
          </cell>
          <cell r="D90" t="str">
            <v>NHS Hardwick CCG</v>
          </cell>
          <cell r="E90" t="str">
            <v>AT</v>
          </cell>
          <cell r="F90" t="str">
            <v>Q55</v>
          </cell>
          <cell r="G90" t="str">
            <v>Derbyshire and Nottinghamshire</v>
          </cell>
          <cell r="H90" t="str">
            <v>RT</v>
          </cell>
          <cell r="I90" t="str">
            <v>Y55</v>
          </cell>
          <cell r="J90" t="str">
            <v>Midlands &amp; East</v>
          </cell>
          <cell r="K90">
            <v>131600</v>
          </cell>
          <cell r="L90">
            <v>2520</v>
          </cell>
          <cell r="AC90">
            <v>134120</v>
          </cell>
        </row>
        <row r="91">
          <cell r="C91" t="str">
            <v>04E</v>
          </cell>
          <cell r="D91" t="str">
            <v>NHS Mansfield &amp; Ashfield CCG</v>
          </cell>
          <cell r="E91" t="str">
            <v>AT</v>
          </cell>
          <cell r="F91" t="str">
            <v>Q55</v>
          </cell>
          <cell r="G91" t="str">
            <v>Derbyshire and Nottinghamshire</v>
          </cell>
          <cell r="H91" t="str">
            <v>RT</v>
          </cell>
          <cell r="I91" t="str">
            <v>Y55</v>
          </cell>
          <cell r="J91" t="str">
            <v>Midlands &amp; East</v>
          </cell>
          <cell r="K91">
            <v>226289</v>
          </cell>
          <cell r="L91">
            <v>4540</v>
          </cell>
          <cell r="AC91">
            <v>230829</v>
          </cell>
        </row>
        <row r="92">
          <cell r="C92" t="str">
            <v>04H</v>
          </cell>
          <cell r="D92" t="str">
            <v>NHS Newark &amp; Sherwood CCG</v>
          </cell>
          <cell r="E92" t="str">
            <v>AT</v>
          </cell>
          <cell r="F92" t="str">
            <v>Q55</v>
          </cell>
          <cell r="G92" t="str">
            <v>Derbyshire and Nottinghamshire</v>
          </cell>
          <cell r="H92" t="str">
            <v>RT</v>
          </cell>
          <cell r="I92" t="str">
            <v>Y55</v>
          </cell>
          <cell r="J92" t="str">
            <v>Midlands &amp; East</v>
          </cell>
          <cell r="K92">
            <v>144993</v>
          </cell>
          <cell r="L92">
            <v>3150</v>
          </cell>
          <cell r="AC92">
            <v>148143</v>
          </cell>
        </row>
        <row r="93">
          <cell r="C93" t="str">
            <v>04J</v>
          </cell>
          <cell r="D93" t="str">
            <v>NHS North Derbyshire CCG</v>
          </cell>
          <cell r="E93" t="str">
            <v>AT</v>
          </cell>
          <cell r="F93" t="str">
            <v>Q55</v>
          </cell>
          <cell r="G93" t="str">
            <v>Derbyshire and Nottinghamshire</v>
          </cell>
          <cell r="H93" t="str">
            <v>RT</v>
          </cell>
          <cell r="I93" t="str">
            <v>Y55</v>
          </cell>
          <cell r="J93" t="str">
            <v>Midlands &amp; East</v>
          </cell>
          <cell r="K93">
            <v>363165</v>
          </cell>
          <cell r="L93">
            <v>7110</v>
          </cell>
          <cell r="AC93">
            <v>370275</v>
          </cell>
        </row>
        <row r="94">
          <cell r="C94" t="str">
            <v>04K</v>
          </cell>
          <cell r="D94" t="str">
            <v>NHS Nottingham City CCG</v>
          </cell>
          <cell r="E94" t="str">
            <v>AT</v>
          </cell>
          <cell r="F94" t="str">
            <v>Q55</v>
          </cell>
          <cell r="G94" t="str">
            <v>Derbyshire and Nottinghamshire</v>
          </cell>
          <cell r="H94" t="str">
            <v>RT</v>
          </cell>
          <cell r="I94" t="str">
            <v>Y55</v>
          </cell>
          <cell r="J94" t="str">
            <v>Midlands &amp; East</v>
          </cell>
          <cell r="K94">
            <v>383618</v>
          </cell>
          <cell r="L94">
            <v>8250</v>
          </cell>
          <cell r="AC94">
            <v>391868</v>
          </cell>
        </row>
        <row r="95">
          <cell r="C95" t="str">
            <v>04L</v>
          </cell>
          <cell r="D95" t="str">
            <v>NHS Nottingham North &amp; East CCG</v>
          </cell>
          <cell r="E95" t="str">
            <v>AT</v>
          </cell>
          <cell r="F95" t="str">
            <v>Q55</v>
          </cell>
          <cell r="G95" t="str">
            <v>Derbyshire and Nottinghamshire</v>
          </cell>
          <cell r="H95" t="str">
            <v>RT</v>
          </cell>
          <cell r="I95" t="str">
            <v>Y55</v>
          </cell>
          <cell r="J95" t="str">
            <v>Midlands &amp; East</v>
          </cell>
          <cell r="K95">
            <v>161503</v>
          </cell>
          <cell r="L95">
            <v>3570</v>
          </cell>
          <cell r="AC95">
            <v>165073</v>
          </cell>
        </row>
        <row r="96">
          <cell r="C96" t="str">
            <v>04M</v>
          </cell>
          <cell r="D96" t="str">
            <v>NHS Nottingham West CCG</v>
          </cell>
          <cell r="E96" t="str">
            <v>AT</v>
          </cell>
          <cell r="F96" t="str">
            <v>Q55</v>
          </cell>
          <cell r="G96" t="str">
            <v>Derbyshire and Nottinghamshire</v>
          </cell>
          <cell r="H96" t="str">
            <v>RT</v>
          </cell>
          <cell r="I96" t="str">
            <v>Y55</v>
          </cell>
          <cell r="J96" t="str">
            <v>Midlands &amp; East</v>
          </cell>
          <cell r="K96">
            <v>100895</v>
          </cell>
          <cell r="L96">
            <v>2250</v>
          </cell>
          <cell r="AC96">
            <v>103145</v>
          </cell>
        </row>
        <row r="97">
          <cell r="C97" t="str">
            <v>04N</v>
          </cell>
          <cell r="D97" t="str">
            <v>NHS Rushcliffe CCG</v>
          </cell>
          <cell r="E97" t="str">
            <v>AT</v>
          </cell>
          <cell r="F97" t="str">
            <v>Q55</v>
          </cell>
          <cell r="G97" t="str">
            <v>Derbyshire and Nottinghamshire</v>
          </cell>
          <cell r="H97" t="str">
            <v>RT</v>
          </cell>
          <cell r="I97" t="str">
            <v>Y55</v>
          </cell>
          <cell r="J97" t="str">
            <v>Midlands &amp; East</v>
          </cell>
          <cell r="K97">
            <v>122227</v>
          </cell>
          <cell r="L97">
            <v>3040</v>
          </cell>
          <cell r="AC97">
            <v>125267</v>
          </cell>
        </row>
        <row r="98">
          <cell r="C98" t="str">
            <v>04R</v>
          </cell>
          <cell r="D98" t="str">
            <v>NHS Southern Derbyshire CCG</v>
          </cell>
          <cell r="E98" t="str">
            <v>AT</v>
          </cell>
          <cell r="F98" t="str">
            <v>Q55</v>
          </cell>
          <cell r="G98" t="str">
            <v>Derbyshire and Nottinghamshire</v>
          </cell>
          <cell r="H98" t="str">
            <v>RT</v>
          </cell>
          <cell r="I98" t="str">
            <v>Y55</v>
          </cell>
          <cell r="J98" t="str">
            <v>Midlands &amp; East</v>
          </cell>
          <cell r="K98">
            <v>598115</v>
          </cell>
          <cell r="L98">
            <v>12970</v>
          </cell>
          <cell r="AC98">
            <v>611085</v>
          </cell>
        </row>
        <row r="99">
          <cell r="C99" t="str">
            <v>06H</v>
          </cell>
          <cell r="D99" t="str">
            <v>NHS Cambridgeshire and Peterborough CCG</v>
          </cell>
          <cell r="E99" t="str">
            <v>AT</v>
          </cell>
          <cell r="F99" t="str">
            <v>Q56</v>
          </cell>
          <cell r="G99" t="str">
            <v>East Anglia</v>
          </cell>
          <cell r="H99" t="str">
            <v>RT</v>
          </cell>
          <cell r="I99" t="str">
            <v>Y55</v>
          </cell>
          <cell r="J99" t="str">
            <v>Midlands &amp; East</v>
          </cell>
          <cell r="K99">
            <v>853942</v>
          </cell>
          <cell r="L99">
            <v>20800</v>
          </cell>
          <cell r="AC99">
            <v>874742</v>
          </cell>
        </row>
        <row r="100">
          <cell r="C100" t="str">
            <v>06L</v>
          </cell>
          <cell r="D100" t="str">
            <v>NHS Ipswich and East Suffolk CCG</v>
          </cell>
          <cell r="E100" t="str">
            <v>AT</v>
          </cell>
          <cell r="F100" t="str">
            <v>Q56</v>
          </cell>
          <cell r="G100" t="str">
            <v>East Anglia</v>
          </cell>
          <cell r="H100" t="str">
            <v>RT</v>
          </cell>
          <cell r="I100" t="str">
            <v>Y55</v>
          </cell>
          <cell r="J100" t="str">
            <v>Midlands &amp; East</v>
          </cell>
          <cell r="K100">
            <v>392450</v>
          </cell>
          <cell r="L100">
            <v>9600</v>
          </cell>
          <cell r="AC100">
            <v>402050</v>
          </cell>
        </row>
        <row r="101">
          <cell r="C101" t="str">
            <v>06M</v>
          </cell>
          <cell r="D101" t="str">
            <v>NHS Great Yarmouth &amp; Waveney CCG</v>
          </cell>
          <cell r="E101" t="str">
            <v>AT</v>
          </cell>
          <cell r="F101" t="str">
            <v>Q56</v>
          </cell>
          <cell r="G101" t="str">
            <v>East Anglia</v>
          </cell>
          <cell r="H101" t="str">
            <v>RT</v>
          </cell>
          <cell r="I101" t="str">
            <v>Y55</v>
          </cell>
          <cell r="J101" t="str">
            <v>Midlands &amp; East</v>
          </cell>
          <cell r="K101">
            <v>291814</v>
          </cell>
          <cell r="L101">
            <v>5630</v>
          </cell>
          <cell r="AC101">
            <v>297444</v>
          </cell>
        </row>
        <row r="102">
          <cell r="C102" t="str">
            <v>06V</v>
          </cell>
          <cell r="D102" t="str">
            <v>NHS North Norfolk CCG</v>
          </cell>
          <cell r="E102" t="str">
            <v>AT</v>
          </cell>
          <cell r="F102" t="str">
            <v>Q56</v>
          </cell>
          <cell r="G102" t="str">
            <v>East Anglia</v>
          </cell>
          <cell r="H102" t="str">
            <v>RT</v>
          </cell>
          <cell r="I102" t="str">
            <v>Y55</v>
          </cell>
          <cell r="J102" t="str">
            <v>Midlands &amp; East</v>
          </cell>
          <cell r="K102">
            <v>205393</v>
          </cell>
          <cell r="L102">
            <v>4180</v>
          </cell>
          <cell r="AC102">
            <v>209573</v>
          </cell>
        </row>
        <row r="103">
          <cell r="C103" t="str">
            <v>06W</v>
          </cell>
          <cell r="D103" t="str">
            <v>NHS Norwich CCG</v>
          </cell>
          <cell r="E103" t="str">
            <v>AT</v>
          </cell>
          <cell r="F103" t="str">
            <v>Q56</v>
          </cell>
          <cell r="G103" t="str">
            <v>East Anglia</v>
          </cell>
          <cell r="H103" t="str">
            <v>RT</v>
          </cell>
          <cell r="I103" t="str">
            <v>Y55</v>
          </cell>
          <cell r="J103" t="str">
            <v>Midlands &amp; East</v>
          </cell>
          <cell r="K103">
            <v>209621</v>
          </cell>
          <cell r="L103">
            <v>5010</v>
          </cell>
          <cell r="AC103">
            <v>214631</v>
          </cell>
        </row>
        <row r="104">
          <cell r="C104" t="str">
            <v>06Y</v>
          </cell>
          <cell r="D104" t="str">
            <v>NHS South Norfolk CCG</v>
          </cell>
          <cell r="E104" t="str">
            <v>AT</v>
          </cell>
          <cell r="F104" t="str">
            <v>Q56</v>
          </cell>
          <cell r="G104" t="str">
            <v>East Anglia</v>
          </cell>
          <cell r="H104" t="str">
            <v>RT</v>
          </cell>
          <cell r="I104" t="str">
            <v>Y55</v>
          </cell>
          <cell r="J104" t="str">
            <v>Midlands &amp; East</v>
          </cell>
          <cell r="K104">
            <v>234253</v>
          </cell>
          <cell r="L104">
            <v>5580</v>
          </cell>
          <cell r="AC104">
            <v>239833</v>
          </cell>
        </row>
        <row r="105">
          <cell r="C105" t="str">
            <v>07J</v>
          </cell>
          <cell r="D105" t="str">
            <v>NHS West Norfolk CCG</v>
          </cell>
          <cell r="E105" t="str">
            <v>AT</v>
          </cell>
          <cell r="F105" t="str">
            <v>Q56</v>
          </cell>
          <cell r="G105" t="str">
            <v>East Anglia</v>
          </cell>
          <cell r="H105" t="str">
            <v>RT</v>
          </cell>
          <cell r="I105" t="str">
            <v>Y55</v>
          </cell>
          <cell r="J105" t="str">
            <v>Midlands &amp; East</v>
          </cell>
          <cell r="K105">
            <v>207604</v>
          </cell>
          <cell r="L105">
            <v>4080</v>
          </cell>
          <cell r="AC105">
            <v>211684</v>
          </cell>
        </row>
        <row r="106">
          <cell r="C106" t="str">
            <v>07K</v>
          </cell>
          <cell r="D106" t="str">
            <v>NHS West Suffolk CCG</v>
          </cell>
          <cell r="E106" t="str">
            <v>AT</v>
          </cell>
          <cell r="F106" t="str">
            <v>Q56</v>
          </cell>
          <cell r="G106" t="str">
            <v>East Anglia</v>
          </cell>
          <cell r="H106" t="str">
            <v>RT</v>
          </cell>
          <cell r="I106" t="str">
            <v>Y55</v>
          </cell>
          <cell r="J106" t="str">
            <v>Midlands &amp; East</v>
          </cell>
          <cell r="K106">
            <v>263037</v>
          </cell>
          <cell r="L106">
            <v>5920</v>
          </cell>
          <cell r="AC106">
            <v>268957</v>
          </cell>
        </row>
        <row r="107">
          <cell r="C107" t="str">
            <v>06Q</v>
          </cell>
          <cell r="D107" t="str">
            <v>NHS Mid Essex CCG</v>
          </cell>
          <cell r="E107" t="str">
            <v>AT</v>
          </cell>
          <cell r="F107" t="str">
            <v>Q57</v>
          </cell>
          <cell r="G107" t="str">
            <v>Essex</v>
          </cell>
          <cell r="H107" t="str">
            <v>RT</v>
          </cell>
          <cell r="I107" t="str">
            <v>Y55</v>
          </cell>
          <cell r="J107" t="str">
            <v>Midlands &amp; East</v>
          </cell>
          <cell r="K107">
            <v>368029</v>
          </cell>
          <cell r="L107">
            <v>9300</v>
          </cell>
          <cell r="AC107">
            <v>377329</v>
          </cell>
        </row>
        <row r="108">
          <cell r="C108" t="str">
            <v>06T</v>
          </cell>
          <cell r="D108" t="str">
            <v>NHS North East Essex CCG</v>
          </cell>
          <cell r="E108" t="str">
            <v>AT</v>
          </cell>
          <cell r="F108" t="str">
            <v>Q57</v>
          </cell>
          <cell r="G108" t="str">
            <v>Essex</v>
          </cell>
          <cell r="H108" t="str">
            <v>RT</v>
          </cell>
          <cell r="I108" t="str">
            <v>Y55</v>
          </cell>
          <cell r="J108" t="str">
            <v>Midlands &amp; East</v>
          </cell>
          <cell r="K108">
            <v>388790</v>
          </cell>
          <cell r="L108">
            <v>7940</v>
          </cell>
          <cell r="AC108">
            <v>396730</v>
          </cell>
        </row>
        <row r="109">
          <cell r="C109" t="str">
            <v>07G</v>
          </cell>
          <cell r="D109" t="str">
            <v>NHS Thurrock CCG</v>
          </cell>
          <cell r="E109" t="str">
            <v>AT</v>
          </cell>
          <cell r="F109" t="str">
            <v>Q57</v>
          </cell>
          <cell r="G109" t="str">
            <v>Essex</v>
          </cell>
          <cell r="H109" t="str">
            <v>RT</v>
          </cell>
          <cell r="I109" t="str">
            <v>Y55</v>
          </cell>
          <cell r="J109" t="str">
            <v>Midlands &amp; East</v>
          </cell>
          <cell r="K109">
            <v>175282</v>
          </cell>
          <cell r="L109">
            <v>4100</v>
          </cell>
          <cell r="AC109">
            <v>179382</v>
          </cell>
        </row>
        <row r="110">
          <cell r="C110" t="str">
            <v>07H</v>
          </cell>
          <cell r="D110" t="str">
            <v>NHS West Essex CCG</v>
          </cell>
          <cell r="E110" t="str">
            <v>AT</v>
          </cell>
          <cell r="F110" t="str">
            <v>Q57</v>
          </cell>
          <cell r="G110" t="str">
            <v>Essex</v>
          </cell>
          <cell r="H110" t="str">
            <v>RT</v>
          </cell>
          <cell r="I110" t="str">
            <v>Y55</v>
          </cell>
          <cell r="J110" t="str">
            <v>Midlands &amp; East</v>
          </cell>
          <cell r="K110">
            <v>310407</v>
          </cell>
          <cell r="L110">
            <v>7000</v>
          </cell>
          <cell r="AC110">
            <v>317407</v>
          </cell>
        </row>
        <row r="111">
          <cell r="C111" t="str">
            <v>99E</v>
          </cell>
          <cell r="D111" t="str">
            <v>NHS Basildon and Brentwood CCG</v>
          </cell>
          <cell r="E111" t="str">
            <v>AT</v>
          </cell>
          <cell r="F111" t="str">
            <v>Q57</v>
          </cell>
          <cell r="G111" t="str">
            <v>Essex</v>
          </cell>
          <cell r="H111" t="str">
            <v>RT</v>
          </cell>
          <cell r="I111" t="str">
            <v>Y55</v>
          </cell>
          <cell r="J111" t="str">
            <v>Midlands &amp; East</v>
          </cell>
          <cell r="K111">
            <v>292064</v>
          </cell>
          <cell r="L111">
            <v>6390</v>
          </cell>
          <cell r="AC111">
            <v>298454</v>
          </cell>
        </row>
        <row r="112">
          <cell r="C112" t="str">
            <v>99F</v>
          </cell>
          <cell r="D112" t="str">
            <v>NHS Castle Point, Rayleigh and Rochford CCG</v>
          </cell>
          <cell r="E112" t="str">
            <v>AT</v>
          </cell>
          <cell r="F112" t="str">
            <v>Q57</v>
          </cell>
          <cell r="G112" t="str">
            <v>Essex</v>
          </cell>
          <cell r="H112" t="str">
            <v>RT</v>
          </cell>
          <cell r="I112" t="str">
            <v>Y55</v>
          </cell>
          <cell r="J112" t="str">
            <v>Midlands &amp; East</v>
          </cell>
          <cell r="K112">
            <v>192516</v>
          </cell>
          <cell r="L112">
            <v>4300</v>
          </cell>
          <cell r="AC112">
            <v>196816</v>
          </cell>
        </row>
        <row r="113">
          <cell r="C113" t="str">
            <v>99G</v>
          </cell>
          <cell r="D113" t="str">
            <v>NHS Southend CCG</v>
          </cell>
          <cell r="E113" t="str">
            <v>AT</v>
          </cell>
          <cell r="F113" t="str">
            <v>Q57</v>
          </cell>
          <cell r="G113" t="str">
            <v>Essex</v>
          </cell>
          <cell r="H113" t="str">
            <v>RT</v>
          </cell>
          <cell r="I113" t="str">
            <v>Y55</v>
          </cell>
          <cell r="J113" t="str">
            <v>Midlands &amp; East</v>
          </cell>
          <cell r="K113">
            <v>198232</v>
          </cell>
          <cell r="L113">
            <v>4450</v>
          </cell>
          <cell r="AC113">
            <v>202682</v>
          </cell>
        </row>
        <row r="114">
          <cell r="C114" t="str">
            <v>03V</v>
          </cell>
          <cell r="D114" t="str">
            <v>NHS Corby CCG</v>
          </cell>
          <cell r="E114" t="str">
            <v>AT</v>
          </cell>
          <cell r="F114" t="str">
            <v>Q58</v>
          </cell>
          <cell r="G114" t="str">
            <v>Hertfordshire and the South Midlands</v>
          </cell>
          <cell r="H114" t="str">
            <v>RT</v>
          </cell>
          <cell r="I114" t="str">
            <v>Y55</v>
          </cell>
          <cell r="J114" t="str">
            <v>Midlands &amp; East</v>
          </cell>
          <cell r="K114">
            <v>73851</v>
          </cell>
          <cell r="L114">
            <v>1660</v>
          </cell>
          <cell r="AC114">
            <v>75511</v>
          </cell>
        </row>
        <row r="115">
          <cell r="C115" t="str">
            <v>04F</v>
          </cell>
          <cell r="D115" t="str">
            <v>NHS Milton Keynes CCG</v>
          </cell>
          <cell r="E115" t="str">
            <v>AT</v>
          </cell>
          <cell r="F115" t="str">
            <v>Q58</v>
          </cell>
          <cell r="G115" t="str">
            <v>Hertfordshire and the South Midlands</v>
          </cell>
          <cell r="H115" t="str">
            <v>RT</v>
          </cell>
          <cell r="I115" t="str">
            <v>Y55</v>
          </cell>
          <cell r="J115" t="str">
            <v>Midlands &amp; East</v>
          </cell>
          <cell r="K115">
            <v>252657</v>
          </cell>
          <cell r="L115">
            <v>6510</v>
          </cell>
          <cell r="AC115">
            <v>259167</v>
          </cell>
        </row>
        <row r="116">
          <cell r="C116" t="str">
            <v>04G</v>
          </cell>
          <cell r="D116" t="str">
            <v>NHS Nene CCG</v>
          </cell>
          <cell r="E116" t="str">
            <v>AT</v>
          </cell>
          <cell r="F116" t="str">
            <v>Q58</v>
          </cell>
          <cell r="G116" t="str">
            <v>Hertfordshire and the South Midlands</v>
          </cell>
          <cell r="H116" t="str">
            <v>RT</v>
          </cell>
          <cell r="I116" t="str">
            <v>Y55</v>
          </cell>
          <cell r="J116" t="str">
            <v>Midlands &amp; East</v>
          </cell>
          <cell r="K116">
            <v>636496</v>
          </cell>
          <cell r="L116">
            <v>15260</v>
          </cell>
          <cell r="AC116">
            <v>651756</v>
          </cell>
        </row>
        <row r="117">
          <cell r="C117" t="str">
            <v>06F</v>
          </cell>
          <cell r="D117" t="str">
            <v>NHS Bedfordshire CCG</v>
          </cell>
          <cell r="E117" t="str">
            <v>AT</v>
          </cell>
          <cell r="F117" t="str">
            <v>Q58</v>
          </cell>
          <cell r="G117" t="str">
            <v>Hertfordshire and the South Midlands</v>
          </cell>
          <cell r="H117" t="str">
            <v>RT</v>
          </cell>
          <cell r="I117" t="str">
            <v>Y55</v>
          </cell>
          <cell r="J117" t="str">
            <v>Midlands &amp; East</v>
          </cell>
          <cell r="K117">
            <v>429474</v>
          </cell>
          <cell r="L117">
            <v>10730</v>
          </cell>
          <cell r="AC117">
            <v>440204</v>
          </cell>
        </row>
        <row r="118">
          <cell r="C118" t="str">
            <v>06K</v>
          </cell>
          <cell r="D118" t="str">
            <v>NHS East and North Hertfordshire CCG</v>
          </cell>
          <cell r="E118" t="str">
            <v>AT</v>
          </cell>
          <cell r="F118" t="str">
            <v>Q58</v>
          </cell>
          <cell r="G118" t="str">
            <v>Hertfordshire and the South Midlands</v>
          </cell>
          <cell r="H118" t="str">
            <v>RT</v>
          </cell>
          <cell r="I118" t="str">
            <v>Y55</v>
          </cell>
          <cell r="J118" t="str">
            <v>Midlands &amp; East</v>
          </cell>
          <cell r="K118">
            <v>588105</v>
          </cell>
          <cell r="L118">
            <v>14000</v>
          </cell>
          <cell r="AC118">
            <v>602105</v>
          </cell>
        </row>
        <row r="119">
          <cell r="C119" t="str">
            <v>06N</v>
          </cell>
          <cell r="D119" t="str">
            <v>NHS Herts Valleys CCG</v>
          </cell>
          <cell r="E119" t="str">
            <v>AT</v>
          </cell>
          <cell r="F119" t="str">
            <v>Q58</v>
          </cell>
          <cell r="G119" t="str">
            <v>Hertfordshire and the South Midlands</v>
          </cell>
          <cell r="H119" t="str">
            <v>RT</v>
          </cell>
          <cell r="I119" t="str">
            <v>Y55</v>
          </cell>
          <cell r="J119" t="str">
            <v>Midlands &amp; East</v>
          </cell>
          <cell r="K119">
            <v>625710</v>
          </cell>
          <cell r="L119">
            <v>14440</v>
          </cell>
          <cell r="AC119">
            <v>640150</v>
          </cell>
        </row>
        <row r="120">
          <cell r="C120" t="str">
            <v>06P</v>
          </cell>
          <cell r="D120" t="str">
            <v>NHS Luton CCG</v>
          </cell>
          <cell r="E120" t="str">
            <v>AT</v>
          </cell>
          <cell r="F120" t="str">
            <v>Q58</v>
          </cell>
          <cell r="G120" t="str">
            <v>Hertfordshire and the South Midlands</v>
          </cell>
          <cell r="H120" t="str">
            <v>RT</v>
          </cell>
          <cell r="I120" t="str">
            <v>Y55</v>
          </cell>
          <cell r="J120" t="str">
            <v>Midlands &amp; East</v>
          </cell>
          <cell r="K120">
            <v>213250</v>
          </cell>
          <cell r="L120">
            <v>5160</v>
          </cell>
          <cell r="AC120">
            <v>218410</v>
          </cell>
        </row>
        <row r="121">
          <cell r="C121" t="str">
            <v>03T</v>
          </cell>
          <cell r="D121" t="str">
            <v>NHS Lincolnshire East CCG</v>
          </cell>
          <cell r="E121" t="str">
            <v>AT</v>
          </cell>
          <cell r="F121" t="str">
            <v>Q59</v>
          </cell>
          <cell r="G121" t="str">
            <v>Leicestershire and Lincolnshire</v>
          </cell>
          <cell r="H121" t="str">
            <v>RT</v>
          </cell>
          <cell r="I121" t="str">
            <v>Y55</v>
          </cell>
          <cell r="J121" t="str">
            <v>Midlands &amp; East</v>
          </cell>
          <cell r="K121">
            <v>307297</v>
          </cell>
          <cell r="L121">
            <v>5860</v>
          </cell>
          <cell r="AC121">
            <v>313157</v>
          </cell>
        </row>
        <row r="122">
          <cell r="C122" t="str">
            <v>03W</v>
          </cell>
          <cell r="D122" t="str">
            <v>NHS East Leicestershire and Rutland CCG</v>
          </cell>
          <cell r="E122" t="str">
            <v>AT</v>
          </cell>
          <cell r="F122" t="str">
            <v>Q59</v>
          </cell>
          <cell r="G122" t="str">
            <v>Leicestershire and Lincolnshire</v>
          </cell>
          <cell r="H122" t="str">
            <v>RT</v>
          </cell>
          <cell r="I122" t="str">
            <v>Y55</v>
          </cell>
          <cell r="J122" t="str">
            <v>Midlands &amp; East</v>
          </cell>
          <cell r="K122">
            <v>299974</v>
          </cell>
          <cell r="L122">
            <v>7770</v>
          </cell>
          <cell r="AC122">
            <v>307744</v>
          </cell>
        </row>
        <row r="123">
          <cell r="C123" t="str">
            <v>04C</v>
          </cell>
          <cell r="D123" t="str">
            <v>NHS Leicester City CCG</v>
          </cell>
          <cell r="E123" t="str">
            <v>AT</v>
          </cell>
          <cell r="F123" t="str">
            <v>Q59</v>
          </cell>
          <cell r="G123" t="str">
            <v>Leicestershire and Lincolnshire</v>
          </cell>
          <cell r="H123" t="str">
            <v>RT</v>
          </cell>
          <cell r="I123" t="str">
            <v>Y55</v>
          </cell>
          <cell r="J123" t="str">
            <v>Midlands &amp; East</v>
          </cell>
          <cell r="K123">
            <v>364096</v>
          </cell>
          <cell r="L123">
            <v>8670</v>
          </cell>
          <cell r="AC123">
            <v>372766</v>
          </cell>
        </row>
        <row r="124">
          <cell r="C124" t="str">
            <v>04D</v>
          </cell>
          <cell r="D124" t="str">
            <v>NHS Lincolnshire West CCG</v>
          </cell>
          <cell r="E124" t="str">
            <v>AT</v>
          </cell>
          <cell r="F124" t="str">
            <v>Q59</v>
          </cell>
          <cell r="G124" t="str">
            <v>Leicestershire and Lincolnshire</v>
          </cell>
          <cell r="H124" t="str">
            <v>RT</v>
          </cell>
          <cell r="I124" t="str">
            <v>Y55</v>
          </cell>
          <cell r="J124" t="str">
            <v>Midlands &amp; East</v>
          </cell>
          <cell r="K124">
            <v>256513</v>
          </cell>
          <cell r="L124">
            <v>5540</v>
          </cell>
          <cell r="AC124">
            <v>262053</v>
          </cell>
        </row>
        <row r="125">
          <cell r="C125" t="str">
            <v>04Q</v>
          </cell>
          <cell r="D125" t="str">
            <v xml:space="preserve">NHS South West Lincolnshire CCG </v>
          </cell>
          <cell r="E125" t="str">
            <v>AT</v>
          </cell>
          <cell r="F125" t="str">
            <v>Q59</v>
          </cell>
          <cell r="G125" t="str">
            <v>Leicestershire and Lincolnshire</v>
          </cell>
          <cell r="H125" t="str">
            <v>RT</v>
          </cell>
          <cell r="I125" t="str">
            <v>Y55</v>
          </cell>
          <cell r="J125" t="str">
            <v>Midlands &amp; East</v>
          </cell>
          <cell r="K125">
            <v>145254</v>
          </cell>
          <cell r="L125">
            <v>3190</v>
          </cell>
          <cell r="AC125">
            <v>148444</v>
          </cell>
        </row>
        <row r="126">
          <cell r="C126" t="str">
            <v>04V</v>
          </cell>
          <cell r="D126" t="str">
            <v>NHS West Leicestershire CCG</v>
          </cell>
          <cell r="E126" t="str">
            <v>AT</v>
          </cell>
          <cell r="F126" t="str">
            <v>Q59</v>
          </cell>
          <cell r="G126" t="str">
            <v>Leicestershire and Lincolnshire</v>
          </cell>
          <cell r="H126" t="str">
            <v>RT</v>
          </cell>
          <cell r="I126" t="str">
            <v>Y55</v>
          </cell>
          <cell r="J126" t="str">
            <v>Midlands &amp; East</v>
          </cell>
          <cell r="K126">
            <v>346178</v>
          </cell>
          <cell r="L126">
            <v>9050</v>
          </cell>
          <cell r="AC126">
            <v>355228</v>
          </cell>
        </row>
        <row r="127">
          <cell r="C127" t="str">
            <v>99D</v>
          </cell>
          <cell r="D127" t="str">
            <v>NHS South Lincolnshire CCG</v>
          </cell>
          <cell r="E127" t="str">
            <v>AT</v>
          </cell>
          <cell r="F127" t="str">
            <v>Q59</v>
          </cell>
          <cell r="G127" t="str">
            <v>Leicestershire and Lincolnshire</v>
          </cell>
          <cell r="H127" t="str">
            <v>RT</v>
          </cell>
          <cell r="I127" t="str">
            <v>Y55</v>
          </cell>
          <cell r="J127" t="str">
            <v>Midlands &amp; East</v>
          </cell>
          <cell r="K127">
            <v>174922</v>
          </cell>
          <cell r="L127">
            <v>3870</v>
          </cell>
          <cell r="AC127">
            <v>178792</v>
          </cell>
        </row>
        <row r="128">
          <cell r="C128" t="str">
            <v>04Y</v>
          </cell>
          <cell r="D128" t="str">
            <v>NHS Cannock Chase CCG</v>
          </cell>
          <cell r="E128" t="str">
            <v>AT</v>
          </cell>
          <cell r="F128" t="str">
            <v>Q60</v>
          </cell>
          <cell r="G128" t="str">
            <v>Shropshire and Staffordshire</v>
          </cell>
          <cell r="H128" t="str">
            <v>RT</v>
          </cell>
          <cell r="I128" t="str">
            <v>Y55</v>
          </cell>
          <cell r="J128" t="str">
            <v>Midlands &amp; East</v>
          </cell>
          <cell r="K128">
            <v>149180</v>
          </cell>
          <cell r="L128">
            <v>3290</v>
          </cell>
          <cell r="AC128">
            <v>152470</v>
          </cell>
        </row>
        <row r="129">
          <cell r="C129" t="str">
            <v>05D</v>
          </cell>
          <cell r="D129" t="str">
            <v>NHS East Staffordshire CCG</v>
          </cell>
          <cell r="E129" t="str">
            <v>AT</v>
          </cell>
          <cell r="F129" t="str">
            <v>Q60</v>
          </cell>
          <cell r="G129" t="str">
            <v>Shropshire and Staffordshire</v>
          </cell>
          <cell r="H129" t="str">
            <v>RT</v>
          </cell>
          <cell r="I129" t="str">
            <v>Y55</v>
          </cell>
          <cell r="J129" t="str">
            <v>Midlands &amp; East</v>
          </cell>
          <cell r="K129">
            <v>134990</v>
          </cell>
          <cell r="L129">
            <v>3330</v>
          </cell>
          <cell r="AC129">
            <v>138320</v>
          </cell>
        </row>
        <row r="130">
          <cell r="C130" t="str">
            <v>05G</v>
          </cell>
          <cell r="D130" t="str">
            <v>NHS North Staffordshire CCG</v>
          </cell>
          <cell r="E130" t="str">
            <v>AT</v>
          </cell>
          <cell r="F130" t="str">
            <v>Q60</v>
          </cell>
          <cell r="G130" t="str">
            <v>Shropshire and Staffordshire</v>
          </cell>
          <cell r="H130" t="str">
            <v>RT</v>
          </cell>
          <cell r="I130" t="str">
            <v>Y55</v>
          </cell>
          <cell r="J130" t="str">
            <v>Midlands &amp; East</v>
          </cell>
          <cell r="K130">
            <v>248369</v>
          </cell>
          <cell r="L130">
            <v>5270</v>
          </cell>
          <cell r="AC130">
            <v>253639</v>
          </cell>
        </row>
        <row r="131">
          <cell r="C131" t="str">
            <v>05N</v>
          </cell>
          <cell r="D131" t="str">
            <v>NHS Shropshire CCG</v>
          </cell>
          <cell r="E131" t="str">
            <v>AT</v>
          </cell>
          <cell r="F131" t="str">
            <v>Q60</v>
          </cell>
          <cell r="G131" t="str">
            <v>Shropshire and Staffordshire</v>
          </cell>
          <cell r="H131" t="str">
            <v>RT</v>
          </cell>
          <cell r="I131" t="str">
            <v>Y55</v>
          </cell>
          <cell r="J131" t="str">
            <v>Midlands &amp; East</v>
          </cell>
          <cell r="K131">
            <v>342929</v>
          </cell>
          <cell r="L131">
            <v>7550</v>
          </cell>
          <cell r="AC131">
            <v>350479</v>
          </cell>
        </row>
        <row r="132">
          <cell r="C132" t="str">
            <v>05Q</v>
          </cell>
          <cell r="D132" t="str">
            <v>NHS South East Staffs and Seisdon and Peninsular CCG</v>
          </cell>
          <cell r="E132" t="str">
            <v>AT</v>
          </cell>
          <cell r="F132" t="str">
            <v>Q60</v>
          </cell>
          <cell r="G132" t="str">
            <v>Shropshire and Staffordshire</v>
          </cell>
          <cell r="H132" t="str">
            <v>RT</v>
          </cell>
          <cell r="I132" t="str">
            <v>Y55</v>
          </cell>
          <cell r="J132" t="str">
            <v>Midlands &amp; East</v>
          </cell>
          <cell r="K132">
            <v>219625</v>
          </cell>
          <cell r="L132">
            <v>5220</v>
          </cell>
          <cell r="AC132">
            <v>224845</v>
          </cell>
        </row>
        <row r="133">
          <cell r="C133" t="str">
            <v>05V</v>
          </cell>
          <cell r="D133" t="str">
            <v>NHS Stafford and Surrounds CCG</v>
          </cell>
          <cell r="E133" t="str">
            <v>AT</v>
          </cell>
          <cell r="F133" t="str">
            <v>Q60</v>
          </cell>
          <cell r="G133" t="str">
            <v>Shropshire and Staffordshire</v>
          </cell>
          <cell r="H133" t="str">
            <v>RT</v>
          </cell>
          <cell r="I133" t="str">
            <v>Y55</v>
          </cell>
          <cell r="J133" t="str">
            <v>Midlands &amp; East</v>
          </cell>
          <cell r="K133">
            <v>154272</v>
          </cell>
          <cell r="L133">
            <v>3610</v>
          </cell>
          <cell r="AC133">
            <v>157882</v>
          </cell>
        </row>
        <row r="134">
          <cell r="C134" t="str">
            <v>05W</v>
          </cell>
          <cell r="D134" t="str">
            <v>NHS Stoke on Trent CCG</v>
          </cell>
          <cell r="E134" t="str">
            <v>AT</v>
          </cell>
          <cell r="F134" t="str">
            <v>Q60</v>
          </cell>
          <cell r="G134" t="str">
            <v>Shropshire and Staffordshire</v>
          </cell>
          <cell r="H134" t="str">
            <v>RT</v>
          </cell>
          <cell r="I134" t="str">
            <v>Y55</v>
          </cell>
          <cell r="J134" t="str">
            <v>Midlands &amp; East</v>
          </cell>
          <cell r="K134">
            <v>334576</v>
          </cell>
          <cell r="L134">
            <v>6700</v>
          </cell>
          <cell r="AC134">
            <v>341276</v>
          </cell>
        </row>
        <row r="135">
          <cell r="C135" t="str">
            <v>05X</v>
          </cell>
          <cell r="D135" t="str">
            <v>NHS Telford &amp; Wrekin CCG</v>
          </cell>
          <cell r="E135" t="str">
            <v>AT</v>
          </cell>
          <cell r="F135" t="str">
            <v>Q60</v>
          </cell>
          <cell r="G135" t="str">
            <v>Shropshire and Staffordshire</v>
          </cell>
          <cell r="H135" t="str">
            <v>RT</v>
          </cell>
          <cell r="I135" t="str">
            <v>Y55</v>
          </cell>
          <cell r="J135" t="str">
            <v>Midlands &amp; East</v>
          </cell>
          <cell r="K135">
            <v>185046</v>
          </cell>
          <cell r="L135">
            <v>4220</v>
          </cell>
          <cell r="AC135">
            <v>189266</v>
          </cell>
        </row>
        <row r="136">
          <cell r="C136" t="str">
            <v>07L</v>
          </cell>
          <cell r="D136" t="str">
            <v>NHS Barking &amp; Dagenham CCG</v>
          </cell>
          <cell r="E136" t="str">
            <v>AT</v>
          </cell>
          <cell r="F136" t="str">
            <v>Q71</v>
          </cell>
          <cell r="G136" t="str">
            <v>London</v>
          </cell>
          <cell r="H136" t="str">
            <v>RT</v>
          </cell>
          <cell r="I136" t="str">
            <v>Y56</v>
          </cell>
          <cell r="J136" t="str">
            <v>London</v>
          </cell>
          <cell r="K136">
            <v>238394</v>
          </cell>
          <cell r="L136">
            <v>4840</v>
          </cell>
          <cell r="AC136">
            <v>243234</v>
          </cell>
        </row>
        <row r="137">
          <cell r="C137" t="str">
            <v>07M</v>
          </cell>
          <cell r="D137" t="str">
            <v>NHS Barnet CCG</v>
          </cell>
          <cell r="E137" t="str">
            <v>AT</v>
          </cell>
          <cell r="F137" t="str">
            <v>Q71</v>
          </cell>
          <cell r="G137" t="str">
            <v>London</v>
          </cell>
          <cell r="H137" t="str">
            <v>RT</v>
          </cell>
          <cell r="I137" t="str">
            <v>Y56</v>
          </cell>
          <cell r="J137" t="str">
            <v>London</v>
          </cell>
          <cell r="K137">
            <v>415488</v>
          </cell>
          <cell r="L137">
            <v>9360</v>
          </cell>
          <cell r="AC137">
            <v>424848</v>
          </cell>
        </row>
        <row r="138">
          <cell r="C138" t="str">
            <v>07R</v>
          </cell>
          <cell r="D138" t="str">
            <v>NHS Camden CCG</v>
          </cell>
          <cell r="E138" t="str">
            <v>AT</v>
          </cell>
          <cell r="F138" t="str">
            <v>Q71</v>
          </cell>
          <cell r="G138" t="str">
            <v>London</v>
          </cell>
          <cell r="H138" t="str">
            <v>RT</v>
          </cell>
          <cell r="I138" t="str">
            <v>Y56</v>
          </cell>
          <cell r="J138" t="str">
            <v>London</v>
          </cell>
          <cell r="K138">
            <v>348722</v>
          </cell>
          <cell r="L138">
            <v>6090</v>
          </cell>
          <cell r="AC138">
            <v>354812</v>
          </cell>
        </row>
        <row r="139">
          <cell r="C139" t="str">
            <v>07T</v>
          </cell>
          <cell r="D139" t="str">
            <v>NHS City and Hackney CCG</v>
          </cell>
          <cell r="E139" t="str">
            <v>AT</v>
          </cell>
          <cell r="F139" t="str">
            <v>Q71</v>
          </cell>
          <cell r="G139" t="str">
            <v>London</v>
          </cell>
          <cell r="H139" t="str">
            <v>RT</v>
          </cell>
          <cell r="I139" t="str">
            <v>Y56</v>
          </cell>
          <cell r="J139" t="str">
            <v>London</v>
          </cell>
          <cell r="K139">
            <v>341085</v>
          </cell>
          <cell r="L139">
            <v>6540</v>
          </cell>
          <cell r="AC139">
            <v>347625</v>
          </cell>
        </row>
        <row r="140">
          <cell r="C140" t="str">
            <v>07X</v>
          </cell>
          <cell r="D140" t="str">
            <v>NHS Endfield CCG</v>
          </cell>
          <cell r="E140" t="str">
            <v>AT</v>
          </cell>
          <cell r="F140" t="str">
            <v>Q71</v>
          </cell>
          <cell r="G140" t="str">
            <v>London</v>
          </cell>
          <cell r="H140" t="str">
            <v>RT</v>
          </cell>
          <cell r="I140" t="str">
            <v>Y56</v>
          </cell>
          <cell r="J140" t="str">
            <v>London</v>
          </cell>
          <cell r="K140">
            <v>339393</v>
          </cell>
          <cell r="L140">
            <v>7670</v>
          </cell>
          <cell r="AC140">
            <v>347063</v>
          </cell>
        </row>
        <row r="141">
          <cell r="C141" t="str">
            <v>08D</v>
          </cell>
          <cell r="D141" t="str">
            <v>NHS Haringey CCG</v>
          </cell>
          <cell r="E141" t="str">
            <v>AT</v>
          </cell>
          <cell r="F141" t="str">
            <v>Q71</v>
          </cell>
          <cell r="G141" t="str">
            <v>London</v>
          </cell>
          <cell r="H141" t="str">
            <v>RT</v>
          </cell>
          <cell r="I141" t="str">
            <v>Y56</v>
          </cell>
          <cell r="J141" t="str">
            <v>London</v>
          </cell>
          <cell r="K141">
            <v>310170</v>
          </cell>
          <cell r="L141">
            <v>6860</v>
          </cell>
          <cell r="AC141">
            <v>317030</v>
          </cell>
        </row>
        <row r="142">
          <cell r="C142" t="str">
            <v>08F</v>
          </cell>
          <cell r="D142" t="str">
            <v>NHS Havering CCG</v>
          </cell>
          <cell r="E142" t="str">
            <v>AT</v>
          </cell>
          <cell r="F142" t="str">
            <v>Q71</v>
          </cell>
          <cell r="G142" t="str">
            <v>London</v>
          </cell>
          <cell r="H142" t="str">
            <v>RT</v>
          </cell>
          <cell r="I142" t="str">
            <v>Y56</v>
          </cell>
          <cell r="J142" t="str">
            <v>London</v>
          </cell>
          <cell r="K142">
            <v>309365</v>
          </cell>
          <cell r="L142">
            <v>6310</v>
          </cell>
          <cell r="AC142">
            <v>315675</v>
          </cell>
        </row>
        <row r="143">
          <cell r="C143" t="str">
            <v>08H</v>
          </cell>
          <cell r="D143" t="str">
            <v>NHS Islington CCG</v>
          </cell>
          <cell r="E143" t="str">
            <v>AT</v>
          </cell>
          <cell r="F143" t="str">
            <v>Q71</v>
          </cell>
          <cell r="G143" t="str">
            <v>London</v>
          </cell>
          <cell r="H143" t="str">
            <v>RT</v>
          </cell>
          <cell r="I143" t="str">
            <v>Y56</v>
          </cell>
          <cell r="J143" t="str">
            <v>London</v>
          </cell>
          <cell r="K143">
            <v>303858</v>
          </cell>
          <cell r="L143">
            <v>5300</v>
          </cell>
          <cell r="AC143">
            <v>309158</v>
          </cell>
        </row>
        <row r="144">
          <cell r="C144" t="str">
            <v>08M</v>
          </cell>
          <cell r="D144" t="str">
            <v>NHS Newham CCG</v>
          </cell>
          <cell r="E144" t="str">
            <v>AT</v>
          </cell>
          <cell r="F144" t="str">
            <v>Q71</v>
          </cell>
          <cell r="G144" t="str">
            <v>London</v>
          </cell>
          <cell r="H144" t="str">
            <v>RT</v>
          </cell>
          <cell r="I144" t="str">
            <v>Y56</v>
          </cell>
          <cell r="J144" t="str">
            <v>London</v>
          </cell>
          <cell r="K144">
            <v>384651</v>
          </cell>
          <cell r="L144">
            <v>8020</v>
          </cell>
          <cell r="AC144">
            <v>392671</v>
          </cell>
        </row>
        <row r="145">
          <cell r="C145" t="str">
            <v>08N</v>
          </cell>
          <cell r="D145" t="str">
            <v>NHS Redbridge CCG</v>
          </cell>
          <cell r="E145" t="str">
            <v>AT</v>
          </cell>
          <cell r="F145" t="str">
            <v>Q71</v>
          </cell>
          <cell r="G145" t="str">
            <v>London</v>
          </cell>
          <cell r="H145" t="str">
            <v>RT</v>
          </cell>
          <cell r="I145" t="str">
            <v>Y56</v>
          </cell>
          <cell r="J145" t="str">
            <v>London</v>
          </cell>
          <cell r="K145">
            <v>292779</v>
          </cell>
          <cell r="L145">
            <v>6940</v>
          </cell>
          <cell r="AC145">
            <v>299719</v>
          </cell>
        </row>
        <row r="146">
          <cell r="C146" t="str">
            <v>08V</v>
          </cell>
          <cell r="D146" t="str">
            <v>NHS Tower Hamlets CCG</v>
          </cell>
          <cell r="E146" t="str">
            <v>AT</v>
          </cell>
          <cell r="F146" t="str">
            <v>Q71</v>
          </cell>
          <cell r="G146" t="str">
            <v>London</v>
          </cell>
          <cell r="H146" t="str">
            <v>RT</v>
          </cell>
          <cell r="I146" t="str">
            <v>Y56</v>
          </cell>
          <cell r="J146" t="str">
            <v>London</v>
          </cell>
          <cell r="K146">
            <v>324996</v>
          </cell>
          <cell r="L146">
            <v>6630</v>
          </cell>
          <cell r="AC146">
            <v>331626</v>
          </cell>
        </row>
        <row r="147">
          <cell r="C147" t="str">
            <v>08W</v>
          </cell>
          <cell r="D147" t="str">
            <v>NHS Waltham Forest CCG</v>
          </cell>
          <cell r="E147" t="str">
            <v>AT</v>
          </cell>
          <cell r="F147" t="str">
            <v>Q71</v>
          </cell>
          <cell r="G147" t="str">
            <v>London</v>
          </cell>
          <cell r="H147" t="str">
            <v>RT</v>
          </cell>
          <cell r="I147" t="str">
            <v>Y56</v>
          </cell>
          <cell r="J147" t="str">
            <v>London</v>
          </cell>
          <cell r="K147">
            <v>303481</v>
          </cell>
          <cell r="L147">
            <v>6820</v>
          </cell>
          <cell r="AC147">
            <v>310301</v>
          </cell>
        </row>
        <row r="148">
          <cell r="C148" t="str">
            <v>07P</v>
          </cell>
          <cell r="D148" t="str">
            <v>NHS Brent CCG</v>
          </cell>
          <cell r="E148" t="str">
            <v>AT</v>
          </cell>
          <cell r="F148" t="str">
            <v>Q71</v>
          </cell>
          <cell r="G148" t="str">
            <v>London</v>
          </cell>
          <cell r="H148" t="str">
            <v>RT</v>
          </cell>
          <cell r="I148" t="str">
            <v>Y56</v>
          </cell>
          <cell r="J148" t="str">
            <v>London</v>
          </cell>
          <cell r="K148">
            <v>397829</v>
          </cell>
          <cell r="L148">
            <v>7900</v>
          </cell>
          <cell r="AC148">
            <v>405729</v>
          </cell>
        </row>
        <row r="149">
          <cell r="C149" t="str">
            <v>07W</v>
          </cell>
          <cell r="D149" t="str">
            <v>NHS Ealing CCG</v>
          </cell>
          <cell r="E149" t="str">
            <v>AT</v>
          </cell>
          <cell r="F149" t="str">
            <v>Q71</v>
          </cell>
          <cell r="G149" t="str">
            <v>London</v>
          </cell>
          <cell r="H149" t="str">
            <v>RT</v>
          </cell>
          <cell r="I149" t="str">
            <v>Y56</v>
          </cell>
          <cell r="J149" t="str">
            <v>London</v>
          </cell>
          <cell r="K149">
            <v>418571</v>
          </cell>
          <cell r="L149">
            <v>9100</v>
          </cell>
          <cell r="AC149">
            <v>427671</v>
          </cell>
        </row>
        <row r="150">
          <cell r="C150" t="str">
            <v>07Y</v>
          </cell>
          <cell r="D150" t="str">
            <v>NHS Hounslow CCG</v>
          </cell>
          <cell r="E150" t="str">
            <v>AT</v>
          </cell>
          <cell r="F150" t="str">
            <v>Q71</v>
          </cell>
          <cell r="G150" t="str">
            <v>London</v>
          </cell>
          <cell r="H150" t="str">
            <v>RT</v>
          </cell>
          <cell r="I150" t="str">
            <v>Y56</v>
          </cell>
          <cell r="J150" t="str">
            <v>London</v>
          </cell>
          <cell r="K150">
            <v>280752</v>
          </cell>
          <cell r="L150">
            <v>6500</v>
          </cell>
          <cell r="AC150">
            <v>287252</v>
          </cell>
        </row>
        <row r="151">
          <cell r="C151" t="str">
            <v>08C</v>
          </cell>
          <cell r="D151" t="str">
            <v>NHS Hammersmith and Fulham CCG</v>
          </cell>
          <cell r="E151" t="str">
            <v>AT</v>
          </cell>
          <cell r="F151" t="str">
            <v>Q71</v>
          </cell>
          <cell r="G151" t="str">
            <v>London</v>
          </cell>
          <cell r="H151" t="str">
            <v>RT</v>
          </cell>
          <cell r="I151" t="str">
            <v>Y56</v>
          </cell>
          <cell r="J151" t="str">
            <v>London</v>
          </cell>
          <cell r="K151">
            <v>243652</v>
          </cell>
          <cell r="L151">
            <v>4460</v>
          </cell>
          <cell r="AC151">
            <v>248112</v>
          </cell>
        </row>
        <row r="152">
          <cell r="C152" t="str">
            <v>08E</v>
          </cell>
          <cell r="D152" t="str">
            <v>NHS Harrow CCG</v>
          </cell>
          <cell r="E152" t="str">
            <v>AT</v>
          </cell>
          <cell r="F152" t="str">
            <v>Q71</v>
          </cell>
          <cell r="G152" t="str">
            <v>London</v>
          </cell>
          <cell r="H152" t="str">
            <v>RT</v>
          </cell>
          <cell r="I152" t="str">
            <v>Y56</v>
          </cell>
          <cell r="J152" t="str">
            <v>London</v>
          </cell>
          <cell r="K152">
            <v>245893</v>
          </cell>
          <cell r="L152">
            <v>5730</v>
          </cell>
          <cell r="AC152">
            <v>251623</v>
          </cell>
        </row>
        <row r="153">
          <cell r="C153" t="str">
            <v>08G</v>
          </cell>
          <cell r="D153" t="str">
            <v>NHS Hillingdon CCG</v>
          </cell>
          <cell r="E153" t="str">
            <v>AT</v>
          </cell>
          <cell r="F153" t="str">
            <v>Q71</v>
          </cell>
          <cell r="G153" t="str">
            <v>London</v>
          </cell>
          <cell r="H153" t="str">
            <v>RT</v>
          </cell>
          <cell r="I153" t="str">
            <v>Y56</v>
          </cell>
          <cell r="J153" t="str">
            <v>London</v>
          </cell>
          <cell r="K153">
            <v>294320</v>
          </cell>
          <cell r="L153">
            <v>6780</v>
          </cell>
          <cell r="AC153">
            <v>301100</v>
          </cell>
        </row>
        <row r="154">
          <cell r="C154" t="str">
            <v>08Y</v>
          </cell>
          <cell r="D154" t="str">
            <v>NHS West London (K&amp;C &amp; QPP) CCG</v>
          </cell>
          <cell r="E154" t="str">
            <v>AT</v>
          </cell>
          <cell r="F154" t="str">
            <v>Q71</v>
          </cell>
          <cell r="G154" t="str">
            <v>London</v>
          </cell>
          <cell r="H154" t="str">
            <v>RT</v>
          </cell>
          <cell r="I154" t="str">
            <v>Y56</v>
          </cell>
          <cell r="J154" t="str">
            <v>London</v>
          </cell>
          <cell r="K154">
            <v>329236</v>
          </cell>
          <cell r="L154">
            <v>5550</v>
          </cell>
          <cell r="AC154">
            <v>334786</v>
          </cell>
        </row>
        <row r="155">
          <cell r="C155" t="str">
            <v>09A</v>
          </cell>
          <cell r="D155" t="str">
            <v>NHS Central London (Westminster) CCG</v>
          </cell>
          <cell r="E155" t="str">
            <v>AT</v>
          </cell>
          <cell r="F155" t="str">
            <v>Q71</v>
          </cell>
          <cell r="G155" t="str">
            <v>London</v>
          </cell>
          <cell r="H155" t="str">
            <v>RT</v>
          </cell>
          <cell r="I155" t="str">
            <v>Y56</v>
          </cell>
          <cell r="J155" t="str">
            <v>London</v>
          </cell>
          <cell r="K155">
            <v>248751</v>
          </cell>
          <cell r="L155">
            <v>4700</v>
          </cell>
          <cell r="AC155">
            <v>253451</v>
          </cell>
        </row>
        <row r="156">
          <cell r="C156" t="str">
            <v>07N</v>
          </cell>
          <cell r="D156" t="str">
            <v>NHS Bexley CCG</v>
          </cell>
          <cell r="E156" t="str">
            <v>AT</v>
          </cell>
          <cell r="F156" t="str">
            <v>Q71</v>
          </cell>
          <cell r="G156" t="str">
            <v>London</v>
          </cell>
          <cell r="H156" t="str">
            <v>RT</v>
          </cell>
          <cell r="I156" t="str">
            <v>Y56</v>
          </cell>
          <cell r="J156" t="str">
            <v>London</v>
          </cell>
          <cell r="K156">
            <v>256924</v>
          </cell>
          <cell r="L156">
            <v>5660</v>
          </cell>
          <cell r="AC156">
            <v>262584</v>
          </cell>
        </row>
        <row r="157">
          <cell r="C157" t="str">
            <v>07Q</v>
          </cell>
          <cell r="D157" t="str">
            <v>NHS Bromley CCG</v>
          </cell>
          <cell r="E157" t="str">
            <v>AT</v>
          </cell>
          <cell r="F157" t="str">
            <v>Q71</v>
          </cell>
          <cell r="G157" t="str">
            <v>London</v>
          </cell>
          <cell r="H157" t="str">
            <v>RT</v>
          </cell>
          <cell r="I157" t="str">
            <v>Y56</v>
          </cell>
          <cell r="J157" t="str">
            <v>London</v>
          </cell>
          <cell r="K157">
            <v>369235</v>
          </cell>
          <cell r="L157">
            <v>8010</v>
          </cell>
          <cell r="AC157">
            <v>377245</v>
          </cell>
        </row>
        <row r="158">
          <cell r="C158" t="str">
            <v>07V</v>
          </cell>
          <cell r="D158" t="str">
            <v>NHS Croydon CCG</v>
          </cell>
          <cell r="E158" t="str">
            <v>AT</v>
          </cell>
          <cell r="F158" t="str">
            <v>Q71</v>
          </cell>
          <cell r="G158" t="str">
            <v>London</v>
          </cell>
          <cell r="H158" t="str">
            <v>RT</v>
          </cell>
          <cell r="I158" t="str">
            <v>Y56</v>
          </cell>
          <cell r="J158" t="str">
            <v>London</v>
          </cell>
          <cell r="K158">
            <v>409568</v>
          </cell>
          <cell r="L158">
            <v>9110</v>
          </cell>
          <cell r="AC158">
            <v>418678</v>
          </cell>
        </row>
        <row r="159">
          <cell r="C159" t="str">
            <v>08A</v>
          </cell>
          <cell r="D159" t="str">
            <v>NHS Greenwich CCG</v>
          </cell>
          <cell r="E159" t="str">
            <v>AT</v>
          </cell>
          <cell r="F159" t="str">
            <v>Q71</v>
          </cell>
          <cell r="G159" t="str">
            <v>London</v>
          </cell>
          <cell r="H159" t="str">
            <v>RT</v>
          </cell>
          <cell r="I159" t="str">
            <v>Y56</v>
          </cell>
          <cell r="J159" t="str">
            <v>London</v>
          </cell>
          <cell r="K159">
            <v>326541</v>
          </cell>
          <cell r="L159">
            <v>6600</v>
          </cell>
          <cell r="AC159">
            <v>333141</v>
          </cell>
        </row>
        <row r="160">
          <cell r="C160" t="str">
            <v>08J</v>
          </cell>
          <cell r="D160" t="str">
            <v>NHS Kingston CCG</v>
          </cell>
          <cell r="E160" t="str">
            <v>AT</v>
          </cell>
          <cell r="F160" t="str">
            <v>Q71</v>
          </cell>
          <cell r="G160" t="str">
            <v>London</v>
          </cell>
          <cell r="H160" t="str">
            <v>RT</v>
          </cell>
          <cell r="I160" t="str">
            <v>Y56</v>
          </cell>
          <cell r="J160" t="str">
            <v>London</v>
          </cell>
          <cell r="K160">
            <v>196840</v>
          </cell>
          <cell r="L160">
            <v>4610</v>
          </cell>
          <cell r="AC160">
            <v>201450</v>
          </cell>
        </row>
        <row r="161">
          <cell r="C161" t="str">
            <v>08K</v>
          </cell>
          <cell r="D161" t="str">
            <v>NHS Lambeth CCG</v>
          </cell>
          <cell r="E161" t="str">
            <v>AT</v>
          </cell>
          <cell r="F161" t="str">
            <v>Q71</v>
          </cell>
          <cell r="G161" t="str">
            <v>London</v>
          </cell>
          <cell r="H161" t="str">
            <v>RT</v>
          </cell>
          <cell r="I161" t="str">
            <v>Y56</v>
          </cell>
          <cell r="J161" t="str">
            <v>London</v>
          </cell>
          <cell r="K161">
            <v>415607</v>
          </cell>
          <cell r="L161">
            <v>8280</v>
          </cell>
          <cell r="AC161">
            <v>423887</v>
          </cell>
        </row>
        <row r="162">
          <cell r="C162" t="str">
            <v>08L</v>
          </cell>
          <cell r="D162" t="str">
            <v>NHS Lewisham CCG</v>
          </cell>
          <cell r="E162" t="str">
            <v>AT</v>
          </cell>
          <cell r="F162" t="str">
            <v>Q71</v>
          </cell>
          <cell r="G162" t="str">
            <v>London</v>
          </cell>
          <cell r="H162" t="str">
            <v>RT</v>
          </cell>
          <cell r="I162" t="str">
            <v>Y56</v>
          </cell>
          <cell r="J162" t="str">
            <v>London</v>
          </cell>
          <cell r="K162">
            <v>364146</v>
          </cell>
          <cell r="L162">
            <v>7160</v>
          </cell>
          <cell r="AC162">
            <v>371306</v>
          </cell>
        </row>
        <row r="163">
          <cell r="C163" t="str">
            <v>08P</v>
          </cell>
          <cell r="D163" t="str">
            <v>NHS Richmond CCG</v>
          </cell>
          <cell r="E163" t="str">
            <v>AT</v>
          </cell>
          <cell r="F163" t="str">
            <v>Q71</v>
          </cell>
          <cell r="G163" t="str">
            <v>London</v>
          </cell>
          <cell r="H163" t="str">
            <v>RT</v>
          </cell>
          <cell r="I163" t="str">
            <v>Y56</v>
          </cell>
          <cell r="J163" t="str">
            <v>London</v>
          </cell>
          <cell r="K163">
            <v>209295</v>
          </cell>
          <cell r="L163">
            <v>4690</v>
          </cell>
          <cell r="AC163">
            <v>213985</v>
          </cell>
        </row>
        <row r="164">
          <cell r="C164" t="str">
            <v>08Q</v>
          </cell>
          <cell r="D164" t="str">
            <v>NHS Southwark CCG</v>
          </cell>
          <cell r="E164" t="str">
            <v>AT</v>
          </cell>
          <cell r="F164" t="str">
            <v>Q71</v>
          </cell>
          <cell r="G164" t="str">
            <v>London</v>
          </cell>
          <cell r="H164" t="str">
            <v>RT</v>
          </cell>
          <cell r="I164" t="str">
            <v>Y56</v>
          </cell>
          <cell r="J164" t="str">
            <v>London</v>
          </cell>
          <cell r="K164">
            <v>350720</v>
          </cell>
          <cell r="L164">
            <v>7220</v>
          </cell>
          <cell r="AC164">
            <v>357940</v>
          </cell>
        </row>
        <row r="165">
          <cell r="C165" t="str">
            <v>08R</v>
          </cell>
          <cell r="D165" t="str">
            <v>NHS Merton CCG</v>
          </cell>
          <cell r="E165" t="str">
            <v>AT</v>
          </cell>
          <cell r="F165" t="str">
            <v>Q71</v>
          </cell>
          <cell r="G165" t="str">
            <v>London</v>
          </cell>
          <cell r="H165" t="str">
            <v>RT</v>
          </cell>
          <cell r="I165" t="str">
            <v>Y56</v>
          </cell>
          <cell r="J165" t="str">
            <v>London</v>
          </cell>
          <cell r="K165">
            <v>208020</v>
          </cell>
          <cell r="L165">
            <v>4960</v>
          </cell>
          <cell r="AC165">
            <v>212980</v>
          </cell>
        </row>
        <row r="166">
          <cell r="C166" t="str">
            <v>08T</v>
          </cell>
          <cell r="D166" t="str">
            <v>NHS Sutton CCG</v>
          </cell>
          <cell r="E166" t="str">
            <v>AT</v>
          </cell>
          <cell r="F166" t="str">
            <v>Q71</v>
          </cell>
          <cell r="G166" t="str">
            <v>London</v>
          </cell>
          <cell r="H166" t="str">
            <v>RT</v>
          </cell>
          <cell r="I166" t="str">
            <v>Y56</v>
          </cell>
          <cell r="J166" t="str">
            <v>London</v>
          </cell>
          <cell r="K166">
            <v>208986</v>
          </cell>
          <cell r="L166">
            <v>4500</v>
          </cell>
          <cell r="AC166">
            <v>213486</v>
          </cell>
        </row>
        <row r="167">
          <cell r="C167" t="str">
            <v>08X</v>
          </cell>
          <cell r="D167" t="str">
            <v>NHS Wandsworth CCG</v>
          </cell>
          <cell r="E167" t="str">
            <v>AT</v>
          </cell>
          <cell r="F167" t="str">
            <v>Q71</v>
          </cell>
          <cell r="G167" t="str">
            <v>London</v>
          </cell>
          <cell r="H167" t="str">
            <v>RT</v>
          </cell>
          <cell r="I167" t="str">
            <v>Y56</v>
          </cell>
          <cell r="J167" t="str">
            <v>London</v>
          </cell>
          <cell r="K167">
            <v>391052</v>
          </cell>
          <cell r="L167">
            <v>8270</v>
          </cell>
          <cell r="AC167">
            <v>399322</v>
          </cell>
        </row>
        <row r="168">
          <cell r="C168" t="str">
            <v>11E</v>
          </cell>
          <cell r="D168" t="str">
            <v>NHS Bath and North East Somerset CCG</v>
          </cell>
          <cell r="E168" t="str">
            <v>AT</v>
          </cell>
          <cell r="F168" t="str">
            <v>Q64</v>
          </cell>
          <cell r="G168" t="str">
            <v>Bath, Gloucester, Swindon &amp; Wiltshire</v>
          </cell>
          <cell r="H168" t="str">
            <v>RT</v>
          </cell>
          <cell r="I168" t="str">
            <v>Y57</v>
          </cell>
          <cell r="J168" t="str">
            <v>South</v>
          </cell>
          <cell r="K168">
            <v>206474</v>
          </cell>
          <cell r="L168">
            <v>4660</v>
          </cell>
          <cell r="AC168">
            <v>211134</v>
          </cell>
        </row>
        <row r="169">
          <cell r="C169" t="str">
            <v>11M</v>
          </cell>
          <cell r="D169" t="str">
            <v>NHS Gloucestershire CCG</v>
          </cell>
          <cell r="E169" t="str">
            <v>AT</v>
          </cell>
          <cell r="F169" t="str">
            <v>Q64</v>
          </cell>
          <cell r="G169" t="str">
            <v>Bath, Gloucester, Swindon &amp; Wiltshire</v>
          </cell>
          <cell r="H169" t="str">
            <v>RT</v>
          </cell>
          <cell r="I169" t="str">
            <v>Y57</v>
          </cell>
          <cell r="J169" t="str">
            <v>South</v>
          </cell>
          <cell r="K169">
            <v>675741</v>
          </cell>
          <cell r="L169">
            <v>15090</v>
          </cell>
          <cell r="AC169">
            <v>690831</v>
          </cell>
        </row>
        <row r="170">
          <cell r="C170" t="str">
            <v>12D</v>
          </cell>
          <cell r="D170" t="str">
            <v>NHS Swindon CCG</v>
          </cell>
          <cell r="E170" t="str">
            <v>AT</v>
          </cell>
          <cell r="F170" t="str">
            <v>Q64</v>
          </cell>
          <cell r="G170" t="str">
            <v>Bath, Gloucester, Swindon &amp; Wiltshire</v>
          </cell>
          <cell r="H170" t="str">
            <v>RT</v>
          </cell>
          <cell r="I170" t="str">
            <v>Y57</v>
          </cell>
          <cell r="J170" t="str">
            <v>South</v>
          </cell>
          <cell r="K170">
            <v>222994</v>
          </cell>
          <cell r="L170">
            <v>5460</v>
          </cell>
          <cell r="AC170">
            <v>228454</v>
          </cell>
        </row>
        <row r="171">
          <cell r="C171" t="str">
            <v>99N</v>
          </cell>
          <cell r="D171" t="str">
            <v>NHS Wiltshire CCG</v>
          </cell>
          <cell r="E171" t="str">
            <v>AT</v>
          </cell>
          <cell r="F171" t="str">
            <v>Q64</v>
          </cell>
          <cell r="G171" t="str">
            <v>Bath, Gloucester, Swindon &amp; Wiltshire</v>
          </cell>
          <cell r="H171" t="str">
            <v>RT</v>
          </cell>
          <cell r="I171" t="str">
            <v>Y57</v>
          </cell>
          <cell r="J171" t="str">
            <v>South</v>
          </cell>
          <cell r="K171">
            <v>503458</v>
          </cell>
          <cell r="L171">
            <v>11660</v>
          </cell>
          <cell r="AC171">
            <v>515118</v>
          </cell>
        </row>
        <row r="172">
          <cell r="C172" t="str">
            <v>11H</v>
          </cell>
          <cell r="D172" t="str">
            <v>NHS Bristol CCG</v>
          </cell>
          <cell r="E172" t="str">
            <v>AT</v>
          </cell>
          <cell r="F172" t="str">
            <v>Q65</v>
          </cell>
          <cell r="G172" t="str">
            <v>Bristol, North Somerset, Somerset &amp; South Glos</v>
          </cell>
          <cell r="H172" t="str">
            <v>RT</v>
          </cell>
          <cell r="I172" t="str">
            <v>Y57</v>
          </cell>
          <cell r="J172" t="str">
            <v>South</v>
          </cell>
          <cell r="K172">
            <v>499279</v>
          </cell>
          <cell r="L172">
            <v>11280</v>
          </cell>
          <cell r="AC172">
            <v>510559</v>
          </cell>
        </row>
        <row r="173">
          <cell r="C173" t="str">
            <v>11T</v>
          </cell>
          <cell r="D173" t="str">
            <v>NHS North Somerset CCG</v>
          </cell>
          <cell r="E173" t="str">
            <v>AT</v>
          </cell>
          <cell r="F173" t="str">
            <v>Q65</v>
          </cell>
          <cell r="G173" t="str">
            <v>Bristol, North Somerset, Somerset &amp; South Glos</v>
          </cell>
          <cell r="H173" t="str">
            <v>RT</v>
          </cell>
          <cell r="I173" t="str">
            <v>Y57</v>
          </cell>
          <cell r="J173" t="str">
            <v>South</v>
          </cell>
          <cell r="K173">
            <v>235405</v>
          </cell>
          <cell r="L173">
            <v>5150</v>
          </cell>
          <cell r="AC173">
            <v>240555</v>
          </cell>
        </row>
        <row r="174">
          <cell r="C174" t="str">
            <v>11X</v>
          </cell>
          <cell r="D174" t="str">
            <v>NHS Somerset CCG</v>
          </cell>
          <cell r="E174" t="str">
            <v>AT</v>
          </cell>
          <cell r="F174" t="str">
            <v>Q65</v>
          </cell>
          <cell r="G174" t="str">
            <v>Bristol, North Somerset, Somerset &amp; South Glos</v>
          </cell>
          <cell r="H174" t="str">
            <v>RT</v>
          </cell>
          <cell r="I174" t="str">
            <v>Y57</v>
          </cell>
          <cell r="J174" t="str">
            <v>South</v>
          </cell>
          <cell r="K174">
            <v>636701</v>
          </cell>
          <cell r="L174">
            <v>13220</v>
          </cell>
          <cell r="AC174">
            <v>649921</v>
          </cell>
        </row>
        <row r="175">
          <cell r="C175" t="str">
            <v>12A</v>
          </cell>
          <cell r="D175" t="str">
            <v>NHS South Gloucestershire CCG</v>
          </cell>
          <cell r="E175" t="str">
            <v>AT</v>
          </cell>
          <cell r="F175" t="str">
            <v>Q65</v>
          </cell>
          <cell r="G175" t="str">
            <v>Bristol, North Somerset, Somerset &amp; South Glos</v>
          </cell>
          <cell r="H175" t="str">
            <v>RT</v>
          </cell>
          <cell r="I175" t="str">
            <v>Y57</v>
          </cell>
          <cell r="J175" t="str">
            <v>South</v>
          </cell>
          <cell r="K175">
            <v>244121</v>
          </cell>
          <cell r="L175">
            <v>6350</v>
          </cell>
          <cell r="AC175">
            <v>250471</v>
          </cell>
        </row>
        <row r="176">
          <cell r="C176" t="str">
            <v>11N</v>
          </cell>
          <cell r="D176" t="str">
            <v>NHS Kernow CCG</v>
          </cell>
          <cell r="E176" t="str">
            <v>AT</v>
          </cell>
          <cell r="F176" t="str">
            <v>Q66</v>
          </cell>
          <cell r="G176" t="str">
            <v>Devon, Cornwall and the Isles of Scilly</v>
          </cell>
          <cell r="H176" t="str">
            <v>RT</v>
          </cell>
          <cell r="I176" t="str">
            <v>Y57</v>
          </cell>
          <cell r="J176" t="str">
            <v>South</v>
          </cell>
          <cell r="K176">
            <v>686623</v>
          </cell>
          <cell r="L176">
            <v>13520</v>
          </cell>
          <cell r="AC176">
            <v>700143</v>
          </cell>
        </row>
        <row r="177">
          <cell r="C177" t="str">
            <v>99P</v>
          </cell>
          <cell r="D177" t="str">
            <v>NHS North, East, West Devon CCG</v>
          </cell>
          <cell r="E177" t="str">
            <v>AT</v>
          </cell>
          <cell r="F177" t="str">
            <v>Q66</v>
          </cell>
          <cell r="G177" t="str">
            <v>Devon, Cornwall and the Isles of Scilly</v>
          </cell>
          <cell r="H177" t="str">
            <v>RT</v>
          </cell>
          <cell r="I177" t="str">
            <v>Y57</v>
          </cell>
          <cell r="J177" t="str">
            <v>South</v>
          </cell>
          <cell r="K177">
            <v>1060184</v>
          </cell>
          <cell r="L177">
            <v>21750</v>
          </cell>
          <cell r="AC177">
            <v>1081934</v>
          </cell>
        </row>
        <row r="178">
          <cell r="C178" t="str">
            <v>99Q</v>
          </cell>
          <cell r="D178" t="str">
            <v>NHS South Devon and Torbay CCG</v>
          </cell>
          <cell r="E178" t="str">
            <v>AT</v>
          </cell>
          <cell r="F178" t="str">
            <v>Q66</v>
          </cell>
          <cell r="G178" t="str">
            <v>Devon, Cornwall and the Isles of Scilly</v>
          </cell>
          <cell r="H178" t="str">
            <v>RT</v>
          </cell>
          <cell r="I178" t="str">
            <v>Y57</v>
          </cell>
          <cell r="J178" t="str">
            <v>South</v>
          </cell>
          <cell r="K178">
            <v>368794</v>
          </cell>
          <cell r="L178">
            <v>6720</v>
          </cell>
          <cell r="AC178">
            <v>375514</v>
          </cell>
        </row>
        <row r="179">
          <cell r="C179" t="str">
            <v>09C</v>
          </cell>
          <cell r="D179" t="str">
            <v>NHS Ashford CCG</v>
          </cell>
          <cell r="E179" t="str">
            <v>AT</v>
          </cell>
          <cell r="F179" t="str">
            <v>Q67</v>
          </cell>
          <cell r="G179" t="str">
            <v>Kent &amp; Medway</v>
          </cell>
          <cell r="H179" t="str">
            <v>RT</v>
          </cell>
          <cell r="I179" t="str">
            <v>Y57</v>
          </cell>
          <cell r="J179" t="str">
            <v>South</v>
          </cell>
          <cell r="K179">
            <v>130093</v>
          </cell>
          <cell r="L179">
            <v>3010</v>
          </cell>
          <cell r="AC179">
            <v>133103</v>
          </cell>
        </row>
        <row r="180">
          <cell r="C180" t="str">
            <v>09E</v>
          </cell>
          <cell r="D180" t="str">
            <v>NHS Canterbury and Coastal CCG</v>
          </cell>
          <cell r="E180" t="str">
            <v>AT</v>
          </cell>
          <cell r="F180" t="str">
            <v>Q67</v>
          </cell>
          <cell r="G180" t="str">
            <v>Kent &amp; Medway</v>
          </cell>
          <cell r="H180" t="str">
            <v>RT</v>
          </cell>
          <cell r="I180" t="str">
            <v>Y57</v>
          </cell>
          <cell r="J180" t="str">
            <v>South</v>
          </cell>
          <cell r="K180">
            <v>235401</v>
          </cell>
          <cell r="L180">
            <v>5120</v>
          </cell>
          <cell r="AC180">
            <v>240521</v>
          </cell>
        </row>
        <row r="181">
          <cell r="C181" t="str">
            <v>09J</v>
          </cell>
          <cell r="D181" t="str">
            <v>NHS Dartford, Gravesham and Swanley CCG</v>
          </cell>
          <cell r="E181" t="str">
            <v>AT</v>
          </cell>
          <cell r="F181" t="str">
            <v>Q67</v>
          </cell>
          <cell r="G181" t="str">
            <v>Kent &amp; Medway</v>
          </cell>
          <cell r="H181" t="str">
            <v>RT</v>
          </cell>
          <cell r="I181" t="str">
            <v>Y57</v>
          </cell>
          <cell r="J181" t="str">
            <v>South</v>
          </cell>
          <cell r="K181">
            <v>275777</v>
          </cell>
          <cell r="L181">
            <v>6200</v>
          </cell>
          <cell r="AC181">
            <v>281977</v>
          </cell>
        </row>
        <row r="182">
          <cell r="C182" t="str">
            <v>09W</v>
          </cell>
          <cell r="D182" t="str">
            <v>NHS Medway CCG</v>
          </cell>
          <cell r="E182" t="str">
            <v>AT</v>
          </cell>
          <cell r="F182" t="str">
            <v>Q67</v>
          </cell>
          <cell r="G182" t="str">
            <v>Kent &amp; Medway</v>
          </cell>
          <cell r="H182" t="str">
            <v>RT</v>
          </cell>
          <cell r="I182" t="str">
            <v>Y57</v>
          </cell>
          <cell r="J182" t="str">
            <v>South</v>
          </cell>
          <cell r="K182">
            <v>314990</v>
          </cell>
          <cell r="L182">
            <v>7090</v>
          </cell>
          <cell r="AC182">
            <v>322080</v>
          </cell>
        </row>
        <row r="183">
          <cell r="C183" t="str">
            <v>10A</v>
          </cell>
          <cell r="D183" t="str">
            <v>NHS South Kent Coast CCG</v>
          </cell>
          <cell r="E183" t="str">
            <v>AT</v>
          </cell>
          <cell r="F183" t="str">
            <v>Q67</v>
          </cell>
          <cell r="G183" t="str">
            <v>Kent &amp; Medway</v>
          </cell>
          <cell r="H183" t="str">
            <v>RT</v>
          </cell>
          <cell r="I183" t="str">
            <v>Y57</v>
          </cell>
          <cell r="J183" t="str">
            <v>South</v>
          </cell>
          <cell r="K183">
            <v>253123</v>
          </cell>
          <cell r="L183">
            <v>4940</v>
          </cell>
          <cell r="AC183">
            <v>258063</v>
          </cell>
        </row>
        <row r="184">
          <cell r="C184" t="str">
            <v>10D</v>
          </cell>
          <cell r="D184" t="str">
            <v>NHS Swale CCG</v>
          </cell>
          <cell r="E184" t="str">
            <v>AT</v>
          </cell>
          <cell r="F184" t="str">
            <v>Q67</v>
          </cell>
          <cell r="G184" t="str">
            <v>Kent &amp; Medway</v>
          </cell>
          <cell r="H184" t="str">
            <v>RT</v>
          </cell>
          <cell r="I184" t="str">
            <v>Y57</v>
          </cell>
          <cell r="J184" t="str">
            <v>South</v>
          </cell>
          <cell r="K184">
            <v>117739</v>
          </cell>
          <cell r="L184">
            <v>2670</v>
          </cell>
          <cell r="AC184">
            <v>120409</v>
          </cell>
        </row>
        <row r="185">
          <cell r="C185" t="str">
            <v>10E</v>
          </cell>
          <cell r="D185" t="str">
            <v>NHS Thanet CCG</v>
          </cell>
          <cell r="E185" t="str">
            <v>AT</v>
          </cell>
          <cell r="F185" t="str">
            <v>Q67</v>
          </cell>
          <cell r="G185" t="str">
            <v>Kent &amp; Medway</v>
          </cell>
          <cell r="H185" t="str">
            <v>RT</v>
          </cell>
          <cell r="I185" t="str">
            <v>Y57</v>
          </cell>
          <cell r="J185" t="str">
            <v>South</v>
          </cell>
          <cell r="K185">
            <v>190259</v>
          </cell>
          <cell r="L185">
            <v>3360</v>
          </cell>
          <cell r="AC185">
            <v>193619</v>
          </cell>
        </row>
        <row r="186">
          <cell r="C186" t="str">
            <v>99J</v>
          </cell>
          <cell r="D186" t="str">
            <v>NHS West Kent CCG</v>
          </cell>
          <cell r="E186" t="str">
            <v>AT</v>
          </cell>
          <cell r="F186" t="str">
            <v>Q67</v>
          </cell>
          <cell r="G186" t="str">
            <v>Kent &amp; Medway</v>
          </cell>
          <cell r="H186" t="str">
            <v>RT</v>
          </cell>
          <cell r="I186" t="str">
            <v>Y57</v>
          </cell>
          <cell r="J186" t="str">
            <v>South</v>
          </cell>
          <cell r="K186">
            <v>466024</v>
          </cell>
          <cell r="L186">
            <v>11700</v>
          </cell>
          <cell r="AC186">
            <v>477724</v>
          </cell>
        </row>
        <row r="187">
          <cell r="C187" t="str">
            <v>09D</v>
          </cell>
          <cell r="D187" t="str">
            <v>NHS Brighton &amp; Hove CCG</v>
          </cell>
          <cell r="E187" t="str">
            <v>AT</v>
          </cell>
          <cell r="F187" t="str">
            <v>Q68</v>
          </cell>
          <cell r="G187" t="str">
            <v>Surrey &amp; Sussex</v>
          </cell>
          <cell r="H187" t="str">
            <v>RT</v>
          </cell>
          <cell r="I187" t="str">
            <v>Y57</v>
          </cell>
          <cell r="J187" t="str">
            <v>South</v>
          </cell>
          <cell r="K187">
            <v>348461</v>
          </cell>
          <cell r="L187">
            <v>7070</v>
          </cell>
          <cell r="AC187">
            <v>355531</v>
          </cell>
        </row>
        <row r="188">
          <cell r="C188" t="str">
            <v>09F</v>
          </cell>
          <cell r="D188" t="str">
            <v>NHS Eastbourne, Hailsham and Seaford CCG</v>
          </cell>
          <cell r="E188" t="str">
            <v>AT</v>
          </cell>
          <cell r="F188" t="str">
            <v>Q68</v>
          </cell>
          <cell r="G188" t="str">
            <v>Surrey &amp; Sussex</v>
          </cell>
          <cell r="H188" t="str">
            <v>RT</v>
          </cell>
          <cell r="I188" t="str">
            <v>Y57</v>
          </cell>
          <cell r="J188" t="str">
            <v>South</v>
          </cell>
          <cell r="K188">
            <v>225275</v>
          </cell>
          <cell r="L188">
            <v>4540</v>
          </cell>
          <cell r="AC188">
            <v>229815</v>
          </cell>
        </row>
        <row r="189">
          <cell r="C189" t="str">
            <v>09G</v>
          </cell>
          <cell r="D189" t="str">
            <v>NHS Coastal West Sussex CCG</v>
          </cell>
          <cell r="E189" t="str">
            <v>AT</v>
          </cell>
          <cell r="F189" t="str">
            <v>Q68</v>
          </cell>
          <cell r="G189" t="str">
            <v>Surrey &amp; Sussex</v>
          </cell>
          <cell r="H189" t="str">
            <v>RT</v>
          </cell>
          <cell r="I189" t="str">
            <v>Y57</v>
          </cell>
          <cell r="J189" t="str">
            <v>South</v>
          </cell>
          <cell r="K189">
            <v>582953</v>
          </cell>
          <cell r="L189">
            <v>11890</v>
          </cell>
          <cell r="AC189">
            <v>594843</v>
          </cell>
        </row>
        <row r="190">
          <cell r="C190" t="str">
            <v>09H</v>
          </cell>
          <cell r="D190" t="str">
            <v>NHS Crawley CCG</v>
          </cell>
          <cell r="E190" t="str">
            <v>AT</v>
          </cell>
          <cell r="F190" t="str">
            <v>Q68</v>
          </cell>
          <cell r="G190" t="str">
            <v>Surrey &amp; Sussex</v>
          </cell>
          <cell r="H190" t="str">
            <v>RT</v>
          </cell>
          <cell r="I190" t="str">
            <v>Y57</v>
          </cell>
          <cell r="J190" t="str">
            <v>South</v>
          </cell>
          <cell r="K190">
            <v>144302</v>
          </cell>
          <cell r="L190">
            <v>3110</v>
          </cell>
          <cell r="AC190">
            <v>147412</v>
          </cell>
        </row>
        <row r="191">
          <cell r="C191" t="str">
            <v>09L</v>
          </cell>
          <cell r="D191" t="str">
            <v>NHS East Surrey CCG</v>
          </cell>
          <cell r="E191" t="str">
            <v>AT</v>
          </cell>
          <cell r="F191" t="str">
            <v>Q68</v>
          </cell>
          <cell r="G191" t="str">
            <v>Surrey &amp; Sussex</v>
          </cell>
          <cell r="H191" t="str">
            <v>RT</v>
          </cell>
          <cell r="I191" t="str">
            <v>Y57</v>
          </cell>
          <cell r="J191" t="str">
            <v>South</v>
          </cell>
          <cell r="K191">
            <v>188146</v>
          </cell>
          <cell r="L191">
            <v>4220</v>
          </cell>
          <cell r="AC191">
            <v>192366</v>
          </cell>
        </row>
        <row r="192">
          <cell r="C192" t="str">
            <v>09N</v>
          </cell>
          <cell r="D192" t="str">
            <v>NHS Guildford and Waverley CCG</v>
          </cell>
          <cell r="E192" t="str">
            <v>AT</v>
          </cell>
          <cell r="F192" t="str">
            <v>Q68</v>
          </cell>
          <cell r="G192" t="str">
            <v>Surrey &amp; Sussex</v>
          </cell>
          <cell r="H192" t="str">
            <v>RT</v>
          </cell>
          <cell r="I192" t="str">
            <v>Y57</v>
          </cell>
          <cell r="J192" t="str">
            <v>South</v>
          </cell>
          <cell r="K192">
            <v>227773</v>
          </cell>
          <cell r="L192">
            <v>5240</v>
          </cell>
          <cell r="AC192">
            <v>233013</v>
          </cell>
        </row>
        <row r="193">
          <cell r="C193" t="str">
            <v>09P</v>
          </cell>
          <cell r="D193" t="str">
            <v>NHS Hastings &amp; Rother CCG</v>
          </cell>
          <cell r="E193" t="str">
            <v>AT</v>
          </cell>
          <cell r="F193" t="str">
            <v>Q68</v>
          </cell>
          <cell r="G193" t="str">
            <v>Surrey &amp; Sussex</v>
          </cell>
          <cell r="H193" t="str">
            <v>RT</v>
          </cell>
          <cell r="I193" t="str">
            <v>Y57</v>
          </cell>
          <cell r="J193" t="str">
            <v>South</v>
          </cell>
          <cell r="K193">
            <v>254190</v>
          </cell>
          <cell r="L193">
            <v>4510</v>
          </cell>
          <cell r="AC193">
            <v>258700</v>
          </cell>
        </row>
        <row r="194">
          <cell r="C194" t="str">
            <v>09X</v>
          </cell>
          <cell r="D194" t="str">
            <v>NHS Horsham and Mid Sussex CCG</v>
          </cell>
          <cell r="E194" t="str">
            <v>AT</v>
          </cell>
          <cell r="F194" t="str">
            <v>Q68</v>
          </cell>
          <cell r="G194" t="str">
            <v>Surrey &amp; Sussex</v>
          </cell>
          <cell r="H194" t="str">
            <v>RT</v>
          </cell>
          <cell r="I194" t="str">
            <v>Y57</v>
          </cell>
          <cell r="J194" t="str">
            <v>South</v>
          </cell>
          <cell r="K194">
            <v>227835</v>
          </cell>
          <cell r="L194">
            <v>5540</v>
          </cell>
          <cell r="AC194">
            <v>233375</v>
          </cell>
        </row>
        <row r="195">
          <cell r="C195" t="str">
            <v>09Y</v>
          </cell>
          <cell r="D195" t="str">
            <v>NHS North West Surrey CCG</v>
          </cell>
          <cell r="E195" t="str">
            <v>AT</v>
          </cell>
          <cell r="F195" t="str">
            <v>Q68</v>
          </cell>
          <cell r="G195" t="str">
            <v>Surrey &amp; Sussex</v>
          </cell>
          <cell r="H195" t="str">
            <v>RT</v>
          </cell>
          <cell r="I195" t="str">
            <v>Y57</v>
          </cell>
          <cell r="J195" t="str">
            <v>South</v>
          </cell>
          <cell r="K195">
            <v>394645</v>
          </cell>
          <cell r="L195">
            <v>8530</v>
          </cell>
          <cell r="AC195">
            <v>403175</v>
          </cell>
        </row>
        <row r="196">
          <cell r="C196" t="str">
            <v>10C</v>
          </cell>
          <cell r="D196" t="str">
            <v>NHS Surrey Heath CCG</v>
          </cell>
          <cell r="E196" t="str">
            <v>AT</v>
          </cell>
          <cell r="F196" t="str">
            <v>Q68</v>
          </cell>
          <cell r="G196" t="str">
            <v>Surrey &amp; Sussex</v>
          </cell>
          <cell r="H196" t="str">
            <v>RT</v>
          </cell>
          <cell r="I196" t="str">
            <v>Y57</v>
          </cell>
          <cell r="J196" t="str">
            <v>South</v>
          </cell>
          <cell r="K196">
            <v>109062</v>
          </cell>
          <cell r="L196">
            <v>2200</v>
          </cell>
          <cell r="AC196">
            <v>111262</v>
          </cell>
        </row>
        <row r="197">
          <cell r="C197" t="str">
            <v>99H</v>
          </cell>
          <cell r="D197" t="str">
            <v>NHS Surrey Downs CCG</v>
          </cell>
          <cell r="E197" t="str">
            <v>AT</v>
          </cell>
          <cell r="F197" t="str">
            <v>Q68</v>
          </cell>
          <cell r="G197" t="str">
            <v>Surrey &amp; Sussex</v>
          </cell>
          <cell r="H197" t="str">
            <v>RT</v>
          </cell>
          <cell r="I197" t="str">
            <v>Y57</v>
          </cell>
          <cell r="J197" t="str">
            <v>South</v>
          </cell>
          <cell r="K197">
            <v>314358</v>
          </cell>
          <cell r="L197">
            <v>7050</v>
          </cell>
          <cell r="AC197">
            <v>321408</v>
          </cell>
        </row>
        <row r="198">
          <cell r="C198" t="str">
            <v>99K</v>
          </cell>
          <cell r="D198" t="str">
            <v>NHS High Weald Lewes Havens CCG</v>
          </cell>
          <cell r="E198" t="str">
            <v>AT</v>
          </cell>
          <cell r="F198" t="str">
            <v>Q68</v>
          </cell>
          <cell r="G198" t="str">
            <v>Surrey &amp; Sussex</v>
          </cell>
          <cell r="H198" t="str">
            <v>RT</v>
          </cell>
          <cell r="I198" t="str">
            <v>Y57</v>
          </cell>
          <cell r="J198" t="str">
            <v>South</v>
          </cell>
          <cell r="K198">
            <v>191788</v>
          </cell>
          <cell r="L198">
            <v>4070.0000000000005</v>
          </cell>
          <cell r="AC198">
            <v>195858</v>
          </cell>
        </row>
        <row r="199">
          <cell r="C199" t="str">
            <v>10G</v>
          </cell>
          <cell r="D199" t="str">
            <v>NHS Bracknell and Ascot CCG</v>
          </cell>
          <cell r="E199" t="str">
            <v>AT</v>
          </cell>
          <cell r="F199" t="str">
            <v>Q69</v>
          </cell>
          <cell r="G199" t="str">
            <v>Thames Valley</v>
          </cell>
          <cell r="H199" t="str">
            <v>RT</v>
          </cell>
          <cell r="I199" t="str">
            <v>Y57</v>
          </cell>
          <cell r="J199" t="str">
            <v>South</v>
          </cell>
          <cell r="K199">
            <v>132917</v>
          </cell>
          <cell r="L199">
            <v>3350</v>
          </cell>
          <cell r="AC199">
            <v>136267</v>
          </cell>
        </row>
        <row r="200">
          <cell r="C200" t="str">
            <v>10H</v>
          </cell>
          <cell r="D200" t="str">
            <v>NHS Chiltern CCG</v>
          </cell>
          <cell r="E200" t="str">
            <v>AT</v>
          </cell>
          <cell r="F200" t="str">
            <v>Q69</v>
          </cell>
          <cell r="G200" t="str">
            <v>Thames Valley</v>
          </cell>
          <cell r="H200" t="str">
            <v>RT</v>
          </cell>
          <cell r="I200" t="str">
            <v>Y57</v>
          </cell>
          <cell r="J200" t="str">
            <v>South</v>
          </cell>
          <cell r="K200">
            <v>305931</v>
          </cell>
          <cell r="L200">
            <v>7900</v>
          </cell>
          <cell r="AC200">
            <v>313831</v>
          </cell>
        </row>
        <row r="201">
          <cell r="C201" t="str">
            <v>10M</v>
          </cell>
          <cell r="D201" t="str">
            <v>NHS Newbury and District CCG</v>
          </cell>
          <cell r="E201" t="str">
            <v>AT</v>
          </cell>
          <cell r="F201" t="str">
            <v>Q69</v>
          </cell>
          <cell r="G201" t="str">
            <v>Thames Valley</v>
          </cell>
          <cell r="H201" t="str">
            <v>RT</v>
          </cell>
          <cell r="I201" t="str">
            <v>Y57</v>
          </cell>
          <cell r="J201" t="str">
            <v>South</v>
          </cell>
          <cell r="K201">
            <v>110605</v>
          </cell>
          <cell r="L201">
            <v>2780</v>
          </cell>
          <cell r="AC201">
            <v>113385</v>
          </cell>
        </row>
        <row r="202">
          <cell r="C202" t="str">
            <v>10N</v>
          </cell>
          <cell r="D202" t="str">
            <v>NHS North &amp; West Reading CCG</v>
          </cell>
          <cell r="E202" t="str">
            <v>AT</v>
          </cell>
          <cell r="F202" t="str">
            <v>Q69</v>
          </cell>
          <cell r="G202" t="str">
            <v>Thames Valley</v>
          </cell>
          <cell r="H202" t="str">
            <v>RT</v>
          </cell>
          <cell r="I202" t="str">
            <v>Y57</v>
          </cell>
          <cell r="J202" t="str">
            <v>South</v>
          </cell>
          <cell r="K202">
            <v>107385</v>
          </cell>
          <cell r="L202">
            <v>2500</v>
          </cell>
          <cell r="AC202">
            <v>109885</v>
          </cell>
        </row>
        <row r="203">
          <cell r="C203" t="str">
            <v>10Q</v>
          </cell>
          <cell r="D203" t="str">
            <v>NHS Oxfordshire CCG</v>
          </cell>
          <cell r="E203" t="str">
            <v>AT</v>
          </cell>
          <cell r="F203" t="str">
            <v>Q69</v>
          </cell>
          <cell r="G203" t="str">
            <v>Thames Valley</v>
          </cell>
          <cell r="H203" t="str">
            <v>RT</v>
          </cell>
          <cell r="I203" t="str">
            <v>Y57</v>
          </cell>
          <cell r="J203" t="str">
            <v>South</v>
          </cell>
          <cell r="K203">
            <v>645566</v>
          </cell>
          <cell r="L203">
            <v>16260.000000000002</v>
          </cell>
          <cell r="AC203">
            <v>661826</v>
          </cell>
        </row>
        <row r="204">
          <cell r="C204" t="str">
            <v>10T</v>
          </cell>
          <cell r="D204" t="str">
            <v>NHS Slough CCG</v>
          </cell>
          <cell r="E204" t="str">
            <v>AT</v>
          </cell>
          <cell r="F204" t="str">
            <v>Q69</v>
          </cell>
          <cell r="G204" t="str">
            <v>Thames Valley</v>
          </cell>
          <cell r="H204" t="str">
            <v>RT</v>
          </cell>
          <cell r="I204" t="str">
            <v>Y57</v>
          </cell>
          <cell r="J204" t="str">
            <v>South</v>
          </cell>
          <cell r="K204">
            <v>150492</v>
          </cell>
          <cell r="L204">
            <v>3480</v>
          </cell>
          <cell r="AC204">
            <v>153972</v>
          </cell>
        </row>
        <row r="205">
          <cell r="C205" t="str">
            <v>10W</v>
          </cell>
          <cell r="D205" t="str">
            <v>NHS South Reading CCG</v>
          </cell>
          <cell r="E205" t="str">
            <v>AT</v>
          </cell>
          <cell r="F205" t="str">
            <v>Q69</v>
          </cell>
          <cell r="G205" t="str">
            <v>Thames Valley</v>
          </cell>
          <cell r="H205" t="str">
            <v>RT</v>
          </cell>
          <cell r="I205" t="str">
            <v>Y57</v>
          </cell>
          <cell r="J205" t="str">
            <v>South</v>
          </cell>
          <cell r="K205">
            <v>116366</v>
          </cell>
          <cell r="L205">
            <v>2950</v>
          </cell>
          <cell r="AC205">
            <v>119316</v>
          </cell>
        </row>
        <row r="206">
          <cell r="C206" t="str">
            <v>10Y</v>
          </cell>
          <cell r="D206" t="str">
            <v>NHS Aylesbury Vale CCG</v>
          </cell>
          <cell r="E206" t="str">
            <v>AT</v>
          </cell>
          <cell r="F206" t="str">
            <v>Q69</v>
          </cell>
          <cell r="G206" t="str">
            <v>Thames Valley</v>
          </cell>
          <cell r="H206" t="str">
            <v>RT</v>
          </cell>
          <cell r="I206" t="str">
            <v>Y57</v>
          </cell>
          <cell r="J206" t="str">
            <v>South</v>
          </cell>
          <cell r="K206">
            <v>199565</v>
          </cell>
          <cell r="L206">
            <v>4890</v>
          </cell>
          <cell r="AC206">
            <v>204455</v>
          </cell>
        </row>
        <row r="207">
          <cell r="C207" t="str">
            <v>11C</v>
          </cell>
          <cell r="D207" t="str">
            <v>NHS Windsor, Ascot and Maidenhead CCG</v>
          </cell>
          <cell r="E207" t="str">
            <v>AT</v>
          </cell>
          <cell r="F207" t="str">
            <v>Q69</v>
          </cell>
          <cell r="G207" t="str">
            <v>Thames Valley</v>
          </cell>
          <cell r="H207" t="str">
            <v>RT</v>
          </cell>
          <cell r="I207" t="str">
            <v>Y57</v>
          </cell>
          <cell r="J207" t="str">
            <v>South</v>
          </cell>
          <cell r="K207">
            <v>144405</v>
          </cell>
          <cell r="L207">
            <v>3610</v>
          </cell>
          <cell r="AC207">
            <v>148015</v>
          </cell>
        </row>
        <row r="208">
          <cell r="C208" t="str">
            <v>11D</v>
          </cell>
          <cell r="D208" t="str">
            <v>NHS Wokingham CCG</v>
          </cell>
          <cell r="E208" t="str">
            <v>AT</v>
          </cell>
          <cell r="F208" t="str">
            <v>Q69</v>
          </cell>
          <cell r="G208" t="str">
            <v>Thames Valley</v>
          </cell>
          <cell r="H208" t="str">
            <v>RT</v>
          </cell>
          <cell r="I208" t="str">
            <v>Y57</v>
          </cell>
          <cell r="J208" t="str">
            <v>South</v>
          </cell>
          <cell r="K208">
            <v>145091</v>
          </cell>
          <cell r="L208">
            <v>3770</v>
          </cell>
          <cell r="AC208">
            <v>148861</v>
          </cell>
        </row>
        <row r="209">
          <cell r="C209" t="str">
            <v>10J</v>
          </cell>
          <cell r="D209" t="str">
            <v>NHS North Hampshire CCG</v>
          </cell>
          <cell r="E209" t="str">
            <v>AT</v>
          </cell>
          <cell r="F209" t="str">
            <v>Q70</v>
          </cell>
          <cell r="G209" t="str">
            <v>Wessex</v>
          </cell>
          <cell r="H209" t="str">
            <v>RT</v>
          </cell>
          <cell r="I209" t="str">
            <v>Y57</v>
          </cell>
          <cell r="J209" t="str">
            <v>South</v>
          </cell>
          <cell r="K209">
            <v>206515</v>
          </cell>
          <cell r="L209">
            <v>5220</v>
          </cell>
          <cell r="AC209">
            <v>211735</v>
          </cell>
        </row>
        <row r="210">
          <cell r="C210" t="str">
            <v>10K</v>
          </cell>
          <cell r="D210" t="str">
            <v>NHS Fareham and Gosport CCG</v>
          </cell>
          <cell r="E210" t="str">
            <v>AT</v>
          </cell>
          <cell r="F210" t="str">
            <v>Q70</v>
          </cell>
          <cell r="G210" t="str">
            <v>Wessex</v>
          </cell>
          <cell r="H210" t="str">
            <v>RT</v>
          </cell>
          <cell r="I210" t="str">
            <v>Y57</v>
          </cell>
          <cell r="J210" t="str">
            <v>South</v>
          </cell>
          <cell r="K210">
            <v>196338</v>
          </cell>
          <cell r="L210">
            <v>4910</v>
          </cell>
          <cell r="AC210">
            <v>201248</v>
          </cell>
        </row>
        <row r="211">
          <cell r="C211" t="str">
            <v>10L</v>
          </cell>
          <cell r="D211" t="str">
            <v>NHS Isle of Wight CCG</v>
          </cell>
          <cell r="E211" t="str">
            <v>AT</v>
          </cell>
          <cell r="F211" t="str">
            <v>Q70</v>
          </cell>
          <cell r="G211" t="str">
            <v>Wessex</v>
          </cell>
          <cell r="H211" t="str">
            <v>RT</v>
          </cell>
          <cell r="I211" t="str">
            <v>Y57</v>
          </cell>
          <cell r="J211" t="str">
            <v>South</v>
          </cell>
          <cell r="K211">
            <v>193410</v>
          </cell>
          <cell r="L211">
            <v>3490</v>
          </cell>
          <cell r="AC211">
            <v>196900</v>
          </cell>
        </row>
        <row r="212">
          <cell r="C212" t="str">
            <v>10R</v>
          </cell>
          <cell r="D212" t="str">
            <v>NHS Portsmouth CCG</v>
          </cell>
          <cell r="E212" t="str">
            <v>AT</v>
          </cell>
          <cell r="F212" t="str">
            <v>Q70</v>
          </cell>
          <cell r="G212" t="str">
            <v>Wessex</v>
          </cell>
          <cell r="H212" t="str">
            <v>RT</v>
          </cell>
          <cell r="I212" t="str">
            <v>Y57</v>
          </cell>
          <cell r="J212" t="str">
            <v>South</v>
          </cell>
          <cell r="K212">
            <v>238193</v>
          </cell>
          <cell r="L212">
            <v>5280</v>
          </cell>
          <cell r="AC212">
            <v>243473</v>
          </cell>
        </row>
        <row r="213">
          <cell r="C213" t="str">
            <v>10V</v>
          </cell>
          <cell r="D213" t="str">
            <v>NHS South Eastern Hampshire CCG</v>
          </cell>
          <cell r="E213" t="str">
            <v>AT</v>
          </cell>
          <cell r="F213" t="str">
            <v>Q70</v>
          </cell>
          <cell r="G213" t="str">
            <v>Wessex</v>
          </cell>
          <cell r="H213" t="str">
            <v>RT</v>
          </cell>
          <cell r="I213" t="str">
            <v>Y57</v>
          </cell>
          <cell r="J213" t="str">
            <v>South</v>
          </cell>
          <cell r="K213">
            <v>210343</v>
          </cell>
          <cell r="L213">
            <v>5060</v>
          </cell>
          <cell r="AC213">
            <v>215403</v>
          </cell>
        </row>
        <row r="214">
          <cell r="C214" t="str">
            <v>10X</v>
          </cell>
          <cell r="D214" t="str">
            <v>NHS Southampton CCG</v>
          </cell>
          <cell r="E214" t="str">
            <v>AT</v>
          </cell>
          <cell r="F214" t="str">
            <v>Q70</v>
          </cell>
          <cell r="G214" t="str">
            <v>Wessex</v>
          </cell>
          <cell r="H214" t="str">
            <v>RT</v>
          </cell>
          <cell r="I214" t="str">
            <v>Y57</v>
          </cell>
          <cell r="J214" t="str">
            <v>South</v>
          </cell>
          <cell r="K214">
            <v>272132</v>
          </cell>
          <cell r="L214">
            <v>6380</v>
          </cell>
          <cell r="AC214">
            <v>278512</v>
          </cell>
        </row>
        <row r="215">
          <cell r="C215" t="str">
            <v>11A</v>
          </cell>
          <cell r="D215" t="str">
            <v>NHS West Hampshire CCG</v>
          </cell>
          <cell r="E215" t="str">
            <v>AT</v>
          </cell>
          <cell r="F215" t="str">
            <v>Q70</v>
          </cell>
          <cell r="G215" t="str">
            <v>Wessex</v>
          </cell>
          <cell r="H215" t="str">
            <v>RT</v>
          </cell>
          <cell r="I215" t="str">
            <v>Y57</v>
          </cell>
          <cell r="J215" t="str">
            <v>South</v>
          </cell>
          <cell r="K215">
            <v>570234</v>
          </cell>
          <cell r="L215">
            <v>13240</v>
          </cell>
          <cell r="AC215">
            <v>583474</v>
          </cell>
        </row>
        <row r="216">
          <cell r="C216" t="str">
            <v>11J</v>
          </cell>
          <cell r="D216" t="str">
            <v>NHS Dorset CCG</v>
          </cell>
          <cell r="E216" t="str">
            <v>AT</v>
          </cell>
          <cell r="F216" t="str">
            <v>Q70</v>
          </cell>
          <cell r="G216" t="str">
            <v>Wessex</v>
          </cell>
          <cell r="H216" t="str">
            <v>RT</v>
          </cell>
          <cell r="I216" t="str">
            <v>Y57</v>
          </cell>
          <cell r="J216" t="str">
            <v>South</v>
          </cell>
          <cell r="K216">
            <v>896682</v>
          </cell>
          <cell r="L216">
            <v>18730</v>
          </cell>
          <cell r="AC216">
            <v>915412</v>
          </cell>
        </row>
        <row r="217">
          <cell r="C217" t="str">
            <v>99M</v>
          </cell>
          <cell r="D217" t="str">
            <v>NHS North East Hampshire and Farnham CCG</v>
          </cell>
          <cell r="E217" t="str">
            <v>AT</v>
          </cell>
          <cell r="F217" t="str">
            <v>Q70</v>
          </cell>
          <cell r="G217" t="str">
            <v>Wessex</v>
          </cell>
          <cell r="H217" t="str">
            <v>RT</v>
          </cell>
          <cell r="I217" t="str">
            <v>Y57</v>
          </cell>
          <cell r="J217" t="str">
            <v>South</v>
          </cell>
          <cell r="K217">
            <v>228440</v>
          </cell>
          <cell r="L217">
            <v>5210</v>
          </cell>
          <cell r="AC217">
            <v>233650</v>
          </cell>
        </row>
        <row r="218">
          <cell r="C218" t="str">
            <v>Q53</v>
          </cell>
          <cell r="D218" t="str">
            <v>Arden, Herefordshire &amp; Worcestershire</v>
          </cell>
          <cell r="E218" t="str">
            <v>RT</v>
          </cell>
          <cell r="F218" t="str">
            <v>Y55</v>
          </cell>
          <cell r="G218" t="str">
            <v>Midlands &amp; East</v>
          </cell>
          <cell r="H218" t="str">
            <v>NT</v>
          </cell>
          <cell r="I218" t="str">
            <v/>
          </cell>
          <cell r="M218">
            <v>25236</v>
          </cell>
          <cell r="N218">
            <v>185545</v>
          </cell>
          <cell r="O218">
            <v>152211.46970365528</v>
          </cell>
          <cell r="P218">
            <v>4563</v>
          </cell>
          <cell r="Q218">
            <v>2068</v>
          </cell>
          <cell r="R218">
            <v>0</v>
          </cell>
          <cell r="T218">
            <v>0</v>
          </cell>
          <cell r="U218">
            <v>0</v>
          </cell>
          <cell r="V218">
            <v>46514.537931571824</v>
          </cell>
          <cell r="AC218">
            <v>416138.00763522711</v>
          </cell>
        </row>
        <row r="219">
          <cell r="C219" t="str">
            <v>Q54</v>
          </cell>
          <cell r="D219" t="str">
            <v>Birmingham and the Black Country</v>
          </cell>
          <cell r="E219" t="str">
            <v>RT</v>
          </cell>
          <cell r="F219" t="str">
            <v>Y55</v>
          </cell>
          <cell r="G219" t="str">
            <v>Midlands &amp; East</v>
          </cell>
          <cell r="H219" t="str">
            <v>NT</v>
          </cell>
          <cell r="I219" t="str">
            <v/>
          </cell>
          <cell r="M219">
            <v>45414</v>
          </cell>
          <cell r="N219">
            <v>266276</v>
          </cell>
          <cell r="O219">
            <v>268819.66841399355</v>
          </cell>
          <cell r="P219">
            <v>9986</v>
          </cell>
          <cell r="Q219">
            <v>19790</v>
          </cell>
          <cell r="R219">
            <v>1304678.763</v>
          </cell>
          <cell r="T219">
            <v>0</v>
          </cell>
          <cell r="U219">
            <v>0</v>
          </cell>
          <cell r="V219">
            <v>82030.22049592495</v>
          </cell>
          <cell r="AC219">
            <v>1996994.6519099188</v>
          </cell>
        </row>
        <row r="220">
          <cell r="C220" t="str">
            <v>Q55</v>
          </cell>
          <cell r="D220" t="str">
            <v>Derbyshire and Nottinghamshire</v>
          </cell>
          <cell r="E220" t="str">
            <v>RT</v>
          </cell>
          <cell r="F220" t="str">
            <v>Y55</v>
          </cell>
          <cell r="G220" t="str">
            <v>Midlands &amp; East</v>
          </cell>
          <cell r="H220" t="str">
            <v>NT</v>
          </cell>
          <cell r="I220" t="str">
            <v/>
          </cell>
          <cell r="M220">
            <v>35265</v>
          </cell>
          <cell r="N220">
            <v>222027</v>
          </cell>
          <cell r="O220">
            <v>191536.52246064477</v>
          </cell>
          <cell r="P220">
            <v>6091</v>
          </cell>
          <cell r="Q220">
            <v>1833</v>
          </cell>
          <cell r="R220">
            <v>0</v>
          </cell>
          <cell r="T220">
            <v>9102.880000000001</v>
          </cell>
          <cell r="U220">
            <v>43841.909</v>
          </cell>
          <cell r="V220">
            <v>66292.730775045391</v>
          </cell>
          <cell r="AC220">
            <v>575990.04223569017</v>
          </cell>
        </row>
        <row r="221">
          <cell r="C221" t="str">
            <v>Q56</v>
          </cell>
          <cell r="D221" t="str">
            <v>East Anglia</v>
          </cell>
          <cell r="E221" t="str">
            <v>RT</v>
          </cell>
          <cell r="F221" t="str">
            <v>Y55</v>
          </cell>
          <cell r="G221" t="str">
            <v>Midlands &amp; East</v>
          </cell>
          <cell r="H221" t="str">
            <v>NT</v>
          </cell>
          <cell r="I221" t="str">
            <v/>
          </cell>
          <cell r="M221">
            <v>37788</v>
          </cell>
          <cell r="N221">
            <v>269975</v>
          </cell>
          <cell r="O221">
            <v>225300.9545027503</v>
          </cell>
          <cell r="P221">
            <v>8194</v>
          </cell>
          <cell r="Q221">
            <v>1516</v>
          </cell>
          <cell r="R221">
            <v>924725.13522499998</v>
          </cell>
          <cell r="T221">
            <v>0</v>
          </cell>
          <cell r="U221">
            <v>38054</v>
          </cell>
          <cell r="V221">
            <v>74641.726483707957</v>
          </cell>
          <cell r="AC221">
            <v>1580194.8162114583</v>
          </cell>
        </row>
        <row r="222">
          <cell r="C222" t="str">
            <v>Q57</v>
          </cell>
          <cell r="D222" t="str">
            <v>Essex</v>
          </cell>
          <cell r="E222" t="str">
            <v>RT</v>
          </cell>
          <cell r="F222" t="str">
            <v>Y55</v>
          </cell>
          <cell r="G222" t="str">
            <v>Midlands &amp; East</v>
          </cell>
          <cell r="H222" t="str">
            <v>NT</v>
          </cell>
          <cell r="I222" t="str">
            <v/>
          </cell>
          <cell r="M222">
            <v>26478</v>
          </cell>
          <cell r="N222">
            <v>182485</v>
          </cell>
          <cell r="O222">
            <v>155798.91018835496</v>
          </cell>
          <cell r="P222">
            <v>6806</v>
          </cell>
          <cell r="Q222">
            <v>1536</v>
          </cell>
          <cell r="R222">
            <v>0</v>
          </cell>
          <cell r="T222">
            <v>0</v>
          </cell>
          <cell r="U222">
            <v>0</v>
          </cell>
          <cell r="V222">
            <v>54647.419038406741</v>
          </cell>
          <cell r="AC222">
            <v>427751.32922676171</v>
          </cell>
        </row>
        <row r="223">
          <cell r="C223" t="str">
            <v>Q58</v>
          </cell>
          <cell r="D223" t="str">
            <v>Hertfordshire and the South Midlands</v>
          </cell>
          <cell r="E223" t="str">
            <v>RT</v>
          </cell>
          <cell r="F223" t="str">
            <v>Y55</v>
          </cell>
          <cell r="G223" t="str">
            <v>Midlands &amp; East</v>
          </cell>
          <cell r="H223" t="str">
            <v>NT</v>
          </cell>
          <cell r="I223" t="str">
            <v/>
          </cell>
          <cell r="M223">
            <v>35915</v>
          </cell>
          <cell r="N223">
            <v>290649</v>
          </cell>
          <cell r="O223">
            <v>253913.74274367327</v>
          </cell>
          <cell r="P223">
            <v>8133</v>
          </cell>
          <cell r="Q223">
            <v>1068</v>
          </cell>
          <cell r="R223">
            <v>0</v>
          </cell>
          <cell r="T223">
            <v>0</v>
          </cell>
          <cell r="U223">
            <v>0</v>
          </cell>
          <cell r="V223">
            <v>77985.436832853753</v>
          </cell>
          <cell r="AC223">
            <v>667664.17957652698</v>
          </cell>
        </row>
        <row r="224">
          <cell r="C224" t="str">
            <v>Q59</v>
          </cell>
          <cell r="D224" t="str">
            <v>Leicestershire and Lincolnshire</v>
          </cell>
          <cell r="E224" t="str">
            <v>RT</v>
          </cell>
          <cell r="F224" t="str">
            <v>Y55</v>
          </cell>
          <cell r="G224" t="str">
            <v>Midlands &amp; East</v>
          </cell>
          <cell r="H224" t="str">
            <v>NT</v>
          </cell>
          <cell r="I224" t="str">
            <v/>
          </cell>
          <cell r="M224">
            <v>26814</v>
          </cell>
          <cell r="N224">
            <v>199842</v>
          </cell>
          <cell r="O224">
            <v>159289.29505581764</v>
          </cell>
          <cell r="P224">
            <v>5769</v>
          </cell>
          <cell r="Q224">
            <v>-808</v>
          </cell>
          <cell r="R224">
            <v>899556.5022000001</v>
          </cell>
          <cell r="T224">
            <v>0</v>
          </cell>
          <cell r="U224">
            <v>0</v>
          </cell>
          <cell r="V224">
            <v>58384.591934998985</v>
          </cell>
          <cell r="AC224">
            <v>1348847.3891908168</v>
          </cell>
        </row>
        <row r="225">
          <cell r="C225" t="str">
            <v>Q60</v>
          </cell>
          <cell r="D225" t="str">
            <v>Shropshire and Staffordshire</v>
          </cell>
          <cell r="E225" t="str">
            <v>RT</v>
          </cell>
          <cell r="F225" t="str">
            <v>Y55</v>
          </cell>
          <cell r="G225" t="str">
            <v>Midlands &amp; East</v>
          </cell>
          <cell r="H225" t="str">
            <v>NT</v>
          </cell>
          <cell r="I225" t="str">
            <v/>
          </cell>
          <cell r="M225">
            <v>25204</v>
          </cell>
          <cell r="N225">
            <v>184244</v>
          </cell>
          <cell r="O225">
            <v>143887.51196666632</v>
          </cell>
          <cell r="P225">
            <v>3256</v>
          </cell>
          <cell r="Q225">
            <v>4870</v>
          </cell>
          <cell r="R225">
            <v>0</v>
          </cell>
          <cell r="T225">
            <v>0</v>
          </cell>
          <cell r="U225">
            <v>42364.78</v>
          </cell>
          <cell r="V225">
            <v>51666.074113664043</v>
          </cell>
          <cell r="AC225">
            <v>455492.36608033039</v>
          </cell>
        </row>
        <row r="226">
          <cell r="C226" t="str">
            <v>Q44</v>
          </cell>
          <cell r="D226" t="str">
            <v>Cheshire, Warrington &amp; Wirral</v>
          </cell>
          <cell r="E226" t="str">
            <v>RT</v>
          </cell>
          <cell r="F226" t="str">
            <v>Y54</v>
          </cell>
          <cell r="G226" t="str">
            <v>North</v>
          </cell>
          <cell r="H226" t="str">
            <v>NT</v>
          </cell>
          <cell r="I226" t="str">
            <v/>
          </cell>
          <cell r="M226">
            <v>19836</v>
          </cell>
          <cell r="N226">
            <v>144095</v>
          </cell>
          <cell r="O226">
            <v>131608.52600000001</v>
          </cell>
          <cell r="P226">
            <v>4481</v>
          </cell>
          <cell r="Q226">
            <v>942</v>
          </cell>
          <cell r="R226">
            <v>1722012.673</v>
          </cell>
          <cell r="T226">
            <v>0</v>
          </cell>
          <cell r="U226">
            <v>0</v>
          </cell>
          <cell r="V226">
            <v>37037.127878595333</v>
          </cell>
          <cell r="AC226">
            <v>2060012.3268785954</v>
          </cell>
        </row>
        <row r="227">
          <cell r="C227" t="str">
            <v>Q45</v>
          </cell>
          <cell r="D227" t="str">
            <v>Durham, Darlington &amp; Tees</v>
          </cell>
          <cell r="E227" t="str">
            <v>RT</v>
          </cell>
          <cell r="F227" t="str">
            <v>Y54</v>
          </cell>
          <cell r="G227" t="str">
            <v>North</v>
          </cell>
          <cell r="H227" t="str">
            <v>NT</v>
          </cell>
          <cell r="I227" t="str">
            <v/>
          </cell>
          <cell r="M227">
            <v>22005</v>
          </cell>
          <cell r="N227">
            <v>134883</v>
          </cell>
          <cell r="O227">
            <v>139377.962</v>
          </cell>
          <cell r="P227">
            <v>6405</v>
          </cell>
          <cell r="Q227">
            <v>2440</v>
          </cell>
          <cell r="R227">
            <v>0</v>
          </cell>
          <cell r="T227">
            <v>0</v>
          </cell>
          <cell r="U227">
            <v>28577</v>
          </cell>
          <cell r="V227">
            <v>47265.449029724579</v>
          </cell>
          <cell r="AC227">
            <v>380953.41102972458</v>
          </cell>
        </row>
        <row r="228">
          <cell r="C228" t="str">
            <v>Q46</v>
          </cell>
          <cell r="D228" t="str">
            <v>Greater Manchester</v>
          </cell>
          <cell r="E228" t="str">
            <v>RT</v>
          </cell>
          <cell r="F228" t="str">
            <v>Y54</v>
          </cell>
          <cell r="G228" t="str">
            <v>North</v>
          </cell>
          <cell r="H228" t="str">
            <v>NT</v>
          </cell>
          <cell r="I228" t="str">
            <v/>
          </cell>
          <cell r="M228">
            <v>47948</v>
          </cell>
          <cell r="N228">
            <v>291970</v>
          </cell>
          <cell r="O228">
            <v>339877.37399999995</v>
          </cell>
          <cell r="P228">
            <v>10580.777</v>
          </cell>
          <cell r="Q228">
            <v>11761</v>
          </cell>
          <cell r="R228">
            <v>0</v>
          </cell>
          <cell r="T228">
            <v>0</v>
          </cell>
          <cell r="U228">
            <v>0</v>
          </cell>
          <cell r="V228">
            <v>92572.493968866023</v>
          </cell>
          <cell r="AC228">
            <v>794709.64496886602</v>
          </cell>
        </row>
        <row r="229">
          <cell r="C229" t="str">
            <v>Q47</v>
          </cell>
          <cell r="D229" t="str">
            <v>Lancashire</v>
          </cell>
          <cell r="E229" t="str">
            <v>RT</v>
          </cell>
          <cell r="F229" t="str">
            <v>Y54</v>
          </cell>
          <cell r="G229" t="str">
            <v>North</v>
          </cell>
          <cell r="H229" t="str">
            <v>NT</v>
          </cell>
          <cell r="I229" t="str">
            <v/>
          </cell>
          <cell r="M229">
            <v>25721</v>
          </cell>
          <cell r="N229">
            <v>160471</v>
          </cell>
          <cell r="O229">
            <v>165812.01799999998</v>
          </cell>
          <cell r="P229">
            <v>6625</v>
          </cell>
          <cell r="Q229">
            <v>6278</v>
          </cell>
          <cell r="R229">
            <v>0</v>
          </cell>
          <cell r="T229">
            <v>0</v>
          </cell>
          <cell r="U229">
            <v>50659.805</v>
          </cell>
          <cell r="V229">
            <v>45653.544684521425</v>
          </cell>
          <cell r="AC229">
            <v>461220.36768452142</v>
          </cell>
        </row>
        <row r="230">
          <cell r="C230" t="str">
            <v>Q48</v>
          </cell>
          <cell r="D230" t="str">
            <v>Merseyside</v>
          </cell>
          <cell r="E230" t="str">
            <v>RT</v>
          </cell>
          <cell r="F230" t="str">
            <v>Y54</v>
          </cell>
          <cell r="G230" t="str">
            <v>North</v>
          </cell>
          <cell r="H230" t="str">
            <v>NT</v>
          </cell>
          <cell r="I230" t="str">
            <v/>
          </cell>
          <cell r="M230">
            <v>25273</v>
          </cell>
          <cell r="N230">
            <v>132446</v>
          </cell>
          <cell r="O230">
            <v>149726.712</v>
          </cell>
          <cell r="P230">
            <v>7077</v>
          </cell>
          <cell r="Q230">
            <v>2277</v>
          </cell>
          <cell r="R230">
            <v>0</v>
          </cell>
          <cell r="T230">
            <v>0</v>
          </cell>
          <cell r="U230">
            <v>0</v>
          </cell>
          <cell r="V230">
            <v>46716.07941698526</v>
          </cell>
          <cell r="AC230">
            <v>363515.79141698527</v>
          </cell>
        </row>
        <row r="231">
          <cell r="C231" t="str">
            <v>Q49</v>
          </cell>
          <cell r="D231" t="str">
            <v>Cumbria, Northumb, Tyne &amp; Wear</v>
          </cell>
          <cell r="E231" t="str">
            <v>RT</v>
          </cell>
          <cell r="F231" t="str">
            <v>Y54</v>
          </cell>
          <cell r="G231" t="str">
            <v>North</v>
          </cell>
          <cell r="H231" t="str">
            <v>NT</v>
          </cell>
          <cell r="I231" t="str">
            <v/>
          </cell>
          <cell r="M231">
            <v>36425</v>
          </cell>
          <cell r="N231">
            <v>215104</v>
          </cell>
          <cell r="O231">
            <v>206886.44799999997</v>
          </cell>
          <cell r="P231">
            <v>12503</v>
          </cell>
          <cell r="Q231">
            <v>5802</v>
          </cell>
          <cell r="R231">
            <v>651979.72699999996</v>
          </cell>
          <cell r="T231">
            <v>0</v>
          </cell>
          <cell r="U231">
            <v>0</v>
          </cell>
          <cell r="V231">
            <v>70540.405049066205</v>
          </cell>
          <cell r="AC231">
            <v>1199240.5800490661</v>
          </cell>
        </row>
        <row r="232">
          <cell r="C232" t="str">
            <v>Q50</v>
          </cell>
          <cell r="D232" t="str">
            <v>North Yorkshire and The Humber</v>
          </cell>
          <cell r="E232" t="str">
            <v>RT</v>
          </cell>
          <cell r="F232" t="str">
            <v>Y54</v>
          </cell>
          <cell r="G232" t="str">
            <v>North</v>
          </cell>
          <cell r="H232" t="str">
            <v>NT</v>
          </cell>
          <cell r="I232" t="str">
            <v/>
          </cell>
          <cell r="M232">
            <v>27184</v>
          </cell>
          <cell r="N232">
            <v>191636</v>
          </cell>
          <cell r="O232">
            <v>172952.09600000002</v>
          </cell>
          <cell r="P232">
            <v>6050</v>
          </cell>
          <cell r="Q232">
            <v>9805</v>
          </cell>
          <cell r="R232">
            <v>0</v>
          </cell>
          <cell r="T232">
            <v>6251.8119999999999</v>
          </cell>
          <cell r="U232">
            <v>0</v>
          </cell>
          <cell r="V232">
            <v>53398.34308415436</v>
          </cell>
          <cell r="AC232">
            <v>467277.25108415436</v>
          </cell>
        </row>
        <row r="233">
          <cell r="C233" t="str">
            <v>Q51</v>
          </cell>
          <cell r="D233" t="str">
            <v>South Yorkshire and Bassetlaw</v>
          </cell>
          <cell r="E233" t="str">
            <v>RT</v>
          </cell>
          <cell r="F233" t="str">
            <v>Y54</v>
          </cell>
          <cell r="G233" t="str">
            <v>North</v>
          </cell>
          <cell r="H233" t="str">
            <v>NT</v>
          </cell>
          <cell r="I233" t="str">
            <v/>
          </cell>
          <cell r="M233">
            <v>24334</v>
          </cell>
          <cell r="N233">
            <v>169477</v>
          </cell>
          <cell r="O233">
            <v>178373.45400000003</v>
          </cell>
          <cell r="P233">
            <v>3861</v>
          </cell>
          <cell r="Q233">
            <v>4828</v>
          </cell>
          <cell r="R233">
            <v>1085724.754</v>
          </cell>
          <cell r="T233">
            <v>0</v>
          </cell>
          <cell r="U233">
            <v>0</v>
          </cell>
          <cell r="V233">
            <v>46175.503706982759</v>
          </cell>
          <cell r="AC233">
            <v>1512773.7117069829</v>
          </cell>
        </row>
        <row r="234">
          <cell r="C234" t="str">
            <v>Q52</v>
          </cell>
          <cell r="D234" t="str">
            <v>West Yorkshire</v>
          </cell>
          <cell r="E234" t="str">
            <v>RT</v>
          </cell>
          <cell r="F234" t="str">
            <v>Y54</v>
          </cell>
          <cell r="G234" t="str">
            <v>North</v>
          </cell>
          <cell r="H234" t="str">
            <v>NT</v>
          </cell>
          <cell r="I234" t="str">
            <v/>
          </cell>
          <cell r="M234">
            <v>35925</v>
          </cell>
          <cell r="N234">
            <v>280802</v>
          </cell>
          <cell r="O234">
            <v>252122.74600000004</v>
          </cell>
          <cell r="P234">
            <v>6981</v>
          </cell>
          <cell r="Q234">
            <v>4346</v>
          </cell>
          <cell r="R234">
            <v>0</v>
          </cell>
          <cell r="T234">
            <v>0</v>
          </cell>
          <cell r="U234">
            <v>44391.664470000003</v>
          </cell>
          <cell r="V234">
            <v>75713.027409899354</v>
          </cell>
          <cell r="AC234">
            <v>700281.4378798994</v>
          </cell>
        </row>
        <row r="235">
          <cell r="C235" t="str">
            <v>Q64</v>
          </cell>
          <cell r="D235" t="str">
            <v>Bath, Gloucester, Swindon &amp; Wiltshire</v>
          </cell>
          <cell r="E235" t="str">
            <v>RT</v>
          </cell>
          <cell r="F235" t="str">
            <v>Y57</v>
          </cell>
          <cell r="G235" t="str">
            <v>South</v>
          </cell>
          <cell r="H235" t="str">
            <v>NT</v>
          </cell>
          <cell r="I235" t="str">
            <v/>
          </cell>
          <cell r="M235">
            <v>20945</v>
          </cell>
          <cell r="N235">
            <v>155805</v>
          </cell>
          <cell r="O235">
            <v>125721.54200000002</v>
          </cell>
          <cell r="P235">
            <v>2355</v>
          </cell>
          <cell r="Q235">
            <v>334</v>
          </cell>
          <cell r="R235">
            <v>0</v>
          </cell>
          <cell r="T235">
            <v>27261.376</v>
          </cell>
          <cell r="U235">
            <v>0</v>
          </cell>
          <cell r="V235">
            <v>41019.620125479705</v>
          </cell>
          <cell r="AC235">
            <v>373441.53812547971</v>
          </cell>
        </row>
        <row r="236">
          <cell r="C236" t="str">
            <v>Q65</v>
          </cell>
          <cell r="D236" t="str">
            <v>Bristol, North Somerset, Somerset &amp; South Glos</v>
          </cell>
          <cell r="E236" t="str">
            <v>RT</v>
          </cell>
          <cell r="F236" t="str">
            <v>Y57</v>
          </cell>
          <cell r="G236" t="str">
            <v>South</v>
          </cell>
          <cell r="H236" t="str">
            <v>NT</v>
          </cell>
          <cell r="I236" t="str">
            <v/>
          </cell>
          <cell r="M236">
            <v>22853</v>
          </cell>
          <cell r="N236">
            <v>168993</v>
          </cell>
          <cell r="O236">
            <v>132447.69400000002</v>
          </cell>
          <cell r="P236">
            <v>4735</v>
          </cell>
          <cell r="Q236">
            <v>85</v>
          </cell>
          <cell r="R236">
            <v>766810.49100000004</v>
          </cell>
          <cell r="T236">
            <v>0</v>
          </cell>
          <cell r="U236">
            <v>26170</v>
          </cell>
          <cell r="V236">
            <v>43379.111410754667</v>
          </cell>
          <cell r="AC236">
            <v>1165473.2964107548</v>
          </cell>
        </row>
        <row r="237">
          <cell r="C237" t="str">
            <v>Q66</v>
          </cell>
          <cell r="D237" t="str">
            <v>Devon, Cornwall and the Isles of Scilly</v>
          </cell>
          <cell r="E237" t="str">
            <v>RT</v>
          </cell>
          <cell r="F237" t="str">
            <v>Y57</v>
          </cell>
          <cell r="G237" t="str">
            <v>South</v>
          </cell>
          <cell r="H237" t="str">
            <v>NT</v>
          </cell>
          <cell r="I237" t="str">
            <v/>
          </cell>
          <cell r="M237">
            <v>30402</v>
          </cell>
          <cell r="N237">
            <v>195408</v>
          </cell>
          <cell r="O237">
            <v>181645.41399999999</v>
          </cell>
          <cell r="P237">
            <v>4808</v>
          </cell>
          <cell r="Q237">
            <v>-2515</v>
          </cell>
          <cell r="R237">
            <v>0</v>
          </cell>
          <cell r="T237">
            <v>0</v>
          </cell>
          <cell r="U237">
            <v>0</v>
          </cell>
          <cell r="V237">
            <v>49311.189409600716</v>
          </cell>
          <cell r="AC237">
            <v>459059.60340960068</v>
          </cell>
        </row>
        <row r="238">
          <cell r="C238" t="str">
            <v>Q67</v>
          </cell>
          <cell r="D238" t="str">
            <v>Kent &amp; Medway</v>
          </cell>
          <cell r="E238" t="str">
            <v>RT</v>
          </cell>
          <cell r="F238" t="str">
            <v>Y57</v>
          </cell>
          <cell r="G238" t="str">
            <v>South</v>
          </cell>
          <cell r="H238" t="str">
            <v>NT</v>
          </cell>
          <cell r="I238" t="str">
            <v/>
          </cell>
          <cell r="M238">
            <v>25635</v>
          </cell>
          <cell r="N238">
            <v>183979</v>
          </cell>
          <cell r="O238">
            <v>159338.85800000001</v>
          </cell>
          <cell r="P238">
            <v>5782</v>
          </cell>
          <cell r="Q238">
            <v>1581</v>
          </cell>
          <cell r="R238">
            <v>0</v>
          </cell>
          <cell r="T238">
            <v>0</v>
          </cell>
          <cell r="U238">
            <v>38667</v>
          </cell>
          <cell r="V238">
            <v>51065.267046356486</v>
          </cell>
          <cell r="AC238">
            <v>466048.12504635646</v>
          </cell>
        </row>
        <row r="239">
          <cell r="C239" t="str">
            <v>Q68</v>
          </cell>
          <cell r="D239" t="str">
            <v>Surrey &amp; Sussex</v>
          </cell>
          <cell r="E239" t="str">
            <v>RT</v>
          </cell>
          <cell r="F239" t="str">
            <v>Y57</v>
          </cell>
          <cell r="G239" t="str">
            <v>South</v>
          </cell>
          <cell r="H239" t="str">
            <v>NT</v>
          </cell>
          <cell r="I239" t="str">
            <v/>
          </cell>
          <cell r="M239">
            <v>39773</v>
          </cell>
          <cell r="N239">
            <v>298971</v>
          </cell>
          <cell r="O239">
            <v>245694.89</v>
          </cell>
          <cell r="P239">
            <v>5739</v>
          </cell>
          <cell r="Q239">
            <v>702</v>
          </cell>
          <cell r="R239">
            <v>410276.85800000001</v>
          </cell>
          <cell r="T239">
            <v>0</v>
          </cell>
          <cell r="U239">
            <v>0</v>
          </cell>
          <cell r="V239">
            <v>69588.282702107274</v>
          </cell>
          <cell r="AC239">
            <v>1070745.0307021074</v>
          </cell>
        </row>
        <row r="240">
          <cell r="C240" t="str">
            <v>Q69</v>
          </cell>
          <cell r="D240" t="str">
            <v>Thames Valley</v>
          </cell>
          <cell r="E240" t="str">
            <v>RT</v>
          </cell>
          <cell r="F240" t="str">
            <v>Y57</v>
          </cell>
          <cell r="G240" t="str">
            <v>South</v>
          </cell>
          <cell r="H240" t="str">
            <v>NT</v>
          </cell>
          <cell r="I240" t="str">
            <v/>
          </cell>
          <cell r="M240">
            <v>24298</v>
          </cell>
          <cell r="N240">
            <v>214560</v>
          </cell>
          <cell r="O240">
            <v>167415.35399999999</v>
          </cell>
          <cell r="P240">
            <v>9104</v>
          </cell>
          <cell r="Q240">
            <v>1873</v>
          </cell>
          <cell r="R240">
            <v>0</v>
          </cell>
          <cell r="T240">
            <v>0</v>
          </cell>
          <cell r="U240">
            <v>28626</v>
          </cell>
          <cell r="V240">
            <v>62634.437208283947</v>
          </cell>
          <cell r="AC240">
            <v>508510.79120828392</v>
          </cell>
        </row>
        <row r="241">
          <cell r="C241" t="str">
            <v>Q70</v>
          </cell>
          <cell r="D241" t="str">
            <v>Wessex</v>
          </cell>
          <cell r="E241" t="str">
            <v>RT</v>
          </cell>
          <cell r="F241" t="str">
            <v>Y57</v>
          </cell>
          <cell r="G241" t="str">
            <v>South</v>
          </cell>
          <cell r="H241" t="str">
            <v>NT</v>
          </cell>
          <cell r="I241" t="str">
            <v/>
          </cell>
          <cell r="M241">
            <v>39290</v>
          </cell>
          <cell r="N241">
            <v>301300</v>
          </cell>
          <cell r="O241">
            <v>241108.80200000003</v>
          </cell>
          <cell r="P241">
            <v>5167</v>
          </cell>
          <cell r="Q241">
            <v>586</v>
          </cell>
          <cell r="R241">
            <v>871314.37600000005</v>
          </cell>
          <cell r="T241">
            <v>0</v>
          </cell>
          <cell r="U241">
            <v>0</v>
          </cell>
          <cell r="V241">
            <v>75296.108713282374</v>
          </cell>
          <cell r="AC241">
            <v>1534062.2867132823</v>
          </cell>
        </row>
        <row r="242">
          <cell r="C242" t="str">
            <v>Q71</v>
          </cell>
          <cell r="D242" t="str">
            <v>London</v>
          </cell>
          <cell r="E242" t="str">
            <v>RT</v>
          </cell>
          <cell r="F242" t="str">
            <v>Y56</v>
          </cell>
          <cell r="G242" t="str">
            <v>London</v>
          </cell>
          <cell r="H242" t="str">
            <v>NT</v>
          </cell>
          <cell r="M242">
            <v>133039</v>
          </cell>
          <cell r="N242">
            <v>1032061</v>
          </cell>
          <cell r="O242">
            <v>808507.06</v>
          </cell>
          <cell r="P242">
            <v>30752</v>
          </cell>
          <cell r="Q242">
            <v>26505</v>
          </cell>
          <cell r="R242">
            <v>3045739.6582968067</v>
          </cell>
          <cell r="T242">
            <v>0</v>
          </cell>
          <cell r="U242">
            <v>64227</v>
          </cell>
          <cell r="V242">
            <v>247595.32119377679</v>
          </cell>
          <cell r="AC242">
            <v>5388426.0394905843</v>
          </cell>
        </row>
        <row r="243">
          <cell r="C243" t="str">
            <v>Y56</v>
          </cell>
          <cell r="D243" t="str">
            <v>London</v>
          </cell>
          <cell r="E243" t="str">
            <v>NT</v>
          </cell>
          <cell r="H243" t="str">
            <v>NT</v>
          </cell>
          <cell r="X243">
            <v>61232.939423498334</v>
          </cell>
          <cell r="Y243">
            <v>4794</v>
          </cell>
          <cell r="AC243">
            <v>66026.939423498334</v>
          </cell>
        </row>
        <row r="244">
          <cell r="C244" t="str">
            <v>Y55</v>
          </cell>
          <cell r="D244" t="str">
            <v>Midlands &amp; East</v>
          </cell>
          <cell r="E244" t="str">
            <v>NT</v>
          </cell>
          <cell r="H244" t="str">
            <v>NT</v>
          </cell>
          <cell r="X244">
            <v>90258.678726835788</v>
          </cell>
          <cell r="Y244">
            <v>9162</v>
          </cell>
          <cell r="AC244">
            <v>99420.678726835788</v>
          </cell>
        </row>
        <row r="245">
          <cell r="C245" t="str">
            <v>Y54</v>
          </cell>
          <cell r="D245" t="str">
            <v>North</v>
          </cell>
          <cell r="E245" t="str">
            <v>NT</v>
          </cell>
          <cell r="H245" t="str">
            <v>NT</v>
          </cell>
          <cell r="X245">
            <v>79579.48517031924</v>
          </cell>
          <cell r="Y245">
            <v>9740</v>
          </cell>
          <cell r="AC245">
            <v>89319.48517031924</v>
          </cell>
        </row>
        <row r="246">
          <cell r="C246" t="str">
            <v>Y57</v>
          </cell>
          <cell r="D246" t="str">
            <v>South</v>
          </cell>
          <cell r="E246" t="str">
            <v>NT</v>
          </cell>
          <cell r="H246" t="str">
            <v>NT</v>
          </cell>
          <cell r="X246">
            <v>74690.18786138315</v>
          </cell>
          <cell r="Y246">
            <v>8305</v>
          </cell>
          <cell r="AC246">
            <v>82995.18786138315</v>
          </cell>
        </row>
        <row r="247">
          <cell r="C247" t="str">
            <v>Med</v>
          </cell>
          <cell r="D247" t="str">
            <v>Medical Directorate</v>
          </cell>
          <cell r="W247">
            <v>25183</v>
          </cell>
          <cell r="Y247">
            <v>138421</v>
          </cell>
          <cell r="AC247">
            <v>163604</v>
          </cell>
        </row>
        <row r="248">
          <cell r="C248" t="str">
            <v>Nur</v>
          </cell>
          <cell r="D248" t="str">
            <v>Nursing Directorate</v>
          </cell>
          <cell r="W248">
            <v>10823</v>
          </cell>
          <cell r="Y248">
            <v>4055</v>
          </cell>
          <cell r="AC248">
            <v>14878</v>
          </cell>
        </row>
        <row r="249">
          <cell r="C249" t="str">
            <v>OpsCOO</v>
          </cell>
          <cell r="D249" t="str">
            <v>Operations Directorate - COO</v>
          </cell>
          <cell r="W249">
            <v>9279.863222</v>
          </cell>
          <cell r="Y249">
            <v>0</v>
          </cell>
          <cell r="AC249">
            <v>9279.863222</v>
          </cell>
        </row>
        <row r="250">
          <cell r="C250" t="str">
            <v>OpsOth</v>
          </cell>
          <cell r="D250" t="str">
            <v>Operations Directorate - Not Yet Devolved</v>
          </cell>
          <cell r="W250">
            <v>52597</v>
          </cell>
          <cell r="Y250">
            <v>59201</v>
          </cell>
          <cell r="AC250">
            <v>111798</v>
          </cell>
        </row>
        <row r="251">
          <cell r="C251" t="str">
            <v>Com</v>
          </cell>
          <cell r="D251" t="str">
            <v>Commissioning Development</v>
          </cell>
          <cell r="W251">
            <v>10691.743315499998</v>
          </cell>
          <cell r="Y251">
            <v>4995</v>
          </cell>
          <cell r="AC251">
            <v>15686.743315499998</v>
          </cell>
        </row>
        <row r="252">
          <cell r="C252" t="str">
            <v>Pat</v>
          </cell>
          <cell r="D252" t="str">
            <v>Patients &amp; Information</v>
          </cell>
          <cell r="W252">
            <v>18494.716101123831</v>
          </cell>
          <cell r="Y252">
            <v>117629</v>
          </cell>
          <cell r="AC252">
            <v>136123.71610112383</v>
          </cell>
        </row>
        <row r="253">
          <cell r="C253" t="str">
            <v>Fin</v>
          </cell>
          <cell r="D253" t="str">
            <v>Finance</v>
          </cell>
          <cell r="W253">
            <v>15750</v>
          </cell>
          <cell r="Y253">
            <v>2500</v>
          </cell>
          <cell r="AA253">
            <v>360000</v>
          </cell>
          <cell r="AB253">
            <v>1184000</v>
          </cell>
          <cell r="AC253">
            <v>1562250</v>
          </cell>
        </row>
        <row r="254">
          <cell r="C254" t="str">
            <v>Pol</v>
          </cell>
          <cell r="D254" t="str">
            <v>Policy</v>
          </cell>
          <cell r="W254">
            <v>11581.887918000002</v>
          </cell>
          <cell r="Y254">
            <v>0</v>
          </cell>
          <cell r="AC254">
            <v>11581.887918000002</v>
          </cell>
        </row>
        <row r="255">
          <cell r="C255" t="str">
            <v>Hum</v>
          </cell>
          <cell r="D255" t="str">
            <v>Human Resources</v>
          </cell>
          <cell r="W255">
            <v>8270</v>
          </cell>
          <cell r="Y255">
            <v>46729</v>
          </cell>
          <cell r="AC255">
            <v>54999</v>
          </cell>
        </row>
        <row r="256">
          <cell r="C256" t="str">
            <v>CorPol</v>
          </cell>
          <cell r="D256" t="str">
            <v>Corporate  - Policy</v>
          </cell>
          <cell r="W256">
            <v>17400</v>
          </cell>
          <cell r="Y256">
            <v>0</v>
          </cell>
          <cell r="Z256">
            <v>300000</v>
          </cell>
          <cell r="AC256">
            <v>317400</v>
          </cell>
        </row>
        <row r="257">
          <cell r="C257" t="str">
            <v>CorOth</v>
          </cell>
          <cell r="D257" t="str">
            <v>Corporate  - Other</v>
          </cell>
          <cell r="W257">
            <v>16800</v>
          </cell>
          <cell r="Y257">
            <v>0</v>
          </cell>
          <cell r="AC257">
            <v>16800</v>
          </cell>
        </row>
        <row r="258">
          <cell r="C258" t="str">
            <v>CorIT</v>
          </cell>
          <cell r="D258" t="str">
            <v>Corporate  - IT</v>
          </cell>
          <cell r="W258">
            <v>14387</v>
          </cell>
          <cell r="Y258">
            <v>0</v>
          </cell>
          <cell r="AC258">
            <v>14387</v>
          </cell>
        </row>
        <row r="259">
          <cell r="C259" t="str">
            <v>Tra</v>
          </cell>
          <cell r="D259" t="str">
            <v xml:space="preserve">Travel &amp; Subsistence </v>
          </cell>
          <cell r="W259">
            <v>28200</v>
          </cell>
          <cell r="Y259">
            <v>0</v>
          </cell>
          <cell r="AC259">
            <v>28200</v>
          </cell>
        </row>
        <row r="260">
          <cell r="C260" t="str">
            <v>Est</v>
          </cell>
          <cell r="D260" t="str">
            <v>Estates</v>
          </cell>
          <cell r="W260">
            <v>21500</v>
          </cell>
          <cell r="Y260">
            <v>0</v>
          </cell>
          <cell r="AC260">
            <v>21500</v>
          </cell>
        </row>
        <row r="261">
          <cell r="C261" t="str">
            <v>Off</v>
          </cell>
          <cell r="D261" t="str">
            <v>Office Expenses</v>
          </cell>
          <cell r="W261">
            <v>7200</v>
          </cell>
          <cell r="Y261">
            <v>0</v>
          </cell>
          <cell r="AC261">
            <v>7200</v>
          </cell>
        </row>
        <row r="262">
          <cell r="C262" t="str">
            <v>Dep</v>
          </cell>
          <cell r="D262" t="str">
            <v>Depreciation</v>
          </cell>
          <cell r="W262">
            <v>30000</v>
          </cell>
          <cell r="Y262">
            <v>0</v>
          </cell>
          <cell r="AC262">
            <v>30000</v>
          </cell>
        </row>
        <row r="263">
          <cell r="C263" t="str">
            <v>Oth</v>
          </cell>
          <cell r="D263" t="str">
            <v>Other</v>
          </cell>
          <cell r="W263">
            <v>54000</v>
          </cell>
          <cell r="Y263">
            <v>516529</v>
          </cell>
          <cell r="AC263">
            <v>570529</v>
          </cell>
        </row>
        <row r="264">
          <cell r="C264" t="str">
            <v>Con</v>
          </cell>
          <cell r="D264" t="str">
            <v>Contingency</v>
          </cell>
          <cell r="W264">
            <v>18225</v>
          </cell>
          <cell r="Y264">
            <v>101190</v>
          </cell>
          <cell r="AC264">
            <v>119415</v>
          </cell>
        </row>
      </sheetData>
      <sheetData sheetId="18" refreshError="1"/>
      <sheetData sheetId="19" refreshError="1"/>
      <sheetData sheetId="20" refreshError="1"/>
      <sheetData sheetId="21">
        <row r="8">
          <cell r="B8" t="str">
            <v>01C</v>
          </cell>
        </row>
      </sheetData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"/>
      <sheetName val="Contents"/>
      <sheetName val="Summary"/>
      <sheetName val="Details"/>
      <sheetName val="Baselines"/>
      <sheetName val="Glossary"/>
      <sheetName val="Org_Lookups"/>
    </sheetNames>
    <sheetDataSet>
      <sheetData sheetId="0">
        <row r="1">
          <cell r="B1" t="str">
            <v>[2012-13 PCT Revenue Allocations Final.xls]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"/>
      <sheetName val="Contents"/>
      <sheetName val="Allocations"/>
      <sheetName val="Baselines"/>
      <sheetName val="Sources"/>
      <sheetName val="HCHS"/>
      <sheetName val="HCHS_MH"/>
      <sheetName val="Prescribing"/>
      <sheetName val="Primary"/>
      <sheetName val="Unified"/>
      <sheetName val="Criteria"/>
      <sheetName val="POC"/>
      <sheetName val="PoC_Chart"/>
      <sheetName val="Change in DFTs"/>
      <sheetName val="DFTs_Charts"/>
      <sheetName val="Weights"/>
      <sheetName val="HCHSMFF"/>
      <sheetName val="PMSMFF"/>
      <sheetName val="MFF"/>
      <sheetName val="PPM"/>
      <sheetName val="MH_age_weights"/>
      <sheetName val="Glossary"/>
      <sheetName val="Org_Lookups"/>
    </sheetNames>
    <sheetDataSet>
      <sheetData sheetId="0">
        <row r="1">
          <cell r="B1" t="str">
            <v>[2012ExpoBook_A.xls]</v>
          </cell>
        </row>
      </sheetData>
      <sheetData sheetId="1"/>
      <sheetData sheetId="2"/>
      <sheetData sheetId="3"/>
      <sheetData sheetId="4"/>
      <sheetData sheetId="5">
        <row r="8">
          <cell r="B8" t="str">
            <v>5ND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england.finance@nhs.net?subject=FAO%20Allocations%20Team" TargetMode="External"/><Relationship Id="rId1" Type="http://schemas.openxmlformats.org/officeDocument/2006/relationships/hyperlink" Target="http://www.england.nhs.uk/allocations" TargetMode="External"/><Relationship Id="rId4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H45"/>
  <sheetViews>
    <sheetView tabSelected="1" workbookViewId="0">
      <selection activeCell="H7" sqref="H7"/>
    </sheetView>
  </sheetViews>
  <sheetFormatPr defaultRowHeight="12.75"/>
  <cols>
    <col min="1" max="1" width="9.140625" style="6"/>
    <col min="2" max="3" width="5.5703125" style="6" customWidth="1"/>
    <col min="4" max="6" width="9.140625" style="6"/>
    <col min="7" max="7" width="18.28515625" style="6" customWidth="1"/>
    <col min="8" max="8" width="12.5703125" style="6" customWidth="1"/>
    <col min="9" max="16384" width="9.140625" style="6"/>
  </cols>
  <sheetData>
    <row r="1" spans="1:8">
      <c r="A1" s="4" t="s">
        <v>291</v>
      </c>
      <c r="B1" s="5"/>
      <c r="C1" s="5"/>
      <c r="D1" s="5"/>
      <c r="E1" s="5"/>
      <c r="F1" s="5"/>
      <c r="G1" s="5"/>
      <c r="H1" s="5"/>
    </row>
    <row r="2" spans="1:8">
      <c r="A2" s="7" t="s">
        <v>292</v>
      </c>
      <c r="B2" s="5"/>
      <c r="C2" s="5"/>
      <c r="D2" s="5"/>
      <c r="E2" s="5"/>
      <c r="F2" s="5"/>
      <c r="G2" s="5"/>
      <c r="H2" s="5"/>
    </row>
    <row r="3" spans="1:8">
      <c r="A3" s="4" t="s">
        <v>293</v>
      </c>
      <c r="B3" s="5"/>
      <c r="C3" s="5"/>
      <c r="D3" s="5"/>
      <c r="E3" s="5"/>
      <c r="F3" s="5"/>
      <c r="G3" s="5"/>
      <c r="H3" s="5"/>
    </row>
    <row r="4" spans="1:8">
      <c r="A4" s="5"/>
      <c r="B4" s="5"/>
      <c r="C4" s="5"/>
      <c r="D4" s="5"/>
      <c r="E4" s="5"/>
      <c r="F4" s="5"/>
      <c r="G4" s="5"/>
      <c r="H4" s="5"/>
    </row>
    <row r="5" spans="1:8">
      <c r="A5" s="68" t="s">
        <v>294</v>
      </c>
      <c r="B5" s="5"/>
      <c r="C5" s="5"/>
      <c r="D5" s="5"/>
      <c r="E5" s="5"/>
      <c r="F5" s="5"/>
      <c r="G5" s="5"/>
      <c r="H5" s="5"/>
    </row>
    <row r="6" spans="1:8">
      <c r="A6" s="5" t="s">
        <v>295</v>
      </c>
      <c r="B6" s="5"/>
      <c r="C6" s="5"/>
      <c r="D6" s="5"/>
      <c r="E6" s="5"/>
      <c r="F6" s="5"/>
      <c r="G6" s="5"/>
      <c r="H6" s="5"/>
    </row>
    <row r="7" spans="1:8">
      <c r="A7" s="329" t="s">
        <v>622</v>
      </c>
      <c r="B7" s="5"/>
      <c r="C7" s="5"/>
      <c r="D7" s="5"/>
      <c r="E7" s="5"/>
      <c r="F7" s="5"/>
      <c r="G7" s="5"/>
      <c r="H7" s="5"/>
    </row>
    <row r="8" spans="1:8">
      <c r="A8" s="5"/>
      <c r="B8" s="5"/>
      <c r="C8" s="5"/>
      <c r="D8" s="5"/>
      <c r="E8" s="5"/>
      <c r="F8" s="5"/>
      <c r="G8" s="5"/>
      <c r="H8" s="5"/>
    </row>
    <row r="9" spans="1:8">
      <c r="A9" s="5"/>
      <c r="B9" s="5"/>
      <c r="C9" s="5"/>
      <c r="D9" s="5"/>
      <c r="E9" s="5"/>
      <c r="F9" s="5"/>
      <c r="G9" s="5"/>
      <c r="H9" s="5"/>
    </row>
    <row r="10" spans="1:8" ht="23.25">
      <c r="A10" s="64" t="s">
        <v>317</v>
      </c>
      <c r="B10" s="8"/>
      <c r="C10" s="8"/>
      <c r="D10" s="8"/>
      <c r="E10" s="8"/>
      <c r="F10" s="8"/>
      <c r="G10" s="8"/>
      <c r="H10" s="9" t="s">
        <v>555</v>
      </c>
    </row>
    <row r="11" spans="1:8">
      <c r="A11" s="5" t="s">
        <v>296</v>
      </c>
      <c r="B11" s="5"/>
      <c r="C11" s="5"/>
      <c r="D11" s="5"/>
      <c r="E11" s="5"/>
      <c r="F11" s="5"/>
      <c r="G11" s="5"/>
      <c r="H11" s="5"/>
    </row>
    <row r="12" spans="1:8">
      <c r="A12" s="10"/>
      <c r="B12" s="10"/>
      <c r="C12" s="10"/>
      <c r="D12" s="10"/>
      <c r="E12" s="10"/>
      <c r="F12" s="10"/>
      <c r="G12" s="10"/>
      <c r="H12" s="10"/>
    </row>
    <row r="13" spans="1:8">
      <c r="A13" s="61" t="s">
        <v>303</v>
      </c>
      <c r="B13" s="61"/>
      <c r="C13" s="61"/>
      <c r="D13" s="61"/>
      <c r="E13" s="61"/>
      <c r="F13" s="61"/>
      <c r="G13" s="61"/>
      <c r="H13" s="62" t="s">
        <v>554</v>
      </c>
    </row>
    <row r="14" spans="1:8">
      <c r="A14" s="15" t="s">
        <v>315</v>
      </c>
      <c r="B14" s="5"/>
      <c r="C14" s="5"/>
      <c r="D14" s="5"/>
      <c r="E14" s="5"/>
      <c r="F14" s="5"/>
      <c r="G14" s="5"/>
      <c r="H14" s="5"/>
    </row>
    <row r="15" spans="1:8">
      <c r="A15" s="15" t="s">
        <v>316</v>
      </c>
      <c r="B15" s="5"/>
      <c r="C15" s="5"/>
      <c r="D15" s="5"/>
      <c r="E15" s="5"/>
      <c r="F15" s="5"/>
      <c r="G15" s="5"/>
      <c r="H15" s="5"/>
    </row>
    <row r="16" spans="1:8">
      <c r="A16" s="10"/>
      <c r="B16" s="5"/>
      <c r="C16" s="5"/>
      <c r="D16" s="5"/>
      <c r="E16" s="5"/>
      <c r="F16" s="5"/>
      <c r="G16" s="5"/>
      <c r="H16" s="5"/>
    </row>
    <row r="17" spans="1:8">
      <c r="A17" s="26" t="s">
        <v>568</v>
      </c>
      <c r="B17" s="26"/>
      <c r="C17" s="26"/>
      <c r="D17" s="26"/>
      <c r="E17" s="26"/>
      <c r="F17" s="26"/>
      <c r="G17" s="26"/>
      <c r="H17" s="29" t="s">
        <v>585</v>
      </c>
    </row>
    <row r="18" spans="1:8">
      <c r="A18" s="27" t="s">
        <v>318</v>
      </c>
      <c r="B18" s="11"/>
      <c r="C18" s="11"/>
      <c r="D18" s="11"/>
      <c r="E18" s="11"/>
      <c r="F18" s="11"/>
      <c r="G18" s="11"/>
      <c r="H18" s="11"/>
    </row>
    <row r="19" spans="1:8">
      <c r="A19" s="28" t="s">
        <v>319</v>
      </c>
      <c r="B19" s="11"/>
      <c r="C19" s="11"/>
      <c r="D19" s="11"/>
      <c r="E19" s="11"/>
      <c r="F19" s="11"/>
      <c r="G19" s="11"/>
      <c r="H19" s="11"/>
    </row>
    <row r="20" spans="1:8">
      <c r="A20" s="28" t="s">
        <v>320</v>
      </c>
      <c r="B20" s="11"/>
      <c r="C20" s="11"/>
      <c r="D20" s="11"/>
      <c r="E20" s="11"/>
      <c r="F20" s="11"/>
      <c r="G20" s="11"/>
      <c r="H20" s="11"/>
    </row>
    <row r="21" spans="1:8">
      <c r="A21" s="28" t="s">
        <v>321</v>
      </c>
      <c r="B21" s="11"/>
      <c r="C21" s="11"/>
      <c r="D21" s="11"/>
      <c r="E21" s="11"/>
      <c r="F21" s="11"/>
      <c r="G21" s="11"/>
      <c r="H21" s="11"/>
    </row>
    <row r="22" spans="1:8">
      <c r="A22" s="11"/>
      <c r="B22" s="11"/>
      <c r="C22" s="11"/>
      <c r="D22" s="11"/>
      <c r="E22" s="11"/>
      <c r="F22" s="11"/>
      <c r="G22" s="11"/>
      <c r="H22" s="11"/>
    </row>
    <row r="23" spans="1:8">
      <c r="A23" s="11" t="s">
        <v>583</v>
      </c>
      <c r="B23" s="11"/>
      <c r="C23" s="11"/>
      <c r="D23" s="11"/>
      <c r="E23" s="11"/>
      <c r="F23" s="11"/>
      <c r="G23" s="11"/>
      <c r="H23" s="11"/>
    </row>
    <row r="24" spans="1:8">
      <c r="A24" s="11" t="s">
        <v>584</v>
      </c>
      <c r="B24" s="11"/>
      <c r="C24" s="11"/>
      <c r="D24" s="11"/>
      <c r="E24" s="11"/>
      <c r="F24" s="11"/>
      <c r="G24" s="11"/>
      <c r="H24" s="11"/>
    </row>
    <row r="25" spans="1:8">
      <c r="A25" s="11" t="s">
        <v>357</v>
      </c>
      <c r="B25" s="11"/>
      <c r="C25" s="11"/>
      <c r="D25" s="11"/>
      <c r="E25" s="11"/>
      <c r="F25" s="11"/>
      <c r="G25" s="11"/>
      <c r="H25" s="11"/>
    </row>
    <row r="26" spans="1:8">
      <c r="A26" s="11"/>
      <c r="B26" s="5"/>
      <c r="C26" s="5"/>
      <c r="D26" s="5"/>
      <c r="E26" s="5"/>
      <c r="F26" s="5"/>
      <c r="G26" s="5"/>
      <c r="H26" s="5"/>
    </row>
    <row r="27" spans="1:8">
      <c r="A27" s="26" t="s">
        <v>620</v>
      </c>
      <c r="B27" s="26"/>
      <c r="C27" s="26"/>
      <c r="D27" s="26"/>
      <c r="E27" s="26"/>
      <c r="F27" s="26"/>
      <c r="G27" s="26"/>
      <c r="H27" s="29" t="s">
        <v>585</v>
      </c>
    </row>
    <row r="28" spans="1:8">
      <c r="A28" s="27" t="s">
        <v>621</v>
      </c>
      <c r="B28" s="11"/>
      <c r="C28" s="11"/>
      <c r="D28" s="11"/>
      <c r="E28" s="11"/>
      <c r="F28" s="11"/>
      <c r="G28" s="11"/>
      <c r="H28" s="11"/>
    </row>
    <row r="29" spans="1:8">
      <c r="A29" s="28" t="s">
        <v>580</v>
      </c>
      <c r="B29" s="11"/>
      <c r="C29" s="11"/>
      <c r="D29" s="11"/>
      <c r="E29" s="11"/>
      <c r="F29" s="11"/>
      <c r="G29" s="11"/>
      <c r="H29" s="11"/>
    </row>
    <row r="30" spans="1:8">
      <c r="A30" s="28" t="s">
        <v>581</v>
      </c>
      <c r="B30" s="11"/>
      <c r="C30" s="11"/>
      <c r="D30" s="11"/>
      <c r="E30" s="11"/>
      <c r="F30" s="11"/>
      <c r="G30" s="11"/>
      <c r="H30" s="11"/>
    </row>
    <row r="31" spans="1:8">
      <c r="A31" s="11"/>
      <c r="B31" s="5"/>
      <c r="C31" s="5"/>
      <c r="D31" s="5"/>
      <c r="E31" s="5"/>
      <c r="F31" s="5"/>
      <c r="G31" s="5"/>
      <c r="H31" s="5"/>
    </row>
    <row r="32" spans="1:8">
      <c r="A32" s="318" t="s">
        <v>607</v>
      </c>
      <c r="B32" s="319"/>
      <c r="C32" s="319"/>
      <c r="D32" s="318" t="s">
        <v>608</v>
      </c>
      <c r="E32" s="319"/>
      <c r="F32" s="319"/>
      <c r="G32" s="319"/>
      <c r="H32" s="320" t="s">
        <v>585</v>
      </c>
    </row>
    <row r="33" spans="1:8">
      <c r="A33" s="27" t="s">
        <v>616</v>
      </c>
      <c r="B33" s="321"/>
      <c r="C33" s="321"/>
      <c r="D33" s="321"/>
      <c r="E33" s="321"/>
      <c r="F33" s="321"/>
      <c r="G33" s="321"/>
      <c r="H33" s="322"/>
    </row>
    <row r="34" spans="1:8">
      <c r="A34" s="327" t="s">
        <v>619</v>
      </c>
      <c r="B34" s="321"/>
      <c r="C34" s="321"/>
      <c r="D34" s="321"/>
      <c r="E34" s="321"/>
      <c r="F34" s="321"/>
      <c r="G34" s="321"/>
      <c r="H34" s="322"/>
    </row>
    <row r="35" spans="1:8">
      <c r="A35" s="321"/>
      <c r="B35" s="321"/>
      <c r="C35" s="321"/>
      <c r="D35" s="321"/>
      <c r="E35" s="321"/>
      <c r="F35" s="321"/>
      <c r="G35" s="321"/>
      <c r="H35" s="322"/>
    </row>
    <row r="36" spans="1:8">
      <c r="A36" s="323" t="s">
        <v>609</v>
      </c>
      <c r="B36" s="28"/>
      <c r="C36" s="28"/>
      <c r="D36" s="28"/>
      <c r="E36" s="324"/>
      <c r="F36" s="321"/>
      <c r="G36" s="321"/>
      <c r="H36" s="321"/>
    </row>
    <row r="37" spans="1:8">
      <c r="A37" s="28" t="s">
        <v>610</v>
      </c>
      <c r="B37" s="28"/>
      <c r="C37" s="28"/>
      <c r="D37" s="28"/>
      <c r="E37" s="324"/>
      <c r="F37" s="321"/>
      <c r="G37" s="321"/>
      <c r="H37" s="321"/>
    </row>
    <row r="38" spans="1:8">
      <c r="A38" s="28" t="s">
        <v>611</v>
      </c>
      <c r="B38" s="28"/>
      <c r="C38" s="28"/>
      <c r="D38" s="28"/>
      <c r="E38" s="324"/>
      <c r="F38" s="321"/>
      <c r="G38" s="321"/>
      <c r="H38" s="321"/>
    </row>
    <row r="39" spans="1:8">
      <c r="A39" s="28"/>
      <c r="B39" s="28"/>
      <c r="C39" s="28"/>
      <c r="D39" s="28"/>
      <c r="E39" s="324"/>
      <c r="F39" s="321"/>
      <c r="G39" s="321"/>
      <c r="H39" s="321"/>
    </row>
    <row r="40" spans="1:8">
      <c r="A40" s="323" t="s">
        <v>612</v>
      </c>
      <c r="B40" s="28"/>
      <c r="C40" s="28"/>
      <c r="D40" s="28"/>
      <c r="E40" s="324"/>
      <c r="F40" s="321"/>
      <c r="G40" s="321"/>
      <c r="H40" s="321"/>
    </row>
    <row r="41" spans="1:8">
      <c r="A41" s="323" t="s">
        <v>613</v>
      </c>
      <c r="B41" s="28"/>
      <c r="C41" s="28"/>
      <c r="D41" s="28"/>
      <c r="E41" s="324"/>
      <c r="F41" s="321"/>
      <c r="G41" s="321"/>
      <c r="H41" s="321"/>
    </row>
    <row r="42" spans="1:8">
      <c r="A42" s="323"/>
      <c r="B42" s="28"/>
      <c r="C42" s="28"/>
      <c r="D42" s="28"/>
      <c r="E42" s="324"/>
      <c r="F42" s="321"/>
      <c r="G42" s="321"/>
      <c r="H42" s="321"/>
    </row>
    <row r="43" spans="1:8">
      <c r="A43" s="323" t="s">
        <v>614</v>
      </c>
      <c r="B43" s="28"/>
      <c r="C43" s="28"/>
      <c r="D43" s="28"/>
      <c r="E43" s="324"/>
      <c r="F43" s="321"/>
      <c r="G43" s="321"/>
      <c r="H43" s="321"/>
    </row>
    <row r="44" spans="1:8">
      <c r="A44" s="323" t="s">
        <v>615</v>
      </c>
      <c r="B44" s="321"/>
      <c r="C44" s="321"/>
      <c r="D44" s="321"/>
      <c r="E44" s="321"/>
      <c r="F44" s="321"/>
      <c r="G44" s="321"/>
      <c r="H44" s="321"/>
    </row>
    <row r="45" spans="1:8">
      <c r="A45" s="5"/>
      <c r="B45" s="5"/>
      <c r="C45" s="5"/>
      <c r="D45" s="5"/>
      <c r="E45" s="5"/>
      <c r="F45" s="5"/>
      <c r="G45" s="5"/>
      <c r="H45" s="5"/>
    </row>
  </sheetData>
  <hyperlinks>
    <hyperlink ref="A5" r:id="rId1" display="See also Technical Guidance Documentation 2015/16 to 2019/20"/>
    <hyperlink ref="A7" r:id="rId2"/>
  </hyperlinks>
  <printOptions horizontalCentered="1"/>
  <pageMargins left="0.39370078740157483" right="0.39370078740157483" top="0.74803149606299213" bottom="0.74803149606299213" header="0.31496062992125984" footer="0.31496062992125984"/>
  <pageSetup paperSize="9" scale="120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I42"/>
  <sheetViews>
    <sheetView workbookViewId="0">
      <selection activeCell="A44" sqref="A44"/>
    </sheetView>
  </sheetViews>
  <sheetFormatPr defaultRowHeight="12.75"/>
  <cols>
    <col min="1" max="1" width="39.7109375" style="1" customWidth="1"/>
    <col min="2" max="2" width="12.85546875" style="1" customWidth="1"/>
    <col min="3" max="3" width="16.7109375" style="1" customWidth="1"/>
    <col min="4" max="4" width="29.140625" style="1" customWidth="1"/>
    <col min="5" max="5" width="23.28515625" style="1" customWidth="1"/>
    <col min="6" max="6" width="9.140625" style="1"/>
    <col min="7" max="7" width="37.28515625" style="1" customWidth="1"/>
    <col min="8" max="8" width="11.28515625" style="1" customWidth="1"/>
    <col min="9" max="9" width="13.7109375" style="1" customWidth="1"/>
    <col min="10" max="16384" width="9.140625" style="1"/>
  </cols>
  <sheetData>
    <row r="1" spans="1:9">
      <c r="A1" s="16" t="s">
        <v>354</v>
      </c>
      <c r="B1" s="38"/>
      <c r="C1" s="38"/>
      <c r="D1" s="43"/>
      <c r="E1" s="38"/>
      <c r="F1" s="38"/>
      <c r="G1" s="38"/>
      <c r="H1" s="39"/>
      <c r="I1" s="38"/>
    </row>
    <row r="2" spans="1:9">
      <c r="A2" s="30" t="s">
        <v>355</v>
      </c>
      <c r="B2" s="38"/>
      <c r="C2" s="38"/>
      <c r="D2" s="38"/>
      <c r="E2" s="38"/>
      <c r="F2" s="38"/>
      <c r="G2" s="38"/>
      <c r="H2" s="39"/>
      <c r="I2" s="38"/>
    </row>
    <row r="3" spans="1:9">
      <c r="A3" s="17" t="s">
        <v>356</v>
      </c>
      <c r="B3" s="38"/>
      <c r="C3" s="38"/>
      <c r="D3" s="38"/>
      <c r="E3" s="38"/>
      <c r="F3" s="38"/>
      <c r="G3" s="38"/>
      <c r="H3" s="39"/>
      <c r="I3" s="38"/>
    </row>
    <row r="4" spans="1:9">
      <c r="A4" s="38"/>
      <c r="B4" s="38"/>
      <c r="C4" s="38"/>
      <c r="D4" s="38"/>
      <c r="E4" s="38"/>
      <c r="F4" s="38"/>
    </row>
    <row r="5" spans="1:9" ht="38.25">
      <c r="A5" s="45" t="s">
        <v>322</v>
      </c>
      <c r="B5" s="46" t="s">
        <v>323</v>
      </c>
      <c r="C5" s="47" t="s">
        <v>566</v>
      </c>
      <c r="D5" s="49"/>
      <c r="E5" s="38"/>
      <c r="F5" s="38"/>
    </row>
    <row r="6" spans="1:9">
      <c r="A6" s="38" t="s">
        <v>326</v>
      </c>
      <c r="B6" s="40">
        <v>40106.856023</v>
      </c>
      <c r="C6" s="41">
        <f>B6</f>
        <v>40106.856023</v>
      </c>
      <c r="D6" s="52" t="s">
        <v>327</v>
      </c>
      <c r="E6" s="38"/>
      <c r="F6" s="38"/>
    </row>
    <row r="7" spans="1:9">
      <c r="A7" s="38" t="s">
        <v>329</v>
      </c>
      <c r="B7" s="40">
        <v>7114.7829750000001</v>
      </c>
      <c r="C7" s="41">
        <f>B7+B8+B33+B35</f>
        <v>12564.74357452</v>
      </c>
      <c r="D7" s="53"/>
      <c r="E7" s="38"/>
      <c r="F7" s="38"/>
    </row>
    <row r="8" spans="1:9">
      <c r="A8" s="38" t="s">
        <v>331</v>
      </c>
      <c r="B8" s="40">
        <v>4582.0055830000001</v>
      </c>
      <c r="C8" s="41"/>
      <c r="D8" s="52" t="s">
        <v>332</v>
      </c>
      <c r="E8" s="38"/>
      <c r="F8" s="38"/>
    </row>
    <row r="9" spans="1:9">
      <c r="A9" s="38" t="s">
        <v>334</v>
      </c>
      <c r="B9" s="40">
        <v>7626.9850699999997</v>
      </c>
      <c r="C9" s="41">
        <f>B9</f>
        <v>7626.9850699999997</v>
      </c>
      <c r="D9" s="53"/>
      <c r="E9" s="38"/>
      <c r="F9" s="38"/>
    </row>
    <row r="10" spans="1:9">
      <c r="A10" s="38" t="s">
        <v>335</v>
      </c>
      <c r="B10" s="40">
        <v>2182.9619430000002</v>
      </c>
      <c r="C10" s="41"/>
      <c r="D10" s="52" t="s">
        <v>336</v>
      </c>
      <c r="E10" s="38"/>
      <c r="F10" s="38"/>
    </row>
    <row r="11" spans="1:9">
      <c r="A11" s="38" t="s">
        <v>328</v>
      </c>
      <c r="B11" s="40">
        <v>8239.5526833699987</v>
      </c>
      <c r="C11" s="41">
        <f>B11+B36+B34+B31</f>
        <v>8682.3617650699998</v>
      </c>
      <c r="D11" s="53"/>
      <c r="E11" s="38"/>
      <c r="F11" s="38"/>
    </row>
    <row r="12" spans="1:9">
      <c r="A12" s="38" t="s">
        <v>337</v>
      </c>
      <c r="B12" s="40">
        <v>5630.0348936300015</v>
      </c>
      <c r="C12" s="41"/>
      <c r="D12" s="52" t="s">
        <v>338</v>
      </c>
      <c r="E12" s="38"/>
      <c r="F12" s="38"/>
    </row>
    <row r="13" spans="1:9">
      <c r="A13" s="49" t="s">
        <v>340</v>
      </c>
      <c r="B13" s="55">
        <v>1137.898553</v>
      </c>
      <c r="C13" s="56"/>
      <c r="D13" s="60" t="s">
        <v>341</v>
      </c>
      <c r="E13" s="38"/>
      <c r="F13" s="38"/>
    </row>
    <row r="14" spans="1:9">
      <c r="A14" s="65" t="s">
        <v>342</v>
      </c>
      <c r="B14" s="66">
        <v>76621.077724000017</v>
      </c>
      <c r="C14" s="66">
        <f>SUM(C6:C13)</f>
        <v>68980.946432590004</v>
      </c>
      <c r="D14" s="67"/>
      <c r="E14" s="38"/>
      <c r="F14" s="38"/>
    </row>
    <row r="15" spans="1:9">
      <c r="A15" s="38"/>
      <c r="B15" s="38"/>
      <c r="C15" s="38"/>
      <c r="D15" s="38"/>
      <c r="E15" s="38"/>
      <c r="F15" s="38"/>
    </row>
    <row r="16" spans="1:9">
      <c r="A16" s="38"/>
      <c r="B16" s="38"/>
      <c r="C16" s="38"/>
      <c r="D16" s="38"/>
      <c r="E16" s="38"/>
      <c r="F16" s="38"/>
      <c r="G16" s="38"/>
      <c r="H16" s="39"/>
      <c r="I16" s="38"/>
    </row>
    <row r="17" spans="1:9">
      <c r="A17" s="45" t="s">
        <v>343</v>
      </c>
      <c r="B17" s="46" t="s">
        <v>325</v>
      </c>
      <c r="C17" s="46" t="s">
        <v>344</v>
      </c>
      <c r="D17" s="38"/>
      <c r="E17" s="38"/>
      <c r="F17" s="38"/>
      <c r="G17" s="38"/>
      <c r="H17" s="39"/>
      <c r="I17" s="38"/>
    </row>
    <row r="18" spans="1:9">
      <c r="A18" s="38" t="s">
        <v>345</v>
      </c>
      <c r="B18" s="40">
        <f>SUM(C6:C9)</f>
        <v>60298.584667520001</v>
      </c>
      <c r="C18" s="20">
        <f>B18/(B18+B19)</f>
        <v>0.87413391357924275</v>
      </c>
      <c r="D18" s="38"/>
      <c r="E18" s="38"/>
      <c r="F18" s="38"/>
      <c r="G18" s="38"/>
      <c r="H18" s="39"/>
      <c r="I18" s="38"/>
    </row>
    <row r="19" spans="1:9">
      <c r="A19" s="38" t="s">
        <v>346</v>
      </c>
      <c r="B19" s="40">
        <f>C11+C12</f>
        <v>8682.3617650699998</v>
      </c>
      <c r="C19" s="20">
        <f>B19/(B18+B19)</f>
        <v>0.12586608642075725</v>
      </c>
      <c r="D19" s="38"/>
      <c r="E19" s="38"/>
      <c r="F19" s="38"/>
      <c r="G19" s="38"/>
      <c r="H19" s="39"/>
      <c r="I19" s="38"/>
    </row>
    <row r="20" spans="1:9">
      <c r="A20" s="38"/>
      <c r="B20" s="19"/>
      <c r="C20" s="38"/>
      <c r="D20" s="38"/>
      <c r="E20" s="38"/>
      <c r="F20" s="38"/>
      <c r="G20" s="38"/>
      <c r="H20" s="39"/>
      <c r="I20" s="38"/>
    </row>
    <row r="21" spans="1:9">
      <c r="A21" s="42"/>
      <c r="B21" s="21"/>
      <c r="C21" s="42"/>
      <c r="D21" s="54"/>
      <c r="E21" s="54"/>
      <c r="F21" s="38"/>
      <c r="G21" s="38"/>
      <c r="H21" s="39"/>
      <c r="I21" s="38"/>
    </row>
    <row r="22" spans="1:9" ht="25.5">
      <c r="A22" s="45" t="s">
        <v>349</v>
      </c>
      <c r="B22" s="46" t="s">
        <v>325</v>
      </c>
      <c r="C22" s="46" t="s">
        <v>344</v>
      </c>
      <c r="D22" s="47" t="s">
        <v>347</v>
      </c>
      <c r="E22" s="47" t="s">
        <v>348</v>
      </c>
      <c r="F22" s="38"/>
      <c r="G22" s="38"/>
      <c r="H22" s="39"/>
      <c r="I22" s="38"/>
    </row>
    <row r="23" spans="1:9">
      <c r="A23" s="38" t="s">
        <v>345</v>
      </c>
      <c r="B23" s="40">
        <f>B18</f>
        <v>60298.584667520001</v>
      </c>
      <c r="C23" s="38"/>
      <c r="D23" s="38"/>
      <c r="E23" s="38"/>
      <c r="F23" s="38"/>
      <c r="G23" s="38"/>
      <c r="H23" s="39"/>
      <c r="I23" s="38"/>
    </row>
    <row r="24" spans="1:9">
      <c r="A24" s="38" t="s">
        <v>350</v>
      </c>
      <c r="B24" s="40">
        <f>C6</f>
        <v>40106.856023</v>
      </c>
      <c r="C24" s="20">
        <f>B24/SUM(B24:B26)</f>
        <v>0.66513760221976936</v>
      </c>
      <c r="D24" s="22">
        <f>C24-D27</f>
        <v>0.62365075363425793</v>
      </c>
      <c r="E24" s="22">
        <f>D24+D26</f>
        <v>0.83202618472937673</v>
      </c>
      <c r="F24" s="38"/>
      <c r="G24" s="38"/>
      <c r="H24" s="39"/>
      <c r="I24" s="38"/>
    </row>
    <row r="25" spans="1:9">
      <c r="A25" s="38" t="s">
        <v>351</v>
      </c>
      <c r="B25" s="40">
        <f>C9</f>
        <v>7626.9850699999997</v>
      </c>
      <c r="C25" s="20">
        <f>B25/SUM(B24:B26)</f>
        <v>0.12648696668511186</v>
      </c>
      <c r="D25" s="22">
        <f>C25</f>
        <v>0.12648696668511186</v>
      </c>
      <c r="E25" s="22">
        <f>D25</f>
        <v>0.12648696668511186</v>
      </c>
      <c r="F25" s="38"/>
      <c r="G25" s="38"/>
      <c r="H25" s="39"/>
      <c r="I25" s="38"/>
    </row>
    <row r="26" spans="1:9">
      <c r="A26" s="38" t="s">
        <v>352</v>
      </c>
      <c r="B26" s="40">
        <f>C7</f>
        <v>12564.74357452</v>
      </c>
      <c r="C26" s="20">
        <f>B26/SUM(B24:B26)</f>
        <v>0.20837543109511877</v>
      </c>
      <c r="D26" s="22">
        <f>C26</f>
        <v>0.20837543109511877</v>
      </c>
      <c r="E26" s="22"/>
      <c r="F26" s="38"/>
      <c r="G26" s="38"/>
      <c r="H26" s="39"/>
      <c r="I26" s="38"/>
    </row>
    <row r="27" spans="1:9">
      <c r="A27" s="38" t="s">
        <v>353</v>
      </c>
      <c r="B27" s="38"/>
      <c r="C27" s="23"/>
      <c r="D27" s="24">
        <v>4.1486848585511493E-2</v>
      </c>
      <c r="E27" s="25">
        <f>D27</f>
        <v>4.1486848585511493E-2</v>
      </c>
      <c r="F27" s="38"/>
      <c r="G27" s="38"/>
      <c r="H27" s="39"/>
      <c r="I27" s="38"/>
    </row>
    <row r="30" spans="1:9">
      <c r="A30" s="45" t="s">
        <v>324</v>
      </c>
      <c r="B30" s="46" t="s">
        <v>325</v>
      </c>
      <c r="C30" s="45"/>
    </row>
    <row r="31" spans="1:9">
      <c r="A31" s="38" t="s">
        <v>557</v>
      </c>
      <c r="B31" s="39">
        <v>252.07821686999998</v>
      </c>
      <c r="C31" s="44" t="s">
        <v>328</v>
      </c>
    </row>
    <row r="32" spans="1:9">
      <c r="A32" s="38" t="s">
        <v>558</v>
      </c>
      <c r="B32" s="39">
        <v>266.73287760999983</v>
      </c>
      <c r="C32" s="44" t="s">
        <v>330</v>
      </c>
    </row>
    <row r="33" spans="1:3">
      <c r="A33" s="38" t="s">
        <v>559</v>
      </c>
      <c r="B33" s="39">
        <v>460.00096267000015</v>
      </c>
      <c r="C33" s="44" t="s">
        <v>333</v>
      </c>
    </row>
    <row r="34" spans="1:3">
      <c r="A34" s="38" t="s">
        <v>560</v>
      </c>
      <c r="B34" s="39">
        <v>101.74256699000004</v>
      </c>
      <c r="C34" s="44" t="s">
        <v>328</v>
      </c>
    </row>
    <row r="35" spans="1:3">
      <c r="A35" s="38" t="s">
        <v>561</v>
      </c>
      <c r="B35" s="39">
        <v>407.95405385000032</v>
      </c>
      <c r="C35" s="44" t="s">
        <v>333</v>
      </c>
    </row>
    <row r="36" spans="1:3">
      <c r="A36" s="38" t="s">
        <v>562</v>
      </c>
      <c r="B36" s="39">
        <v>88.988297839999959</v>
      </c>
      <c r="C36" s="44" t="s">
        <v>328</v>
      </c>
    </row>
    <row r="37" spans="1:3">
      <c r="A37" s="38" t="s">
        <v>339</v>
      </c>
      <c r="B37" s="39">
        <v>58.217188999999976</v>
      </c>
      <c r="C37" s="44" t="s">
        <v>330</v>
      </c>
    </row>
    <row r="38" spans="1:3">
      <c r="A38" s="38" t="s">
        <v>565</v>
      </c>
      <c r="B38" s="39">
        <v>3807.7798262499996</v>
      </c>
      <c r="C38" s="44" t="s">
        <v>330</v>
      </c>
    </row>
    <row r="39" spans="1:3">
      <c r="A39" s="38" t="s">
        <v>563</v>
      </c>
      <c r="B39" s="39">
        <v>24.10781064</v>
      </c>
      <c r="C39" s="44" t="s">
        <v>330</v>
      </c>
    </row>
    <row r="40" spans="1:3">
      <c r="A40" s="38" t="s">
        <v>564</v>
      </c>
      <c r="B40" s="39">
        <v>19.328566530000003</v>
      </c>
      <c r="C40" s="44" t="s">
        <v>330</v>
      </c>
    </row>
    <row r="41" spans="1:3">
      <c r="A41" s="49" t="s">
        <v>567</v>
      </c>
      <c r="B41" s="50">
        <v>143.10452525999997</v>
      </c>
      <c r="C41" s="51" t="s">
        <v>330</v>
      </c>
    </row>
    <row r="42" spans="1:3">
      <c r="A42" s="18"/>
      <c r="B42" s="48">
        <f>SUM(B31:B41)</f>
        <v>5630.0348935099992</v>
      </c>
      <c r="C42" s="18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V200"/>
  <sheetViews>
    <sheetView workbookViewId="0">
      <pane xSplit="5" ySplit="3" topLeftCell="K4" activePane="bottomRight" state="frozen"/>
      <selection pane="topRight" activeCell="F1" sqref="F1"/>
      <selection pane="bottomLeft" activeCell="A4" sqref="A4"/>
      <selection pane="bottomRight" activeCell="O4" sqref="O4"/>
    </sheetView>
  </sheetViews>
  <sheetFormatPr defaultRowHeight="12.75"/>
  <cols>
    <col min="1" max="1" width="7" style="1" bestFit="1" customWidth="1"/>
    <col min="2" max="2" width="56.5703125" style="1" bestFit="1" customWidth="1"/>
    <col min="3" max="3" width="10.28515625" style="1" hidden="1" customWidth="1"/>
    <col min="4" max="4" width="75.7109375" style="1" hidden="1" customWidth="1"/>
    <col min="5" max="5" width="20.5703125" style="1" hidden="1" customWidth="1"/>
    <col min="6" max="6" width="17.28515625" style="3" customWidth="1"/>
    <col min="7" max="10" width="16.7109375" style="3" customWidth="1"/>
    <col min="11" max="12" width="16.7109375" style="2" customWidth="1"/>
    <col min="13" max="14" width="16.7109375" style="3" customWidth="1"/>
    <col min="15" max="22" width="16.7109375" style="1" customWidth="1"/>
    <col min="23" max="16384" width="9.140625" style="1"/>
  </cols>
  <sheetData>
    <row r="1" spans="1:22">
      <c r="A1" s="63" t="s">
        <v>582</v>
      </c>
      <c r="F1" s="34" t="s">
        <v>303</v>
      </c>
      <c r="G1" s="35">
        <v>0.83202618472937673</v>
      </c>
      <c r="H1" s="35">
        <v>0.12648696668511186</v>
      </c>
      <c r="I1" s="35">
        <v>4.1486848585511493E-2</v>
      </c>
      <c r="J1" s="35">
        <v>0.87413391357924275</v>
      </c>
      <c r="K1" s="36"/>
      <c r="L1" s="36"/>
      <c r="M1" s="37">
        <v>0.12586608642075725</v>
      </c>
      <c r="N1" s="36">
        <v>0.1</v>
      </c>
      <c r="O1" s="57"/>
      <c r="P1" s="57"/>
      <c r="Q1" s="57"/>
      <c r="R1" s="58" t="s">
        <v>314</v>
      </c>
      <c r="S1" s="59">
        <v>72046588</v>
      </c>
      <c r="T1" s="59">
        <f>S1-S200</f>
        <v>72013528.239683121</v>
      </c>
    </row>
    <row r="2" spans="1:22" hidden="1">
      <c r="A2" s="63"/>
      <c r="F2" s="1"/>
      <c r="G2" s="1"/>
      <c r="H2" s="1"/>
      <c r="I2" s="1"/>
      <c r="J2" s="1"/>
      <c r="K2" s="1"/>
      <c r="L2" s="1"/>
      <c r="M2" s="1"/>
      <c r="N2" s="1"/>
    </row>
    <row r="3" spans="1:22" ht="92.25" customHeight="1">
      <c r="A3" s="31" t="s">
        <v>358</v>
      </c>
      <c r="B3" s="31" t="s">
        <v>556</v>
      </c>
      <c r="C3" s="31" t="s">
        <v>290</v>
      </c>
      <c r="D3" s="31" t="s">
        <v>289</v>
      </c>
      <c r="E3" s="31" t="s">
        <v>283</v>
      </c>
      <c r="F3" s="32" t="s">
        <v>297</v>
      </c>
      <c r="G3" s="32" t="s">
        <v>309</v>
      </c>
      <c r="H3" s="32" t="s">
        <v>308</v>
      </c>
      <c r="I3" s="32" t="s">
        <v>298</v>
      </c>
      <c r="J3" s="32" t="s">
        <v>304</v>
      </c>
      <c r="K3" s="32" t="s">
        <v>299</v>
      </c>
      <c r="L3" s="32" t="s">
        <v>300</v>
      </c>
      <c r="M3" s="32" t="s">
        <v>301</v>
      </c>
      <c r="N3" s="32" t="s">
        <v>302</v>
      </c>
      <c r="O3" s="33" t="s">
        <v>588</v>
      </c>
      <c r="P3" s="33" t="s">
        <v>589</v>
      </c>
      <c r="Q3" s="33" t="s">
        <v>305</v>
      </c>
      <c r="R3" s="33" t="s">
        <v>312</v>
      </c>
      <c r="S3" s="33" t="s">
        <v>307</v>
      </c>
      <c r="T3" s="33" t="s">
        <v>310</v>
      </c>
      <c r="U3" s="33" t="s">
        <v>311</v>
      </c>
      <c r="V3" s="32" t="s">
        <v>313</v>
      </c>
    </row>
    <row r="4" spans="1:22">
      <c r="A4" s="1" t="s">
        <v>0</v>
      </c>
      <c r="B4" s="1" t="s">
        <v>359</v>
      </c>
      <c r="C4" s="1" t="s">
        <v>195</v>
      </c>
      <c r="D4" s="1" t="s">
        <v>239</v>
      </c>
      <c r="E4" s="1" t="s">
        <v>284</v>
      </c>
      <c r="F4" s="3">
        <v>108136</v>
      </c>
      <c r="G4" s="3">
        <v>123586.1171875</v>
      </c>
      <c r="H4" s="3">
        <v>151208.671875</v>
      </c>
      <c r="I4" s="3">
        <v>95901.7421875</v>
      </c>
      <c r="J4" s="3">
        <f t="shared" ref="J4:J35" si="0">SUMPRODUCT($G4:$I4,$G$1:$I$1)</f>
        <v>125931.47286820598</v>
      </c>
      <c r="K4" s="12">
        <v>0.94501951569228204</v>
      </c>
      <c r="L4" s="12">
        <v>0.99794173240661599</v>
      </c>
      <c r="M4" s="3">
        <v>121080.921875</v>
      </c>
      <c r="N4" s="3">
        <v>130862.4921875</v>
      </c>
      <c r="O4" s="13">
        <f>(N$1*N4+(1-N$1)*J4)*K4*L4</f>
        <v>119227.781623913</v>
      </c>
      <c r="P4" s="13">
        <f>O4*$F$200/O$200</f>
        <v>119934.21778379315</v>
      </c>
      <c r="Q4" s="13">
        <f t="shared" ref="Q4:Q35" si="1">($N$1*N4)+((1-$N$1)*M4)</f>
        <v>122059.07890625001</v>
      </c>
      <c r="R4" s="13">
        <f t="shared" ref="R4:R35" si="2">(P4*$J$1)+(Q4*$M$1)</f>
        <v>120201.66573746441</v>
      </c>
      <c r="S4" s="14">
        <v>0</v>
      </c>
      <c r="T4" s="13">
        <f t="shared" ref="T4:T35" si="3">R4/$R$200*$T$1</f>
        <v>147414.12969419538</v>
      </c>
      <c r="U4" s="13">
        <f>T4+S4</f>
        <v>147414.12969419538</v>
      </c>
      <c r="V4" s="13">
        <f>U4*$F$200/$U$200</f>
        <v>120146.50922715316</v>
      </c>
    </row>
    <row r="5" spans="1:22">
      <c r="A5" s="1" t="s">
        <v>1</v>
      </c>
      <c r="B5" s="1" t="s">
        <v>360</v>
      </c>
      <c r="C5" s="1" t="s">
        <v>195</v>
      </c>
      <c r="D5" s="1" t="s">
        <v>239</v>
      </c>
      <c r="E5" s="1" t="s">
        <v>284</v>
      </c>
      <c r="F5" s="3">
        <v>291660</v>
      </c>
      <c r="G5" s="3">
        <v>371672.84375</v>
      </c>
      <c r="H5" s="3">
        <v>366285</v>
      </c>
      <c r="I5" s="3">
        <v>241481.953125</v>
      </c>
      <c r="J5" s="3">
        <f t="shared" si="0"/>
        <v>365590.14197051694</v>
      </c>
      <c r="K5" s="12">
        <v>0.94422919440243902</v>
      </c>
      <c r="L5" s="12">
        <v>1.0030725002288801</v>
      </c>
      <c r="M5" s="3">
        <v>364676.05737304699</v>
      </c>
      <c r="N5" s="3">
        <v>357997.28125</v>
      </c>
      <c r="O5" s="13">
        <f t="shared" ref="O5:O68" si="4">(N$1*N5+(1-N$1)*J5)*K5*L5</f>
        <v>345542.37215850415</v>
      </c>
      <c r="P5" s="13">
        <f t="shared" ref="P5:P68" si="5">O5*$F$200/O$200</f>
        <v>347589.74419829878</v>
      </c>
      <c r="Q5" s="13">
        <f t="shared" si="1"/>
        <v>364008.17976074235</v>
      </c>
      <c r="R5" s="13">
        <f t="shared" si="2"/>
        <v>349656.26842769491</v>
      </c>
      <c r="S5" s="14">
        <v>0</v>
      </c>
      <c r="T5" s="13">
        <f t="shared" si="3"/>
        <v>428814.9767821671</v>
      </c>
      <c r="U5" s="13">
        <f t="shared" ref="U5:U68" si="6">T5+S5</f>
        <v>428814.9767821671</v>
      </c>
      <c r="V5" s="13">
        <f t="shared" ref="V5:V68" si="7">U5*$F$200/$U$200</f>
        <v>349495.82290094957</v>
      </c>
    </row>
    <row r="6" spans="1:22">
      <c r="A6" s="1" t="s">
        <v>2</v>
      </c>
      <c r="B6" s="1" t="s">
        <v>361</v>
      </c>
      <c r="C6" s="1" t="s">
        <v>196</v>
      </c>
      <c r="D6" s="1" t="s">
        <v>240</v>
      </c>
      <c r="E6" s="1" t="s">
        <v>284</v>
      </c>
      <c r="F6" s="3">
        <v>255989</v>
      </c>
      <c r="G6" s="3">
        <v>290923.28125</v>
      </c>
      <c r="H6" s="3">
        <v>282338.25</v>
      </c>
      <c r="I6" s="3">
        <v>197807.578125</v>
      </c>
      <c r="J6" s="3">
        <f t="shared" si="0"/>
        <v>285974.30961181031</v>
      </c>
      <c r="K6" s="12">
        <v>0.94546963360166103</v>
      </c>
      <c r="L6" s="12">
        <v>1.00079298019409</v>
      </c>
      <c r="M6" s="3">
        <v>272323.29663085903</v>
      </c>
      <c r="N6" s="3">
        <v>275352.25</v>
      </c>
      <c r="O6" s="13">
        <f t="shared" si="4"/>
        <v>269589.35187560931</v>
      </c>
      <c r="P6" s="13">
        <f t="shared" si="5"/>
        <v>271186.69491000648</v>
      </c>
      <c r="Q6" s="13">
        <f t="shared" si="1"/>
        <v>272626.19196777313</v>
      </c>
      <c r="R6" s="13">
        <f t="shared" si="2"/>
        <v>271367.87877108174</v>
      </c>
      <c r="S6" s="14">
        <v>0</v>
      </c>
      <c r="T6" s="13">
        <f t="shared" si="3"/>
        <v>332802.87282683363</v>
      </c>
      <c r="U6" s="13">
        <f t="shared" si="6"/>
        <v>332802.87282683363</v>
      </c>
      <c r="V6" s="13">
        <f t="shared" si="7"/>
        <v>271243.35715890821</v>
      </c>
    </row>
    <row r="7" spans="1:22">
      <c r="A7" s="1" t="s">
        <v>3</v>
      </c>
      <c r="B7" s="1" t="s">
        <v>362</v>
      </c>
      <c r="C7" s="1" t="s">
        <v>195</v>
      </c>
      <c r="D7" s="1" t="s">
        <v>239</v>
      </c>
      <c r="E7" s="1" t="s">
        <v>284</v>
      </c>
      <c r="F7" s="3">
        <v>296592</v>
      </c>
      <c r="G7" s="3">
        <v>347890.9375</v>
      </c>
      <c r="H7" s="3">
        <v>313446.375</v>
      </c>
      <c r="I7" s="3">
        <v>278170.5625</v>
      </c>
      <c r="J7" s="3">
        <f t="shared" si="0"/>
        <v>340641.67062962917</v>
      </c>
      <c r="K7" s="12">
        <v>0.94296893365967405</v>
      </c>
      <c r="L7" s="12">
        <v>1.0001703500747701</v>
      </c>
      <c r="M7" s="3">
        <v>328617.401794434</v>
      </c>
      <c r="N7" s="3">
        <v>408181.9375</v>
      </c>
      <c r="O7" s="13">
        <f t="shared" si="4"/>
        <v>327639.15410486533</v>
      </c>
      <c r="P7" s="13">
        <f t="shared" si="5"/>
        <v>329580.44784278225</v>
      </c>
      <c r="Q7" s="13">
        <f t="shared" si="1"/>
        <v>336573.85536499065</v>
      </c>
      <c r="R7" s="13">
        <f t="shared" si="2"/>
        <v>330460.68067834806</v>
      </c>
      <c r="S7" s="14">
        <v>0</v>
      </c>
      <c r="T7" s="13">
        <f t="shared" si="3"/>
        <v>405273.69850887806</v>
      </c>
      <c r="U7" s="13">
        <f t="shared" si="6"/>
        <v>405273.69850887806</v>
      </c>
      <c r="V7" s="13">
        <f t="shared" si="7"/>
        <v>330309.04336259654</v>
      </c>
    </row>
    <row r="8" spans="1:22">
      <c r="A8" s="1" t="s">
        <v>4</v>
      </c>
      <c r="B8" s="1" t="s">
        <v>363</v>
      </c>
      <c r="C8" s="1" t="s">
        <v>196</v>
      </c>
      <c r="D8" s="1" t="s">
        <v>240</v>
      </c>
      <c r="E8" s="1" t="s">
        <v>284</v>
      </c>
      <c r="F8" s="3">
        <v>324350</v>
      </c>
      <c r="G8" s="3">
        <v>409423.375</v>
      </c>
      <c r="H8" s="3">
        <v>274029.6875</v>
      </c>
      <c r="I8" s="3">
        <v>247460.765625</v>
      </c>
      <c r="J8" s="3">
        <f t="shared" si="0"/>
        <v>385578.51990815817</v>
      </c>
      <c r="K8" s="12">
        <v>0.94797966129793498</v>
      </c>
      <c r="L8" s="12">
        <v>1.00265669822693</v>
      </c>
      <c r="M8" s="3">
        <v>383502.30798339797</v>
      </c>
      <c r="N8" s="3">
        <v>321320.84375</v>
      </c>
      <c r="O8" s="13">
        <f t="shared" si="4"/>
        <v>360383.99234483653</v>
      </c>
      <c r="P8" s="13">
        <f t="shared" si="5"/>
        <v>362519.3024224611</v>
      </c>
      <c r="Q8" s="13">
        <f t="shared" si="1"/>
        <v>377284.16156005819</v>
      </c>
      <c r="R8" s="13">
        <f t="shared" si="2"/>
        <v>364377.69745866419</v>
      </c>
      <c r="S8" s="14">
        <v>0</v>
      </c>
      <c r="T8" s="13">
        <f t="shared" si="3"/>
        <v>446869.1912153936</v>
      </c>
      <c r="U8" s="13">
        <f t="shared" si="6"/>
        <v>446869.1912153936</v>
      </c>
      <c r="V8" s="13">
        <f t="shared" si="7"/>
        <v>364210.49676220329</v>
      </c>
    </row>
    <row r="9" spans="1:22">
      <c r="A9" s="1" t="s">
        <v>5</v>
      </c>
      <c r="B9" s="1" t="s">
        <v>364</v>
      </c>
      <c r="C9" s="1" t="s">
        <v>195</v>
      </c>
      <c r="D9" s="1" t="s">
        <v>239</v>
      </c>
      <c r="E9" s="1" t="s">
        <v>284</v>
      </c>
      <c r="F9" s="3">
        <v>295922</v>
      </c>
      <c r="G9" s="3">
        <v>347079.4375</v>
      </c>
      <c r="H9" s="3">
        <v>379931.0625</v>
      </c>
      <c r="I9" s="3">
        <v>262330.53125</v>
      </c>
      <c r="J9" s="3">
        <f t="shared" si="0"/>
        <v>347718.77485554537</v>
      </c>
      <c r="K9" s="12">
        <v>0.94602896339852105</v>
      </c>
      <c r="L9" s="12">
        <v>0.99976670742034901</v>
      </c>
      <c r="M9" s="3">
        <v>347273.44540786702</v>
      </c>
      <c r="N9" s="3">
        <v>486261.375</v>
      </c>
      <c r="O9" s="13">
        <f t="shared" si="4"/>
        <v>341978.76364627422</v>
      </c>
      <c r="P9" s="13">
        <f t="shared" si="5"/>
        <v>344005.02096030267</v>
      </c>
      <c r="Q9" s="13">
        <f t="shared" si="1"/>
        <v>361172.23836708034</v>
      </c>
      <c r="R9" s="13">
        <f t="shared" si="2"/>
        <v>346165.7914300281</v>
      </c>
      <c r="S9" s="14">
        <v>0</v>
      </c>
      <c r="T9" s="13">
        <f t="shared" si="3"/>
        <v>424534.29043999535</v>
      </c>
      <c r="U9" s="13">
        <f t="shared" si="6"/>
        <v>424534.29043999535</v>
      </c>
      <c r="V9" s="13">
        <f t="shared" si="7"/>
        <v>346006.94756603288</v>
      </c>
    </row>
    <row r="10" spans="1:22">
      <c r="A10" s="1" t="s">
        <v>6</v>
      </c>
      <c r="B10" s="1" t="s">
        <v>365</v>
      </c>
      <c r="C10" s="1" t="s">
        <v>196</v>
      </c>
      <c r="D10" s="1" t="s">
        <v>240</v>
      </c>
      <c r="E10" s="1" t="s">
        <v>284</v>
      </c>
      <c r="F10" s="3">
        <v>156760</v>
      </c>
      <c r="G10" s="3">
        <v>203510.96875</v>
      </c>
      <c r="H10" s="3">
        <v>159664.96875</v>
      </c>
      <c r="I10" s="3">
        <v>158919.203125</v>
      </c>
      <c r="J10" s="3">
        <f t="shared" si="0"/>
        <v>196115.04938007961</v>
      </c>
      <c r="K10" s="12">
        <v>0.94614000099932305</v>
      </c>
      <c r="L10" s="12">
        <v>0.99817478656768799</v>
      </c>
      <c r="M10" s="3">
        <v>192276.83886718799</v>
      </c>
      <c r="N10" s="3">
        <v>202134.546875</v>
      </c>
      <c r="O10" s="13">
        <f t="shared" si="4"/>
        <v>185782.10970392672</v>
      </c>
      <c r="P10" s="13">
        <f t="shared" si="5"/>
        <v>186882.8867071227</v>
      </c>
      <c r="Q10" s="13">
        <f t="shared" si="1"/>
        <v>193262.6096679692</v>
      </c>
      <c r="R10" s="13">
        <f t="shared" si="2"/>
        <v>187685.87746865308</v>
      </c>
      <c r="S10" s="14">
        <v>0</v>
      </c>
      <c r="T10" s="13">
        <f t="shared" si="3"/>
        <v>230176.09708805787</v>
      </c>
      <c r="U10" s="13">
        <f t="shared" si="6"/>
        <v>230176.09708805787</v>
      </c>
      <c r="V10" s="13">
        <f t="shared" si="7"/>
        <v>187599.7547184203</v>
      </c>
    </row>
    <row r="11" spans="1:22">
      <c r="A11" s="1" t="s">
        <v>7</v>
      </c>
      <c r="B11" s="1" t="s">
        <v>366</v>
      </c>
      <c r="C11" s="1" t="s">
        <v>196</v>
      </c>
      <c r="D11" s="1" t="s">
        <v>240</v>
      </c>
      <c r="E11" s="1" t="s">
        <v>284</v>
      </c>
      <c r="F11" s="3">
        <v>284156</v>
      </c>
      <c r="G11" s="3">
        <v>329793.75</v>
      </c>
      <c r="H11" s="3">
        <v>299551.34375</v>
      </c>
      <c r="I11" s="3">
        <v>242809.765625</v>
      </c>
      <c r="J11" s="3">
        <f t="shared" si="0"/>
        <v>322359.78837904852</v>
      </c>
      <c r="K11" s="12">
        <v>0.94394364722116597</v>
      </c>
      <c r="L11" s="12">
        <v>0.99890071153640703</v>
      </c>
      <c r="M11" s="3">
        <v>334039.43760681199</v>
      </c>
      <c r="N11" s="3">
        <v>383805</v>
      </c>
      <c r="O11" s="13">
        <f t="shared" si="4"/>
        <v>309748.67820446281</v>
      </c>
      <c r="P11" s="13">
        <f t="shared" si="5"/>
        <v>311583.96913899464</v>
      </c>
      <c r="Q11" s="13">
        <f t="shared" si="1"/>
        <v>339015.99384613079</v>
      </c>
      <c r="R11" s="13">
        <f t="shared" si="2"/>
        <v>315036.73073147942</v>
      </c>
      <c r="S11" s="14">
        <v>0</v>
      </c>
      <c r="T11" s="13">
        <f t="shared" si="3"/>
        <v>386357.91939787526</v>
      </c>
      <c r="U11" s="13">
        <f t="shared" si="6"/>
        <v>386357.91939787526</v>
      </c>
      <c r="V11" s="13">
        <f t="shared" si="7"/>
        <v>314892.17094871437</v>
      </c>
    </row>
    <row r="12" spans="1:22">
      <c r="A12" s="1" t="s">
        <v>8</v>
      </c>
      <c r="B12" s="1" t="s">
        <v>367</v>
      </c>
      <c r="C12" s="1" t="s">
        <v>197</v>
      </c>
      <c r="D12" s="1" t="s">
        <v>241</v>
      </c>
      <c r="E12" s="1" t="s">
        <v>284</v>
      </c>
      <c r="F12" s="3">
        <v>174531</v>
      </c>
      <c r="G12" s="3">
        <v>190599.46875</v>
      </c>
      <c r="H12" s="3">
        <v>183273.859375</v>
      </c>
      <c r="I12" s="3">
        <v>184403.4375</v>
      </c>
      <c r="J12" s="3">
        <f t="shared" si="0"/>
        <v>189415.82083073637</v>
      </c>
      <c r="K12" s="12">
        <v>0.94970621643267905</v>
      </c>
      <c r="L12" s="12">
        <v>0.99783855676651001</v>
      </c>
      <c r="M12" s="3">
        <v>183875.38952636701</v>
      </c>
      <c r="N12" s="3">
        <v>260226.3125</v>
      </c>
      <c r="O12" s="13">
        <f t="shared" si="4"/>
        <v>186210.94273261423</v>
      </c>
      <c r="P12" s="13">
        <f t="shared" si="5"/>
        <v>187314.26061306123</v>
      </c>
      <c r="Q12" s="13">
        <f t="shared" si="1"/>
        <v>191510.48182373031</v>
      </c>
      <c r="R12" s="13">
        <f t="shared" si="2"/>
        <v>187842.42255460389</v>
      </c>
      <c r="S12" s="14">
        <v>0</v>
      </c>
      <c r="T12" s="13">
        <f t="shared" si="3"/>
        <v>230368.08242754347</v>
      </c>
      <c r="U12" s="13">
        <f t="shared" si="6"/>
        <v>230368.08242754347</v>
      </c>
      <c r="V12" s="13">
        <f t="shared" si="7"/>
        <v>187756.227971085</v>
      </c>
    </row>
    <row r="13" spans="1:22">
      <c r="A13" s="1" t="s">
        <v>9</v>
      </c>
      <c r="B13" s="1" t="s">
        <v>368</v>
      </c>
      <c r="C13" s="1" t="s">
        <v>197</v>
      </c>
      <c r="D13" s="1" t="s">
        <v>241</v>
      </c>
      <c r="E13" s="1" t="s">
        <v>284</v>
      </c>
      <c r="F13" s="3">
        <v>173253</v>
      </c>
      <c r="G13" s="3">
        <v>217078.953125</v>
      </c>
      <c r="H13" s="3">
        <v>203716.578125</v>
      </c>
      <c r="I13" s="3">
        <v>175366.140625</v>
      </c>
      <c r="J13" s="3">
        <f t="shared" si="0"/>
        <v>213658.25370727773</v>
      </c>
      <c r="K13" s="12">
        <v>0.94463220573800699</v>
      </c>
      <c r="L13" s="12">
        <v>0.99781644344329801</v>
      </c>
      <c r="M13" s="3">
        <v>225262.654121876</v>
      </c>
      <c r="N13" s="3">
        <v>346063.84375</v>
      </c>
      <c r="O13" s="13">
        <f t="shared" si="4"/>
        <v>213867.91131464284</v>
      </c>
      <c r="P13" s="13">
        <f t="shared" si="5"/>
        <v>215135.09941403463</v>
      </c>
      <c r="Q13" s="13">
        <f t="shared" si="1"/>
        <v>237342.77308468841</v>
      </c>
      <c r="R13" s="13">
        <f t="shared" si="2"/>
        <v>217930.29238746912</v>
      </c>
      <c r="S13" s="14">
        <v>0</v>
      </c>
      <c r="T13" s="13">
        <f t="shared" si="3"/>
        <v>267267.54732723534</v>
      </c>
      <c r="U13" s="13">
        <f t="shared" si="6"/>
        <v>267267.54732723534</v>
      </c>
      <c r="V13" s="13">
        <f t="shared" si="7"/>
        <v>217830.29149026479</v>
      </c>
    </row>
    <row r="14" spans="1:22">
      <c r="A14" s="1" t="s">
        <v>10</v>
      </c>
      <c r="B14" s="1" t="s">
        <v>369</v>
      </c>
      <c r="C14" s="1" t="s">
        <v>198</v>
      </c>
      <c r="D14" s="1" t="s">
        <v>242</v>
      </c>
      <c r="E14" s="1" t="s">
        <v>284</v>
      </c>
      <c r="F14" s="3">
        <v>308220</v>
      </c>
      <c r="G14" s="3">
        <v>328538.78125</v>
      </c>
      <c r="H14" s="3">
        <v>371658.375</v>
      </c>
      <c r="I14" s="3">
        <v>371757.15625</v>
      </c>
      <c r="J14" s="3">
        <f t="shared" si="0"/>
        <v>335785.8420478687</v>
      </c>
      <c r="K14" s="12">
        <v>0.963604908013179</v>
      </c>
      <c r="L14" s="12">
        <v>0.99872767925262496</v>
      </c>
      <c r="M14" s="3">
        <v>326656.26245117199</v>
      </c>
      <c r="N14" s="3">
        <v>419598.75</v>
      </c>
      <c r="O14" s="13">
        <f t="shared" si="4"/>
        <v>331219.18448336789</v>
      </c>
      <c r="P14" s="13">
        <f t="shared" si="5"/>
        <v>333181.69024819997</v>
      </c>
      <c r="Q14" s="13">
        <f t="shared" si="1"/>
        <v>335950.51120605483</v>
      </c>
      <c r="R14" s="13">
        <f t="shared" si="2"/>
        <v>333530.19090616493</v>
      </c>
      <c r="S14" s="14">
        <v>0</v>
      </c>
      <c r="T14" s="13">
        <f t="shared" si="3"/>
        <v>409038.11538317788</v>
      </c>
      <c r="U14" s="13">
        <f t="shared" si="6"/>
        <v>409038.11538317788</v>
      </c>
      <c r="V14" s="13">
        <f t="shared" si="7"/>
        <v>333377.1450951859</v>
      </c>
    </row>
    <row r="15" spans="1:22">
      <c r="A15" s="1" t="s">
        <v>11</v>
      </c>
      <c r="B15" s="1" t="s">
        <v>370</v>
      </c>
      <c r="C15" s="1" t="s">
        <v>198</v>
      </c>
      <c r="D15" s="1" t="s">
        <v>242</v>
      </c>
      <c r="E15" s="1" t="s">
        <v>284</v>
      </c>
      <c r="F15" s="3">
        <v>203438</v>
      </c>
      <c r="G15" s="3">
        <v>218291.8125</v>
      </c>
      <c r="H15" s="3">
        <v>215101.640625</v>
      </c>
      <c r="I15" s="3">
        <v>222873.34375</v>
      </c>
      <c r="J15" s="3">
        <f t="shared" si="0"/>
        <v>218078.37062958564</v>
      </c>
      <c r="K15" s="12">
        <v>0.96503228312728095</v>
      </c>
      <c r="L15" s="12">
        <v>0.99898970127105702</v>
      </c>
      <c r="M15" s="3">
        <v>210627.81372070301</v>
      </c>
      <c r="N15" s="3">
        <v>254293.171875</v>
      </c>
      <c r="O15" s="13">
        <f t="shared" si="4"/>
        <v>213731.36224164459</v>
      </c>
      <c r="P15" s="13">
        <f t="shared" si="5"/>
        <v>214997.7412745466</v>
      </c>
      <c r="Q15" s="13">
        <f t="shared" si="1"/>
        <v>214994.34953613274</v>
      </c>
      <c r="R15" s="13">
        <f t="shared" si="2"/>
        <v>214997.31436970629</v>
      </c>
      <c r="S15" s="14">
        <v>0</v>
      </c>
      <c r="T15" s="13">
        <f t="shared" si="3"/>
        <v>263670.5722000766</v>
      </c>
      <c r="U15" s="13">
        <f t="shared" si="6"/>
        <v>263670.5722000766</v>
      </c>
      <c r="V15" s="13">
        <f t="shared" si="7"/>
        <v>214898.65931768049</v>
      </c>
    </row>
    <row r="16" spans="1:22">
      <c r="A16" s="1" t="s">
        <v>12</v>
      </c>
      <c r="B16" s="1" t="s">
        <v>371</v>
      </c>
      <c r="C16" s="1" t="s">
        <v>197</v>
      </c>
      <c r="D16" s="1" t="s">
        <v>241</v>
      </c>
      <c r="E16" s="1" t="s">
        <v>284</v>
      </c>
      <c r="F16" s="3">
        <v>182893</v>
      </c>
      <c r="G16" s="3">
        <v>209310.3125</v>
      </c>
      <c r="H16" s="3">
        <v>142852.09375</v>
      </c>
      <c r="I16" s="3">
        <v>182012.21875</v>
      </c>
      <c r="J16" s="3">
        <f t="shared" si="0"/>
        <v>199771.70211693755</v>
      </c>
      <c r="K16" s="12">
        <v>0.95233008664462904</v>
      </c>
      <c r="L16" s="12">
        <v>0.99944877624511697</v>
      </c>
      <c r="M16" s="3">
        <v>188734.53991699201</v>
      </c>
      <c r="N16" s="3">
        <v>174885.984375</v>
      </c>
      <c r="O16" s="13">
        <f t="shared" si="4"/>
        <v>187775.09743206349</v>
      </c>
      <c r="P16" s="13">
        <f t="shared" si="5"/>
        <v>188887.68308067898</v>
      </c>
      <c r="Q16" s="13">
        <f t="shared" si="1"/>
        <v>187349.68436279282</v>
      </c>
      <c r="R16" s="13">
        <f t="shared" si="2"/>
        <v>188694.10120113852</v>
      </c>
      <c r="S16" s="14">
        <v>0</v>
      </c>
      <c r="T16" s="13">
        <f t="shared" si="3"/>
        <v>231412.57266557604</v>
      </c>
      <c r="U16" s="13">
        <f t="shared" si="6"/>
        <v>231412.57266557604</v>
      </c>
      <c r="V16" s="13">
        <f t="shared" si="7"/>
        <v>188607.51581087196</v>
      </c>
    </row>
    <row r="17" spans="1:22">
      <c r="A17" s="1" t="s">
        <v>13</v>
      </c>
      <c r="B17" s="1" t="s">
        <v>372</v>
      </c>
      <c r="C17" s="1" t="s">
        <v>198</v>
      </c>
      <c r="D17" s="1" t="s">
        <v>242</v>
      </c>
      <c r="E17" s="1" t="s">
        <v>284</v>
      </c>
      <c r="F17" s="3">
        <v>253787</v>
      </c>
      <c r="G17" s="3">
        <v>260361</v>
      </c>
      <c r="H17" s="3">
        <v>275434.71875</v>
      </c>
      <c r="I17" s="3">
        <v>309046.28125</v>
      </c>
      <c r="J17" s="3">
        <f t="shared" si="0"/>
        <v>264287.4278529138</v>
      </c>
      <c r="K17" s="12">
        <v>0.96482682660961405</v>
      </c>
      <c r="L17" s="12">
        <v>0.99796855449676503</v>
      </c>
      <c r="M17" s="3">
        <v>262955.159790039</v>
      </c>
      <c r="N17" s="3">
        <v>384632.875</v>
      </c>
      <c r="O17" s="13">
        <f t="shared" si="4"/>
        <v>266061.26275025582</v>
      </c>
      <c r="P17" s="13">
        <f t="shared" si="5"/>
        <v>267637.70151469606</v>
      </c>
      <c r="Q17" s="13">
        <f t="shared" si="1"/>
        <v>275122.93131103512</v>
      </c>
      <c r="R17" s="13">
        <f t="shared" si="2"/>
        <v>268579.83809512132</v>
      </c>
      <c r="S17" s="14">
        <v>0</v>
      </c>
      <c r="T17" s="13">
        <f t="shared" si="3"/>
        <v>329383.64741695963</v>
      </c>
      <c r="U17" s="13">
        <f t="shared" si="6"/>
        <v>329383.64741695963</v>
      </c>
      <c r="V17" s="13">
        <f t="shared" si="7"/>
        <v>268456.59582124435</v>
      </c>
    </row>
    <row r="18" spans="1:22">
      <c r="A18" s="1" t="s">
        <v>14</v>
      </c>
      <c r="B18" s="1" t="s">
        <v>373</v>
      </c>
      <c r="C18" s="1" t="s">
        <v>197</v>
      </c>
      <c r="D18" s="1" t="s">
        <v>241</v>
      </c>
      <c r="E18" s="1" t="s">
        <v>284</v>
      </c>
      <c r="F18" s="3">
        <v>380744</v>
      </c>
      <c r="G18" s="3">
        <v>442507.75</v>
      </c>
      <c r="H18" s="3">
        <v>390990.625</v>
      </c>
      <c r="I18" s="3">
        <v>373105.59375</v>
      </c>
      <c r="J18" s="3">
        <f t="shared" si="0"/>
        <v>433112.22837856051</v>
      </c>
      <c r="K18" s="12">
        <v>0.94995259357766004</v>
      </c>
      <c r="L18" s="12">
        <v>1.0024549961090099</v>
      </c>
      <c r="M18" s="3">
        <v>422902.84289550799</v>
      </c>
      <c r="N18" s="3">
        <v>506350.71875</v>
      </c>
      <c r="O18" s="13">
        <f t="shared" si="4"/>
        <v>419420.54820063844</v>
      </c>
      <c r="P18" s="13">
        <f t="shared" si="5"/>
        <v>421905.65559264127</v>
      </c>
      <c r="Q18" s="13">
        <f t="shared" si="1"/>
        <v>431247.63048095722</v>
      </c>
      <c r="R18" s="13">
        <f t="shared" si="2"/>
        <v>423081.49341127463</v>
      </c>
      <c r="S18" s="14">
        <v>0</v>
      </c>
      <c r="T18" s="13">
        <f t="shared" si="3"/>
        <v>518862.94385606516</v>
      </c>
      <c r="U18" s="13">
        <f t="shared" si="6"/>
        <v>518862.94385606516</v>
      </c>
      <c r="V18" s="13">
        <f t="shared" si="7"/>
        <v>422887.35551301291</v>
      </c>
    </row>
    <row r="19" spans="1:22">
      <c r="A19" s="1" t="s">
        <v>15</v>
      </c>
      <c r="B19" s="1" t="s">
        <v>374</v>
      </c>
      <c r="C19" s="1" t="s">
        <v>199</v>
      </c>
      <c r="D19" s="1" t="s">
        <v>243</v>
      </c>
      <c r="E19" s="1" t="s">
        <v>284</v>
      </c>
      <c r="F19" s="3">
        <v>208175</v>
      </c>
      <c r="G19" s="3">
        <v>225742.59375</v>
      </c>
      <c r="H19" s="3">
        <v>222235.5625</v>
      </c>
      <c r="I19" s="3">
        <v>172298.46875</v>
      </c>
      <c r="J19" s="3">
        <f t="shared" si="0"/>
        <v>223081.77168345748</v>
      </c>
      <c r="K19" s="12">
        <v>0.96596172879099296</v>
      </c>
      <c r="L19" s="12">
        <v>1.0004733800888099</v>
      </c>
      <c r="M19" s="3">
        <v>217966.03306555701</v>
      </c>
      <c r="N19" s="3">
        <v>154635.328125</v>
      </c>
      <c r="O19" s="13">
        <f t="shared" si="4"/>
        <v>208975.66745526702</v>
      </c>
      <c r="P19" s="13">
        <f t="shared" si="5"/>
        <v>210213.86853570951</v>
      </c>
      <c r="Q19" s="13">
        <f t="shared" si="1"/>
        <v>211632.96257150132</v>
      </c>
      <c r="R19" s="13">
        <f t="shared" si="2"/>
        <v>210392.48434825768</v>
      </c>
      <c r="S19" s="14">
        <v>0</v>
      </c>
      <c r="T19" s="13">
        <f t="shared" si="3"/>
        <v>258023.25437101946</v>
      </c>
      <c r="U19" s="13">
        <f t="shared" si="6"/>
        <v>258023.25437101946</v>
      </c>
      <c r="V19" s="13">
        <f t="shared" si="7"/>
        <v>210295.94229818575</v>
      </c>
    </row>
    <row r="20" spans="1:22">
      <c r="A20" s="1" t="s">
        <v>16</v>
      </c>
      <c r="B20" s="1" t="s">
        <v>375</v>
      </c>
      <c r="C20" s="1" t="s">
        <v>198</v>
      </c>
      <c r="D20" s="1" t="s">
        <v>242</v>
      </c>
      <c r="E20" s="1" t="s">
        <v>284</v>
      </c>
      <c r="F20" s="3">
        <v>232300</v>
      </c>
      <c r="G20" s="3">
        <v>262158.5625</v>
      </c>
      <c r="H20" s="3">
        <v>280040.5</v>
      </c>
      <c r="I20" s="3">
        <v>280203.4375</v>
      </c>
      <c r="J20" s="3">
        <f t="shared" si="0"/>
        <v>265169.01952969725</v>
      </c>
      <c r="K20" s="12">
        <v>0.96441231277567696</v>
      </c>
      <c r="L20" s="12">
        <v>0.99949115514755205</v>
      </c>
      <c r="M20" s="3">
        <v>254008.00390625</v>
      </c>
      <c r="N20" s="3">
        <v>358414.71875</v>
      </c>
      <c r="O20" s="13">
        <f t="shared" si="4"/>
        <v>264590.29349297337</v>
      </c>
      <c r="P20" s="13">
        <f t="shared" si="5"/>
        <v>266158.01662202011</v>
      </c>
      <c r="Q20" s="13">
        <f t="shared" si="1"/>
        <v>264448.67539062502</v>
      </c>
      <c r="R20" s="13">
        <f t="shared" si="2"/>
        <v>265942.86853086675</v>
      </c>
      <c r="S20" s="14">
        <v>0</v>
      </c>
      <c r="T20" s="13">
        <f t="shared" si="3"/>
        <v>326149.69411889388</v>
      </c>
      <c r="U20" s="13">
        <f t="shared" si="6"/>
        <v>326149.69411889388</v>
      </c>
      <c r="V20" s="13">
        <f t="shared" si="7"/>
        <v>265820.83627382334</v>
      </c>
    </row>
    <row r="21" spans="1:22">
      <c r="A21" s="1" t="s">
        <v>17</v>
      </c>
      <c r="B21" s="1" t="s">
        <v>376</v>
      </c>
      <c r="C21" s="1" t="s">
        <v>197</v>
      </c>
      <c r="D21" s="1" t="s">
        <v>241</v>
      </c>
      <c r="E21" s="1" t="s">
        <v>284</v>
      </c>
      <c r="F21" s="3">
        <v>215288</v>
      </c>
      <c r="G21" s="3">
        <v>230302.046875</v>
      </c>
      <c r="H21" s="3">
        <v>192921.359375</v>
      </c>
      <c r="I21" s="3">
        <v>231083.78125</v>
      </c>
      <c r="J21" s="3">
        <f t="shared" si="0"/>
        <v>225606.30879617063</v>
      </c>
      <c r="K21" s="12">
        <v>0.95176603411973804</v>
      </c>
      <c r="L21" s="12">
        <v>0.99889409542083696</v>
      </c>
      <c r="M21" s="3">
        <v>208556.784912109</v>
      </c>
      <c r="N21" s="3">
        <v>279994.9375</v>
      </c>
      <c r="O21" s="13">
        <f t="shared" si="4"/>
        <v>219657.75727562813</v>
      </c>
      <c r="P21" s="13">
        <f t="shared" si="5"/>
        <v>220959.2507734033</v>
      </c>
      <c r="Q21" s="13">
        <f t="shared" si="1"/>
        <v>215700.60017089811</v>
      </c>
      <c r="R21" s="13">
        <f t="shared" si="2"/>
        <v>220297.36500221179</v>
      </c>
      <c r="S21" s="14">
        <v>0</v>
      </c>
      <c r="T21" s="13">
        <f t="shared" si="3"/>
        <v>270170.50168551673</v>
      </c>
      <c r="U21" s="13">
        <f t="shared" si="6"/>
        <v>270170.50168551673</v>
      </c>
      <c r="V21" s="13">
        <f t="shared" si="7"/>
        <v>220196.27793482607</v>
      </c>
    </row>
    <row r="22" spans="1:22">
      <c r="A22" s="1" t="s">
        <v>18</v>
      </c>
      <c r="B22" s="1" t="s">
        <v>377</v>
      </c>
      <c r="C22" s="1" t="s">
        <v>199</v>
      </c>
      <c r="D22" s="1" t="s">
        <v>243</v>
      </c>
      <c r="E22" s="1" t="s">
        <v>284</v>
      </c>
      <c r="F22" s="3">
        <v>130864</v>
      </c>
      <c r="G22" s="3">
        <v>158601.25</v>
      </c>
      <c r="H22" s="3">
        <v>129494.0078125</v>
      </c>
      <c r="I22" s="3">
        <v>133436.3125</v>
      </c>
      <c r="J22" s="3">
        <f t="shared" si="0"/>
        <v>153875.54927540786</v>
      </c>
      <c r="K22" s="12">
        <v>0.96137313516883305</v>
      </c>
      <c r="L22" s="12">
        <v>1.0005854368209799</v>
      </c>
      <c r="M22" s="3">
        <v>152887.49072265599</v>
      </c>
      <c r="N22" s="3">
        <v>190486.65625</v>
      </c>
      <c r="O22" s="13">
        <f t="shared" si="4"/>
        <v>151540.17799427058</v>
      </c>
      <c r="P22" s="13">
        <f t="shared" si="5"/>
        <v>152438.06823387524</v>
      </c>
      <c r="Q22" s="13">
        <f t="shared" si="1"/>
        <v>156647.40727539037</v>
      </c>
      <c r="R22" s="13">
        <f t="shared" si="2"/>
        <v>152967.88126544887</v>
      </c>
      <c r="S22" s="14">
        <v>0</v>
      </c>
      <c r="T22" s="13">
        <f t="shared" si="3"/>
        <v>187598.29116813064</v>
      </c>
      <c r="U22" s="13">
        <f t="shared" si="6"/>
        <v>187598.29116813064</v>
      </c>
      <c r="V22" s="13">
        <f t="shared" si="7"/>
        <v>152897.68943850088</v>
      </c>
    </row>
    <row r="23" spans="1:22">
      <c r="A23" s="1" t="s">
        <v>19</v>
      </c>
      <c r="B23" s="1" t="s">
        <v>378</v>
      </c>
      <c r="C23" s="1" t="s">
        <v>198</v>
      </c>
      <c r="D23" s="1" t="s">
        <v>242</v>
      </c>
      <c r="E23" s="1" t="s">
        <v>284</v>
      </c>
      <c r="F23" s="3">
        <v>270436</v>
      </c>
      <c r="G23" s="3">
        <v>290402.40625</v>
      </c>
      <c r="H23" s="3">
        <v>383156.625</v>
      </c>
      <c r="I23" s="3">
        <v>343533.78125</v>
      </c>
      <c r="J23" s="3">
        <f t="shared" si="0"/>
        <v>304338.85933669988</v>
      </c>
      <c r="K23" s="12">
        <v>0.96949614599382306</v>
      </c>
      <c r="L23" s="12">
        <v>0.998232841491699</v>
      </c>
      <c r="M23" s="3">
        <v>284175.49072265602</v>
      </c>
      <c r="N23" s="3">
        <v>450661.3125</v>
      </c>
      <c r="O23" s="13">
        <f t="shared" si="4"/>
        <v>308694.77832670789</v>
      </c>
      <c r="P23" s="13">
        <f t="shared" si="5"/>
        <v>310523.82480233599</v>
      </c>
      <c r="Q23" s="13">
        <f t="shared" si="1"/>
        <v>300824.07290039043</v>
      </c>
      <c r="R23" s="13">
        <f t="shared" si="2"/>
        <v>309302.9549911858</v>
      </c>
      <c r="S23" s="14">
        <v>0</v>
      </c>
      <c r="T23" s="13">
        <f t="shared" si="3"/>
        <v>379326.07374555973</v>
      </c>
      <c r="U23" s="13">
        <f t="shared" si="6"/>
        <v>379326.07374555973</v>
      </c>
      <c r="V23" s="13">
        <f t="shared" si="7"/>
        <v>309161.02624567639</v>
      </c>
    </row>
    <row r="24" spans="1:22">
      <c r="A24" s="1" t="s">
        <v>20</v>
      </c>
      <c r="B24" s="1" t="s">
        <v>379</v>
      </c>
      <c r="C24" s="1" t="s">
        <v>200</v>
      </c>
      <c r="D24" s="1" t="s">
        <v>244</v>
      </c>
      <c r="E24" s="1" t="s">
        <v>284</v>
      </c>
      <c r="F24" s="3">
        <v>323791</v>
      </c>
      <c r="G24" s="3">
        <v>381336.03125</v>
      </c>
      <c r="H24" s="3">
        <v>314890.65625</v>
      </c>
      <c r="I24" s="3">
        <v>264929.0625</v>
      </c>
      <c r="J24" s="3">
        <f t="shared" si="0"/>
        <v>368102.19902916561</v>
      </c>
      <c r="K24" s="12">
        <v>0.94588572270299398</v>
      </c>
      <c r="L24" s="12">
        <v>1.0027161836624101</v>
      </c>
      <c r="M24" s="3">
        <v>378680.90698242199</v>
      </c>
      <c r="N24" s="3">
        <v>327949.90625</v>
      </c>
      <c r="O24" s="13">
        <f t="shared" si="4"/>
        <v>345320.07851466205</v>
      </c>
      <c r="P24" s="13">
        <f t="shared" si="5"/>
        <v>347366.13344307552</v>
      </c>
      <c r="Q24" s="13">
        <f t="shared" si="1"/>
        <v>373607.80690917978</v>
      </c>
      <c r="R24" s="13">
        <f t="shared" si="2"/>
        <v>350669.07018338551</v>
      </c>
      <c r="S24" s="14">
        <v>8921.0390625283762</v>
      </c>
      <c r="T24" s="13">
        <f t="shared" si="3"/>
        <v>430057.06680190092</v>
      </c>
      <c r="U24" s="13">
        <f t="shared" si="6"/>
        <v>438978.10586442926</v>
      </c>
      <c r="V24" s="13">
        <f t="shared" si="7"/>
        <v>357779.04842751072</v>
      </c>
    </row>
    <row r="25" spans="1:22">
      <c r="A25" s="1" t="s">
        <v>21</v>
      </c>
      <c r="B25" s="1" t="s">
        <v>380</v>
      </c>
      <c r="C25" s="1" t="s">
        <v>199</v>
      </c>
      <c r="D25" s="1" t="s">
        <v>243</v>
      </c>
      <c r="E25" s="1" t="s">
        <v>284</v>
      </c>
      <c r="F25" s="3">
        <v>164410</v>
      </c>
      <c r="G25" s="3">
        <v>213757.453125</v>
      </c>
      <c r="H25" s="3">
        <v>214598.46875</v>
      </c>
      <c r="I25" s="3">
        <v>157714.3125</v>
      </c>
      <c r="J25" s="3">
        <f t="shared" si="0"/>
        <v>211538.77735097514</v>
      </c>
      <c r="K25" s="12">
        <v>0.95732072573327698</v>
      </c>
      <c r="L25" s="12">
        <v>0.99864721298217796</v>
      </c>
      <c r="M25" s="3">
        <v>209053.525390625</v>
      </c>
      <c r="N25" s="3">
        <v>261753.21875</v>
      </c>
      <c r="O25" s="13">
        <f t="shared" si="4"/>
        <v>207037.13186044895</v>
      </c>
      <c r="P25" s="13">
        <f t="shared" si="5"/>
        <v>208263.8469296385</v>
      </c>
      <c r="Q25" s="13">
        <f t="shared" si="1"/>
        <v>214323.49472656249</v>
      </c>
      <c r="R25" s="13">
        <f t="shared" si="2"/>
        <v>209026.55108292549</v>
      </c>
      <c r="S25" s="14">
        <v>0</v>
      </c>
      <c r="T25" s="13">
        <f t="shared" si="3"/>
        <v>256348.08737317528</v>
      </c>
      <c r="U25" s="13">
        <f t="shared" si="6"/>
        <v>256348.08737317528</v>
      </c>
      <c r="V25" s="13">
        <f t="shared" si="7"/>
        <v>208930.63581378682</v>
      </c>
    </row>
    <row r="26" spans="1:22">
      <c r="A26" s="1" t="s">
        <v>22</v>
      </c>
      <c r="B26" s="1" t="s">
        <v>381</v>
      </c>
      <c r="C26" s="1" t="s">
        <v>197</v>
      </c>
      <c r="D26" s="1" t="s">
        <v>241</v>
      </c>
      <c r="E26" s="1" t="s">
        <v>284</v>
      </c>
      <c r="F26" s="3">
        <v>361529</v>
      </c>
      <c r="G26" s="3">
        <v>443877.96875</v>
      </c>
      <c r="H26" s="3">
        <v>303077.09375</v>
      </c>
      <c r="I26" s="3">
        <v>285807.9375</v>
      </c>
      <c r="J26" s="3">
        <f t="shared" si="0"/>
        <v>419510.66571226466</v>
      </c>
      <c r="K26" s="12">
        <v>0.94722536220106801</v>
      </c>
      <c r="L26" s="12">
        <v>1.00196349620819</v>
      </c>
      <c r="M26" s="3">
        <v>397072.68090820301</v>
      </c>
      <c r="N26" s="3">
        <v>397853.78125</v>
      </c>
      <c r="O26" s="13">
        <f t="shared" si="4"/>
        <v>396095.95607837464</v>
      </c>
      <c r="P26" s="13">
        <f t="shared" si="5"/>
        <v>398442.86300178536</v>
      </c>
      <c r="Q26" s="13">
        <f t="shared" si="1"/>
        <v>397150.79094238271</v>
      </c>
      <c r="R26" s="13">
        <f t="shared" si="2"/>
        <v>398280.23494829476</v>
      </c>
      <c r="S26" s="14">
        <v>6097.4560338302626</v>
      </c>
      <c r="T26" s="13">
        <f t="shared" si="3"/>
        <v>488446.9266635392</v>
      </c>
      <c r="U26" s="13">
        <f t="shared" si="6"/>
        <v>494544.38269736944</v>
      </c>
      <c r="V26" s="13">
        <f t="shared" si="7"/>
        <v>403067.06936605088</v>
      </c>
    </row>
    <row r="27" spans="1:22">
      <c r="A27" s="1" t="s">
        <v>23</v>
      </c>
      <c r="B27" s="1" t="s">
        <v>382</v>
      </c>
      <c r="C27" s="1" t="s">
        <v>199</v>
      </c>
      <c r="D27" s="1" t="s">
        <v>243</v>
      </c>
      <c r="E27" s="1" t="s">
        <v>284</v>
      </c>
      <c r="F27" s="3">
        <v>184368</v>
      </c>
      <c r="G27" s="3">
        <v>207657.0625</v>
      </c>
      <c r="H27" s="3">
        <v>180974.90625</v>
      </c>
      <c r="I27" s="3">
        <v>169129.875</v>
      </c>
      <c r="J27" s="3">
        <f t="shared" si="0"/>
        <v>202683.74589708124</v>
      </c>
      <c r="K27" s="12">
        <v>0.95838311982322599</v>
      </c>
      <c r="L27" s="12">
        <v>1.0000698566436801</v>
      </c>
      <c r="M27" s="3">
        <v>183062.50830078099</v>
      </c>
      <c r="N27" s="3">
        <v>182185.328125</v>
      </c>
      <c r="O27" s="13">
        <f t="shared" si="4"/>
        <v>192297.57929785841</v>
      </c>
      <c r="P27" s="13">
        <f t="shared" si="5"/>
        <v>193436.96108977948</v>
      </c>
      <c r="Q27" s="13">
        <f t="shared" si="1"/>
        <v>182974.79028320289</v>
      </c>
      <c r="R27" s="13">
        <f t="shared" si="2"/>
        <v>192120.12859489018</v>
      </c>
      <c r="S27" s="14">
        <v>0</v>
      </c>
      <c r="T27" s="13">
        <f t="shared" si="3"/>
        <v>235614.21865325689</v>
      </c>
      <c r="U27" s="13">
        <f t="shared" si="6"/>
        <v>235614.21865325689</v>
      </c>
      <c r="V27" s="13">
        <f t="shared" si="7"/>
        <v>192031.97111563376</v>
      </c>
    </row>
    <row r="28" spans="1:22">
      <c r="A28" s="1" t="s">
        <v>24</v>
      </c>
      <c r="B28" s="1" t="s">
        <v>383</v>
      </c>
      <c r="C28" s="1" t="s">
        <v>199</v>
      </c>
      <c r="D28" s="1" t="s">
        <v>243</v>
      </c>
      <c r="E28" s="1" t="s">
        <v>284</v>
      </c>
      <c r="F28" s="3">
        <v>154335</v>
      </c>
      <c r="G28" s="3">
        <v>189449.453125</v>
      </c>
      <c r="H28" s="3">
        <v>180952.578125</v>
      </c>
      <c r="I28" s="3">
        <v>147273.921875</v>
      </c>
      <c r="J28" s="3">
        <f t="shared" si="0"/>
        <v>186624.97930096518</v>
      </c>
      <c r="K28" s="12">
        <v>0.955085480132432</v>
      </c>
      <c r="L28" s="12">
        <v>0.99919003248214699</v>
      </c>
      <c r="M28" s="3">
        <v>190803.88012695301</v>
      </c>
      <c r="N28" s="3">
        <v>219827.984375</v>
      </c>
      <c r="O28" s="13">
        <f t="shared" si="4"/>
        <v>181267.03933458106</v>
      </c>
      <c r="P28" s="13">
        <f t="shared" si="5"/>
        <v>182341.06410830613</v>
      </c>
      <c r="Q28" s="13">
        <f t="shared" si="1"/>
        <v>193706.2905517577</v>
      </c>
      <c r="R28" s="13">
        <f t="shared" si="2"/>
        <v>183771.56068202906</v>
      </c>
      <c r="S28" s="14">
        <v>0</v>
      </c>
      <c r="T28" s="13">
        <f t="shared" si="3"/>
        <v>225375.61783589964</v>
      </c>
      <c r="U28" s="13">
        <f t="shared" si="6"/>
        <v>225375.61783589964</v>
      </c>
      <c r="V28" s="13">
        <f t="shared" si="7"/>
        <v>183687.23408040105</v>
      </c>
    </row>
    <row r="29" spans="1:22">
      <c r="A29" s="1" t="s">
        <v>25</v>
      </c>
      <c r="B29" s="1" t="s">
        <v>384</v>
      </c>
      <c r="C29" s="1" t="s">
        <v>199</v>
      </c>
      <c r="D29" s="1" t="s">
        <v>243</v>
      </c>
      <c r="E29" s="1" t="s">
        <v>284</v>
      </c>
      <c r="F29" s="3">
        <v>124735</v>
      </c>
      <c r="G29" s="3">
        <v>158607.96875</v>
      </c>
      <c r="H29" s="3">
        <v>142242.421875</v>
      </c>
      <c r="I29" s="3">
        <v>81750.578125</v>
      </c>
      <c r="J29" s="3">
        <f t="shared" si="0"/>
        <v>153349.36944010135</v>
      </c>
      <c r="K29" s="12">
        <v>0.953345109924013</v>
      </c>
      <c r="L29" s="12">
        <v>0.99934029579162598</v>
      </c>
      <c r="M29" s="3">
        <v>147510.96997070301</v>
      </c>
      <c r="N29" s="3">
        <v>122378.53125</v>
      </c>
      <c r="O29" s="13">
        <f t="shared" si="4"/>
        <v>143147.78421568463</v>
      </c>
      <c r="P29" s="13">
        <f t="shared" si="5"/>
        <v>143995.94870888695</v>
      </c>
      <c r="Q29" s="13">
        <f t="shared" si="1"/>
        <v>144997.7260986327</v>
      </c>
      <c r="R29" s="13">
        <f t="shared" si="2"/>
        <v>144122.03850839904</v>
      </c>
      <c r="S29" s="14">
        <v>0</v>
      </c>
      <c r="T29" s="13">
        <f t="shared" si="3"/>
        <v>176749.83741799454</v>
      </c>
      <c r="U29" s="13">
        <f t="shared" si="6"/>
        <v>176749.83741799454</v>
      </c>
      <c r="V29" s="13">
        <f t="shared" si="7"/>
        <v>144055.90574181636</v>
      </c>
    </row>
    <row r="30" spans="1:22">
      <c r="A30" s="1" t="s">
        <v>26</v>
      </c>
      <c r="B30" s="1" t="s">
        <v>385</v>
      </c>
      <c r="C30" s="1" t="s">
        <v>198</v>
      </c>
      <c r="D30" s="1" t="s">
        <v>242</v>
      </c>
      <c r="E30" s="1" t="s">
        <v>284</v>
      </c>
      <c r="F30" s="3">
        <v>310932</v>
      </c>
      <c r="G30" s="3">
        <v>359726.1875</v>
      </c>
      <c r="H30" s="3">
        <v>327520.84375</v>
      </c>
      <c r="I30" s="3">
        <v>335658.21875</v>
      </c>
      <c r="J30" s="3">
        <f t="shared" si="0"/>
        <v>354654.12708271918</v>
      </c>
      <c r="K30" s="12">
        <v>0.97160623016013703</v>
      </c>
      <c r="L30" s="12">
        <v>0.99880939722061202</v>
      </c>
      <c r="M30" s="3">
        <v>321163.06768798799</v>
      </c>
      <c r="N30" s="3">
        <v>323851.21875</v>
      </c>
      <c r="O30" s="13">
        <f t="shared" si="4"/>
        <v>341184.63007475325</v>
      </c>
      <c r="P30" s="13">
        <f t="shared" si="5"/>
        <v>343206.18207041494</v>
      </c>
      <c r="Q30" s="13">
        <f t="shared" si="1"/>
        <v>321431.88279418921</v>
      </c>
      <c r="R30" s="13">
        <f t="shared" si="2"/>
        <v>340465.53623596212</v>
      </c>
      <c r="S30" s="14">
        <v>0</v>
      </c>
      <c r="T30" s="13">
        <f t="shared" si="3"/>
        <v>417543.55405283603</v>
      </c>
      <c r="U30" s="13">
        <f t="shared" si="6"/>
        <v>417543.55405283603</v>
      </c>
      <c r="V30" s="13">
        <f t="shared" si="7"/>
        <v>340309.3080277688</v>
      </c>
    </row>
    <row r="31" spans="1:22">
      <c r="A31" s="1" t="s">
        <v>27</v>
      </c>
      <c r="B31" s="1" t="s">
        <v>386</v>
      </c>
      <c r="C31" s="1" t="s">
        <v>199</v>
      </c>
      <c r="D31" s="1" t="s">
        <v>243</v>
      </c>
      <c r="E31" s="1" t="s">
        <v>284</v>
      </c>
      <c r="F31" s="3">
        <v>197319</v>
      </c>
      <c r="G31" s="3">
        <v>251201.6875</v>
      </c>
      <c r="H31" s="3">
        <v>200495.09375</v>
      </c>
      <c r="I31" s="3">
        <v>184026.21875</v>
      </c>
      <c r="J31" s="3">
        <f t="shared" si="0"/>
        <v>242001.06576493624</v>
      </c>
      <c r="K31" s="12">
        <v>0.95882826316856695</v>
      </c>
      <c r="L31" s="12">
        <v>0.99966353178024303</v>
      </c>
      <c r="M31" s="3">
        <v>239693.982177734</v>
      </c>
      <c r="N31" s="3">
        <v>248789.046875</v>
      </c>
      <c r="O31" s="13">
        <f t="shared" si="4"/>
        <v>232610.02016392749</v>
      </c>
      <c r="P31" s="13">
        <f t="shared" si="5"/>
        <v>233988.25707445381</v>
      </c>
      <c r="Q31" s="13">
        <f t="shared" si="1"/>
        <v>240603.48864746062</v>
      </c>
      <c r="R31" s="13">
        <f t="shared" si="2"/>
        <v>234820.89038331521</v>
      </c>
      <c r="S31" s="14">
        <v>0</v>
      </c>
      <c r="T31" s="13">
        <f t="shared" si="3"/>
        <v>287982.00904701266</v>
      </c>
      <c r="U31" s="13">
        <f t="shared" si="6"/>
        <v>287982.00904701266</v>
      </c>
      <c r="V31" s="13">
        <f t="shared" si="7"/>
        <v>234713.13895755704</v>
      </c>
    </row>
    <row r="32" spans="1:22">
      <c r="A32" s="1" t="s">
        <v>28</v>
      </c>
      <c r="B32" s="1" t="s">
        <v>387</v>
      </c>
      <c r="C32" s="1" t="s">
        <v>198</v>
      </c>
      <c r="D32" s="1" t="s">
        <v>242</v>
      </c>
      <c r="E32" s="1" t="s">
        <v>284</v>
      </c>
      <c r="F32" s="3">
        <v>247082</v>
      </c>
      <c r="G32" s="3">
        <v>285253.40625</v>
      </c>
      <c r="H32" s="3">
        <v>274765.03125</v>
      </c>
      <c r="I32" s="3">
        <v>258394.59375</v>
      </c>
      <c r="J32" s="3">
        <f t="shared" si="0"/>
        <v>282812.47602341993</v>
      </c>
      <c r="K32" s="12">
        <v>0.96782447818070205</v>
      </c>
      <c r="L32" s="12">
        <v>0.99885874986648604</v>
      </c>
      <c r="M32" s="3">
        <v>272955.90716552699</v>
      </c>
      <c r="N32" s="3">
        <v>349824.21875</v>
      </c>
      <c r="O32" s="13">
        <f t="shared" si="4"/>
        <v>279878.62106540723</v>
      </c>
      <c r="P32" s="13">
        <f t="shared" si="5"/>
        <v>281536.92901683477</v>
      </c>
      <c r="Q32" s="13">
        <f t="shared" si="1"/>
        <v>280642.73832397431</v>
      </c>
      <c r="R32" s="13">
        <f t="shared" si="2"/>
        <v>281424.3807338106</v>
      </c>
      <c r="S32" s="14">
        <v>0</v>
      </c>
      <c r="T32" s="13">
        <f t="shared" si="3"/>
        <v>345136.06700936309</v>
      </c>
      <c r="U32" s="13">
        <f t="shared" si="6"/>
        <v>345136.06700936309</v>
      </c>
      <c r="V32" s="13">
        <f t="shared" si="7"/>
        <v>281295.24453039328</v>
      </c>
    </row>
    <row r="33" spans="1:22">
      <c r="A33" s="1" t="s">
        <v>29</v>
      </c>
      <c r="B33" s="1" t="s">
        <v>388</v>
      </c>
      <c r="C33" s="1" t="s">
        <v>198</v>
      </c>
      <c r="D33" s="1" t="s">
        <v>242</v>
      </c>
      <c r="E33" s="1" t="s">
        <v>284</v>
      </c>
      <c r="F33" s="3">
        <v>241314</v>
      </c>
      <c r="G33" s="3">
        <v>255599.375</v>
      </c>
      <c r="H33" s="3">
        <v>233214.546875</v>
      </c>
      <c r="I33" s="3">
        <v>260482.828125</v>
      </c>
      <c r="J33" s="3">
        <f t="shared" si="0"/>
        <v>252970.58507107251</v>
      </c>
      <c r="K33" s="12">
        <v>0.97208386146189396</v>
      </c>
      <c r="L33" s="12">
        <v>0.99962854385375999</v>
      </c>
      <c r="M33" s="3">
        <v>229607.87023925799</v>
      </c>
      <c r="N33" s="3">
        <v>223276.3125</v>
      </c>
      <c r="O33" s="13">
        <f t="shared" si="4"/>
        <v>242931.81880842248</v>
      </c>
      <c r="P33" s="13">
        <f t="shared" si="5"/>
        <v>244371.21337615052</v>
      </c>
      <c r="Q33" s="13">
        <f t="shared" si="1"/>
        <v>228974.71446533219</v>
      </c>
      <c r="R33" s="13">
        <f t="shared" si="2"/>
        <v>242433.31631366437</v>
      </c>
      <c r="S33" s="14">
        <v>0</v>
      </c>
      <c r="T33" s="13">
        <f t="shared" si="3"/>
        <v>297317.81264423509</v>
      </c>
      <c r="U33" s="13">
        <f t="shared" si="6"/>
        <v>297317.81264423509</v>
      </c>
      <c r="V33" s="13">
        <f t="shared" si="7"/>
        <v>242322.07180112787</v>
      </c>
    </row>
    <row r="34" spans="1:22">
      <c r="A34" s="1" t="s">
        <v>30</v>
      </c>
      <c r="B34" s="1" t="s">
        <v>389</v>
      </c>
      <c r="C34" s="1" t="s">
        <v>199</v>
      </c>
      <c r="D34" s="1" t="s">
        <v>243</v>
      </c>
      <c r="E34" s="1" t="s">
        <v>284</v>
      </c>
      <c r="F34" s="3">
        <v>106154</v>
      </c>
      <c r="G34" s="3">
        <v>118826.4375</v>
      </c>
      <c r="H34" s="3">
        <v>105971.2265625</v>
      </c>
      <c r="I34" s="3">
        <v>104971.3203125</v>
      </c>
      <c r="J34" s="3">
        <f t="shared" si="0"/>
        <v>116625.61571352603</v>
      </c>
      <c r="K34" s="12">
        <v>0.95939964860990201</v>
      </c>
      <c r="L34" s="12">
        <v>1.00255334377289</v>
      </c>
      <c r="M34" s="3">
        <v>108606.93261718799</v>
      </c>
      <c r="N34" s="3">
        <v>106537.3125</v>
      </c>
      <c r="O34" s="13">
        <f t="shared" si="4"/>
        <v>111205.92707234631</v>
      </c>
      <c r="P34" s="13">
        <f t="shared" si="5"/>
        <v>111864.83296665127</v>
      </c>
      <c r="Q34" s="13">
        <f t="shared" si="1"/>
        <v>108399.97060546919</v>
      </c>
      <c r="R34" s="13">
        <f t="shared" si="2"/>
        <v>111428.7243012627</v>
      </c>
      <c r="S34" s="14">
        <v>0</v>
      </c>
      <c r="T34" s="13">
        <f t="shared" si="3"/>
        <v>136655.08140030192</v>
      </c>
      <c r="U34" s="13">
        <f t="shared" si="6"/>
        <v>136655.08140030192</v>
      </c>
      <c r="V34" s="13">
        <f t="shared" si="7"/>
        <v>111377.5933993473</v>
      </c>
    </row>
    <row r="35" spans="1:22">
      <c r="A35" s="1" t="s">
        <v>31</v>
      </c>
      <c r="B35" s="1" t="s">
        <v>390</v>
      </c>
      <c r="C35" s="1" t="s">
        <v>199</v>
      </c>
      <c r="D35" s="1" t="s">
        <v>243</v>
      </c>
      <c r="E35" s="1" t="s">
        <v>284</v>
      </c>
      <c r="F35" s="3">
        <v>217669</v>
      </c>
      <c r="G35" s="3">
        <v>241459.203125</v>
      </c>
      <c r="H35" s="3">
        <v>201738.078125</v>
      </c>
      <c r="I35" s="3">
        <v>205749.703125</v>
      </c>
      <c r="J35" s="3">
        <f t="shared" si="0"/>
        <v>234953.52389086553</v>
      </c>
      <c r="K35" s="12">
        <v>0.96427977706594104</v>
      </c>
      <c r="L35" s="12">
        <v>0.99904423952102706</v>
      </c>
      <c r="M35" s="3">
        <v>225623.51269531299</v>
      </c>
      <c r="N35" s="3">
        <v>248001.546875</v>
      </c>
      <c r="O35" s="13">
        <f t="shared" si="4"/>
        <v>227601.38559068236</v>
      </c>
      <c r="P35" s="13">
        <f t="shared" si="5"/>
        <v>228949.94585600088</v>
      </c>
      <c r="Q35" s="13">
        <f t="shared" si="1"/>
        <v>227861.3161132817</v>
      </c>
      <c r="R35" s="13">
        <f t="shared" si="2"/>
        <v>228812.92429072357</v>
      </c>
      <c r="S35" s="14">
        <v>0</v>
      </c>
      <c r="T35" s="13">
        <f t="shared" si="3"/>
        <v>280613.89906835376</v>
      </c>
      <c r="U35" s="13">
        <f t="shared" si="6"/>
        <v>280613.89906835376</v>
      </c>
      <c r="V35" s="13">
        <f t="shared" si="7"/>
        <v>228707.92971897157</v>
      </c>
    </row>
    <row r="36" spans="1:22">
      <c r="A36" s="1" t="s">
        <v>32</v>
      </c>
      <c r="B36" s="1" t="s">
        <v>391</v>
      </c>
      <c r="C36" s="1" t="s">
        <v>199</v>
      </c>
      <c r="D36" s="1" t="s">
        <v>243</v>
      </c>
      <c r="E36" s="1" t="s">
        <v>284</v>
      </c>
      <c r="F36" s="3">
        <v>262507</v>
      </c>
      <c r="G36" s="3">
        <v>297504.375</v>
      </c>
      <c r="H36" s="3">
        <v>313084.53125</v>
      </c>
      <c r="I36" s="3">
        <v>232721.5</v>
      </c>
      <c r="J36" s="3">
        <f t="shared" ref="J36:J67" si="8">SUMPRODUCT($G36:$I36,$G$1:$I$1)</f>
        <v>296787.4243784835</v>
      </c>
      <c r="K36" s="12">
        <v>0.95684819717841896</v>
      </c>
      <c r="L36" s="12">
        <v>1.0004254579544101</v>
      </c>
      <c r="M36" s="3">
        <v>273484.68795776402</v>
      </c>
      <c r="N36" s="3">
        <v>246940.3125</v>
      </c>
      <c r="O36" s="13">
        <f t="shared" si="4"/>
        <v>279329.69254661398</v>
      </c>
      <c r="P36" s="13">
        <f t="shared" si="5"/>
        <v>280984.74804337375</v>
      </c>
      <c r="Q36" s="13">
        <f t="shared" ref="Q36:Q67" si="9">($N$1*N36)+((1-$N$1)*M36)</f>
        <v>270830.25041198765</v>
      </c>
      <c r="R36" s="13">
        <f t="shared" ref="R36:R67" si="10">(P36*$J$1)+(Q36*$M$1)</f>
        <v>279706.64116694231</v>
      </c>
      <c r="S36" s="14">
        <v>0</v>
      </c>
      <c r="T36" s="13">
        <f t="shared" ref="T36:T67" si="11">R36/$R$200*$T$1</f>
        <v>343029.44825547468</v>
      </c>
      <c r="U36" s="13">
        <f t="shared" si="6"/>
        <v>343029.44825547468</v>
      </c>
      <c r="V36" s="13">
        <f t="shared" si="7"/>
        <v>279578.29317656311</v>
      </c>
    </row>
    <row r="37" spans="1:22">
      <c r="A37" s="1" t="s">
        <v>33</v>
      </c>
      <c r="B37" s="1" t="s">
        <v>392</v>
      </c>
      <c r="C37" s="1" t="s">
        <v>197</v>
      </c>
      <c r="D37" s="1" t="s">
        <v>241</v>
      </c>
      <c r="E37" s="1" t="s">
        <v>284</v>
      </c>
      <c r="F37" s="3">
        <v>113581</v>
      </c>
      <c r="G37" s="3">
        <v>133969.890625</v>
      </c>
      <c r="H37" s="3">
        <v>102470.375</v>
      </c>
      <c r="I37" s="3">
        <v>82160.015625</v>
      </c>
      <c r="J37" s="3">
        <f t="shared" si="8"/>
        <v>127836.18400218419</v>
      </c>
      <c r="K37" s="12">
        <v>0.95387363538248204</v>
      </c>
      <c r="L37" s="12">
        <v>1.00188195705414</v>
      </c>
      <c r="M37" s="3">
        <v>127594.08520507799</v>
      </c>
      <c r="N37" s="3">
        <v>112423.4140625</v>
      </c>
      <c r="O37" s="13">
        <f t="shared" si="4"/>
        <v>120696.10028162929</v>
      </c>
      <c r="P37" s="13">
        <f t="shared" si="5"/>
        <v>121411.23637184371</v>
      </c>
      <c r="Q37" s="13">
        <f t="shared" si="9"/>
        <v>126077.0180908202</v>
      </c>
      <c r="R37" s="13">
        <f t="shared" si="10"/>
        <v>121998.5000569048</v>
      </c>
      <c r="S37" s="14">
        <v>0</v>
      </c>
      <c r="T37" s="13">
        <f t="shared" si="11"/>
        <v>149617.74946751446</v>
      </c>
      <c r="U37" s="13">
        <f t="shared" si="6"/>
        <v>149617.74946751446</v>
      </c>
      <c r="V37" s="13">
        <f t="shared" si="7"/>
        <v>121942.51903962805</v>
      </c>
    </row>
    <row r="38" spans="1:22">
      <c r="A38" s="1" t="s">
        <v>34</v>
      </c>
      <c r="B38" s="1" t="s">
        <v>393</v>
      </c>
      <c r="C38" s="1" t="s">
        <v>198</v>
      </c>
      <c r="D38" s="1" t="s">
        <v>242</v>
      </c>
      <c r="E38" s="1" t="s">
        <v>284</v>
      </c>
      <c r="F38" s="3">
        <v>326673</v>
      </c>
      <c r="G38" s="3">
        <v>391934.28125</v>
      </c>
      <c r="H38" s="3">
        <v>295936.875</v>
      </c>
      <c r="I38" s="3">
        <v>330038.3125</v>
      </c>
      <c r="J38" s="3">
        <f t="shared" si="8"/>
        <v>377223.99184021435</v>
      </c>
      <c r="K38" s="12">
        <v>0.95904420769327503</v>
      </c>
      <c r="L38" s="12">
        <v>0.99926263093948398</v>
      </c>
      <c r="M38" s="3">
        <v>367762.23254394502</v>
      </c>
      <c r="N38" s="3">
        <v>437845.75</v>
      </c>
      <c r="O38" s="13">
        <f t="shared" si="4"/>
        <v>367317.33068196056</v>
      </c>
      <c r="P38" s="13">
        <f t="shared" si="5"/>
        <v>369493.7214611072</v>
      </c>
      <c r="Q38" s="13">
        <f t="shared" si="9"/>
        <v>374770.58428955055</v>
      </c>
      <c r="R38" s="13">
        <f t="shared" si="10"/>
        <v>370157.89953390253</v>
      </c>
      <c r="S38" s="14">
        <v>0</v>
      </c>
      <c r="T38" s="13">
        <f t="shared" si="11"/>
        <v>453957.97366404039</v>
      </c>
      <c r="U38" s="13">
        <f t="shared" si="6"/>
        <v>453957.97366404039</v>
      </c>
      <c r="V38" s="13">
        <f t="shared" si="7"/>
        <v>369988.04649669904</v>
      </c>
    </row>
    <row r="39" spans="1:22">
      <c r="A39" s="1" t="s">
        <v>35</v>
      </c>
      <c r="B39" s="1" t="s">
        <v>394</v>
      </c>
      <c r="C39" s="1" t="s">
        <v>197</v>
      </c>
      <c r="D39" s="1" t="s">
        <v>241</v>
      </c>
      <c r="E39" s="1" t="s">
        <v>284</v>
      </c>
      <c r="F39" s="3">
        <v>151735</v>
      </c>
      <c r="G39" s="3">
        <v>196563.546875</v>
      </c>
      <c r="H39" s="3">
        <v>140262.703125</v>
      </c>
      <c r="I39" s="3">
        <v>115675.2109375</v>
      </c>
      <c r="J39" s="3">
        <f t="shared" si="8"/>
        <v>186086.42178187706</v>
      </c>
      <c r="K39" s="12">
        <v>0.94504482851462301</v>
      </c>
      <c r="L39" s="12">
        <v>1.0010280609130899</v>
      </c>
      <c r="M39" s="3">
        <v>185055.40878105201</v>
      </c>
      <c r="N39" s="3">
        <v>155253.53125</v>
      </c>
      <c r="O39" s="13">
        <f t="shared" si="4"/>
        <v>173123.96337869272</v>
      </c>
      <c r="P39" s="13">
        <f t="shared" si="5"/>
        <v>174149.73963827503</v>
      </c>
      <c r="Q39" s="13">
        <f t="shared" si="9"/>
        <v>182075.2210279468</v>
      </c>
      <c r="R39" s="13">
        <f t="shared" si="10"/>
        <v>175147.28896379354</v>
      </c>
      <c r="S39" s="14">
        <v>0</v>
      </c>
      <c r="T39" s="13">
        <f t="shared" si="11"/>
        <v>214798.89660836925</v>
      </c>
      <c r="U39" s="13">
        <f t="shared" si="6"/>
        <v>214798.89660836925</v>
      </c>
      <c r="V39" s="13">
        <f t="shared" si="7"/>
        <v>175066.91975101727</v>
      </c>
    </row>
    <row r="40" spans="1:22">
      <c r="A40" s="1" t="s">
        <v>36</v>
      </c>
      <c r="B40" s="1" t="s">
        <v>395</v>
      </c>
      <c r="C40" s="1" t="s">
        <v>201</v>
      </c>
      <c r="D40" s="1" t="s">
        <v>245</v>
      </c>
      <c r="E40" s="1" t="s">
        <v>284</v>
      </c>
      <c r="F40" s="3">
        <v>158920</v>
      </c>
      <c r="G40" s="3">
        <v>184521.953125</v>
      </c>
      <c r="H40" s="3">
        <v>165715.171875</v>
      </c>
      <c r="I40" s="3">
        <v>154080.1875</v>
      </c>
      <c r="J40" s="3">
        <f t="shared" si="8"/>
        <v>180880.20749041709</v>
      </c>
      <c r="K40" s="12">
        <v>0.94860540246225</v>
      </c>
      <c r="L40" s="12">
        <v>1.0013056993484499</v>
      </c>
      <c r="M40" s="3">
        <v>170020.75146484401</v>
      </c>
      <c r="N40" s="3">
        <v>148680.515625</v>
      </c>
      <c r="O40" s="13">
        <f t="shared" si="4"/>
        <v>168749.51066632933</v>
      </c>
      <c r="P40" s="13">
        <f t="shared" si="5"/>
        <v>169749.36786968491</v>
      </c>
      <c r="Q40" s="13">
        <f t="shared" si="9"/>
        <v>167886.72788085963</v>
      </c>
      <c r="R40" s="13">
        <f t="shared" si="10"/>
        <v>169514.92466388067</v>
      </c>
      <c r="S40" s="14">
        <v>0</v>
      </c>
      <c r="T40" s="13">
        <f t="shared" si="11"/>
        <v>207891.42093988915</v>
      </c>
      <c r="U40" s="13">
        <f t="shared" si="6"/>
        <v>207891.42093988915</v>
      </c>
      <c r="V40" s="13">
        <f t="shared" si="7"/>
        <v>169437.13995405351</v>
      </c>
    </row>
    <row r="41" spans="1:22">
      <c r="A41" s="1" t="s">
        <v>37</v>
      </c>
      <c r="B41" s="1" t="s">
        <v>396</v>
      </c>
      <c r="C41" s="1" t="s">
        <v>202</v>
      </c>
      <c r="D41" s="1" t="s">
        <v>246</v>
      </c>
      <c r="E41" s="1" t="s">
        <v>284</v>
      </c>
      <c r="F41" s="3">
        <v>258859</v>
      </c>
      <c r="G41" s="3">
        <v>307646.375</v>
      </c>
      <c r="H41" s="3">
        <v>239091.203125</v>
      </c>
      <c r="I41" s="3">
        <v>243402.140625</v>
      </c>
      <c r="J41" s="3">
        <f t="shared" si="8"/>
        <v>296309.74843494705</v>
      </c>
      <c r="K41" s="12">
        <v>0.94857126169747297</v>
      </c>
      <c r="L41" s="12">
        <v>0.99964648485183705</v>
      </c>
      <c r="M41" s="3">
        <v>304192.78002929699</v>
      </c>
      <c r="N41" s="3">
        <v>282872.0625</v>
      </c>
      <c r="O41" s="13">
        <f t="shared" si="4"/>
        <v>279697.3394426782</v>
      </c>
      <c r="P41" s="13">
        <f t="shared" si="5"/>
        <v>281354.57328292396</v>
      </c>
      <c r="Q41" s="13">
        <f t="shared" si="9"/>
        <v>302060.70827636728</v>
      </c>
      <c r="R41" s="13">
        <f t="shared" si="10"/>
        <v>283960.7734594486</v>
      </c>
      <c r="S41" s="14">
        <v>0</v>
      </c>
      <c r="T41" s="13">
        <f t="shared" si="11"/>
        <v>348246.67387091235</v>
      </c>
      <c r="U41" s="13">
        <f t="shared" si="6"/>
        <v>348246.67387091235</v>
      </c>
      <c r="V41" s="13">
        <f t="shared" si="7"/>
        <v>283830.47339053347</v>
      </c>
    </row>
    <row r="42" spans="1:22">
      <c r="A42" s="1" t="s">
        <v>38</v>
      </c>
      <c r="B42" s="1" t="s">
        <v>397</v>
      </c>
      <c r="C42" s="1" t="s">
        <v>202</v>
      </c>
      <c r="D42" s="1" t="s">
        <v>246</v>
      </c>
      <c r="E42" s="1" t="s">
        <v>284</v>
      </c>
      <c r="F42" s="3">
        <v>116870</v>
      </c>
      <c r="G42" s="3">
        <v>135283.0625</v>
      </c>
      <c r="H42" s="3">
        <v>109086.453125</v>
      </c>
      <c r="I42" s="3">
        <v>114546.703125</v>
      </c>
      <c r="J42" s="3">
        <f t="shared" si="8"/>
        <v>131109.2466411161</v>
      </c>
      <c r="K42" s="12">
        <v>0.95161234583654597</v>
      </c>
      <c r="L42" s="12">
        <v>1.0008674860000599</v>
      </c>
      <c r="M42" s="3">
        <v>133625.630615234</v>
      </c>
      <c r="N42" s="3">
        <v>124640.78125</v>
      </c>
      <c r="O42" s="13">
        <f t="shared" si="4"/>
        <v>124257.32867099658</v>
      </c>
      <c r="P42" s="13">
        <f t="shared" si="5"/>
        <v>124993.56538451854</v>
      </c>
      <c r="Q42" s="13">
        <f t="shared" si="9"/>
        <v>132727.1456787106</v>
      </c>
      <c r="R42" s="13">
        <f t="shared" si="10"/>
        <v>125966.96087016919</v>
      </c>
      <c r="S42" s="14">
        <v>0</v>
      </c>
      <c r="T42" s="13">
        <f t="shared" si="11"/>
        <v>154484.63041649081</v>
      </c>
      <c r="U42" s="13">
        <f t="shared" si="6"/>
        <v>154484.63041649081</v>
      </c>
      <c r="V42" s="13">
        <f t="shared" si="7"/>
        <v>125909.15885941099</v>
      </c>
    </row>
    <row r="43" spans="1:22">
      <c r="A43" s="1" t="s">
        <v>39</v>
      </c>
      <c r="B43" s="1" t="s">
        <v>398</v>
      </c>
      <c r="C43" s="1" t="s">
        <v>201</v>
      </c>
      <c r="D43" s="1" t="s">
        <v>245</v>
      </c>
      <c r="E43" s="1" t="s">
        <v>284</v>
      </c>
      <c r="F43" s="3">
        <v>332310</v>
      </c>
      <c r="G43" s="3">
        <v>360290.9375</v>
      </c>
      <c r="H43" s="3">
        <v>353477.5625</v>
      </c>
      <c r="I43" s="3">
        <v>377820.03125</v>
      </c>
      <c r="J43" s="3">
        <f t="shared" si="8"/>
        <v>360156.36122160935</v>
      </c>
      <c r="K43" s="12">
        <v>0.95064606918396999</v>
      </c>
      <c r="L43" s="12">
        <v>0.99838453531265303</v>
      </c>
      <c r="M43" s="3">
        <v>332104.11869812</v>
      </c>
      <c r="N43" s="3">
        <v>419800.15625</v>
      </c>
      <c r="O43" s="13">
        <f t="shared" si="4"/>
        <v>347488.97852394008</v>
      </c>
      <c r="P43" s="13">
        <f t="shared" si="5"/>
        <v>349547.88439508557</v>
      </c>
      <c r="Q43" s="13">
        <f t="shared" si="9"/>
        <v>340873.722453308</v>
      </c>
      <c r="R43" s="13">
        <f t="shared" si="10"/>
        <v>348456.10157849418</v>
      </c>
      <c r="S43" s="14">
        <v>0</v>
      </c>
      <c r="T43" s="13">
        <f t="shared" si="11"/>
        <v>427343.10407160776</v>
      </c>
      <c r="U43" s="13">
        <f t="shared" si="6"/>
        <v>427343.10407160776</v>
      </c>
      <c r="V43" s="13">
        <f t="shared" si="7"/>
        <v>348296.20676803705</v>
      </c>
    </row>
    <row r="44" spans="1:22">
      <c r="A44" s="1" t="s">
        <v>40</v>
      </c>
      <c r="B44" s="1" t="s">
        <v>399</v>
      </c>
      <c r="C44" s="1" t="s">
        <v>201</v>
      </c>
      <c r="D44" s="1" t="s">
        <v>245</v>
      </c>
      <c r="E44" s="1" t="s">
        <v>284</v>
      </c>
      <c r="F44" s="3">
        <v>220270</v>
      </c>
      <c r="G44" s="3">
        <v>220867.6875</v>
      </c>
      <c r="H44" s="3">
        <v>164551.859375</v>
      </c>
      <c r="I44" s="3">
        <v>222944.28125</v>
      </c>
      <c r="J44" s="3">
        <f t="shared" si="8"/>
        <v>213830.62055458853</v>
      </c>
      <c r="K44" s="12">
        <v>0.95506847996266098</v>
      </c>
      <c r="L44" s="12">
        <v>0.99928754568099998</v>
      </c>
      <c r="M44" s="3">
        <v>232382.10704803499</v>
      </c>
      <c r="N44" s="3">
        <v>252729.25</v>
      </c>
      <c r="O44" s="13">
        <f t="shared" si="4"/>
        <v>207789.82492656092</v>
      </c>
      <c r="P44" s="13">
        <f t="shared" si="5"/>
        <v>209020.99977510687</v>
      </c>
      <c r="Q44" s="13">
        <f t="shared" si="9"/>
        <v>234416.82134323148</v>
      </c>
      <c r="R44" s="13">
        <f t="shared" si="10"/>
        <v>212217.47244732658</v>
      </c>
      <c r="S44" s="14">
        <v>0</v>
      </c>
      <c r="T44" s="13">
        <f t="shared" si="11"/>
        <v>260261.40166021007</v>
      </c>
      <c r="U44" s="13">
        <f t="shared" si="6"/>
        <v>260261.40166021007</v>
      </c>
      <c r="V44" s="13">
        <f t="shared" si="7"/>
        <v>212120.0929714645</v>
      </c>
    </row>
    <row r="45" spans="1:22">
      <c r="A45" s="1" t="s">
        <v>41</v>
      </c>
      <c r="B45" s="1" t="s">
        <v>400</v>
      </c>
      <c r="C45" s="1" t="s">
        <v>201</v>
      </c>
      <c r="D45" s="1" t="s">
        <v>245</v>
      </c>
      <c r="E45" s="1" t="s">
        <v>284</v>
      </c>
      <c r="F45" s="3">
        <v>138608</v>
      </c>
      <c r="G45" s="3">
        <v>109440.546875</v>
      </c>
      <c r="H45" s="3">
        <v>151812.171875</v>
      </c>
      <c r="I45" s="3">
        <v>196767.96875</v>
      </c>
      <c r="J45" s="3">
        <f t="shared" si="8"/>
        <v>118422.94472346027</v>
      </c>
      <c r="K45" s="12">
        <v>0.95105663659821105</v>
      </c>
      <c r="L45" s="12">
        <v>0.996668100357056</v>
      </c>
      <c r="M45" s="3">
        <v>108182.128421783</v>
      </c>
      <c r="N45" s="3">
        <v>256054.15625</v>
      </c>
      <c r="O45" s="13">
        <f t="shared" si="4"/>
        <v>125297.5606716741</v>
      </c>
      <c r="P45" s="13">
        <f t="shared" si="5"/>
        <v>126039.96086060368</v>
      </c>
      <c r="Q45" s="13">
        <f t="shared" si="9"/>
        <v>122969.33120460471</v>
      </c>
      <c r="R45" s="13">
        <f t="shared" si="10"/>
        <v>125653.47272295557</v>
      </c>
      <c r="S45" s="14">
        <v>0</v>
      </c>
      <c r="T45" s="13">
        <f t="shared" si="11"/>
        <v>154100.17166454744</v>
      </c>
      <c r="U45" s="13">
        <f t="shared" si="6"/>
        <v>154100.17166454744</v>
      </c>
      <c r="V45" s="13">
        <f t="shared" si="7"/>
        <v>125595.81456138715</v>
      </c>
    </row>
    <row r="46" spans="1:22">
      <c r="A46" s="1" t="s">
        <v>42</v>
      </c>
      <c r="B46" s="1" t="s">
        <v>401</v>
      </c>
      <c r="C46" s="1" t="s">
        <v>202</v>
      </c>
      <c r="D46" s="1" t="s">
        <v>246</v>
      </c>
      <c r="E46" s="1" t="s">
        <v>284</v>
      </c>
      <c r="F46" s="3">
        <v>319447</v>
      </c>
      <c r="G46" s="3">
        <v>361467.375</v>
      </c>
      <c r="H46" s="3">
        <v>303884.15625</v>
      </c>
      <c r="I46" s="3">
        <v>330442.15625</v>
      </c>
      <c r="J46" s="3">
        <f t="shared" si="8"/>
        <v>352896.7097757337</v>
      </c>
      <c r="K46" s="12">
        <v>0.95168553923529797</v>
      </c>
      <c r="L46" s="12">
        <v>1.0000458955764799</v>
      </c>
      <c r="M46" s="3">
        <v>367745.36474609398</v>
      </c>
      <c r="N46" s="3">
        <v>389429.53125</v>
      </c>
      <c r="O46" s="13">
        <f t="shared" si="4"/>
        <v>339339.04477406369</v>
      </c>
      <c r="P46" s="13">
        <f t="shared" si="5"/>
        <v>341349.66149797256</v>
      </c>
      <c r="Q46" s="13">
        <f t="shared" si="9"/>
        <v>369913.78139648458</v>
      </c>
      <c r="R46" s="13">
        <f t="shared" si="10"/>
        <v>344944.91548165155</v>
      </c>
      <c r="S46" s="14">
        <v>0</v>
      </c>
      <c r="T46" s="13">
        <f t="shared" si="11"/>
        <v>423037.02029577299</v>
      </c>
      <c r="U46" s="13">
        <f t="shared" si="6"/>
        <v>423037.02029577299</v>
      </c>
      <c r="V46" s="13">
        <f t="shared" si="7"/>
        <v>344786.63183665514</v>
      </c>
    </row>
    <row r="47" spans="1:22">
      <c r="A47" s="1" t="s">
        <v>43</v>
      </c>
      <c r="B47" s="1" t="s">
        <v>402</v>
      </c>
      <c r="C47" s="1" t="s">
        <v>203</v>
      </c>
      <c r="D47" s="1" t="s">
        <v>247</v>
      </c>
      <c r="E47" s="1" t="s">
        <v>284</v>
      </c>
      <c r="F47" s="3">
        <v>303241</v>
      </c>
      <c r="G47" s="3">
        <v>356863.8125</v>
      </c>
      <c r="H47" s="3">
        <v>182452.640625</v>
      </c>
      <c r="I47" s="3">
        <v>230221.421875</v>
      </c>
      <c r="J47" s="3">
        <f t="shared" si="8"/>
        <v>329549.07872916904</v>
      </c>
      <c r="K47" s="12">
        <v>0.93894193747162402</v>
      </c>
      <c r="L47" s="12">
        <v>1.00406193733215</v>
      </c>
      <c r="M47" s="3">
        <v>348594.73925781302</v>
      </c>
      <c r="N47" s="3">
        <v>253692.203125</v>
      </c>
      <c r="O47" s="13">
        <f t="shared" si="4"/>
        <v>303532.87398099672</v>
      </c>
      <c r="P47" s="13">
        <f t="shared" si="5"/>
        <v>305331.33567316254</v>
      </c>
      <c r="Q47" s="13">
        <f t="shared" si="9"/>
        <v>339104.48564453173</v>
      </c>
      <c r="R47" s="13">
        <f t="shared" si="10"/>
        <v>309582.22988616006</v>
      </c>
      <c r="S47" s="14">
        <v>0</v>
      </c>
      <c r="T47" s="13">
        <f t="shared" si="11"/>
        <v>379668.57370457012</v>
      </c>
      <c r="U47" s="13">
        <f t="shared" si="6"/>
        <v>379668.57370457012</v>
      </c>
      <c r="V47" s="13">
        <f t="shared" si="7"/>
        <v>309440.17299077404</v>
      </c>
    </row>
    <row r="48" spans="1:22">
      <c r="A48" s="1" t="s">
        <v>44</v>
      </c>
      <c r="B48" s="1" t="s">
        <v>403</v>
      </c>
      <c r="C48" s="1" t="s">
        <v>201</v>
      </c>
      <c r="D48" s="1" t="s">
        <v>245</v>
      </c>
      <c r="E48" s="1" t="s">
        <v>284</v>
      </c>
      <c r="F48" s="3">
        <v>248282</v>
      </c>
      <c r="G48" s="3">
        <v>239248.796875</v>
      </c>
      <c r="H48" s="3">
        <v>174500.09375</v>
      </c>
      <c r="I48" s="3">
        <v>243083.625</v>
      </c>
      <c r="J48" s="3">
        <f t="shared" si="8"/>
        <v>231218.02475369727</v>
      </c>
      <c r="K48" s="12">
        <v>0.95512022054437895</v>
      </c>
      <c r="L48" s="12">
        <v>0.99928480386733998</v>
      </c>
      <c r="M48" s="3">
        <v>248197.22503662101</v>
      </c>
      <c r="N48" s="3">
        <v>250228.171875</v>
      </c>
      <c r="O48" s="13">
        <f t="shared" si="4"/>
        <v>222497.46517094533</v>
      </c>
      <c r="P48" s="13">
        <f t="shared" si="5"/>
        <v>223815.78421318193</v>
      </c>
      <c r="Q48" s="13">
        <f t="shared" si="9"/>
        <v>248400.31972045891</v>
      </c>
      <c r="R48" s="13">
        <f t="shared" si="10"/>
        <v>226910.14348395503</v>
      </c>
      <c r="S48" s="14">
        <v>0</v>
      </c>
      <c r="T48" s="13">
        <f t="shared" si="11"/>
        <v>278280.34757463948</v>
      </c>
      <c r="U48" s="13">
        <f t="shared" si="6"/>
        <v>278280.34757463948</v>
      </c>
      <c r="V48" s="13">
        <f t="shared" si="7"/>
        <v>226806.02203445588</v>
      </c>
    </row>
    <row r="49" spans="1:22">
      <c r="A49" s="1" t="s">
        <v>45</v>
      </c>
      <c r="B49" s="1" t="s">
        <v>404</v>
      </c>
      <c r="C49" s="1" t="s">
        <v>195</v>
      </c>
      <c r="D49" s="1" t="s">
        <v>239</v>
      </c>
      <c r="E49" s="1" t="s">
        <v>284</v>
      </c>
      <c r="F49" s="3">
        <v>144106</v>
      </c>
      <c r="G49" s="3">
        <v>161552.859375</v>
      </c>
      <c r="H49" s="3">
        <v>126355.796875</v>
      </c>
      <c r="I49" s="3">
        <v>112523.8359375</v>
      </c>
      <c r="J49" s="3">
        <f t="shared" si="8"/>
        <v>155066.83003150165</v>
      </c>
      <c r="K49" s="12">
        <v>0.94638105440563403</v>
      </c>
      <c r="L49" s="12">
        <v>1.00388383865356</v>
      </c>
      <c r="M49" s="3">
        <v>159104.72583007801</v>
      </c>
      <c r="N49" s="3">
        <v>107808.765625</v>
      </c>
      <c r="O49" s="13">
        <f t="shared" si="4"/>
        <v>142832.48858769744</v>
      </c>
      <c r="P49" s="13">
        <f t="shared" si="5"/>
        <v>143678.78492375021</v>
      </c>
      <c r="Q49" s="13">
        <f t="shared" si="9"/>
        <v>153975.12980957021</v>
      </c>
      <c r="R49" s="13">
        <f t="shared" si="10"/>
        <v>144974.74555896674</v>
      </c>
      <c r="S49" s="14">
        <v>0</v>
      </c>
      <c r="T49" s="13">
        <f t="shared" si="11"/>
        <v>177795.58888052491</v>
      </c>
      <c r="U49" s="13">
        <f t="shared" si="6"/>
        <v>177795.58888052491</v>
      </c>
      <c r="V49" s="13">
        <f t="shared" si="7"/>
        <v>144908.22151373629</v>
      </c>
    </row>
    <row r="50" spans="1:22">
      <c r="A50" s="1" t="s">
        <v>46</v>
      </c>
      <c r="B50" s="1" t="s">
        <v>405</v>
      </c>
      <c r="C50" s="1" t="s">
        <v>201</v>
      </c>
      <c r="D50" s="1" t="s">
        <v>245</v>
      </c>
      <c r="E50" s="1" t="s">
        <v>284</v>
      </c>
      <c r="F50" s="3">
        <v>162761</v>
      </c>
      <c r="G50" s="3">
        <v>169512.0625</v>
      </c>
      <c r="H50" s="3">
        <v>136501.140625</v>
      </c>
      <c r="I50" s="3">
        <v>127711.890625</v>
      </c>
      <c r="J50" s="3">
        <f t="shared" si="8"/>
        <v>163602.45372312557</v>
      </c>
      <c r="K50" s="12">
        <v>0.95519528392938302</v>
      </c>
      <c r="L50" s="12">
        <v>1.0003749132156401</v>
      </c>
      <c r="M50" s="3">
        <v>165588.87402343799</v>
      </c>
      <c r="N50" s="3">
        <v>117261.4921875</v>
      </c>
      <c r="O50" s="13">
        <f t="shared" si="4"/>
        <v>151902.75445114533</v>
      </c>
      <c r="P50" s="13">
        <f t="shared" si="5"/>
        <v>152802.79299139243</v>
      </c>
      <c r="Q50" s="13">
        <f t="shared" si="9"/>
        <v>160756.13583984421</v>
      </c>
      <c r="R50" s="13">
        <f t="shared" si="10"/>
        <v>153803.84912968957</v>
      </c>
      <c r="S50" s="14">
        <v>0</v>
      </c>
      <c r="T50" s="13">
        <f t="shared" si="11"/>
        <v>188623.51385870896</v>
      </c>
      <c r="U50" s="13">
        <f t="shared" si="6"/>
        <v>188623.51385870896</v>
      </c>
      <c r="V50" s="13">
        <f t="shared" si="7"/>
        <v>153733.27370514465</v>
      </c>
    </row>
    <row r="51" spans="1:22">
      <c r="A51" s="1" t="s">
        <v>47</v>
      </c>
      <c r="B51" s="1" t="s">
        <v>406</v>
      </c>
      <c r="C51" s="1" t="s">
        <v>203</v>
      </c>
      <c r="D51" s="1" t="s">
        <v>247</v>
      </c>
      <c r="E51" s="1" t="s">
        <v>284</v>
      </c>
      <c r="F51" s="3">
        <v>297237</v>
      </c>
      <c r="G51" s="3">
        <v>315368.4375</v>
      </c>
      <c r="H51" s="3">
        <v>261528.890625</v>
      </c>
      <c r="I51" s="3">
        <v>338524.1875</v>
      </c>
      <c r="J51" s="3">
        <f t="shared" si="8"/>
        <v>309519.09562221431</v>
      </c>
      <c r="K51" s="12">
        <v>0.93375655539517499</v>
      </c>
      <c r="L51" s="12">
        <v>0.99746727943420399</v>
      </c>
      <c r="M51" s="3">
        <v>338948.064819336</v>
      </c>
      <c r="N51" s="3">
        <v>481343.1875</v>
      </c>
      <c r="O51" s="13">
        <f t="shared" si="4"/>
        <v>304287.04086930264</v>
      </c>
      <c r="P51" s="13">
        <f t="shared" si="5"/>
        <v>306089.9710733642</v>
      </c>
      <c r="Q51" s="13">
        <f t="shared" si="9"/>
        <v>353187.57708740246</v>
      </c>
      <c r="R51" s="13">
        <f t="shared" si="10"/>
        <v>312017.96242213796</v>
      </c>
      <c r="S51" s="14">
        <v>0</v>
      </c>
      <c r="T51" s="13">
        <f t="shared" si="11"/>
        <v>382655.73190871062</v>
      </c>
      <c r="U51" s="13">
        <f t="shared" si="6"/>
        <v>382655.73190871062</v>
      </c>
      <c r="V51" s="13">
        <f t="shared" si="7"/>
        <v>311874.78785083699</v>
      </c>
    </row>
    <row r="52" spans="1:22">
      <c r="A52" s="1" t="s">
        <v>48</v>
      </c>
      <c r="B52" s="1" t="s">
        <v>407</v>
      </c>
      <c r="C52" s="1" t="s">
        <v>203</v>
      </c>
      <c r="D52" s="1" t="s">
        <v>247</v>
      </c>
      <c r="E52" s="1" t="s">
        <v>284</v>
      </c>
      <c r="F52" s="3">
        <v>169488</v>
      </c>
      <c r="G52" s="3">
        <v>183471.8125</v>
      </c>
      <c r="H52" s="3">
        <v>177856.6875</v>
      </c>
      <c r="I52" s="3">
        <v>184123.90625</v>
      </c>
      <c r="J52" s="3">
        <f t="shared" si="8"/>
        <v>182788.62568586206</v>
      </c>
      <c r="K52" s="12">
        <v>0.94199399346357404</v>
      </c>
      <c r="L52" s="12">
        <v>0.99856150150299094</v>
      </c>
      <c r="M52" s="3">
        <v>195331.229125977</v>
      </c>
      <c r="N52" s="3">
        <v>214161.34375</v>
      </c>
      <c r="O52" s="13">
        <f t="shared" si="4"/>
        <v>174889.13848862096</v>
      </c>
      <c r="P52" s="13">
        <f t="shared" si="5"/>
        <v>175925.37358178379</v>
      </c>
      <c r="Q52" s="13">
        <f t="shared" si="9"/>
        <v>197214.2405883793</v>
      </c>
      <c r="R52" s="13">
        <f t="shared" si="10"/>
        <v>178604.91995623594</v>
      </c>
      <c r="S52" s="14">
        <v>0</v>
      </c>
      <c r="T52" s="13">
        <f t="shared" si="11"/>
        <v>219039.30093577539</v>
      </c>
      <c r="U52" s="13">
        <f t="shared" si="6"/>
        <v>219039.30093577539</v>
      </c>
      <c r="V52" s="13">
        <f t="shared" si="7"/>
        <v>178522.964152639</v>
      </c>
    </row>
    <row r="53" spans="1:22">
      <c r="A53" s="1" t="s">
        <v>49</v>
      </c>
      <c r="B53" s="1" t="s">
        <v>408</v>
      </c>
      <c r="C53" s="1" t="s">
        <v>201</v>
      </c>
      <c r="D53" s="1" t="s">
        <v>245</v>
      </c>
      <c r="E53" s="1" t="s">
        <v>284</v>
      </c>
      <c r="F53" s="3">
        <v>192981</v>
      </c>
      <c r="G53" s="3">
        <v>196381.0625</v>
      </c>
      <c r="H53" s="3">
        <v>123295.7890625</v>
      </c>
      <c r="I53" s="3">
        <v>246924.390625</v>
      </c>
      <c r="J53" s="3">
        <f t="shared" si="8"/>
        <v>189233.61135446836</v>
      </c>
      <c r="K53" s="12">
        <v>0.95638153418926897</v>
      </c>
      <c r="L53" s="12">
        <v>0.99804913997650102</v>
      </c>
      <c r="M53" s="3">
        <v>193663.99223327599</v>
      </c>
      <c r="N53" s="3">
        <v>200539.765625</v>
      </c>
      <c r="O53" s="13">
        <f t="shared" si="4"/>
        <v>181705.65606650739</v>
      </c>
      <c r="P53" s="13">
        <f t="shared" si="5"/>
        <v>182782.27968687325</v>
      </c>
      <c r="Q53" s="13">
        <f t="shared" si="9"/>
        <v>194351.56957244838</v>
      </c>
      <c r="R53" s="13">
        <f t="shared" si="10"/>
        <v>184238.46092743785</v>
      </c>
      <c r="S53" s="14">
        <v>0</v>
      </c>
      <c r="T53" s="13">
        <f t="shared" si="11"/>
        <v>225948.21966224429</v>
      </c>
      <c r="U53" s="13">
        <f t="shared" si="6"/>
        <v>225948.21966224429</v>
      </c>
      <c r="V53" s="13">
        <f t="shared" si="7"/>
        <v>184153.92008095686</v>
      </c>
    </row>
    <row r="54" spans="1:22">
      <c r="A54" s="1" t="s">
        <v>50</v>
      </c>
      <c r="B54" s="1" t="s">
        <v>409</v>
      </c>
      <c r="C54" s="1" t="s">
        <v>203</v>
      </c>
      <c r="D54" s="1" t="s">
        <v>247</v>
      </c>
      <c r="E54" s="1" t="s">
        <v>284</v>
      </c>
      <c r="F54" s="3">
        <v>173929</v>
      </c>
      <c r="G54" s="3">
        <v>192200.9375</v>
      </c>
      <c r="H54" s="3">
        <v>142472.234375</v>
      </c>
      <c r="I54" s="3">
        <v>156134</v>
      </c>
      <c r="J54" s="3">
        <f t="shared" si="8"/>
        <v>184414.60110952874</v>
      </c>
      <c r="K54" s="12">
        <v>0.94188354849929001</v>
      </c>
      <c r="L54" s="12">
        <v>1.00069344043732</v>
      </c>
      <c r="M54" s="3">
        <v>191570.659545898</v>
      </c>
      <c r="N54" s="3">
        <v>201298.390625</v>
      </c>
      <c r="O54" s="13">
        <f t="shared" si="4"/>
        <v>175408.88657262857</v>
      </c>
      <c r="P54" s="13">
        <f t="shared" si="5"/>
        <v>176448.20122355528</v>
      </c>
      <c r="Q54" s="13">
        <f t="shared" si="9"/>
        <v>192543.43265380821</v>
      </c>
      <c r="R54" s="13">
        <f t="shared" si="10"/>
        <v>178474.04501371758</v>
      </c>
      <c r="S54" s="14">
        <v>0</v>
      </c>
      <c r="T54" s="13">
        <f t="shared" si="11"/>
        <v>218878.79720538403</v>
      </c>
      <c r="U54" s="13">
        <f t="shared" si="6"/>
        <v>218878.79720538403</v>
      </c>
      <c r="V54" s="13">
        <f t="shared" si="7"/>
        <v>178392.1492642395</v>
      </c>
    </row>
    <row r="55" spans="1:22">
      <c r="A55" s="1" t="s">
        <v>51</v>
      </c>
      <c r="B55" s="1" t="s">
        <v>410</v>
      </c>
      <c r="C55" s="1" t="s">
        <v>202</v>
      </c>
      <c r="D55" s="1" t="s">
        <v>246</v>
      </c>
      <c r="E55" s="1" t="s">
        <v>284</v>
      </c>
      <c r="F55" s="3">
        <v>262341</v>
      </c>
      <c r="G55" s="3">
        <v>290655.0625</v>
      </c>
      <c r="H55" s="3">
        <v>247026.640625</v>
      </c>
      <c r="I55" s="3">
        <v>261006.21875</v>
      </c>
      <c r="J55" s="3">
        <f t="shared" si="8"/>
        <v>283906.59866438113</v>
      </c>
      <c r="K55" s="12">
        <v>0.94501966112674496</v>
      </c>
      <c r="L55" s="12">
        <v>0.99973398447036699</v>
      </c>
      <c r="M55" s="3">
        <v>305219.62219238299</v>
      </c>
      <c r="N55" s="3">
        <v>320092</v>
      </c>
      <c r="O55" s="13">
        <f t="shared" si="4"/>
        <v>271644.62831473275</v>
      </c>
      <c r="P55" s="13">
        <f t="shared" si="5"/>
        <v>273254.14906119811</v>
      </c>
      <c r="Q55" s="13">
        <f t="shared" si="9"/>
        <v>306706.85997314472</v>
      </c>
      <c r="R55" s="13">
        <f t="shared" si="10"/>
        <v>277464.71086384979</v>
      </c>
      <c r="S55" s="14">
        <v>0</v>
      </c>
      <c r="T55" s="13">
        <f t="shared" si="11"/>
        <v>340279.96718599205</v>
      </c>
      <c r="U55" s="13">
        <f t="shared" si="6"/>
        <v>340279.96718599205</v>
      </c>
      <c r="V55" s="13">
        <f t="shared" si="7"/>
        <v>277337.39162004506</v>
      </c>
    </row>
    <row r="56" spans="1:22">
      <c r="A56" s="1" t="s">
        <v>52</v>
      </c>
      <c r="B56" s="1" t="s">
        <v>411</v>
      </c>
      <c r="C56" s="1" t="s">
        <v>203</v>
      </c>
      <c r="D56" s="1" t="s">
        <v>247</v>
      </c>
      <c r="E56" s="1" t="s">
        <v>284</v>
      </c>
      <c r="F56" s="3">
        <v>120211</v>
      </c>
      <c r="G56" s="3">
        <v>138939.53125</v>
      </c>
      <c r="H56" s="3">
        <v>109136.4765625</v>
      </c>
      <c r="I56" s="3">
        <v>103432.859375</v>
      </c>
      <c r="J56" s="3">
        <f t="shared" si="8"/>
        <v>133696.77334477406</v>
      </c>
      <c r="K56" s="12">
        <v>0.94995101660239101</v>
      </c>
      <c r="L56" s="12">
        <v>1.0015509128570601</v>
      </c>
      <c r="M56" s="3">
        <v>141656.295166016</v>
      </c>
      <c r="N56" s="3">
        <v>110022.1171875</v>
      </c>
      <c r="O56" s="13">
        <f t="shared" si="4"/>
        <v>124949.89570621493</v>
      </c>
      <c r="P56" s="13">
        <f t="shared" si="5"/>
        <v>125690.23594653372</v>
      </c>
      <c r="Q56" s="13">
        <f t="shared" si="9"/>
        <v>138492.87736816442</v>
      </c>
      <c r="R56" s="13">
        <f t="shared" si="10"/>
        <v>127301.65431812266</v>
      </c>
      <c r="S56" s="14">
        <v>2770.6077373529342</v>
      </c>
      <c r="T56" s="13">
        <f t="shared" si="11"/>
        <v>156121.48521239968</v>
      </c>
      <c r="U56" s="13">
        <f t="shared" si="6"/>
        <v>158892.09294975261</v>
      </c>
      <c r="V56" s="13">
        <f t="shared" si="7"/>
        <v>129501.36022449983</v>
      </c>
    </row>
    <row r="57" spans="1:22">
      <c r="A57" s="1" t="s">
        <v>53</v>
      </c>
      <c r="B57" s="1" t="s">
        <v>412</v>
      </c>
      <c r="C57" s="1" t="s">
        <v>202</v>
      </c>
      <c r="D57" s="1" t="s">
        <v>246</v>
      </c>
      <c r="E57" s="1" t="s">
        <v>284</v>
      </c>
      <c r="F57" s="3">
        <v>601122</v>
      </c>
      <c r="G57" s="3">
        <v>588191.6875</v>
      </c>
      <c r="H57" s="3">
        <v>644243.75</v>
      </c>
      <c r="I57" s="3">
        <v>565718.625</v>
      </c>
      <c r="J57" s="3">
        <f t="shared" si="8"/>
        <v>594349.20632087905</v>
      </c>
      <c r="K57" s="12">
        <v>0.94657902129653504</v>
      </c>
      <c r="L57" s="12">
        <v>0.99915403127670299</v>
      </c>
      <c r="M57" s="3">
        <v>606711.08203125</v>
      </c>
      <c r="N57" s="3">
        <v>638900.4375</v>
      </c>
      <c r="O57" s="13">
        <f t="shared" si="4"/>
        <v>566336.10782519495</v>
      </c>
      <c r="P57" s="13">
        <f t="shared" si="5"/>
        <v>569691.7041448137</v>
      </c>
      <c r="Q57" s="13">
        <f t="shared" si="9"/>
        <v>609930.017578125</v>
      </c>
      <c r="R57" s="13">
        <f t="shared" si="10"/>
        <v>574756.34318083641</v>
      </c>
      <c r="S57" s="14">
        <v>0</v>
      </c>
      <c r="T57" s="13">
        <f t="shared" si="11"/>
        <v>704875.47403274907</v>
      </c>
      <c r="U57" s="13">
        <f t="shared" si="6"/>
        <v>704875.47403274907</v>
      </c>
      <c r="V57" s="13">
        <f t="shared" si="7"/>
        <v>574492.60678438458</v>
      </c>
    </row>
    <row r="58" spans="1:22">
      <c r="A58" s="1" t="s">
        <v>54</v>
      </c>
      <c r="B58" s="1" t="s">
        <v>413</v>
      </c>
      <c r="C58" s="1" t="s">
        <v>203</v>
      </c>
      <c r="D58" s="1" t="s">
        <v>247</v>
      </c>
      <c r="E58" s="1" t="s">
        <v>284</v>
      </c>
      <c r="F58" s="3">
        <v>353746</v>
      </c>
      <c r="G58" s="3">
        <v>346418</v>
      </c>
      <c r="H58" s="3">
        <v>263169.5</v>
      </c>
      <c r="I58" s="3">
        <v>291308.28125</v>
      </c>
      <c r="J58" s="3">
        <f t="shared" si="8"/>
        <v>333601.82119654311</v>
      </c>
      <c r="K58" s="12">
        <v>0.95106208781284096</v>
      </c>
      <c r="L58" s="12">
        <v>1.00125420093536</v>
      </c>
      <c r="M58" s="3">
        <v>337829.476928711</v>
      </c>
      <c r="N58" s="3">
        <v>299789.46875</v>
      </c>
      <c r="O58" s="13">
        <f t="shared" si="4"/>
        <v>314454.17461101088</v>
      </c>
      <c r="P58" s="13">
        <f t="shared" si="5"/>
        <v>316317.34606773732</v>
      </c>
      <c r="Q58" s="13">
        <f t="shared" si="9"/>
        <v>334025.47611083993</v>
      </c>
      <c r="R58" s="13">
        <f t="shared" si="10"/>
        <v>318546.19909409247</v>
      </c>
      <c r="S58" s="14">
        <v>0</v>
      </c>
      <c r="T58" s="13">
        <f t="shared" si="11"/>
        <v>390661.89656150172</v>
      </c>
      <c r="U58" s="13">
        <f t="shared" si="6"/>
        <v>390661.89656150172</v>
      </c>
      <c r="V58" s="13">
        <f t="shared" si="7"/>
        <v>318400.0289340773</v>
      </c>
    </row>
    <row r="59" spans="1:22">
      <c r="A59" s="1" t="s">
        <v>55</v>
      </c>
      <c r="B59" s="1" t="s">
        <v>414</v>
      </c>
      <c r="C59" s="1" t="s">
        <v>201</v>
      </c>
      <c r="D59" s="1" t="s">
        <v>245</v>
      </c>
      <c r="E59" s="1" t="s">
        <v>284</v>
      </c>
      <c r="F59" s="3">
        <v>371577</v>
      </c>
      <c r="G59" s="3">
        <v>424898.53125</v>
      </c>
      <c r="H59" s="3">
        <v>289776.53125</v>
      </c>
      <c r="I59" s="3">
        <v>404361.21875</v>
      </c>
      <c r="J59" s="3">
        <f t="shared" si="8"/>
        <v>406955.33096353349</v>
      </c>
      <c r="K59" s="12">
        <v>0.95623511432302499</v>
      </c>
      <c r="L59" s="12">
        <v>1.0004920959472701</v>
      </c>
      <c r="M59" s="3">
        <v>412664.43009948701</v>
      </c>
      <c r="N59" s="3">
        <v>435081.75</v>
      </c>
      <c r="O59" s="13">
        <f t="shared" si="4"/>
        <v>392027.34456201037</v>
      </c>
      <c r="P59" s="13">
        <f t="shared" si="5"/>
        <v>394350.14456791815</v>
      </c>
      <c r="Q59" s="13">
        <f t="shared" si="9"/>
        <v>414906.16208953829</v>
      </c>
      <c r="R59" s="13">
        <f t="shared" si="10"/>
        <v>396937.45004576095</v>
      </c>
      <c r="S59" s="14">
        <v>0</v>
      </c>
      <c r="T59" s="13">
        <f t="shared" si="11"/>
        <v>486800.14858805173</v>
      </c>
      <c r="U59" s="13">
        <f t="shared" si="6"/>
        <v>486800.14858805173</v>
      </c>
      <c r="V59" s="13">
        <f t="shared" si="7"/>
        <v>396755.30877157772</v>
      </c>
    </row>
    <row r="60" spans="1:22">
      <c r="A60" s="1" t="s">
        <v>56</v>
      </c>
      <c r="B60" s="1" t="s">
        <v>415</v>
      </c>
      <c r="C60" s="1" t="s">
        <v>204</v>
      </c>
      <c r="D60" s="1" t="s">
        <v>248</v>
      </c>
      <c r="E60" s="1" t="s">
        <v>285</v>
      </c>
      <c r="F60" s="3">
        <v>249186</v>
      </c>
      <c r="G60" s="3">
        <v>308391.59375</v>
      </c>
      <c r="H60" s="3">
        <v>214778.953125</v>
      </c>
      <c r="I60" s="3">
        <v>199137.6875</v>
      </c>
      <c r="J60" s="3">
        <f t="shared" si="8"/>
        <v>292018.21452799084</v>
      </c>
      <c r="K60" s="12">
        <v>0.93587558559213402</v>
      </c>
      <c r="L60" s="12">
        <v>1.0043590068817101</v>
      </c>
      <c r="M60" s="3">
        <v>314413.30151367199</v>
      </c>
      <c r="N60" s="3">
        <v>246918.515625</v>
      </c>
      <c r="O60" s="13">
        <f t="shared" si="4"/>
        <v>270244.83328069875</v>
      </c>
      <c r="P60" s="13">
        <f t="shared" si="5"/>
        <v>271846.06010594044</v>
      </c>
      <c r="Q60" s="13">
        <f t="shared" si="9"/>
        <v>307663.82292480482</v>
      </c>
      <c r="R60" s="13">
        <f t="shared" si="10"/>
        <v>276354.30173629778</v>
      </c>
      <c r="S60" s="14">
        <v>2930.5931172153792</v>
      </c>
      <c r="T60" s="13">
        <f t="shared" si="11"/>
        <v>338918.17245429434</v>
      </c>
      <c r="U60" s="13">
        <f t="shared" si="6"/>
        <v>341848.76557150972</v>
      </c>
      <c r="V60" s="13">
        <f t="shared" si="7"/>
        <v>278616.00480381615</v>
      </c>
    </row>
    <row r="61" spans="1:22">
      <c r="A61" s="1" t="s">
        <v>57</v>
      </c>
      <c r="B61" s="1" t="s">
        <v>416</v>
      </c>
      <c r="C61" s="1" t="s">
        <v>205</v>
      </c>
      <c r="D61" s="1" t="s">
        <v>249</v>
      </c>
      <c r="E61" s="1" t="s">
        <v>285</v>
      </c>
      <c r="F61" s="3">
        <v>77641</v>
      </c>
      <c r="G61" s="3">
        <v>76311.1953125</v>
      </c>
      <c r="H61" s="3">
        <v>97430.203125</v>
      </c>
      <c r="I61" s="3">
        <v>81181.4296875</v>
      </c>
      <c r="J61" s="3">
        <f t="shared" si="8"/>
        <v>79184.525226193888</v>
      </c>
      <c r="K61" s="12">
        <v>0.96987863792237194</v>
      </c>
      <c r="L61" s="12">
        <v>1.00055980682373</v>
      </c>
      <c r="M61" s="3">
        <v>78292.358886718794</v>
      </c>
      <c r="N61" s="3">
        <v>115239.9921875</v>
      </c>
      <c r="O61" s="13">
        <f t="shared" si="4"/>
        <v>80341.272618601433</v>
      </c>
      <c r="P61" s="13">
        <f t="shared" si="5"/>
        <v>80817.30244433113</v>
      </c>
      <c r="Q61" s="13">
        <f t="shared" si="9"/>
        <v>81987.122216796924</v>
      </c>
      <c r="R61" s="13">
        <f t="shared" si="10"/>
        <v>80964.543080909018</v>
      </c>
      <c r="S61" s="14">
        <v>0</v>
      </c>
      <c r="T61" s="13">
        <f t="shared" si="11"/>
        <v>99294.111950400344</v>
      </c>
      <c r="U61" s="13">
        <f t="shared" si="6"/>
        <v>99294.111950400344</v>
      </c>
      <c r="V61" s="13">
        <f t="shared" si="7"/>
        <v>80927.391169345341</v>
      </c>
    </row>
    <row r="62" spans="1:22">
      <c r="A62" s="1" t="s">
        <v>58</v>
      </c>
      <c r="B62" s="1" t="s">
        <v>417</v>
      </c>
      <c r="C62" s="1" t="s">
        <v>206</v>
      </c>
      <c r="D62" s="1" t="s">
        <v>250</v>
      </c>
      <c r="E62" s="1" t="s">
        <v>285</v>
      </c>
      <c r="F62" s="3">
        <v>329655</v>
      </c>
      <c r="G62" s="3">
        <v>332164.34375</v>
      </c>
      <c r="H62" s="3">
        <v>246649.5</v>
      </c>
      <c r="I62" s="3">
        <v>269026</v>
      </c>
      <c r="J62" s="3">
        <f t="shared" si="8"/>
        <v>318728.41965041502</v>
      </c>
      <c r="K62" s="12">
        <v>0.96128040833921402</v>
      </c>
      <c r="L62" s="12">
        <v>1.00215375423431</v>
      </c>
      <c r="M62" s="3">
        <v>330143.81443214399</v>
      </c>
      <c r="N62" s="3">
        <v>238558.765625</v>
      </c>
      <c r="O62" s="13">
        <f t="shared" si="4"/>
        <v>299324.11872517259</v>
      </c>
      <c r="P62" s="13">
        <f t="shared" si="5"/>
        <v>301097.64313459862</v>
      </c>
      <c r="Q62" s="13">
        <f t="shared" si="9"/>
        <v>320985.30955142964</v>
      </c>
      <c r="R62" s="13">
        <f t="shared" si="10"/>
        <v>303600.82587452669</v>
      </c>
      <c r="S62" s="14">
        <v>0</v>
      </c>
      <c r="T62" s="13">
        <f t="shared" si="11"/>
        <v>372333.03919833346</v>
      </c>
      <c r="U62" s="13">
        <f t="shared" si="6"/>
        <v>372333.03919833346</v>
      </c>
      <c r="V62" s="13">
        <f t="shared" si="7"/>
        <v>303461.51364469936</v>
      </c>
    </row>
    <row r="63" spans="1:22">
      <c r="A63" s="1" t="s">
        <v>59</v>
      </c>
      <c r="B63" s="1" t="s">
        <v>418</v>
      </c>
      <c r="C63" s="1" t="s">
        <v>207</v>
      </c>
      <c r="D63" s="1" t="s">
        <v>251</v>
      </c>
      <c r="E63" s="1" t="s">
        <v>285</v>
      </c>
      <c r="F63" s="3">
        <v>97564</v>
      </c>
      <c r="G63" s="3">
        <v>108764.65625</v>
      </c>
      <c r="H63" s="3">
        <v>102135.921875</v>
      </c>
      <c r="I63" s="3">
        <v>92199.78125</v>
      </c>
      <c r="J63" s="3">
        <f t="shared" si="8"/>
        <v>107238.98328498199</v>
      </c>
      <c r="K63" s="12">
        <v>0.95447609628452401</v>
      </c>
      <c r="L63" s="12">
        <v>1.0006680488586399</v>
      </c>
      <c r="M63" s="3">
        <v>103313.647949219</v>
      </c>
      <c r="N63" s="3">
        <v>91626.234375</v>
      </c>
      <c r="O63" s="13">
        <f t="shared" si="4"/>
        <v>100934.23055391108</v>
      </c>
      <c r="P63" s="13">
        <f t="shared" si="5"/>
        <v>101532.2756509664</v>
      </c>
      <c r="Q63" s="13">
        <f t="shared" si="9"/>
        <v>102144.9065917971</v>
      </c>
      <c r="R63" s="13">
        <f t="shared" si="10"/>
        <v>101609.38510990902</v>
      </c>
      <c r="S63" s="14">
        <v>0</v>
      </c>
      <c r="T63" s="13">
        <f t="shared" si="11"/>
        <v>124612.74128642156</v>
      </c>
      <c r="U63" s="13">
        <f t="shared" si="6"/>
        <v>124612.74128642156</v>
      </c>
      <c r="V63" s="13">
        <f t="shared" si="7"/>
        <v>101562.75997320109</v>
      </c>
    </row>
    <row r="64" spans="1:22">
      <c r="A64" s="1" t="s">
        <v>60</v>
      </c>
      <c r="B64" s="1" t="s">
        <v>419</v>
      </c>
      <c r="C64" s="1" t="s">
        <v>207</v>
      </c>
      <c r="D64" s="1" t="s">
        <v>251</v>
      </c>
      <c r="E64" s="1" t="s">
        <v>285</v>
      </c>
      <c r="F64" s="3">
        <v>103960</v>
      </c>
      <c r="G64" s="3">
        <v>127827.9453125</v>
      </c>
      <c r="H64" s="3">
        <v>94599.9140625</v>
      </c>
      <c r="I64" s="3">
        <v>95506.1328125</v>
      </c>
      <c r="J64" s="3">
        <f t="shared" si="8"/>
        <v>122284.10228957261</v>
      </c>
      <c r="K64" s="12">
        <v>0.94739421207919305</v>
      </c>
      <c r="L64" s="12">
        <v>1.00067579746246</v>
      </c>
      <c r="M64" s="3">
        <v>124009.01049804701</v>
      </c>
      <c r="N64" s="3">
        <v>110414.5703125</v>
      </c>
      <c r="O64" s="13">
        <f t="shared" si="4"/>
        <v>114804.2701874417</v>
      </c>
      <c r="P64" s="13">
        <f t="shared" si="5"/>
        <v>115484.49661340074</v>
      </c>
      <c r="Q64" s="13">
        <f t="shared" si="9"/>
        <v>122649.56647949231</v>
      </c>
      <c r="R64" s="13">
        <f t="shared" si="10"/>
        <v>116386.33591637698</v>
      </c>
      <c r="S64" s="14">
        <v>0</v>
      </c>
      <c r="T64" s="13">
        <f t="shared" si="11"/>
        <v>142735.04707398993</v>
      </c>
      <c r="U64" s="13">
        <f t="shared" si="6"/>
        <v>142735.04707398993</v>
      </c>
      <c r="V64" s="13">
        <f t="shared" si="7"/>
        <v>116332.93013287411</v>
      </c>
    </row>
    <row r="65" spans="1:22">
      <c r="A65" s="1" t="s">
        <v>61</v>
      </c>
      <c r="B65" s="1" t="s">
        <v>420</v>
      </c>
      <c r="C65" s="1" t="s">
        <v>206</v>
      </c>
      <c r="D65" s="1" t="s">
        <v>250</v>
      </c>
      <c r="E65" s="1" t="s">
        <v>285</v>
      </c>
      <c r="F65" s="3">
        <v>401822</v>
      </c>
      <c r="G65" s="3">
        <v>331198.90625</v>
      </c>
      <c r="H65" s="3">
        <v>467153.5</v>
      </c>
      <c r="I65" s="3">
        <v>424727.40625</v>
      </c>
      <c r="J65" s="3">
        <f t="shared" si="8"/>
        <v>352275.59313827415</v>
      </c>
      <c r="K65" s="12">
        <v>0.95973065850762795</v>
      </c>
      <c r="L65" s="12">
        <v>0.99720770120620705</v>
      </c>
      <c r="M65" s="3">
        <v>367449.83300781302</v>
      </c>
      <c r="N65" s="3">
        <v>504917</v>
      </c>
      <c r="O65" s="13">
        <f t="shared" si="4"/>
        <v>351754.19766583299</v>
      </c>
      <c r="P65" s="13">
        <f t="shared" si="5"/>
        <v>353838.37537371495</v>
      </c>
      <c r="Q65" s="13">
        <f t="shared" si="9"/>
        <v>381196.54970703175</v>
      </c>
      <c r="R65" s="13">
        <f t="shared" si="10"/>
        <v>357281.8417086663</v>
      </c>
      <c r="S65" s="14">
        <v>0</v>
      </c>
      <c r="T65" s="13">
        <f t="shared" si="11"/>
        <v>438166.90415968717</v>
      </c>
      <c r="U65" s="13">
        <f t="shared" si="6"/>
        <v>438166.90415968717</v>
      </c>
      <c r="V65" s="13">
        <f t="shared" si="7"/>
        <v>357117.89706226467</v>
      </c>
    </row>
    <row r="66" spans="1:22">
      <c r="A66" s="1" t="s">
        <v>62</v>
      </c>
      <c r="B66" s="1" t="s">
        <v>421</v>
      </c>
      <c r="C66" s="1" t="s">
        <v>204</v>
      </c>
      <c r="D66" s="1" t="s">
        <v>248</v>
      </c>
      <c r="E66" s="1" t="s">
        <v>285</v>
      </c>
      <c r="F66" s="3">
        <v>239826</v>
      </c>
      <c r="G66" s="3">
        <v>243831.328125</v>
      </c>
      <c r="H66" s="3">
        <v>237241.171875</v>
      </c>
      <c r="I66" s="3">
        <v>212519.703125</v>
      </c>
      <c r="J66" s="3">
        <f t="shared" si="8"/>
        <v>241698.73860561525</v>
      </c>
      <c r="K66" s="12">
        <v>0.93535522339982502</v>
      </c>
      <c r="L66" s="12">
        <v>1.0006799697876001</v>
      </c>
      <c r="M66" s="3">
        <v>243266.34326171901</v>
      </c>
      <c r="N66" s="3">
        <v>239905.15625</v>
      </c>
      <c r="O66" s="13">
        <f t="shared" si="4"/>
        <v>226060.02351775137</v>
      </c>
      <c r="P66" s="13">
        <f t="shared" si="5"/>
        <v>227399.4510634222</v>
      </c>
      <c r="Q66" s="13">
        <f t="shared" si="9"/>
        <v>242930.22456054713</v>
      </c>
      <c r="R66" s="13">
        <f t="shared" si="10"/>
        <v>229354.24874259252</v>
      </c>
      <c r="S66" s="14">
        <v>0</v>
      </c>
      <c r="T66" s="13">
        <f t="shared" si="11"/>
        <v>281277.77400273894</v>
      </c>
      <c r="U66" s="13">
        <f t="shared" si="6"/>
        <v>281277.77400273894</v>
      </c>
      <c r="V66" s="13">
        <f t="shared" si="7"/>
        <v>229249.00577521697</v>
      </c>
    </row>
    <row r="67" spans="1:22">
      <c r="A67" s="1" t="s">
        <v>63</v>
      </c>
      <c r="B67" s="1" t="s">
        <v>422</v>
      </c>
      <c r="C67" s="1" t="s">
        <v>208</v>
      </c>
      <c r="D67" s="1" t="s">
        <v>252</v>
      </c>
      <c r="E67" s="1" t="s">
        <v>285</v>
      </c>
      <c r="F67" s="3">
        <v>192933</v>
      </c>
      <c r="G67" s="3">
        <v>224983.5625</v>
      </c>
      <c r="H67" s="3">
        <v>197386.8125</v>
      </c>
      <c r="I67" s="3">
        <v>200781.390625</v>
      </c>
      <c r="J67" s="3">
        <f t="shared" si="8"/>
        <v>220488.86146211403</v>
      </c>
      <c r="K67" s="12">
        <v>0.94866282285083703</v>
      </c>
      <c r="L67" s="12">
        <v>0.99894207715988204</v>
      </c>
      <c r="M67" s="3">
        <v>218533.41415345701</v>
      </c>
      <c r="N67" s="3">
        <v>231031.078125</v>
      </c>
      <c r="O67" s="13">
        <f t="shared" si="4"/>
        <v>209947.34331188849</v>
      </c>
      <c r="P67" s="13">
        <f t="shared" si="5"/>
        <v>211191.30166594163</v>
      </c>
      <c r="Q67" s="13">
        <f t="shared" si="9"/>
        <v>219783.18055061132</v>
      </c>
      <c r="R67" s="13">
        <f t="shared" si="10"/>
        <v>212272.72783615615</v>
      </c>
      <c r="S67" s="14">
        <v>0</v>
      </c>
      <c r="T67" s="13">
        <f t="shared" si="11"/>
        <v>260329.16632058521</v>
      </c>
      <c r="U67" s="13">
        <f t="shared" si="6"/>
        <v>260329.16632058521</v>
      </c>
      <c r="V67" s="13">
        <f t="shared" si="7"/>
        <v>212175.32300545057</v>
      </c>
    </row>
    <row r="68" spans="1:22">
      <c r="A68" s="1" t="s">
        <v>64</v>
      </c>
      <c r="B68" s="1" t="s">
        <v>423</v>
      </c>
      <c r="C68" s="1" t="s">
        <v>209</v>
      </c>
      <c r="D68" s="1" t="s">
        <v>253</v>
      </c>
      <c r="E68" s="1" t="s">
        <v>285</v>
      </c>
      <c r="F68" s="3">
        <v>292436</v>
      </c>
      <c r="G68" s="3">
        <v>254054.1875</v>
      </c>
      <c r="H68" s="3">
        <v>194262.375</v>
      </c>
      <c r="I68" s="3">
        <v>328638.53125</v>
      </c>
      <c r="J68" s="3">
        <f t="shared" ref="J68:J99" si="12">SUMPRODUCT($G68:$I68,$G$1:$I$1)</f>
        <v>249585.57188027605</v>
      </c>
      <c r="K68" s="12">
        <v>1.01730367333167</v>
      </c>
      <c r="L68" s="12">
        <v>0.99865698814392101</v>
      </c>
      <c r="M68" s="3">
        <v>254279.21875</v>
      </c>
      <c r="N68" s="3">
        <v>279267.71875</v>
      </c>
      <c r="O68" s="13">
        <f t="shared" si="4"/>
        <v>256578.84295187326</v>
      </c>
      <c r="P68" s="13">
        <f t="shared" si="5"/>
        <v>258099.09746011498</v>
      </c>
      <c r="Q68" s="13">
        <f t="shared" ref="Q68:Q99" si="13">($N$1*N68)+((1-$N$1)*M68)</f>
        <v>256778.06875000001</v>
      </c>
      <c r="R68" s="13">
        <f t="shared" ref="R68:R99" si="14">(P68*$J$1)+(Q68*$M$1)</f>
        <v>257932.82474632337</v>
      </c>
      <c r="S68" s="14">
        <v>0</v>
      </c>
      <c r="T68" s="13">
        <f t="shared" ref="T68:T99" si="15">R68/$R$200*$T$1</f>
        <v>316326.2559321897</v>
      </c>
      <c r="U68" s="13">
        <f t="shared" si="6"/>
        <v>316326.2559321897</v>
      </c>
      <c r="V68" s="13">
        <f t="shared" si="7"/>
        <v>257814.46802954713</v>
      </c>
    </row>
    <row r="69" spans="1:22">
      <c r="A69" s="1" t="s">
        <v>65</v>
      </c>
      <c r="B69" s="1" t="s">
        <v>424</v>
      </c>
      <c r="C69" s="1" t="s">
        <v>205</v>
      </c>
      <c r="D69" s="1" t="s">
        <v>249</v>
      </c>
      <c r="E69" s="1" t="s">
        <v>285</v>
      </c>
      <c r="F69" s="3">
        <v>679960</v>
      </c>
      <c r="G69" s="3">
        <v>651154</v>
      </c>
      <c r="H69" s="3">
        <v>766790.4375</v>
      </c>
      <c r="I69" s="3">
        <v>662594.5</v>
      </c>
      <c r="J69" s="3">
        <f t="shared" si="12"/>
        <v>666255.13250889012</v>
      </c>
      <c r="K69" s="12">
        <v>0.97537737239746403</v>
      </c>
      <c r="L69" s="12">
        <v>1.00060474872589</v>
      </c>
      <c r="M69" s="3">
        <v>655922.05383300805</v>
      </c>
      <c r="N69" s="3">
        <v>673078.375</v>
      </c>
      <c r="O69" s="13">
        <f t="shared" ref="O69:O132" si="16">(N$1*N69+(1-N$1)*J69)*K69*L69</f>
        <v>650909.10266930808</v>
      </c>
      <c r="P69" s="13">
        <f t="shared" ref="P69:P132" si="17">O69*$F$200/O$200</f>
        <v>654765.80217891722</v>
      </c>
      <c r="Q69" s="13">
        <f t="shared" si="13"/>
        <v>657637.68594970729</v>
      </c>
      <c r="R69" s="13">
        <f t="shared" si="14"/>
        <v>655127.27494980185</v>
      </c>
      <c r="S69" s="14">
        <v>0</v>
      </c>
      <c r="T69" s="13">
        <f t="shared" si="15"/>
        <v>803441.58696258755</v>
      </c>
      <c r="U69" s="13">
        <f t="shared" ref="U69:U132" si="18">T69+S69</f>
        <v>803441.58696258755</v>
      </c>
      <c r="V69" s="13">
        <f t="shared" ref="V69:V132" si="19">U69*$F$200/$U$200</f>
        <v>654826.65903009532</v>
      </c>
    </row>
    <row r="70" spans="1:22">
      <c r="A70" s="1" t="s">
        <v>66</v>
      </c>
      <c r="B70" s="1" t="s">
        <v>425</v>
      </c>
      <c r="C70" s="1" t="s">
        <v>208</v>
      </c>
      <c r="D70" s="1" t="s">
        <v>252</v>
      </c>
      <c r="E70" s="1" t="s">
        <v>285</v>
      </c>
      <c r="F70" s="3">
        <v>134327</v>
      </c>
      <c r="G70" s="3">
        <v>153506.828125</v>
      </c>
      <c r="H70" s="3">
        <v>108275.265625</v>
      </c>
      <c r="I70" s="3">
        <v>120273.6171875</v>
      </c>
      <c r="J70" s="3">
        <f t="shared" si="12"/>
        <v>146406.8837957725</v>
      </c>
      <c r="K70" s="12">
        <v>0.94846931260455802</v>
      </c>
      <c r="L70" s="12">
        <v>1.0041534900665301</v>
      </c>
      <c r="M70" s="3">
        <v>146831.88964843799</v>
      </c>
      <c r="N70" s="3">
        <v>118839.0078125</v>
      </c>
      <c r="O70" s="13">
        <f t="shared" si="16"/>
        <v>136813.61149771829</v>
      </c>
      <c r="P70" s="13">
        <f t="shared" si="17"/>
        <v>137624.24540375415</v>
      </c>
      <c r="Q70" s="13">
        <f t="shared" si="13"/>
        <v>144032.60146484419</v>
      </c>
      <c r="R70" s="13">
        <f t="shared" si="14"/>
        <v>138430.84010155429</v>
      </c>
      <c r="S70" s="14">
        <v>0</v>
      </c>
      <c r="T70" s="13">
        <f t="shared" si="15"/>
        <v>169770.2081847823</v>
      </c>
      <c r="U70" s="13">
        <f t="shared" si="18"/>
        <v>169770.2081847823</v>
      </c>
      <c r="V70" s="13">
        <f t="shared" si="19"/>
        <v>138367.31883491785</v>
      </c>
    </row>
    <row r="71" spans="1:22">
      <c r="A71" s="1" t="s">
        <v>67</v>
      </c>
      <c r="B71" s="1" t="s">
        <v>426</v>
      </c>
      <c r="C71" s="1" t="s">
        <v>207</v>
      </c>
      <c r="D71" s="1" t="s">
        <v>251</v>
      </c>
      <c r="E71" s="1" t="s">
        <v>285</v>
      </c>
      <c r="F71" s="3">
        <v>292523</v>
      </c>
      <c r="G71" s="3">
        <v>336867.46875</v>
      </c>
      <c r="H71" s="3">
        <v>231476.40625</v>
      </c>
      <c r="I71" s="3">
        <v>227647</v>
      </c>
      <c r="J71" s="3">
        <f t="shared" si="12"/>
        <v>319005.65988918417</v>
      </c>
      <c r="K71" s="12">
        <v>0.95070461370720105</v>
      </c>
      <c r="L71" s="12">
        <v>1.0015240907669101</v>
      </c>
      <c r="M71" s="3">
        <v>327835.08496093802</v>
      </c>
      <c r="N71" s="3">
        <v>268285.15625</v>
      </c>
      <c r="O71" s="13">
        <f t="shared" si="16"/>
        <v>298913.00825515087</v>
      </c>
      <c r="P71" s="13">
        <f t="shared" si="17"/>
        <v>300684.09679520334</v>
      </c>
      <c r="Q71" s="13">
        <f t="shared" si="13"/>
        <v>321880.09208984423</v>
      </c>
      <c r="R71" s="13">
        <f t="shared" si="14"/>
        <v>303351.95377073257</v>
      </c>
      <c r="S71" s="14">
        <v>0</v>
      </c>
      <c r="T71" s="13">
        <f t="shared" si="15"/>
        <v>372027.82492063695</v>
      </c>
      <c r="U71" s="13">
        <f t="shared" si="18"/>
        <v>372027.82492063695</v>
      </c>
      <c r="V71" s="13">
        <f t="shared" si="19"/>
        <v>303212.75573996129</v>
      </c>
    </row>
    <row r="72" spans="1:22">
      <c r="A72" s="1" t="s">
        <v>68</v>
      </c>
      <c r="B72" s="1" t="s">
        <v>427</v>
      </c>
      <c r="C72" s="1" t="s">
        <v>208</v>
      </c>
      <c r="D72" s="1" t="s">
        <v>252</v>
      </c>
      <c r="E72" s="1" t="s">
        <v>285</v>
      </c>
      <c r="F72" s="3">
        <v>376455</v>
      </c>
      <c r="G72" s="3">
        <v>333680.28125</v>
      </c>
      <c r="H72" s="3">
        <v>457892.40625</v>
      </c>
      <c r="I72" s="3">
        <v>385317.03125</v>
      </c>
      <c r="J72" s="3">
        <f t="shared" si="12"/>
        <v>351533.7421954599</v>
      </c>
      <c r="K72" s="12">
        <v>0.95558637109450895</v>
      </c>
      <c r="L72" s="12">
        <v>0.99763727188110396</v>
      </c>
      <c r="M72" s="3">
        <v>342810.81267356902</v>
      </c>
      <c r="N72" s="3">
        <v>534712.3125</v>
      </c>
      <c r="O72" s="13">
        <f t="shared" si="16"/>
        <v>352590.10001375561</v>
      </c>
      <c r="P72" s="13">
        <f t="shared" si="17"/>
        <v>354679.23052405205</v>
      </c>
      <c r="Q72" s="13">
        <f t="shared" si="13"/>
        <v>362000.96265621216</v>
      </c>
      <c r="R72" s="13">
        <f t="shared" si="14"/>
        <v>355600.78829334816</v>
      </c>
      <c r="S72" s="14">
        <v>0</v>
      </c>
      <c r="T72" s="13">
        <f t="shared" si="15"/>
        <v>436105.27693789947</v>
      </c>
      <c r="U72" s="13">
        <f t="shared" si="18"/>
        <v>436105.27693789947</v>
      </c>
      <c r="V72" s="13">
        <f t="shared" si="19"/>
        <v>355437.61502594082</v>
      </c>
    </row>
    <row r="73" spans="1:22">
      <c r="A73" s="1" t="s">
        <v>69</v>
      </c>
      <c r="B73" s="1" t="s">
        <v>428</v>
      </c>
      <c r="C73" s="1" t="s">
        <v>208</v>
      </c>
      <c r="D73" s="1" t="s">
        <v>252</v>
      </c>
      <c r="E73" s="1" t="s">
        <v>285</v>
      </c>
      <c r="F73" s="3">
        <v>151787</v>
      </c>
      <c r="G73" s="3">
        <v>169925.921875</v>
      </c>
      <c r="H73" s="3">
        <v>122486.3125</v>
      </c>
      <c r="I73" s="3">
        <v>143951.3125</v>
      </c>
      <c r="J73" s="3">
        <f t="shared" si="12"/>
        <v>162847.82489822124</v>
      </c>
      <c r="K73" s="12">
        <v>0.95421965378649898</v>
      </c>
      <c r="L73" s="12">
        <v>1.0004459619522099</v>
      </c>
      <c r="M73" s="3">
        <v>159233.301391602</v>
      </c>
      <c r="N73" s="3">
        <v>134386.640625</v>
      </c>
      <c r="O73" s="13">
        <f t="shared" si="16"/>
        <v>152744.860985634</v>
      </c>
      <c r="P73" s="13">
        <f t="shared" si="17"/>
        <v>153649.88908870218</v>
      </c>
      <c r="Q73" s="13">
        <f t="shared" si="13"/>
        <v>156748.63531494181</v>
      </c>
      <c r="R73" s="13">
        <f t="shared" si="14"/>
        <v>154039.91614901007</v>
      </c>
      <c r="S73" s="14">
        <v>0</v>
      </c>
      <c r="T73" s="13">
        <f t="shared" si="15"/>
        <v>188913.02410791497</v>
      </c>
      <c r="U73" s="13">
        <f t="shared" si="18"/>
        <v>188913.02410791497</v>
      </c>
      <c r="V73" s="13">
        <f t="shared" si="19"/>
        <v>153969.23240123264</v>
      </c>
    </row>
    <row r="74" spans="1:22">
      <c r="A74" s="1" t="s">
        <v>70</v>
      </c>
      <c r="B74" s="1" t="s">
        <v>429</v>
      </c>
      <c r="C74" s="1" t="s">
        <v>208</v>
      </c>
      <c r="D74" s="1" t="s">
        <v>252</v>
      </c>
      <c r="E74" s="1" t="s">
        <v>285</v>
      </c>
      <c r="F74" s="3">
        <v>93916</v>
      </c>
      <c r="G74" s="3">
        <v>102169.375</v>
      </c>
      <c r="H74" s="3">
        <v>83748.2890625</v>
      </c>
      <c r="I74" s="3">
        <v>90339.203125</v>
      </c>
      <c r="J74" s="3">
        <f t="shared" si="12"/>
        <v>99348.551167401165</v>
      </c>
      <c r="K74" s="12">
        <v>0.95464398191094901</v>
      </c>
      <c r="L74" s="12">
        <v>0.99983566999435403</v>
      </c>
      <c r="M74" s="3">
        <v>96564.383300781294</v>
      </c>
      <c r="N74" s="3">
        <v>77525.0859375</v>
      </c>
      <c r="O74" s="13">
        <f t="shared" si="16"/>
        <v>92743.88940014581</v>
      </c>
      <c r="P74" s="13">
        <f t="shared" si="17"/>
        <v>93293.405932180729</v>
      </c>
      <c r="Q74" s="13">
        <f t="shared" si="13"/>
        <v>94660.453564453157</v>
      </c>
      <c r="R74" s="13">
        <f t="shared" si="14"/>
        <v>93465.470867605618</v>
      </c>
      <c r="S74" s="14">
        <v>0</v>
      </c>
      <c r="T74" s="13">
        <f t="shared" si="15"/>
        <v>114625.12569916819</v>
      </c>
      <c r="U74" s="13">
        <f t="shared" si="18"/>
        <v>114625.12569916819</v>
      </c>
      <c r="V74" s="13">
        <f t="shared" si="19"/>
        <v>93422.582699825041</v>
      </c>
    </row>
    <row r="75" spans="1:22">
      <c r="A75" s="1" t="s">
        <v>71</v>
      </c>
      <c r="B75" s="1" t="s">
        <v>430</v>
      </c>
      <c r="C75" s="1" t="s">
        <v>208</v>
      </c>
      <c r="D75" s="1" t="s">
        <v>252</v>
      </c>
      <c r="E75" s="1" t="s">
        <v>285</v>
      </c>
      <c r="F75" s="3">
        <v>126211</v>
      </c>
      <c r="G75" s="3">
        <v>128064.5625</v>
      </c>
      <c r="H75" s="3">
        <v>103515.03125</v>
      </c>
      <c r="I75" s="3">
        <v>101697.3046875</v>
      </c>
      <c r="J75" s="3">
        <f t="shared" si="12"/>
        <v>123865.47232616381</v>
      </c>
      <c r="K75" s="12">
        <v>0.95505730279559498</v>
      </c>
      <c r="L75" s="12">
        <v>1.0016673803329501</v>
      </c>
      <c r="M75" s="3">
        <v>118702.584228516</v>
      </c>
      <c r="N75" s="3">
        <v>85870.21875</v>
      </c>
      <c r="O75" s="13">
        <f t="shared" si="16"/>
        <v>114861.05773784126</v>
      </c>
      <c r="P75" s="13">
        <f t="shared" si="17"/>
        <v>115541.62063553942</v>
      </c>
      <c r="Q75" s="13">
        <f t="shared" si="13"/>
        <v>115419.34768066442</v>
      </c>
      <c r="R75" s="13">
        <f t="shared" si="14"/>
        <v>115526.23061723421</v>
      </c>
      <c r="S75" s="14">
        <v>0</v>
      </c>
      <c r="T75" s="13">
        <f t="shared" si="15"/>
        <v>141680.22247284485</v>
      </c>
      <c r="U75" s="13">
        <f t="shared" si="18"/>
        <v>141680.22247284485</v>
      </c>
      <c r="V75" s="13">
        <f t="shared" si="19"/>
        <v>115473.21950718708</v>
      </c>
    </row>
    <row r="76" spans="1:22">
      <c r="A76" s="1" t="s">
        <v>72</v>
      </c>
      <c r="B76" s="1" t="s">
        <v>431</v>
      </c>
      <c r="C76" s="1" t="s">
        <v>204</v>
      </c>
      <c r="D76" s="1" t="s">
        <v>248</v>
      </c>
      <c r="E76" s="1" t="s">
        <v>285</v>
      </c>
      <c r="F76" s="3">
        <v>133285</v>
      </c>
      <c r="G76" s="3">
        <v>144549.875</v>
      </c>
      <c r="H76" s="3">
        <v>97757.8125</v>
      </c>
      <c r="I76" s="3">
        <v>106931.9765625</v>
      </c>
      <c r="J76" s="3">
        <f t="shared" si="12"/>
        <v>137070.64089285315</v>
      </c>
      <c r="K76" s="12">
        <v>0.93910285964453599</v>
      </c>
      <c r="L76" s="12">
        <v>1.0016239881515501</v>
      </c>
      <c r="M76" s="3">
        <v>140265.31042480501</v>
      </c>
      <c r="N76" s="3">
        <v>110831.5859375</v>
      </c>
      <c r="O76" s="13">
        <f t="shared" si="16"/>
        <v>126464.35731093501</v>
      </c>
      <c r="P76" s="13">
        <f t="shared" si="17"/>
        <v>127213.67088302055</v>
      </c>
      <c r="Q76" s="13">
        <f t="shared" si="13"/>
        <v>137321.93797607452</v>
      </c>
      <c r="R76" s="13">
        <f t="shared" si="14"/>
        <v>128485.95890251898</v>
      </c>
      <c r="S76" s="14">
        <v>0</v>
      </c>
      <c r="T76" s="13">
        <f t="shared" si="15"/>
        <v>157573.90459885763</v>
      </c>
      <c r="U76" s="13">
        <f t="shared" si="18"/>
        <v>157573.90459885763</v>
      </c>
      <c r="V76" s="13">
        <f t="shared" si="19"/>
        <v>128427.00100810399</v>
      </c>
    </row>
    <row r="77" spans="1:22">
      <c r="A77" s="1" t="s">
        <v>73</v>
      </c>
      <c r="B77" s="1" t="s">
        <v>432</v>
      </c>
      <c r="C77" s="1" t="s">
        <v>207</v>
      </c>
      <c r="D77" s="1" t="s">
        <v>251</v>
      </c>
      <c r="E77" s="1" t="s">
        <v>285</v>
      </c>
      <c r="F77" s="3">
        <v>552947</v>
      </c>
      <c r="G77" s="3">
        <v>555117.625</v>
      </c>
      <c r="H77" s="3">
        <v>647553.5625</v>
      </c>
      <c r="I77" s="3">
        <v>513544.71875</v>
      </c>
      <c r="J77" s="3">
        <f t="shared" si="12"/>
        <v>565084.83748021617</v>
      </c>
      <c r="K77" s="12">
        <v>0.95537149425509804</v>
      </c>
      <c r="L77" s="12">
        <v>1.0005258321762101</v>
      </c>
      <c r="M77" s="3">
        <v>565799.01062011695</v>
      </c>
      <c r="N77" s="3">
        <v>571125.5625</v>
      </c>
      <c r="O77" s="13">
        <f t="shared" si="16"/>
        <v>540727.24156317057</v>
      </c>
      <c r="P77" s="13">
        <f t="shared" si="17"/>
        <v>543931.10286856163</v>
      </c>
      <c r="Q77" s="13">
        <f t="shared" si="13"/>
        <v>566331.66580810526</v>
      </c>
      <c r="R77" s="13">
        <f t="shared" si="14"/>
        <v>546750.57405938383</v>
      </c>
      <c r="S77" s="14">
        <v>0</v>
      </c>
      <c r="T77" s="13">
        <f t="shared" si="15"/>
        <v>670529.47677783133</v>
      </c>
      <c r="U77" s="13">
        <f t="shared" si="18"/>
        <v>670529.47677783133</v>
      </c>
      <c r="V77" s="13">
        <f t="shared" si="19"/>
        <v>546499.68857047858</v>
      </c>
    </row>
    <row r="78" spans="1:22">
      <c r="A78" s="1" t="s">
        <v>74</v>
      </c>
      <c r="B78" s="1" t="s">
        <v>433</v>
      </c>
      <c r="C78" s="1" t="s">
        <v>206</v>
      </c>
      <c r="D78" s="1" t="s">
        <v>250</v>
      </c>
      <c r="E78" s="1" t="s">
        <v>285</v>
      </c>
      <c r="F78" s="3">
        <v>390052</v>
      </c>
      <c r="G78" s="3">
        <v>373721.53125</v>
      </c>
      <c r="H78" s="3">
        <v>313465.84375</v>
      </c>
      <c r="I78" s="3">
        <v>339612.09375</v>
      </c>
      <c r="J78" s="3">
        <f t="shared" si="12"/>
        <v>364684.87904369953</v>
      </c>
      <c r="K78" s="12">
        <v>0.95981137944774397</v>
      </c>
      <c r="L78" s="12">
        <v>1.00273513793945</v>
      </c>
      <c r="M78" s="3">
        <v>377044.91528320301</v>
      </c>
      <c r="N78" s="3">
        <v>311873.5</v>
      </c>
      <c r="O78" s="13">
        <f t="shared" si="16"/>
        <v>345903.31319972099</v>
      </c>
      <c r="P78" s="13">
        <f t="shared" si="17"/>
        <v>347952.82385016175</v>
      </c>
      <c r="Q78" s="13">
        <f t="shared" si="13"/>
        <v>370527.77375488268</v>
      </c>
      <c r="R78" s="13">
        <f t="shared" si="14"/>
        <v>350794.24444581365</v>
      </c>
      <c r="S78" s="14">
        <v>0</v>
      </c>
      <c r="T78" s="13">
        <f t="shared" si="15"/>
        <v>430210.57927481673</v>
      </c>
      <c r="U78" s="13">
        <f t="shared" si="18"/>
        <v>430210.57927481673</v>
      </c>
      <c r="V78" s="13">
        <f t="shared" si="19"/>
        <v>350633.27674006525</v>
      </c>
    </row>
    <row r="79" spans="1:22">
      <c r="A79" s="1" t="s">
        <v>75</v>
      </c>
      <c r="B79" s="1" t="s">
        <v>434</v>
      </c>
      <c r="C79" s="1" t="s">
        <v>210</v>
      </c>
      <c r="D79" s="1" t="s">
        <v>254</v>
      </c>
      <c r="E79" s="1" t="s">
        <v>285</v>
      </c>
      <c r="F79" s="3">
        <v>132604</v>
      </c>
      <c r="G79" s="3">
        <v>155613.265625</v>
      </c>
      <c r="H79" s="3">
        <v>89950.984375</v>
      </c>
      <c r="I79" s="3">
        <v>134257.953125</v>
      </c>
      <c r="J79" s="3">
        <f t="shared" si="12"/>
        <v>146421.87822787903</v>
      </c>
      <c r="K79" s="12">
        <v>0.94990793290286202</v>
      </c>
      <c r="L79" s="12">
        <v>1.0023778676986701</v>
      </c>
      <c r="M79" s="3">
        <v>143104.340087891</v>
      </c>
      <c r="N79" s="3">
        <v>121569.1953125</v>
      </c>
      <c r="O79" s="13">
        <f t="shared" si="16"/>
        <v>137051.64520723923</v>
      </c>
      <c r="P79" s="13">
        <f t="shared" si="17"/>
        <v>137863.68948607065</v>
      </c>
      <c r="Q79" s="13">
        <f t="shared" si="13"/>
        <v>140950.82561035189</v>
      </c>
      <c r="R79" s="13">
        <f t="shared" si="14"/>
        <v>138252.25522828207</v>
      </c>
      <c r="S79" s="14">
        <v>0</v>
      </c>
      <c r="T79" s="13">
        <f t="shared" si="15"/>
        <v>169551.19346890083</v>
      </c>
      <c r="U79" s="13">
        <f t="shared" si="18"/>
        <v>169551.19346890083</v>
      </c>
      <c r="V79" s="13">
        <f t="shared" si="19"/>
        <v>138188.81590825049</v>
      </c>
    </row>
    <row r="80" spans="1:22">
      <c r="A80" s="1" t="s">
        <v>76</v>
      </c>
      <c r="B80" s="1" t="s">
        <v>435</v>
      </c>
      <c r="C80" s="1" t="s">
        <v>211</v>
      </c>
      <c r="D80" s="1" t="s">
        <v>255</v>
      </c>
      <c r="E80" s="1" t="s">
        <v>285</v>
      </c>
      <c r="F80" s="3">
        <v>510653</v>
      </c>
      <c r="G80" s="3">
        <v>479962.34375</v>
      </c>
      <c r="H80" s="3">
        <v>537206.6875</v>
      </c>
      <c r="I80" s="3">
        <v>548131.375</v>
      </c>
      <c r="J80" s="3">
        <f t="shared" si="12"/>
        <v>490031.1254285071</v>
      </c>
      <c r="K80" s="12">
        <v>0.97301024409904902</v>
      </c>
      <c r="L80" s="12">
        <v>0.99961298704147294</v>
      </c>
      <c r="M80" s="3">
        <v>478349.20732116699</v>
      </c>
      <c r="N80" s="3">
        <v>594652.375</v>
      </c>
      <c r="O80" s="13">
        <f t="shared" si="16"/>
        <v>486796.59019895026</v>
      </c>
      <c r="P80" s="13">
        <f t="shared" si="17"/>
        <v>489680.90716886299</v>
      </c>
      <c r="Q80" s="13">
        <f t="shared" si="13"/>
        <v>489979.5240890503</v>
      </c>
      <c r="R80" s="13">
        <f t="shared" si="14"/>
        <v>489718.49291194597</v>
      </c>
      <c r="S80" s="14">
        <v>0</v>
      </c>
      <c r="T80" s="13">
        <f t="shared" si="15"/>
        <v>600585.89858016348</v>
      </c>
      <c r="U80" s="13">
        <f t="shared" si="18"/>
        <v>600585.89858016348</v>
      </c>
      <c r="V80" s="13">
        <f t="shared" si="19"/>
        <v>489493.77753102197</v>
      </c>
    </row>
    <row r="81" spans="1:22">
      <c r="A81" s="1" t="s">
        <v>77</v>
      </c>
      <c r="B81" s="1" t="s">
        <v>436</v>
      </c>
      <c r="C81" s="1" t="s">
        <v>212</v>
      </c>
      <c r="D81" s="1" t="s">
        <v>256</v>
      </c>
      <c r="E81" s="1" t="s">
        <v>285</v>
      </c>
      <c r="F81" s="3">
        <v>318918</v>
      </c>
      <c r="G81" s="3">
        <v>371654.09375</v>
      </c>
      <c r="H81" s="3">
        <v>341415.78125</v>
      </c>
      <c r="I81" s="3">
        <v>362834.5</v>
      </c>
      <c r="J81" s="3">
        <f t="shared" si="12"/>
        <v>367463.44417370652</v>
      </c>
      <c r="K81" s="12">
        <v>0.95254466104698399</v>
      </c>
      <c r="L81" s="12">
        <v>0.99881029129028298</v>
      </c>
      <c r="M81" s="3">
        <v>354699.71255493199</v>
      </c>
      <c r="N81" s="3">
        <v>318815.5625</v>
      </c>
      <c r="O81" s="13">
        <f t="shared" si="16"/>
        <v>344980.49870829069</v>
      </c>
      <c r="P81" s="13">
        <f t="shared" si="17"/>
        <v>347024.54159344442</v>
      </c>
      <c r="Q81" s="13">
        <f t="shared" si="13"/>
        <v>351111.29754943884</v>
      </c>
      <c r="R81" s="13">
        <f t="shared" si="14"/>
        <v>347538.92557178211</v>
      </c>
      <c r="S81" s="14">
        <v>0</v>
      </c>
      <c r="T81" s="13">
        <f t="shared" si="15"/>
        <v>426218.28852120467</v>
      </c>
      <c r="U81" s="13">
        <f t="shared" si="18"/>
        <v>426218.28852120467</v>
      </c>
      <c r="V81" s="13">
        <f t="shared" si="19"/>
        <v>347379.45162261307</v>
      </c>
    </row>
    <row r="82" spans="1:22">
      <c r="A82" s="1" t="s">
        <v>78</v>
      </c>
      <c r="B82" s="1" t="s">
        <v>437</v>
      </c>
      <c r="C82" s="1" t="s">
        <v>210</v>
      </c>
      <c r="D82" s="1" t="s">
        <v>254</v>
      </c>
      <c r="E82" s="1" t="s">
        <v>285</v>
      </c>
      <c r="F82" s="3">
        <v>141226</v>
      </c>
      <c r="G82" s="3">
        <v>146461.65625</v>
      </c>
      <c r="H82" s="3">
        <v>100660.8671875</v>
      </c>
      <c r="I82" s="3">
        <v>141369.21875</v>
      </c>
      <c r="J82" s="3">
        <f t="shared" si="12"/>
        <v>140457.18418620605</v>
      </c>
      <c r="K82" s="12">
        <v>0.95535758431703</v>
      </c>
      <c r="L82" s="12">
        <v>1.00024390220642</v>
      </c>
      <c r="M82" s="3">
        <v>143447.36206054699</v>
      </c>
      <c r="N82" s="3">
        <v>131775.015625</v>
      </c>
      <c r="O82" s="13">
        <f t="shared" si="16"/>
        <v>133389.90478466847</v>
      </c>
      <c r="P82" s="13">
        <f t="shared" si="17"/>
        <v>134180.2528966555</v>
      </c>
      <c r="Q82" s="13">
        <f t="shared" si="13"/>
        <v>142280.1274169923</v>
      </c>
      <c r="R82" s="13">
        <f t="shared" si="14"/>
        <v>135199.7524030295</v>
      </c>
      <c r="S82" s="14">
        <v>0</v>
      </c>
      <c r="T82" s="13">
        <f t="shared" si="15"/>
        <v>165807.63430428412</v>
      </c>
      <c r="U82" s="13">
        <f t="shared" si="18"/>
        <v>165807.63430428412</v>
      </c>
      <c r="V82" s="13">
        <f t="shared" si="19"/>
        <v>135137.71377409919</v>
      </c>
    </row>
    <row r="83" spans="1:22">
      <c r="A83" s="1" t="s">
        <v>79</v>
      </c>
      <c r="B83" s="1" t="s">
        <v>438</v>
      </c>
      <c r="C83" s="1" t="s">
        <v>213</v>
      </c>
      <c r="D83" s="1" t="s">
        <v>257</v>
      </c>
      <c r="E83" s="1" t="s">
        <v>285</v>
      </c>
      <c r="F83" s="3">
        <v>187099</v>
      </c>
      <c r="G83" s="3">
        <v>202417.140625</v>
      </c>
      <c r="H83" s="3">
        <v>142744.859375</v>
      </c>
      <c r="I83" s="3">
        <v>140369.796875</v>
      </c>
      <c r="J83" s="3">
        <f t="shared" si="12"/>
        <v>192295.2260192172</v>
      </c>
      <c r="K83" s="12">
        <v>0.94418968090255795</v>
      </c>
      <c r="L83" s="12">
        <v>1.00268626213074</v>
      </c>
      <c r="M83" s="3">
        <v>216968.55322265599</v>
      </c>
      <c r="N83" s="3">
        <v>150049.890625</v>
      </c>
      <c r="O83" s="13">
        <f t="shared" si="16"/>
        <v>178051.41852485525</v>
      </c>
      <c r="P83" s="13">
        <f t="shared" si="17"/>
        <v>179106.39043367325</v>
      </c>
      <c r="Q83" s="13">
        <f t="shared" si="13"/>
        <v>210276.68696289041</v>
      </c>
      <c r="R83" s="13">
        <f t="shared" si="14"/>
        <v>183029.67367038032</v>
      </c>
      <c r="S83" s="14">
        <v>3315.1937323813886</v>
      </c>
      <c r="T83" s="13">
        <f t="shared" si="15"/>
        <v>224465.77496905872</v>
      </c>
      <c r="U83" s="13">
        <f t="shared" si="18"/>
        <v>227780.96870144011</v>
      </c>
      <c r="V83" s="13">
        <f t="shared" si="19"/>
        <v>185647.66019803783</v>
      </c>
    </row>
    <row r="84" spans="1:22">
      <c r="A84" s="1" t="s">
        <v>80</v>
      </c>
      <c r="B84" s="1" t="s">
        <v>439</v>
      </c>
      <c r="C84" s="1" t="s">
        <v>210</v>
      </c>
      <c r="D84" s="1" t="s">
        <v>254</v>
      </c>
      <c r="E84" s="1" t="s">
        <v>285</v>
      </c>
      <c r="F84" s="3">
        <v>218317</v>
      </c>
      <c r="G84" s="3">
        <v>243079.5</v>
      </c>
      <c r="H84" s="3">
        <v>262587.53125</v>
      </c>
      <c r="I84" s="3">
        <v>178601.5</v>
      </c>
      <c r="J84" s="3">
        <f t="shared" si="12"/>
        <v>242872.02267571428</v>
      </c>
      <c r="K84" s="12">
        <v>0.94595063547991598</v>
      </c>
      <c r="L84" s="12">
        <v>1.0013724565505999</v>
      </c>
      <c r="M84" s="3">
        <v>238936.53198242199</v>
      </c>
      <c r="N84" s="3">
        <v>204217.5</v>
      </c>
      <c r="O84" s="13">
        <f t="shared" si="16"/>
        <v>226398.71369060603</v>
      </c>
      <c r="P84" s="13">
        <f t="shared" si="17"/>
        <v>227740.14800837176</v>
      </c>
      <c r="Q84" s="13">
        <f t="shared" si="13"/>
        <v>235464.6287841798</v>
      </c>
      <c r="R84" s="13">
        <f t="shared" si="14"/>
        <v>228712.39817325509</v>
      </c>
      <c r="S84" s="14">
        <v>0</v>
      </c>
      <c r="T84" s="13">
        <f t="shared" si="15"/>
        <v>280490.61483574985</v>
      </c>
      <c r="U84" s="13">
        <f t="shared" si="18"/>
        <v>280490.61483574985</v>
      </c>
      <c r="V84" s="13">
        <f t="shared" si="19"/>
        <v>228607.4497295646</v>
      </c>
    </row>
    <row r="85" spans="1:22">
      <c r="A85" s="1" t="s">
        <v>81</v>
      </c>
      <c r="B85" s="1" t="s">
        <v>440</v>
      </c>
      <c r="C85" s="1" t="s">
        <v>211</v>
      </c>
      <c r="D85" s="1" t="s">
        <v>255</v>
      </c>
      <c r="E85" s="1" t="s">
        <v>285</v>
      </c>
      <c r="F85" s="3">
        <v>190929</v>
      </c>
      <c r="G85" s="3">
        <v>204481.625</v>
      </c>
      <c r="H85" s="3">
        <v>219553.59375</v>
      </c>
      <c r="I85" s="3">
        <v>181823.484375</v>
      </c>
      <c r="J85" s="3">
        <f t="shared" si="12"/>
        <v>205448.01775982173</v>
      </c>
      <c r="K85" s="12">
        <v>0.96696768131389499</v>
      </c>
      <c r="L85" s="12">
        <v>0.99958860874176003</v>
      </c>
      <c r="M85" s="3">
        <v>204503.30371093799</v>
      </c>
      <c r="N85" s="3">
        <v>188265.953125</v>
      </c>
      <c r="O85" s="13">
        <f t="shared" si="16"/>
        <v>196919.09910693634</v>
      </c>
      <c r="P85" s="13">
        <f t="shared" si="17"/>
        <v>198085.86385157419</v>
      </c>
      <c r="Q85" s="13">
        <f t="shared" si="13"/>
        <v>202879.5686523442</v>
      </c>
      <c r="R85" s="13">
        <f t="shared" si="14"/>
        <v>198689.22871430349</v>
      </c>
      <c r="S85" s="14">
        <v>0</v>
      </c>
      <c r="T85" s="13">
        <f t="shared" si="15"/>
        <v>243670.49783238582</v>
      </c>
      <c r="U85" s="13">
        <f t="shared" si="18"/>
        <v>243670.49783238582</v>
      </c>
      <c r="V85" s="13">
        <f t="shared" si="19"/>
        <v>198598.05689546827</v>
      </c>
    </row>
    <row r="86" spans="1:22">
      <c r="A86" s="1" t="s">
        <v>82</v>
      </c>
      <c r="B86" s="1" t="s">
        <v>441</v>
      </c>
      <c r="C86" s="1" t="s">
        <v>213</v>
      </c>
      <c r="D86" s="1" t="s">
        <v>257</v>
      </c>
      <c r="E86" s="1" t="s">
        <v>285</v>
      </c>
      <c r="F86" s="3">
        <v>177533</v>
      </c>
      <c r="G86" s="3">
        <v>183574.484375</v>
      </c>
      <c r="H86" s="3">
        <v>113390.28125</v>
      </c>
      <c r="I86" s="3">
        <v>189366.140625</v>
      </c>
      <c r="J86" s="3">
        <f t="shared" si="12"/>
        <v>174937.37497841011</v>
      </c>
      <c r="K86" s="12">
        <v>0.95539867026034497</v>
      </c>
      <c r="L86" s="12">
        <v>1.0007288455963099</v>
      </c>
      <c r="M86" s="3">
        <v>182656.30029296901</v>
      </c>
      <c r="N86" s="3">
        <v>158009.859375</v>
      </c>
      <c r="O86" s="13">
        <f t="shared" si="16"/>
        <v>165638.31967762925</v>
      </c>
      <c r="P86" s="13">
        <f t="shared" si="17"/>
        <v>166619.74277288708</v>
      </c>
      <c r="Q86" s="13">
        <f t="shared" si="13"/>
        <v>180191.6562011721</v>
      </c>
      <c r="R86" s="13">
        <f t="shared" si="14"/>
        <v>168327.98640134663</v>
      </c>
      <c r="S86" s="14">
        <v>0</v>
      </c>
      <c r="T86" s="13">
        <f t="shared" si="15"/>
        <v>206435.77163670599</v>
      </c>
      <c r="U86" s="13">
        <f t="shared" si="18"/>
        <v>206435.77163670599</v>
      </c>
      <c r="V86" s="13">
        <f t="shared" si="19"/>
        <v>168250.74633765323</v>
      </c>
    </row>
    <row r="87" spans="1:22">
      <c r="A87" s="1" t="s">
        <v>83</v>
      </c>
      <c r="B87" s="1" t="s">
        <v>442</v>
      </c>
      <c r="C87" s="1" t="s">
        <v>212</v>
      </c>
      <c r="D87" s="1" t="s">
        <v>256</v>
      </c>
      <c r="E87" s="1" t="s">
        <v>285</v>
      </c>
      <c r="F87" s="3">
        <v>567408</v>
      </c>
      <c r="G87" s="3">
        <v>536636.875</v>
      </c>
      <c r="H87" s="3">
        <v>718008.6875</v>
      </c>
      <c r="I87" s="3">
        <v>712117.5</v>
      </c>
      <c r="J87" s="3">
        <f t="shared" si="12"/>
        <v>566858.18352437182</v>
      </c>
      <c r="K87" s="12">
        <v>0.95701760150835702</v>
      </c>
      <c r="L87" s="12">
        <v>0.997661173343658</v>
      </c>
      <c r="M87" s="3">
        <v>571795.56048583996</v>
      </c>
      <c r="N87" s="3">
        <v>771316.9375</v>
      </c>
      <c r="O87" s="13">
        <f t="shared" si="16"/>
        <v>560745.76016243489</v>
      </c>
      <c r="P87" s="13">
        <f t="shared" si="17"/>
        <v>564068.23313041951</v>
      </c>
      <c r="Q87" s="13">
        <f t="shared" si="13"/>
        <v>591747.698187256</v>
      </c>
      <c r="R87" s="13">
        <f t="shared" si="14"/>
        <v>567552.1390713437</v>
      </c>
      <c r="S87" s="14">
        <v>0</v>
      </c>
      <c r="T87" s="13">
        <f t="shared" si="15"/>
        <v>696040.30962446425</v>
      </c>
      <c r="U87" s="13">
        <f t="shared" si="18"/>
        <v>696040.30962446425</v>
      </c>
      <c r="V87" s="13">
        <f t="shared" si="19"/>
        <v>567291.70844237704</v>
      </c>
    </row>
    <row r="88" spans="1:22">
      <c r="A88" s="1" t="s">
        <v>84</v>
      </c>
      <c r="B88" s="1" t="s">
        <v>443</v>
      </c>
      <c r="C88" s="1" t="s">
        <v>214</v>
      </c>
      <c r="D88" s="1" t="s">
        <v>258</v>
      </c>
      <c r="E88" s="1" t="s">
        <v>285</v>
      </c>
      <c r="F88" s="3">
        <v>308614</v>
      </c>
      <c r="G88" s="3">
        <v>358388.46875</v>
      </c>
      <c r="H88" s="3">
        <v>288222.3125</v>
      </c>
      <c r="I88" s="3">
        <v>265823.6875</v>
      </c>
      <c r="J88" s="3">
        <f t="shared" si="12"/>
        <v>345673.14341791422</v>
      </c>
      <c r="K88" s="12">
        <v>0.94519873832827495</v>
      </c>
      <c r="L88" s="12">
        <v>1.0038881301879901</v>
      </c>
      <c r="M88" s="3">
        <v>346662.01489257801</v>
      </c>
      <c r="N88" s="3">
        <v>240468.890625</v>
      </c>
      <c r="O88" s="13">
        <f t="shared" si="16"/>
        <v>318017.63125521969</v>
      </c>
      <c r="P88" s="13">
        <f t="shared" si="17"/>
        <v>319901.91653787956</v>
      </c>
      <c r="Q88" s="13">
        <f t="shared" si="13"/>
        <v>336042.70246582018</v>
      </c>
      <c r="R88" s="13">
        <f t="shared" si="14"/>
        <v>321933.49409438472</v>
      </c>
      <c r="S88" s="14">
        <v>0</v>
      </c>
      <c r="T88" s="13">
        <f t="shared" si="15"/>
        <v>394816.04152631608</v>
      </c>
      <c r="U88" s="13">
        <f t="shared" si="18"/>
        <v>394816.04152631608</v>
      </c>
      <c r="V88" s="13">
        <f t="shared" si="19"/>
        <v>321785.76961837511</v>
      </c>
    </row>
    <row r="89" spans="1:22">
      <c r="A89" s="1" t="s">
        <v>85</v>
      </c>
      <c r="B89" s="1" t="s">
        <v>444</v>
      </c>
      <c r="C89" s="1" t="s">
        <v>210</v>
      </c>
      <c r="D89" s="1" t="s">
        <v>254</v>
      </c>
      <c r="E89" s="1" t="s">
        <v>285</v>
      </c>
      <c r="F89" s="3">
        <v>217542</v>
      </c>
      <c r="G89" s="3">
        <v>242721.359375</v>
      </c>
      <c r="H89" s="3">
        <v>151157.703125</v>
      </c>
      <c r="I89" s="3">
        <v>201337.890625</v>
      </c>
      <c r="J89" s="3">
        <f t="shared" si="12"/>
        <v>229422.88053536473</v>
      </c>
      <c r="K89" s="12">
        <v>0.95725228404551199</v>
      </c>
      <c r="L89" s="12">
        <v>1.0019050836563099</v>
      </c>
      <c r="M89" s="3">
        <v>225027.644287109</v>
      </c>
      <c r="N89" s="3">
        <v>175791.90625</v>
      </c>
      <c r="O89" s="13">
        <f t="shared" si="16"/>
        <v>214890.34479756927</v>
      </c>
      <c r="P89" s="13">
        <f t="shared" si="17"/>
        <v>216163.59091442626</v>
      </c>
      <c r="Q89" s="13">
        <f t="shared" si="13"/>
        <v>220104.0704833981</v>
      </c>
      <c r="R89" s="13">
        <f t="shared" si="14"/>
        <v>216659.5636563937</v>
      </c>
      <c r="S89" s="14">
        <v>0</v>
      </c>
      <c r="T89" s="13">
        <f t="shared" si="15"/>
        <v>265709.13822516828</v>
      </c>
      <c r="U89" s="13">
        <f t="shared" si="18"/>
        <v>265709.13822516828</v>
      </c>
      <c r="V89" s="13">
        <f t="shared" si="19"/>
        <v>216560.14585395707</v>
      </c>
    </row>
    <row r="90" spans="1:22">
      <c r="A90" s="1" t="s">
        <v>86</v>
      </c>
      <c r="B90" s="1" t="s">
        <v>445</v>
      </c>
      <c r="C90" s="1" t="s">
        <v>211</v>
      </c>
      <c r="D90" s="1" t="s">
        <v>255</v>
      </c>
      <c r="E90" s="1" t="s">
        <v>285</v>
      </c>
      <c r="F90" s="3">
        <v>284761</v>
      </c>
      <c r="G90" s="3">
        <v>296466.84375</v>
      </c>
      <c r="H90" s="3">
        <v>275185.46875</v>
      </c>
      <c r="I90" s="3">
        <v>238251.84375</v>
      </c>
      <c r="J90" s="3">
        <f t="shared" si="12"/>
        <v>291359.8702889561</v>
      </c>
      <c r="K90" s="12">
        <v>0.97118752649108597</v>
      </c>
      <c r="L90" s="12">
        <v>1.00102055072784</v>
      </c>
      <c r="M90" s="3">
        <v>282431.86083984398</v>
      </c>
      <c r="N90" s="3">
        <v>213167.703125</v>
      </c>
      <c r="O90" s="13">
        <f t="shared" si="16"/>
        <v>275652.17622628028</v>
      </c>
      <c r="P90" s="13">
        <f t="shared" si="17"/>
        <v>277285.44208247267</v>
      </c>
      <c r="Q90" s="13">
        <f t="shared" si="13"/>
        <v>275505.44506835961</v>
      </c>
      <c r="R90" s="13">
        <f t="shared" si="14"/>
        <v>277061.40082446561</v>
      </c>
      <c r="S90" s="14">
        <v>0</v>
      </c>
      <c r="T90" s="13">
        <f t="shared" si="15"/>
        <v>339785.35175709607</v>
      </c>
      <c r="U90" s="13">
        <f t="shared" si="18"/>
        <v>339785.35175709607</v>
      </c>
      <c r="V90" s="13">
        <f t="shared" si="19"/>
        <v>276934.26664610242</v>
      </c>
    </row>
    <row r="91" spans="1:22">
      <c r="A91" s="1" t="s">
        <v>87</v>
      </c>
      <c r="B91" s="1" t="s">
        <v>446</v>
      </c>
      <c r="C91" s="1" t="s">
        <v>213</v>
      </c>
      <c r="D91" s="1" t="s">
        <v>257</v>
      </c>
      <c r="E91" s="1" t="s">
        <v>285</v>
      </c>
      <c r="F91" s="3">
        <v>309590</v>
      </c>
      <c r="G91" s="3">
        <v>326280.78125</v>
      </c>
      <c r="H91" s="3">
        <v>199508.96875</v>
      </c>
      <c r="I91" s="3">
        <v>257623.609375</v>
      </c>
      <c r="J91" s="3">
        <f t="shared" si="12"/>
        <v>307397.42953181372</v>
      </c>
      <c r="K91" s="12">
        <v>0.95546891999591199</v>
      </c>
      <c r="L91" s="12">
        <v>1.0016282796859699</v>
      </c>
      <c r="M91" s="3">
        <v>333917.72924804699</v>
      </c>
      <c r="N91" s="3">
        <v>260210.890625</v>
      </c>
      <c r="O91" s="13">
        <f t="shared" si="16"/>
        <v>289671.06161789404</v>
      </c>
      <c r="P91" s="13">
        <f t="shared" si="17"/>
        <v>291387.39072853071</v>
      </c>
      <c r="Q91" s="13">
        <f t="shared" si="13"/>
        <v>326547.04538574227</v>
      </c>
      <c r="R91" s="13">
        <f t="shared" si="14"/>
        <v>295812.79886013927</v>
      </c>
      <c r="S91" s="14">
        <v>0</v>
      </c>
      <c r="T91" s="13">
        <f t="shared" si="15"/>
        <v>362781.88017472782</v>
      </c>
      <c r="U91" s="13">
        <f t="shared" si="18"/>
        <v>362781.88017472782</v>
      </c>
      <c r="V91" s="13">
        <f t="shared" si="19"/>
        <v>295677.06029453437</v>
      </c>
    </row>
    <row r="92" spans="1:22">
      <c r="A92" s="1" t="s">
        <v>88</v>
      </c>
      <c r="B92" s="1" t="s">
        <v>447</v>
      </c>
      <c r="C92" s="1" t="s">
        <v>210</v>
      </c>
      <c r="D92" s="1" t="s">
        <v>254</v>
      </c>
      <c r="E92" s="1" t="s">
        <v>285</v>
      </c>
      <c r="F92" s="3">
        <v>148813</v>
      </c>
      <c r="G92" s="3">
        <v>167613.46875</v>
      </c>
      <c r="H92" s="3">
        <v>93355.1328125</v>
      </c>
      <c r="I92" s="3">
        <v>132282.796875</v>
      </c>
      <c r="J92" s="3">
        <f t="shared" si="12"/>
        <v>156754.99885167909</v>
      </c>
      <c r="K92" s="12">
        <v>0.94570805102417299</v>
      </c>
      <c r="L92" s="12">
        <v>1.0006679296493499</v>
      </c>
      <c r="M92" s="3">
        <v>152276.12255859401</v>
      </c>
      <c r="N92" s="3">
        <v>116752.296875</v>
      </c>
      <c r="O92" s="13">
        <f t="shared" si="16"/>
        <v>144557.86675680857</v>
      </c>
      <c r="P92" s="13">
        <f t="shared" si="17"/>
        <v>145414.38612571097</v>
      </c>
      <c r="Q92" s="13">
        <f t="shared" si="13"/>
        <v>148723.73999023461</v>
      </c>
      <c r="R92" s="13">
        <f t="shared" si="14"/>
        <v>145830.92154521996</v>
      </c>
      <c r="S92" s="14">
        <v>0</v>
      </c>
      <c r="T92" s="13">
        <f t="shared" si="15"/>
        <v>178845.59461134608</v>
      </c>
      <c r="U92" s="13">
        <f t="shared" si="18"/>
        <v>178845.59461134608</v>
      </c>
      <c r="V92" s="13">
        <f t="shared" si="19"/>
        <v>145764.00462956363</v>
      </c>
    </row>
    <row r="93" spans="1:22">
      <c r="A93" s="1" t="s">
        <v>89</v>
      </c>
      <c r="B93" s="1" t="s">
        <v>448</v>
      </c>
      <c r="C93" s="1" t="s">
        <v>210</v>
      </c>
      <c r="D93" s="1" t="s">
        <v>254</v>
      </c>
      <c r="E93" s="1" t="s">
        <v>285</v>
      </c>
      <c r="F93" s="3">
        <v>289875</v>
      </c>
      <c r="G93" s="3">
        <v>313471.03125</v>
      </c>
      <c r="H93" s="3">
        <v>394014.59375</v>
      </c>
      <c r="I93" s="3">
        <v>325842.5625</v>
      </c>
      <c r="J93" s="3">
        <f t="shared" si="12"/>
        <v>324171.99800037738</v>
      </c>
      <c r="K93" s="12">
        <v>0.944514699638621</v>
      </c>
      <c r="L93" s="12">
        <v>0.99892312288284302</v>
      </c>
      <c r="M93" s="3">
        <v>333486.27062988299</v>
      </c>
      <c r="N93" s="3">
        <v>422380.84375</v>
      </c>
      <c r="O93" s="13">
        <f t="shared" si="16"/>
        <v>315121.47423327272</v>
      </c>
      <c r="P93" s="13">
        <f t="shared" si="17"/>
        <v>316988.59950492566</v>
      </c>
      <c r="Q93" s="13">
        <f t="shared" si="13"/>
        <v>342375.72794189467</v>
      </c>
      <c r="R93" s="13">
        <f t="shared" si="14"/>
        <v>320183.97800674808</v>
      </c>
      <c r="S93" s="14">
        <v>0</v>
      </c>
      <c r="T93" s="13">
        <f t="shared" si="15"/>
        <v>392670.45236278279</v>
      </c>
      <c r="U93" s="13">
        <f t="shared" si="18"/>
        <v>392670.45236278279</v>
      </c>
      <c r="V93" s="13">
        <f t="shared" si="19"/>
        <v>320037.05632495543</v>
      </c>
    </row>
    <row r="94" spans="1:22">
      <c r="A94" s="1" t="s">
        <v>90</v>
      </c>
      <c r="B94" s="1" t="s">
        <v>449</v>
      </c>
      <c r="C94" s="1" t="s">
        <v>214</v>
      </c>
      <c r="D94" s="1" t="s">
        <v>258</v>
      </c>
      <c r="E94" s="1" t="s">
        <v>285</v>
      </c>
      <c r="F94" s="3">
        <v>184922</v>
      </c>
      <c r="G94" s="3">
        <v>188294.09375</v>
      </c>
      <c r="H94" s="3">
        <v>165778.21875</v>
      </c>
      <c r="I94" s="3">
        <v>195887.171875</v>
      </c>
      <c r="J94" s="3">
        <f t="shared" si="12"/>
        <v>185761.1419014587</v>
      </c>
      <c r="K94" s="12">
        <v>0.94419521625213498</v>
      </c>
      <c r="L94" s="12">
        <v>0.99941045045852706</v>
      </c>
      <c r="M94" s="3">
        <v>192605.89501571699</v>
      </c>
      <c r="N94" s="3">
        <v>196024.265625</v>
      </c>
      <c r="O94" s="13">
        <f t="shared" si="16"/>
        <v>176259.84557157449</v>
      </c>
      <c r="P94" s="13">
        <f t="shared" si="17"/>
        <v>177304.20223703206</v>
      </c>
      <c r="Q94" s="13">
        <f t="shared" si="13"/>
        <v>192947.7320766453</v>
      </c>
      <c r="R94" s="13">
        <f t="shared" si="14"/>
        <v>179273.19211575051</v>
      </c>
      <c r="S94" s="14">
        <v>0</v>
      </c>
      <c r="T94" s="13">
        <f t="shared" si="15"/>
        <v>219858.86327868723</v>
      </c>
      <c r="U94" s="13">
        <f t="shared" si="18"/>
        <v>219858.86327868723</v>
      </c>
      <c r="V94" s="13">
        <f t="shared" si="19"/>
        <v>179190.92966448751</v>
      </c>
    </row>
    <row r="95" spans="1:22">
      <c r="A95" s="1" t="s">
        <v>91</v>
      </c>
      <c r="B95" s="1" t="s">
        <v>450</v>
      </c>
      <c r="C95" s="1" t="s">
        <v>212</v>
      </c>
      <c r="D95" s="1" t="s">
        <v>256</v>
      </c>
      <c r="E95" s="1" t="s">
        <v>285</v>
      </c>
      <c r="F95" s="3">
        <v>284454</v>
      </c>
      <c r="G95" s="3">
        <v>306479.03125</v>
      </c>
      <c r="H95" s="3">
        <v>212275.296875</v>
      </c>
      <c r="I95" s="3">
        <v>321743.125</v>
      </c>
      <c r="J95" s="3">
        <f t="shared" si="12"/>
        <v>295196.74578469753</v>
      </c>
      <c r="K95" s="12">
        <v>0.95185972680825603</v>
      </c>
      <c r="L95" s="12">
        <v>0.99860686063766502</v>
      </c>
      <c r="M95" s="3">
        <v>314102.844116211</v>
      </c>
      <c r="N95" s="3">
        <v>370623.21875</v>
      </c>
      <c r="O95" s="13">
        <f t="shared" si="16"/>
        <v>287763.98138064926</v>
      </c>
      <c r="P95" s="13">
        <f t="shared" si="17"/>
        <v>289469.0108560748</v>
      </c>
      <c r="Q95" s="13">
        <f t="shared" si="13"/>
        <v>319754.88157958991</v>
      </c>
      <c r="R95" s="13">
        <f t="shared" si="14"/>
        <v>293280.97487788863</v>
      </c>
      <c r="S95" s="14">
        <v>0</v>
      </c>
      <c r="T95" s="13">
        <f t="shared" si="15"/>
        <v>359676.87637471774</v>
      </c>
      <c r="U95" s="13">
        <f t="shared" si="18"/>
        <v>359676.87637471774</v>
      </c>
      <c r="V95" s="13">
        <f t="shared" si="19"/>
        <v>293146.39808133844</v>
      </c>
    </row>
    <row r="96" spans="1:22">
      <c r="A96" s="1" t="s">
        <v>92</v>
      </c>
      <c r="B96" s="1" t="s">
        <v>451</v>
      </c>
      <c r="C96" s="1" t="s">
        <v>212</v>
      </c>
      <c r="D96" s="1" t="s">
        <v>256</v>
      </c>
      <c r="E96" s="1" t="s">
        <v>285</v>
      </c>
      <c r="F96" s="3">
        <v>278410</v>
      </c>
      <c r="G96" s="3">
        <v>297819.875</v>
      </c>
      <c r="H96" s="3">
        <v>281195.15625</v>
      </c>
      <c r="I96" s="3">
        <v>316778.65625</v>
      </c>
      <c r="J96" s="3">
        <f t="shared" si="12"/>
        <v>296503.604840404</v>
      </c>
      <c r="K96" s="12">
        <v>0.95119841501512103</v>
      </c>
      <c r="L96" s="12">
        <v>0.99788403511047397</v>
      </c>
      <c r="M96" s="3">
        <v>305761.56640625</v>
      </c>
      <c r="N96" s="3">
        <v>361275.25</v>
      </c>
      <c r="O96" s="13">
        <f t="shared" si="16"/>
        <v>287585.01745530771</v>
      </c>
      <c r="P96" s="13">
        <f t="shared" si="17"/>
        <v>289288.98655213311</v>
      </c>
      <c r="Q96" s="13">
        <f t="shared" si="13"/>
        <v>311312.93476562505</v>
      </c>
      <c r="R96" s="13">
        <f t="shared" si="14"/>
        <v>292061.05472129874</v>
      </c>
      <c r="S96" s="14">
        <v>0</v>
      </c>
      <c r="T96" s="13">
        <f t="shared" si="15"/>
        <v>358180.77840405499</v>
      </c>
      <c r="U96" s="13">
        <f t="shared" si="18"/>
        <v>358180.77840405499</v>
      </c>
      <c r="V96" s="13">
        <f t="shared" si="19"/>
        <v>291927.03770516661</v>
      </c>
    </row>
    <row r="97" spans="1:22">
      <c r="A97" s="1" t="s">
        <v>93</v>
      </c>
      <c r="B97" s="1" t="s">
        <v>452</v>
      </c>
      <c r="C97" s="1" t="s">
        <v>213</v>
      </c>
      <c r="D97" s="1" t="s">
        <v>257</v>
      </c>
      <c r="E97" s="1" t="s">
        <v>285</v>
      </c>
      <c r="F97" s="3">
        <v>115839</v>
      </c>
      <c r="G97" s="3">
        <v>130900.15625</v>
      </c>
      <c r="H97" s="3">
        <v>76050.0234375</v>
      </c>
      <c r="I97" s="3">
        <v>113239.359375</v>
      </c>
      <c r="J97" s="3">
        <f t="shared" si="12"/>
        <v>123229.63852241877</v>
      </c>
      <c r="K97" s="12">
        <v>0.95418735577185798</v>
      </c>
      <c r="L97" s="12">
        <v>1.00410068035126</v>
      </c>
      <c r="M97" s="3">
        <v>135507.61474609401</v>
      </c>
      <c r="N97" s="3">
        <v>107419.8359375</v>
      </c>
      <c r="O97" s="13">
        <f t="shared" si="16"/>
        <v>116551.60054164378</v>
      </c>
      <c r="P97" s="13">
        <f t="shared" si="17"/>
        <v>117242.18006927638</v>
      </c>
      <c r="Q97" s="13">
        <f t="shared" si="13"/>
        <v>132698.8368652346</v>
      </c>
      <c r="R97" s="13">
        <f t="shared" si="14"/>
        <v>119187.64896933244</v>
      </c>
      <c r="S97" s="14">
        <v>0</v>
      </c>
      <c r="T97" s="13">
        <f t="shared" si="15"/>
        <v>146170.54959526416</v>
      </c>
      <c r="U97" s="13">
        <f t="shared" si="18"/>
        <v>146170.54959526416</v>
      </c>
      <c r="V97" s="13">
        <f t="shared" si="19"/>
        <v>119132.95775728465</v>
      </c>
    </row>
    <row r="98" spans="1:22">
      <c r="A98" s="1" t="s">
        <v>94</v>
      </c>
      <c r="B98" s="1" t="s">
        <v>453</v>
      </c>
      <c r="C98" s="1" t="s">
        <v>209</v>
      </c>
      <c r="D98" s="1" t="s">
        <v>253</v>
      </c>
      <c r="E98" s="1" t="s">
        <v>285</v>
      </c>
      <c r="F98" s="3">
        <v>476071</v>
      </c>
      <c r="G98" s="3">
        <v>458656.21875</v>
      </c>
      <c r="H98" s="3">
        <v>395079.1875</v>
      </c>
      <c r="I98" s="3">
        <v>511564.625</v>
      </c>
      <c r="J98" s="3">
        <f t="shared" si="12"/>
        <v>452809.55595533748</v>
      </c>
      <c r="K98" s="12">
        <v>1.01753880768115</v>
      </c>
      <c r="L98" s="12">
        <v>1.0003738403320299</v>
      </c>
      <c r="M98" s="3">
        <v>447203.44140625</v>
      </c>
      <c r="N98" s="3">
        <v>389717.53125</v>
      </c>
      <c r="O98" s="13">
        <f t="shared" si="16"/>
        <v>454501.28472951637</v>
      </c>
      <c r="P98" s="13">
        <f t="shared" si="17"/>
        <v>457194.24888494873</v>
      </c>
      <c r="Q98" s="13">
        <f t="shared" si="13"/>
        <v>441454.85039062501</v>
      </c>
      <c r="R98" s="13">
        <f t="shared" si="14"/>
        <v>455213.19239385147</v>
      </c>
      <c r="S98" s="14">
        <v>0</v>
      </c>
      <c r="T98" s="13">
        <f t="shared" si="15"/>
        <v>558268.94053715863</v>
      </c>
      <c r="U98" s="13">
        <f t="shared" si="18"/>
        <v>558268.94053715863</v>
      </c>
      <c r="V98" s="13">
        <f t="shared" si="19"/>
        <v>455004.31033730065</v>
      </c>
    </row>
    <row r="99" spans="1:22">
      <c r="A99" s="1" t="s">
        <v>95</v>
      </c>
      <c r="B99" s="1" t="s">
        <v>454</v>
      </c>
      <c r="C99" s="1" t="s">
        <v>215</v>
      </c>
      <c r="D99" s="1" t="s">
        <v>259</v>
      </c>
      <c r="E99" s="1" t="s">
        <v>285</v>
      </c>
      <c r="F99" s="3">
        <v>957044</v>
      </c>
      <c r="G99" s="3">
        <v>857007.625</v>
      </c>
      <c r="H99" s="3">
        <v>757854.875</v>
      </c>
      <c r="I99" s="3">
        <v>881326.4375</v>
      </c>
      <c r="J99" s="3">
        <f t="shared" si="12"/>
        <v>845475.00530597975</v>
      </c>
      <c r="K99" s="12">
        <v>0.98700345541420598</v>
      </c>
      <c r="L99" s="12">
        <v>1.0016402006149301</v>
      </c>
      <c r="M99" s="3">
        <v>879971.22985839797</v>
      </c>
      <c r="N99" s="3">
        <v>786334.625</v>
      </c>
      <c r="O99" s="13">
        <f t="shared" si="16"/>
        <v>830008.72727537167</v>
      </c>
      <c r="P99" s="13">
        <f t="shared" si="17"/>
        <v>834926.60941640637</v>
      </c>
      <c r="Q99" s="13">
        <f t="shared" si="13"/>
        <v>870607.56937255827</v>
      </c>
      <c r="R99" s="13">
        <f t="shared" si="14"/>
        <v>839417.63220582297</v>
      </c>
      <c r="S99" s="14">
        <v>0</v>
      </c>
      <c r="T99" s="13">
        <f t="shared" si="15"/>
        <v>1029453.4517670642</v>
      </c>
      <c r="U99" s="13">
        <f t="shared" si="18"/>
        <v>1029453.4517670642</v>
      </c>
      <c r="V99" s="13">
        <f t="shared" si="19"/>
        <v>839032.45162615192</v>
      </c>
    </row>
    <row r="100" spans="1:22">
      <c r="A100" s="1" t="s">
        <v>96</v>
      </c>
      <c r="B100" s="1" t="s">
        <v>455</v>
      </c>
      <c r="C100" s="1" t="s">
        <v>216</v>
      </c>
      <c r="D100" s="1" t="s">
        <v>260</v>
      </c>
      <c r="E100" s="1" t="s">
        <v>285</v>
      </c>
      <c r="F100" s="3">
        <v>596188</v>
      </c>
      <c r="G100" s="3">
        <v>558094.0625</v>
      </c>
      <c r="H100" s="3">
        <v>572725.6875</v>
      </c>
      <c r="I100" s="3">
        <v>602497.625</v>
      </c>
      <c r="J100" s="3">
        <f t="shared" ref="J100:J131" si="20">SUMPRODUCT($G100:$I100,$G$1:$I$1)</f>
        <v>561786.93623801891</v>
      </c>
      <c r="K100" s="12">
        <v>1.05809515724854</v>
      </c>
      <c r="L100" s="12">
        <v>1.0008186101913501</v>
      </c>
      <c r="M100" s="3">
        <v>544761.31161499</v>
      </c>
      <c r="N100" s="3">
        <v>472561.9375</v>
      </c>
      <c r="O100" s="13">
        <f t="shared" si="16"/>
        <v>585462.0559270744</v>
      </c>
      <c r="P100" s="13">
        <f t="shared" si="17"/>
        <v>588930.97534259513</v>
      </c>
      <c r="Q100" s="13">
        <f t="shared" ref="Q100:Q131" si="21">($N$1*N100)+((1-$N$1)*M100)</f>
        <v>537541.37420349102</v>
      </c>
      <c r="R100" s="13">
        <f t="shared" ref="R100:R131" si="22">(P100*$J$1)+(Q100*$M$1)</f>
        <v>582462.76736449241</v>
      </c>
      <c r="S100" s="14">
        <v>0</v>
      </c>
      <c r="T100" s="13">
        <f t="shared" ref="T100:T131" si="23">R100/$R$200*$T$1</f>
        <v>714326.55615476565</v>
      </c>
      <c r="U100" s="13">
        <f t="shared" si="18"/>
        <v>714326.55615476565</v>
      </c>
      <c r="V100" s="13">
        <f t="shared" si="19"/>
        <v>582195.49474861857</v>
      </c>
    </row>
    <row r="101" spans="1:22">
      <c r="A101" s="1" t="s">
        <v>97</v>
      </c>
      <c r="B101" s="1" t="s">
        <v>456</v>
      </c>
      <c r="C101" s="1" t="s">
        <v>217</v>
      </c>
      <c r="D101" s="1" t="s">
        <v>261</v>
      </c>
      <c r="E101" s="1" t="s">
        <v>285</v>
      </c>
      <c r="F101" s="3">
        <v>405781</v>
      </c>
      <c r="G101" s="3">
        <v>424468.875</v>
      </c>
      <c r="H101" s="3">
        <v>355013.28125</v>
      </c>
      <c r="I101" s="3">
        <v>344558.34375</v>
      </c>
      <c r="J101" s="3">
        <f t="shared" si="20"/>
        <v>412368.41151689261</v>
      </c>
      <c r="K101" s="12">
        <v>0.96219667698357603</v>
      </c>
      <c r="L101" s="12">
        <v>1.0023341178894001</v>
      </c>
      <c r="M101" s="3">
        <v>430266.51513671898</v>
      </c>
      <c r="N101" s="3">
        <v>317290.625</v>
      </c>
      <c r="O101" s="13">
        <f t="shared" si="16"/>
        <v>388535.93906065001</v>
      </c>
      <c r="P101" s="13">
        <f t="shared" si="17"/>
        <v>390838.05215062789</v>
      </c>
      <c r="Q101" s="13">
        <f t="shared" si="21"/>
        <v>418968.92612304707</v>
      </c>
      <c r="R101" s="13">
        <f t="shared" si="22"/>
        <v>394378.77516513184</v>
      </c>
      <c r="S101" s="14">
        <v>0</v>
      </c>
      <c r="T101" s="13">
        <f t="shared" si="23"/>
        <v>483662.21511280228</v>
      </c>
      <c r="U101" s="13">
        <f t="shared" si="18"/>
        <v>483662.21511280228</v>
      </c>
      <c r="V101" s="13">
        <f t="shared" si="19"/>
        <v>394197.80798097956</v>
      </c>
    </row>
    <row r="102" spans="1:22">
      <c r="A102" s="1" t="s">
        <v>98</v>
      </c>
      <c r="B102" s="1" t="s">
        <v>457</v>
      </c>
      <c r="C102" s="1" t="s">
        <v>218</v>
      </c>
      <c r="D102" s="1" t="s">
        <v>262</v>
      </c>
      <c r="E102" s="1" t="s">
        <v>285</v>
      </c>
      <c r="F102" s="3">
        <v>239455</v>
      </c>
      <c r="G102" s="3">
        <v>287301.5625</v>
      </c>
      <c r="H102" s="3">
        <v>233926.359375</v>
      </c>
      <c r="I102" s="3">
        <v>181163.5</v>
      </c>
      <c r="J102" s="3">
        <f t="shared" si="20"/>
        <v>276146.96123242</v>
      </c>
      <c r="K102" s="12">
        <v>0.93763440773055495</v>
      </c>
      <c r="L102" s="12">
        <v>1.0016448497772199</v>
      </c>
      <c r="M102" s="3">
        <v>295431.954999685</v>
      </c>
      <c r="N102" s="3">
        <v>260608.5625</v>
      </c>
      <c r="O102" s="13">
        <f t="shared" si="16"/>
        <v>257891.45482702676</v>
      </c>
      <c r="P102" s="13">
        <f t="shared" si="17"/>
        <v>259419.48668782733</v>
      </c>
      <c r="Q102" s="13">
        <f t="shared" si="21"/>
        <v>291949.61574971653</v>
      </c>
      <c r="R102" s="13">
        <f t="shared" si="22"/>
        <v>263513.92672360945</v>
      </c>
      <c r="S102" s="14">
        <v>0</v>
      </c>
      <c r="T102" s="13">
        <f t="shared" si="23"/>
        <v>323170.86399704911</v>
      </c>
      <c r="U102" s="13">
        <f t="shared" si="18"/>
        <v>323170.86399704911</v>
      </c>
      <c r="V102" s="13">
        <f t="shared" si="19"/>
        <v>263393.00902644359</v>
      </c>
    </row>
    <row r="103" spans="1:22">
      <c r="A103" s="1" t="s">
        <v>99</v>
      </c>
      <c r="B103" s="1" t="s">
        <v>458</v>
      </c>
      <c r="C103" s="1" t="s">
        <v>216</v>
      </c>
      <c r="D103" s="1" t="s">
        <v>260</v>
      </c>
      <c r="E103" s="1" t="s">
        <v>285</v>
      </c>
      <c r="F103" s="3">
        <v>643228</v>
      </c>
      <c r="G103" s="3">
        <v>580985.0625</v>
      </c>
      <c r="H103" s="3">
        <v>600486.1875</v>
      </c>
      <c r="I103" s="3">
        <v>719708.25</v>
      </c>
      <c r="J103" s="3">
        <f t="shared" si="20"/>
        <v>589206.88852330926</v>
      </c>
      <c r="K103" s="12">
        <v>1.0800598712277301</v>
      </c>
      <c r="L103" s="12">
        <v>1.0002582073211701</v>
      </c>
      <c r="M103" s="3">
        <v>570643.71447753895</v>
      </c>
      <c r="N103" s="3">
        <v>488583.125</v>
      </c>
      <c r="O103" s="13">
        <f t="shared" si="16"/>
        <v>625672.25869204081</v>
      </c>
      <c r="P103" s="13">
        <f t="shared" si="17"/>
        <v>629379.42745551048</v>
      </c>
      <c r="Q103" s="13">
        <f t="shared" si="21"/>
        <v>562437.65552978509</v>
      </c>
      <c r="R103" s="13">
        <f t="shared" si="22"/>
        <v>620953.7286051485</v>
      </c>
      <c r="S103" s="14">
        <v>0</v>
      </c>
      <c r="T103" s="13">
        <f t="shared" si="23"/>
        <v>761531.48894477624</v>
      </c>
      <c r="U103" s="13">
        <f t="shared" si="18"/>
        <v>761531.48894477624</v>
      </c>
      <c r="V103" s="13">
        <f t="shared" si="19"/>
        <v>620668.79377895885</v>
      </c>
    </row>
    <row r="104" spans="1:22">
      <c r="A104" s="1" t="s">
        <v>100</v>
      </c>
      <c r="B104" s="1" t="s">
        <v>459</v>
      </c>
      <c r="C104" s="1" t="s">
        <v>209</v>
      </c>
      <c r="D104" s="1" t="s">
        <v>253</v>
      </c>
      <c r="E104" s="1" t="s">
        <v>285</v>
      </c>
      <c r="F104" s="3">
        <v>232509</v>
      </c>
      <c r="G104" s="3">
        <v>203910.984375</v>
      </c>
      <c r="H104" s="3">
        <v>224168.546875</v>
      </c>
      <c r="I104" s="3">
        <v>352605.5</v>
      </c>
      <c r="J104" s="3">
        <f t="shared" si="20"/>
        <v>212642.16886328944</v>
      </c>
      <c r="K104" s="12">
        <v>1.03359757553224</v>
      </c>
      <c r="L104" s="12">
        <v>0.99780303239822399</v>
      </c>
      <c r="M104" s="3">
        <v>202954.258178711</v>
      </c>
      <c r="N104" s="3">
        <v>281245.15625</v>
      </c>
      <c r="O104" s="13">
        <f t="shared" si="16"/>
        <v>226378.77643846354</v>
      </c>
      <c r="P104" s="13">
        <f t="shared" si="17"/>
        <v>227720.09262607832</v>
      </c>
      <c r="Q104" s="13">
        <f t="shared" si="21"/>
        <v>210783.34798583991</v>
      </c>
      <c r="R104" s="13">
        <f t="shared" si="22"/>
        <v>225588.33086150378</v>
      </c>
      <c r="S104" s="14">
        <v>0</v>
      </c>
      <c r="T104" s="13">
        <f t="shared" si="23"/>
        <v>276659.28969526669</v>
      </c>
      <c r="U104" s="13">
        <f t="shared" si="18"/>
        <v>276659.28969526669</v>
      </c>
      <c r="V104" s="13">
        <f t="shared" si="19"/>
        <v>225484.81594745565</v>
      </c>
    </row>
    <row r="105" spans="1:22">
      <c r="A105" s="1" t="s">
        <v>101</v>
      </c>
      <c r="B105" s="1" t="s">
        <v>460</v>
      </c>
      <c r="C105" s="1" t="s">
        <v>219</v>
      </c>
      <c r="D105" s="1" t="s">
        <v>263</v>
      </c>
      <c r="E105" s="1" t="s">
        <v>285</v>
      </c>
      <c r="F105" s="3">
        <v>390061</v>
      </c>
      <c r="G105" s="3">
        <v>381846.59375</v>
      </c>
      <c r="H105" s="3">
        <v>319716.0625</v>
      </c>
      <c r="I105" s="3">
        <v>372507.46875</v>
      </c>
      <c r="J105" s="3">
        <f t="shared" si="20"/>
        <v>373600.4404488568</v>
      </c>
      <c r="K105" s="12">
        <v>1.01021014868522</v>
      </c>
      <c r="L105" s="12">
        <v>1.0022928714752199</v>
      </c>
      <c r="M105" s="3">
        <v>383580.91943359398</v>
      </c>
      <c r="N105" s="3">
        <v>288359.4375</v>
      </c>
      <c r="O105" s="13">
        <f t="shared" si="16"/>
        <v>369649.44363609899</v>
      </c>
      <c r="P105" s="13">
        <f t="shared" si="17"/>
        <v>371839.65241049213</v>
      </c>
      <c r="Q105" s="13">
        <f t="shared" si="21"/>
        <v>374058.77124023455</v>
      </c>
      <c r="R105" s="13">
        <f t="shared" si="22"/>
        <v>372118.96421289444</v>
      </c>
      <c r="S105" s="14">
        <v>0</v>
      </c>
      <c r="T105" s="13">
        <f t="shared" si="23"/>
        <v>456363.00392010208</v>
      </c>
      <c r="U105" s="13">
        <f t="shared" si="18"/>
        <v>456363.00392010208</v>
      </c>
      <c r="V105" s="13">
        <f t="shared" si="19"/>
        <v>371948.21130892518</v>
      </c>
    </row>
    <row r="106" spans="1:22">
      <c r="A106" s="1" t="s">
        <v>102</v>
      </c>
      <c r="B106" s="1" t="s">
        <v>461</v>
      </c>
      <c r="C106" s="1" t="s">
        <v>217</v>
      </c>
      <c r="D106" s="1" t="s">
        <v>261</v>
      </c>
      <c r="E106" s="1" t="s">
        <v>285</v>
      </c>
      <c r="F106" s="3">
        <v>348600</v>
      </c>
      <c r="G106" s="3">
        <v>388377.53125</v>
      </c>
      <c r="H106" s="3">
        <v>384843.90625</v>
      </c>
      <c r="I106" s="3">
        <v>309844.5</v>
      </c>
      <c r="J106" s="3">
        <f t="shared" si="20"/>
        <v>384672.48576591734</v>
      </c>
      <c r="K106" s="12">
        <v>0.97482200758595405</v>
      </c>
      <c r="L106" s="12">
        <v>1.00188767910004</v>
      </c>
      <c r="M106" s="3">
        <v>391397.67758369399</v>
      </c>
      <c r="N106" s="3">
        <v>347646.4375</v>
      </c>
      <c r="O106" s="13">
        <f t="shared" si="16"/>
        <v>372078.86632395373</v>
      </c>
      <c r="P106" s="13">
        <f t="shared" si="17"/>
        <v>374283.46966319543</v>
      </c>
      <c r="Q106" s="13">
        <f t="shared" si="21"/>
        <v>387022.55357532459</v>
      </c>
      <c r="R106" s="13">
        <f t="shared" si="22"/>
        <v>375886.88829980075</v>
      </c>
      <c r="S106" s="14">
        <v>0</v>
      </c>
      <c r="T106" s="13">
        <f t="shared" si="23"/>
        <v>460983.94861847465</v>
      </c>
      <c r="U106" s="13">
        <f t="shared" si="18"/>
        <v>460983.94861847465</v>
      </c>
      <c r="V106" s="13">
        <f t="shared" si="19"/>
        <v>375714.40642192354</v>
      </c>
    </row>
    <row r="107" spans="1:22">
      <c r="A107" s="1" t="s">
        <v>103</v>
      </c>
      <c r="B107" s="1" t="s">
        <v>462</v>
      </c>
      <c r="C107" s="1" t="s">
        <v>218</v>
      </c>
      <c r="D107" s="1" t="s">
        <v>262</v>
      </c>
      <c r="E107" s="1" t="s">
        <v>285</v>
      </c>
      <c r="F107" s="3">
        <v>173490</v>
      </c>
      <c r="G107" s="3">
        <v>211414.5625</v>
      </c>
      <c r="H107" s="3">
        <v>138677.4375</v>
      </c>
      <c r="I107" s="3">
        <v>112948.6875</v>
      </c>
      <c r="J107" s="3">
        <f t="shared" si="20"/>
        <v>198129.22534638928</v>
      </c>
      <c r="K107" s="12">
        <v>0.93526595811809798</v>
      </c>
      <c r="L107" s="12">
        <v>1.0065436363220199</v>
      </c>
      <c r="M107" s="3">
        <v>219014.75830078099</v>
      </c>
      <c r="N107" s="3">
        <v>120002.4765625</v>
      </c>
      <c r="O107" s="13">
        <f t="shared" si="16"/>
        <v>179161.3358767202</v>
      </c>
      <c r="P107" s="13">
        <f t="shared" si="17"/>
        <v>180222.88415340445</v>
      </c>
      <c r="Q107" s="13">
        <f t="shared" si="21"/>
        <v>209113.53012695289</v>
      </c>
      <c r="R107" s="13">
        <f t="shared" si="22"/>
        <v>183859.23669626261</v>
      </c>
      <c r="S107" s="14">
        <v>0</v>
      </c>
      <c r="T107" s="13">
        <f t="shared" si="23"/>
        <v>225483.1428294511</v>
      </c>
      <c r="U107" s="13">
        <f t="shared" si="18"/>
        <v>225483.1428294511</v>
      </c>
      <c r="V107" s="13">
        <f t="shared" si="19"/>
        <v>183774.86986305416</v>
      </c>
    </row>
    <row r="108" spans="1:22">
      <c r="A108" s="1" t="s">
        <v>104</v>
      </c>
      <c r="B108" s="1" t="s">
        <v>463</v>
      </c>
      <c r="C108" s="1" t="s">
        <v>218</v>
      </c>
      <c r="D108" s="1" t="s">
        <v>262</v>
      </c>
      <c r="E108" s="1" t="s">
        <v>285</v>
      </c>
      <c r="F108" s="3">
        <v>234367</v>
      </c>
      <c r="G108" s="3">
        <v>219903.609375</v>
      </c>
      <c r="H108" s="3">
        <v>215250.25</v>
      </c>
      <c r="I108" s="3">
        <v>207758.03125</v>
      </c>
      <c r="J108" s="3">
        <f t="shared" si="20"/>
        <v>218811.13830210516</v>
      </c>
      <c r="K108" s="12">
        <v>0.93510990127661797</v>
      </c>
      <c r="L108" s="12">
        <v>0.99909138679504395</v>
      </c>
      <c r="M108" s="3">
        <v>230318.670715332</v>
      </c>
      <c r="N108" s="3">
        <v>201911.453125</v>
      </c>
      <c r="O108" s="13">
        <f t="shared" si="16"/>
        <v>202847.67794450195</v>
      </c>
      <c r="P108" s="13">
        <f t="shared" si="17"/>
        <v>204049.57009326085</v>
      </c>
      <c r="Q108" s="13">
        <f t="shared" si="21"/>
        <v>227477.94895629882</v>
      </c>
      <c r="R108" s="13">
        <f t="shared" si="22"/>
        <v>206998.40845193423</v>
      </c>
      <c r="S108" s="14">
        <v>0</v>
      </c>
      <c r="T108" s="13">
        <f t="shared" si="23"/>
        <v>253860.79338262216</v>
      </c>
      <c r="U108" s="13">
        <f t="shared" si="18"/>
        <v>253860.79338262216</v>
      </c>
      <c r="V108" s="13">
        <f t="shared" si="19"/>
        <v>206903.42382938231</v>
      </c>
    </row>
    <row r="109" spans="1:22">
      <c r="A109" s="1" t="s">
        <v>105</v>
      </c>
      <c r="B109" s="1" t="s">
        <v>464</v>
      </c>
      <c r="C109" s="1" t="s">
        <v>218</v>
      </c>
      <c r="D109" s="1" t="s">
        <v>262</v>
      </c>
      <c r="E109" s="1" t="s">
        <v>285</v>
      </c>
      <c r="F109" s="3">
        <v>226645</v>
      </c>
      <c r="G109" s="3">
        <v>240043.078125</v>
      </c>
      <c r="H109" s="3">
        <v>147704.796875</v>
      </c>
      <c r="I109" s="3">
        <v>181400.15625</v>
      </c>
      <c r="J109" s="3">
        <f t="shared" si="20"/>
        <v>225930.57900033068</v>
      </c>
      <c r="K109" s="12">
        <v>0.93905067798729802</v>
      </c>
      <c r="L109" s="12">
        <v>1.00497114658356</v>
      </c>
      <c r="M109" s="3">
        <v>247856.15747070301</v>
      </c>
      <c r="N109" s="3">
        <v>162281.15625</v>
      </c>
      <c r="O109" s="13">
        <f t="shared" si="16"/>
        <v>207208.22723828693</v>
      </c>
      <c r="P109" s="13">
        <f t="shared" si="17"/>
        <v>208435.95606417014</v>
      </c>
      <c r="Q109" s="13">
        <f t="shared" si="21"/>
        <v>239298.65734863273</v>
      </c>
      <c r="R109" s="13">
        <f t="shared" si="22"/>
        <v>212320.52349121831</v>
      </c>
      <c r="S109" s="14">
        <v>0</v>
      </c>
      <c r="T109" s="13">
        <f t="shared" si="23"/>
        <v>260387.78243751606</v>
      </c>
      <c r="U109" s="13">
        <f t="shared" si="18"/>
        <v>260387.78243751606</v>
      </c>
      <c r="V109" s="13">
        <f t="shared" si="19"/>
        <v>212223.09672869067</v>
      </c>
    </row>
    <row r="110" spans="1:22">
      <c r="A110" s="1" t="s">
        <v>106</v>
      </c>
      <c r="B110" s="1" t="s">
        <v>465</v>
      </c>
      <c r="C110" s="1" t="s">
        <v>219</v>
      </c>
      <c r="D110" s="1" t="s">
        <v>263</v>
      </c>
      <c r="E110" s="1" t="s">
        <v>285</v>
      </c>
      <c r="F110" s="3">
        <v>175112</v>
      </c>
      <c r="G110" s="3">
        <v>158695.140625</v>
      </c>
      <c r="H110" s="3">
        <v>140571.609375</v>
      </c>
      <c r="I110" s="3">
        <v>228842.8125</v>
      </c>
      <c r="J110" s="3">
        <f t="shared" si="20"/>
        <v>159312.95597326895</v>
      </c>
      <c r="K110" s="12">
        <v>1.0378693185582599</v>
      </c>
      <c r="L110" s="12">
        <v>1.00035429000854</v>
      </c>
      <c r="M110" s="3">
        <v>155812.62817382801</v>
      </c>
      <c r="N110" s="3">
        <v>169745.234375</v>
      </c>
      <c r="O110" s="13">
        <f t="shared" si="16"/>
        <v>166487.72726900308</v>
      </c>
      <c r="P110" s="13">
        <f t="shared" si="17"/>
        <v>167474.18318655159</v>
      </c>
      <c r="Q110" s="13">
        <f t="shared" si="21"/>
        <v>157205.88879394523</v>
      </c>
      <c r="R110" s="13">
        <f t="shared" si="22"/>
        <v>166181.75315713804</v>
      </c>
      <c r="S110" s="14">
        <v>0</v>
      </c>
      <c r="T110" s="13">
        <f t="shared" si="23"/>
        <v>203803.65249031427</v>
      </c>
      <c r="U110" s="13">
        <f t="shared" si="18"/>
        <v>203803.65249031427</v>
      </c>
      <c r="V110" s="13">
        <f t="shared" si="19"/>
        <v>166105.49792785055</v>
      </c>
    </row>
    <row r="111" spans="1:22">
      <c r="A111" s="1" t="s">
        <v>107</v>
      </c>
      <c r="B111" s="1" t="s">
        <v>466</v>
      </c>
      <c r="C111" s="1" t="s">
        <v>216</v>
      </c>
      <c r="D111" s="1" t="s">
        <v>260</v>
      </c>
      <c r="E111" s="1" t="s">
        <v>285</v>
      </c>
      <c r="F111" s="3">
        <v>311063</v>
      </c>
      <c r="G111" s="3">
        <v>304993.40625</v>
      </c>
      <c r="H111" s="3">
        <v>246734.25</v>
      </c>
      <c r="I111" s="3">
        <v>332221.4375</v>
      </c>
      <c r="J111" s="3">
        <f t="shared" si="20"/>
        <v>298753.98750405386</v>
      </c>
      <c r="K111" s="12">
        <v>1.05673099239547</v>
      </c>
      <c r="L111" s="12">
        <v>1.0012903213501001</v>
      </c>
      <c r="M111" s="3">
        <v>304271.22778320301</v>
      </c>
      <c r="N111" s="3">
        <v>247349.21875</v>
      </c>
      <c r="O111" s="13">
        <f t="shared" si="16"/>
        <v>310670.84511322755</v>
      </c>
      <c r="P111" s="13">
        <f t="shared" si="17"/>
        <v>312511.59997605637</v>
      </c>
      <c r="Q111" s="13">
        <f t="shared" si="21"/>
        <v>298579.02687988273</v>
      </c>
      <c r="R111" s="13">
        <f t="shared" si="22"/>
        <v>310757.96152666985</v>
      </c>
      <c r="S111" s="14">
        <v>0</v>
      </c>
      <c r="T111" s="13">
        <f t="shared" si="23"/>
        <v>381110.47931774386</v>
      </c>
      <c r="U111" s="13">
        <f t="shared" si="18"/>
        <v>381110.47931774386</v>
      </c>
      <c r="V111" s="13">
        <f t="shared" si="19"/>
        <v>310615.36512749287</v>
      </c>
    </row>
    <row r="112" spans="1:22">
      <c r="A112" s="1" t="s">
        <v>108</v>
      </c>
      <c r="B112" s="1" t="s">
        <v>467</v>
      </c>
      <c r="C112" s="1" t="s">
        <v>218</v>
      </c>
      <c r="D112" s="1" t="s">
        <v>262</v>
      </c>
      <c r="E112" s="1" t="s">
        <v>285</v>
      </c>
      <c r="F112" s="3">
        <v>174911</v>
      </c>
      <c r="G112" s="3">
        <v>223153.15625</v>
      </c>
      <c r="H112" s="3">
        <v>138161.09375</v>
      </c>
      <c r="I112" s="3">
        <v>145300.71875</v>
      </c>
      <c r="J112" s="3">
        <f t="shared" si="20"/>
        <v>209172.91578548806</v>
      </c>
      <c r="K112" s="12">
        <v>0.94674605983541804</v>
      </c>
      <c r="L112" s="12">
        <v>1.00324559211731</v>
      </c>
      <c r="M112" s="3">
        <v>215353.97583007801</v>
      </c>
      <c r="N112" s="3">
        <v>153575.046875</v>
      </c>
      <c r="O112" s="13">
        <f t="shared" si="16"/>
        <v>193395.58006875744</v>
      </c>
      <c r="P112" s="13">
        <f t="shared" si="17"/>
        <v>194541.46762164775</v>
      </c>
      <c r="Q112" s="13">
        <f t="shared" si="21"/>
        <v>209176.08293457024</v>
      </c>
      <c r="R112" s="13">
        <f t="shared" si="22"/>
        <v>196383.46937735859</v>
      </c>
      <c r="S112" s="14">
        <v>0</v>
      </c>
      <c r="T112" s="13">
        <f t="shared" si="23"/>
        <v>240842.73746937732</v>
      </c>
      <c r="U112" s="13">
        <f t="shared" si="18"/>
        <v>240842.73746937732</v>
      </c>
      <c r="V112" s="13">
        <f t="shared" si="19"/>
        <v>196293.35559409932</v>
      </c>
    </row>
    <row r="113" spans="1:22">
      <c r="A113" s="1" t="s">
        <v>109</v>
      </c>
      <c r="B113" s="1" t="s">
        <v>468</v>
      </c>
      <c r="C113" s="1" t="s">
        <v>217</v>
      </c>
      <c r="D113" s="1" t="s">
        <v>261</v>
      </c>
      <c r="E113" s="1" t="s">
        <v>285</v>
      </c>
      <c r="F113" s="3">
        <v>250071</v>
      </c>
      <c r="G113" s="3">
        <v>273649.59375</v>
      </c>
      <c r="H113" s="3">
        <v>190583.71875</v>
      </c>
      <c r="I113" s="3">
        <v>222819.578125</v>
      </c>
      <c r="J113" s="3">
        <f t="shared" si="20"/>
        <v>261034.0660243718</v>
      </c>
      <c r="K113" s="12">
        <v>0.96782690024218998</v>
      </c>
      <c r="L113" s="12">
        <v>1.0070384740829501</v>
      </c>
      <c r="M113" s="3">
        <v>265881.57861328102</v>
      </c>
      <c r="N113" s="3">
        <v>172396.5</v>
      </c>
      <c r="O113" s="13">
        <f t="shared" si="16"/>
        <v>245774.99924055135</v>
      </c>
      <c r="P113" s="13">
        <f t="shared" si="17"/>
        <v>247231.23992785788</v>
      </c>
      <c r="Q113" s="13">
        <f t="shared" si="21"/>
        <v>256533.07075195291</v>
      </c>
      <c r="R113" s="13">
        <f t="shared" si="22"/>
        <v>248402.02497023469</v>
      </c>
      <c r="S113" s="14">
        <v>0</v>
      </c>
      <c r="T113" s="13">
        <f t="shared" si="23"/>
        <v>304637.77769304131</v>
      </c>
      <c r="U113" s="13">
        <f t="shared" si="18"/>
        <v>304637.77769304131</v>
      </c>
      <c r="V113" s="13">
        <f t="shared" si="19"/>
        <v>248288.04161761195</v>
      </c>
    </row>
    <row r="114" spans="1:22">
      <c r="A114" s="1" t="s">
        <v>110</v>
      </c>
      <c r="B114" s="1" t="s">
        <v>469</v>
      </c>
      <c r="C114" s="1" t="s">
        <v>220</v>
      </c>
      <c r="D114" s="1" t="s">
        <v>264</v>
      </c>
      <c r="E114" s="1" t="s">
        <v>286</v>
      </c>
      <c r="F114" s="3">
        <v>224438</v>
      </c>
      <c r="G114" s="3">
        <v>179891.671875</v>
      </c>
      <c r="H114" s="3">
        <v>214484.453125</v>
      </c>
      <c r="I114" s="3">
        <v>348904.375</v>
      </c>
      <c r="J114" s="3">
        <f t="shared" si="20"/>
        <v>191279.01226808899</v>
      </c>
      <c r="K114" s="12">
        <v>1.0877865617700899</v>
      </c>
      <c r="L114" s="12">
        <v>0.99744373559951804</v>
      </c>
      <c r="M114" s="3">
        <v>200246.402954102</v>
      </c>
      <c r="N114" s="3">
        <v>260150.171875</v>
      </c>
      <c r="O114" s="13">
        <f t="shared" si="16"/>
        <v>215011.41666497427</v>
      </c>
      <c r="P114" s="13">
        <f t="shared" si="17"/>
        <v>216285.38014437808</v>
      </c>
      <c r="Q114" s="13">
        <f t="shared" si="21"/>
        <v>206236.77984619178</v>
      </c>
      <c r="R114" s="13">
        <f t="shared" si="22"/>
        <v>215020.60215083894</v>
      </c>
      <c r="S114" s="14">
        <v>0</v>
      </c>
      <c r="T114" s="13">
        <f t="shared" si="23"/>
        <v>263699.13210369449</v>
      </c>
      <c r="U114" s="13">
        <f t="shared" si="18"/>
        <v>263699.13210369449</v>
      </c>
      <c r="V114" s="13">
        <f t="shared" si="19"/>
        <v>214921.93641283188</v>
      </c>
    </row>
    <row r="115" spans="1:22">
      <c r="A115" s="1" t="s">
        <v>111</v>
      </c>
      <c r="B115" s="1" t="s">
        <v>470</v>
      </c>
      <c r="C115" s="1" t="s">
        <v>221</v>
      </c>
      <c r="D115" s="1" t="s">
        <v>265</v>
      </c>
      <c r="E115" s="1" t="s">
        <v>286</v>
      </c>
      <c r="F115" s="3">
        <v>420874</v>
      </c>
      <c r="G115" s="3">
        <v>338915.65625</v>
      </c>
      <c r="H115" s="3">
        <v>413402.78125</v>
      </c>
      <c r="I115" s="3">
        <v>474419.125</v>
      </c>
      <c r="J115" s="3">
        <f t="shared" si="20"/>
        <v>353958.91863918758</v>
      </c>
      <c r="K115" s="12">
        <v>1.1244755285147601</v>
      </c>
      <c r="L115" s="12">
        <v>0.99805146455764804</v>
      </c>
      <c r="M115" s="3">
        <v>352306.63796710997</v>
      </c>
      <c r="N115" s="3">
        <v>282015.59375</v>
      </c>
      <c r="O115" s="13">
        <f t="shared" si="16"/>
        <v>389168.50218598783</v>
      </c>
      <c r="P115" s="13">
        <f t="shared" si="17"/>
        <v>391474.36327378178</v>
      </c>
      <c r="Q115" s="13">
        <f t="shared" si="21"/>
        <v>345277.53354539897</v>
      </c>
      <c r="R115" s="13">
        <f t="shared" si="22"/>
        <v>385659.74911082414</v>
      </c>
      <c r="S115" s="14">
        <v>0</v>
      </c>
      <c r="T115" s="13">
        <f t="shared" si="23"/>
        <v>472969.28810807958</v>
      </c>
      <c r="U115" s="13">
        <f t="shared" si="18"/>
        <v>472969.28810807958</v>
      </c>
      <c r="V115" s="13">
        <f t="shared" si="19"/>
        <v>385482.78279510833</v>
      </c>
    </row>
    <row r="116" spans="1:22">
      <c r="A116" s="1" t="s">
        <v>112</v>
      </c>
      <c r="B116" s="1" t="s">
        <v>471</v>
      </c>
      <c r="C116" s="1" t="s">
        <v>222</v>
      </c>
      <c r="D116" s="1" t="s">
        <v>266</v>
      </c>
      <c r="E116" s="1" t="s">
        <v>286</v>
      </c>
      <c r="F116" s="3">
        <v>240216</v>
      </c>
      <c r="G116" s="3">
        <v>231344.171875</v>
      </c>
      <c r="H116" s="3">
        <v>239703.390625</v>
      </c>
      <c r="I116" s="3">
        <v>255925.796875</v>
      </c>
      <c r="J116" s="3">
        <f t="shared" si="20"/>
        <v>233421.31825290565</v>
      </c>
      <c r="K116" s="12">
        <v>1.10198923913546</v>
      </c>
      <c r="L116" s="12">
        <v>1.000603556633</v>
      </c>
      <c r="M116" s="3">
        <v>223536.31103515599</v>
      </c>
      <c r="N116" s="3">
        <v>202166.15625</v>
      </c>
      <c r="O116" s="13">
        <f t="shared" si="16"/>
        <v>253936.66839221542</v>
      </c>
      <c r="P116" s="13">
        <f t="shared" si="17"/>
        <v>255441.26776015147</v>
      </c>
      <c r="Q116" s="13">
        <f t="shared" si="21"/>
        <v>221399.2955566404</v>
      </c>
      <c r="R116" s="13">
        <f t="shared" si="22"/>
        <v>251156.53794485133</v>
      </c>
      <c r="S116" s="14">
        <v>0</v>
      </c>
      <c r="T116" s="13">
        <f t="shared" si="23"/>
        <v>308015.8850627956</v>
      </c>
      <c r="U116" s="13">
        <f t="shared" si="18"/>
        <v>308015.8850627956</v>
      </c>
      <c r="V116" s="13">
        <f t="shared" si="19"/>
        <v>251041.29063866884</v>
      </c>
    </row>
    <row r="117" spans="1:22">
      <c r="A117" s="1" t="s">
        <v>113</v>
      </c>
      <c r="B117" s="1" t="s">
        <v>472</v>
      </c>
      <c r="C117" s="1" t="s">
        <v>223</v>
      </c>
      <c r="D117" s="1" t="s">
        <v>267</v>
      </c>
      <c r="E117" s="1" t="s">
        <v>286</v>
      </c>
      <c r="F117" s="3">
        <v>376060</v>
      </c>
      <c r="G117" s="3">
        <v>283807.625</v>
      </c>
      <c r="H117" s="3">
        <v>337784.625</v>
      </c>
      <c r="I117" s="3">
        <v>446034.25</v>
      </c>
      <c r="J117" s="3">
        <f t="shared" si="20"/>
        <v>297365.28342867584</v>
      </c>
      <c r="K117" s="12">
        <v>1.1155687404655901</v>
      </c>
      <c r="L117" s="12">
        <v>0.99730634689331099</v>
      </c>
      <c r="M117" s="3">
        <v>308389.04936981201</v>
      </c>
      <c r="N117" s="3">
        <v>321518.875</v>
      </c>
      <c r="O117" s="13">
        <f t="shared" si="16"/>
        <v>333525.08646357449</v>
      </c>
      <c r="P117" s="13">
        <f t="shared" si="17"/>
        <v>335501.25492109254</v>
      </c>
      <c r="Q117" s="13">
        <f t="shared" si="21"/>
        <v>309702.03193283081</v>
      </c>
      <c r="R117" s="13">
        <f t="shared" si="22"/>
        <v>332254.00769086357</v>
      </c>
      <c r="S117" s="14">
        <v>0</v>
      </c>
      <c r="T117" s="13">
        <f t="shared" si="23"/>
        <v>407473.01695579925</v>
      </c>
      <c r="U117" s="13">
        <f t="shared" si="18"/>
        <v>407473.01695579925</v>
      </c>
      <c r="V117" s="13">
        <f t="shared" si="19"/>
        <v>332101.54747753195</v>
      </c>
    </row>
    <row r="118" spans="1:22">
      <c r="A118" s="1" t="s">
        <v>114</v>
      </c>
      <c r="B118" s="1" t="s">
        <v>473</v>
      </c>
      <c r="C118" s="1" t="s">
        <v>222</v>
      </c>
      <c r="D118" s="1" t="s">
        <v>266</v>
      </c>
      <c r="E118" s="1" t="s">
        <v>286</v>
      </c>
      <c r="F118" s="3">
        <v>348196</v>
      </c>
      <c r="G118" s="3">
        <v>325636.28125</v>
      </c>
      <c r="H118" s="3">
        <v>366880.4375</v>
      </c>
      <c r="I118" s="3">
        <v>343928.21875</v>
      </c>
      <c r="J118" s="3">
        <f t="shared" si="20"/>
        <v>331612.00430894754</v>
      </c>
      <c r="K118" s="12">
        <v>1.11610874450074</v>
      </c>
      <c r="L118" s="12">
        <v>0.99861890077590898</v>
      </c>
      <c r="M118" s="3">
        <v>316517.10131835903</v>
      </c>
      <c r="N118" s="3">
        <v>252825.546875</v>
      </c>
      <c r="O118" s="13">
        <f t="shared" si="16"/>
        <v>360822.61135547748</v>
      </c>
      <c r="P118" s="13">
        <f t="shared" si="17"/>
        <v>362960.52029324445</v>
      </c>
      <c r="Q118" s="13">
        <f t="shared" si="21"/>
        <v>310147.94587402313</v>
      </c>
      <c r="R118" s="13">
        <f t="shared" si="22"/>
        <v>356313.20823729201</v>
      </c>
      <c r="S118" s="14">
        <v>0</v>
      </c>
      <c r="T118" s="13">
        <f t="shared" si="23"/>
        <v>436978.98168540816</v>
      </c>
      <c r="U118" s="13">
        <f t="shared" si="18"/>
        <v>436978.98168540816</v>
      </c>
      <c r="V118" s="13">
        <f t="shared" si="19"/>
        <v>356149.70806428202</v>
      </c>
    </row>
    <row r="119" spans="1:22">
      <c r="A119" s="1" t="s">
        <v>115</v>
      </c>
      <c r="B119" s="1" t="s">
        <v>474</v>
      </c>
      <c r="C119" s="1" t="s">
        <v>221</v>
      </c>
      <c r="D119" s="1" t="s">
        <v>265</v>
      </c>
      <c r="E119" s="1" t="s">
        <v>286</v>
      </c>
      <c r="F119" s="3">
        <v>279789</v>
      </c>
      <c r="G119" s="3">
        <v>195156.09375</v>
      </c>
      <c r="H119" s="3">
        <v>388147.65625</v>
      </c>
      <c r="I119" s="3">
        <v>252433.84375</v>
      </c>
      <c r="J119" s="3">
        <f t="shared" si="20"/>
        <v>221943.28442801398</v>
      </c>
      <c r="K119" s="12">
        <v>1.15030311752612</v>
      </c>
      <c r="L119" s="12">
        <v>0.99618190526962302</v>
      </c>
      <c r="M119" s="3">
        <v>203544.360717773</v>
      </c>
      <c r="N119" s="3">
        <v>234200.90625</v>
      </c>
      <c r="O119" s="13">
        <f t="shared" si="16"/>
        <v>255731.89912553533</v>
      </c>
      <c r="P119" s="13">
        <f t="shared" si="17"/>
        <v>257247.13540953299</v>
      </c>
      <c r="Q119" s="13">
        <f t="shared" si="21"/>
        <v>206610.0152709957</v>
      </c>
      <c r="R119" s="13">
        <f t="shared" si="22"/>
        <v>250873.63927007758</v>
      </c>
      <c r="S119" s="14">
        <v>0</v>
      </c>
      <c r="T119" s="13">
        <f t="shared" si="23"/>
        <v>307668.9409362101</v>
      </c>
      <c r="U119" s="13">
        <f t="shared" si="18"/>
        <v>307668.9409362101</v>
      </c>
      <c r="V119" s="13">
        <f t="shared" si="19"/>
        <v>250758.52177660257</v>
      </c>
    </row>
    <row r="120" spans="1:22">
      <c r="A120" s="1" t="s">
        <v>116</v>
      </c>
      <c r="B120" s="1" t="s">
        <v>475</v>
      </c>
      <c r="C120" s="1" t="s">
        <v>220</v>
      </c>
      <c r="D120" s="1" t="s">
        <v>264</v>
      </c>
      <c r="E120" s="1" t="s">
        <v>286</v>
      </c>
      <c r="F120" s="3">
        <v>315594</v>
      </c>
      <c r="G120" s="3">
        <v>217079.8125</v>
      </c>
      <c r="H120" s="3">
        <v>518078.6875</v>
      </c>
      <c r="I120" s="3">
        <v>376546.84375</v>
      </c>
      <c r="J120" s="3">
        <f t="shared" si="20"/>
        <v>261768.03175423096</v>
      </c>
      <c r="K120" s="12">
        <v>1.11650035090022</v>
      </c>
      <c r="L120" s="12">
        <v>0.99620032310485795</v>
      </c>
      <c r="M120" s="3">
        <v>256995.81726837199</v>
      </c>
      <c r="N120" s="3">
        <v>345997.0625</v>
      </c>
      <c r="O120" s="13">
        <f t="shared" si="16"/>
        <v>300522.03157743072</v>
      </c>
      <c r="P120" s="13">
        <f t="shared" si="17"/>
        <v>302302.65373659</v>
      </c>
      <c r="Q120" s="13">
        <f t="shared" si="21"/>
        <v>265895.94179153477</v>
      </c>
      <c r="R120" s="13">
        <f t="shared" si="22"/>
        <v>297720.28338461806</v>
      </c>
      <c r="S120" s="14">
        <v>0</v>
      </c>
      <c r="T120" s="13">
        <f t="shared" si="23"/>
        <v>365121.20026115113</v>
      </c>
      <c r="U120" s="13">
        <f t="shared" si="18"/>
        <v>365121.20026115113</v>
      </c>
      <c r="V120" s="13">
        <f t="shared" si="19"/>
        <v>297583.66953838209</v>
      </c>
    </row>
    <row r="121" spans="1:22">
      <c r="A121" s="1" t="s">
        <v>117</v>
      </c>
      <c r="B121" s="1" t="s">
        <v>476</v>
      </c>
      <c r="C121" s="1" t="s">
        <v>224</v>
      </c>
      <c r="D121" s="1" t="s">
        <v>268</v>
      </c>
      <c r="E121" s="1" t="s">
        <v>286</v>
      </c>
      <c r="F121" s="3">
        <v>410031</v>
      </c>
      <c r="G121" s="3">
        <v>345574.59375</v>
      </c>
      <c r="H121" s="3">
        <v>496736.5625</v>
      </c>
      <c r="I121" s="3">
        <v>528807.8125</v>
      </c>
      <c r="J121" s="3">
        <f t="shared" si="20"/>
        <v>372296.38145745435</v>
      </c>
      <c r="K121" s="12">
        <v>1.1091894519691201</v>
      </c>
      <c r="L121" s="12">
        <v>0.998942971229553</v>
      </c>
      <c r="M121" s="3">
        <v>363853.319793701</v>
      </c>
      <c r="N121" s="3">
        <v>392537.125</v>
      </c>
      <c r="O121" s="13">
        <f t="shared" si="16"/>
        <v>414753.43103493913</v>
      </c>
      <c r="P121" s="13">
        <f t="shared" si="17"/>
        <v>417210.88530546863</v>
      </c>
      <c r="Q121" s="13">
        <f t="shared" si="21"/>
        <v>366721.70031433093</v>
      </c>
      <c r="R121" s="13">
        <f t="shared" si="22"/>
        <v>410856.0091840605</v>
      </c>
      <c r="S121" s="14">
        <v>0</v>
      </c>
      <c r="T121" s="13">
        <f t="shared" si="23"/>
        <v>503869.73135449196</v>
      </c>
      <c r="U121" s="13">
        <f t="shared" si="18"/>
        <v>503869.73135449196</v>
      </c>
      <c r="V121" s="13">
        <f t="shared" si="19"/>
        <v>410667.48115021049</v>
      </c>
    </row>
    <row r="122" spans="1:22">
      <c r="A122" s="1" t="s">
        <v>118</v>
      </c>
      <c r="B122" s="1" t="s">
        <v>477</v>
      </c>
      <c r="C122" s="1" t="s">
        <v>223</v>
      </c>
      <c r="D122" s="1" t="s">
        <v>267</v>
      </c>
      <c r="E122" s="1" t="s">
        <v>286</v>
      </c>
      <c r="F122" s="3">
        <v>434800</v>
      </c>
      <c r="G122" s="3">
        <v>335225.4375</v>
      </c>
      <c r="H122" s="3">
        <v>485114.25</v>
      </c>
      <c r="I122" s="3">
        <v>486065.6875</v>
      </c>
      <c r="J122" s="3">
        <f t="shared" si="20"/>
        <v>360442.3053455092</v>
      </c>
      <c r="K122" s="12">
        <v>1.1161366414893801</v>
      </c>
      <c r="L122" s="12">
        <v>0.997081339359283</v>
      </c>
      <c r="M122" s="3">
        <v>358604.16091156</v>
      </c>
      <c r="N122" s="3">
        <v>365968.65625</v>
      </c>
      <c r="O122" s="13">
        <f t="shared" si="16"/>
        <v>401743.69460025802</v>
      </c>
      <c r="P122" s="13">
        <f t="shared" si="17"/>
        <v>404124.06492170459</v>
      </c>
      <c r="Q122" s="13">
        <f t="shared" si="21"/>
        <v>359340.61044540396</v>
      </c>
      <c r="R122" s="13">
        <f t="shared" si="22"/>
        <v>398487.3467703705</v>
      </c>
      <c r="S122" s="14">
        <v>0</v>
      </c>
      <c r="T122" s="13">
        <f t="shared" si="23"/>
        <v>488700.92654626427</v>
      </c>
      <c r="U122" s="13">
        <f t="shared" si="18"/>
        <v>488700.92654626427</v>
      </c>
      <c r="V122" s="13">
        <f t="shared" si="19"/>
        <v>398304.49430059659</v>
      </c>
    </row>
    <row r="123" spans="1:22">
      <c r="A123" s="1" t="s">
        <v>119</v>
      </c>
      <c r="B123" s="1" t="s">
        <v>478</v>
      </c>
      <c r="C123" s="1" t="s">
        <v>221</v>
      </c>
      <c r="D123" s="1" t="s">
        <v>265</v>
      </c>
      <c r="E123" s="1" t="s">
        <v>286</v>
      </c>
      <c r="F123" s="3">
        <v>337124</v>
      </c>
      <c r="G123" s="3">
        <v>285730.34375</v>
      </c>
      <c r="H123" s="3">
        <v>385992.4375</v>
      </c>
      <c r="I123" s="3">
        <v>420937.125</v>
      </c>
      <c r="J123" s="3">
        <f t="shared" si="20"/>
        <v>304021.495123389</v>
      </c>
      <c r="K123" s="12">
        <v>1.11520329924982</v>
      </c>
      <c r="L123" s="12">
        <v>0.99762886762618996</v>
      </c>
      <c r="M123" s="3">
        <v>302657.87792968802</v>
      </c>
      <c r="N123" s="3">
        <v>260906.171875</v>
      </c>
      <c r="O123" s="13">
        <f t="shared" si="16"/>
        <v>333445.01788093359</v>
      </c>
      <c r="P123" s="13">
        <f t="shared" si="17"/>
        <v>335420.7119243404</v>
      </c>
      <c r="Q123" s="13">
        <f t="shared" si="21"/>
        <v>298482.70732421923</v>
      </c>
      <c r="R123" s="13">
        <f t="shared" si="22"/>
        <v>330771.46984513121</v>
      </c>
      <c r="S123" s="14">
        <v>0</v>
      </c>
      <c r="T123" s="13">
        <f t="shared" si="23"/>
        <v>405654.84725801257</v>
      </c>
      <c r="U123" s="13">
        <f t="shared" si="18"/>
        <v>405654.84725801257</v>
      </c>
      <c r="V123" s="13">
        <f t="shared" si="19"/>
        <v>330619.68991866149</v>
      </c>
    </row>
    <row r="124" spans="1:22">
      <c r="A124" s="1" t="s">
        <v>120</v>
      </c>
      <c r="B124" s="1" t="s">
        <v>479</v>
      </c>
      <c r="C124" s="1" t="s">
        <v>223</v>
      </c>
      <c r="D124" s="1" t="s">
        <v>267</v>
      </c>
      <c r="E124" s="1" t="s">
        <v>286</v>
      </c>
      <c r="F124" s="3">
        <v>312745</v>
      </c>
      <c r="G124" s="3">
        <v>234919.765625</v>
      </c>
      <c r="H124" s="3">
        <v>332338.84375</v>
      </c>
      <c r="I124" s="3">
        <v>372783.8125</v>
      </c>
      <c r="J124" s="3">
        <f t="shared" si="20"/>
        <v>252961.55415238018</v>
      </c>
      <c r="K124" s="12">
        <v>1.1348004141580601</v>
      </c>
      <c r="L124" s="12">
        <v>0.99779587984085105</v>
      </c>
      <c r="M124" s="3">
        <v>258242.95745849601</v>
      </c>
      <c r="N124" s="3">
        <v>264136.46875</v>
      </c>
      <c r="O124" s="13">
        <f t="shared" si="16"/>
        <v>287693.49441453384</v>
      </c>
      <c r="P124" s="13">
        <f t="shared" si="17"/>
        <v>289398.10624785459</v>
      </c>
      <c r="Q124" s="13">
        <f t="shared" si="21"/>
        <v>258832.3085876464</v>
      </c>
      <c r="R124" s="13">
        <f t="shared" si="22"/>
        <v>285550.90891803545</v>
      </c>
      <c r="S124" s="14">
        <v>0</v>
      </c>
      <c r="T124" s="13">
        <f t="shared" si="23"/>
        <v>350196.8002130501</v>
      </c>
      <c r="U124" s="13">
        <f t="shared" si="18"/>
        <v>350196.8002130501</v>
      </c>
      <c r="V124" s="13">
        <f t="shared" si="19"/>
        <v>285419.87918932509</v>
      </c>
    </row>
    <row r="125" spans="1:22">
      <c r="A125" s="1" t="s">
        <v>121</v>
      </c>
      <c r="B125" s="1" t="s">
        <v>480</v>
      </c>
      <c r="C125" s="1" t="s">
        <v>222</v>
      </c>
      <c r="D125" s="1" t="s">
        <v>266</v>
      </c>
      <c r="E125" s="1" t="s">
        <v>286</v>
      </c>
      <c r="F125" s="3">
        <v>294372</v>
      </c>
      <c r="G125" s="3">
        <v>238883.28125</v>
      </c>
      <c r="H125" s="3">
        <v>448925.125</v>
      </c>
      <c r="I125" s="3">
        <v>426151.15625</v>
      </c>
      <c r="J125" s="3">
        <f t="shared" si="20"/>
        <v>273219.99091794121</v>
      </c>
      <c r="K125" s="12">
        <v>1.1128770777659001</v>
      </c>
      <c r="L125" s="12">
        <v>0.998219013214111</v>
      </c>
      <c r="M125" s="3">
        <v>255150.708908081</v>
      </c>
      <c r="N125" s="3">
        <v>295950.1875</v>
      </c>
      <c r="O125" s="13">
        <f t="shared" si="16"/>
        <v>306043.82407170092</v>
      </c>
      <c r="P125" s="13">
        <f t="shared" si="17"/>
        <v>307857.16338647756</v>
      </c>
      <c r="Q125" s="13">
        <f t="shared" si="21"/>
        <v>259230.65676727291</v>
      </c>
      <c r="R125" s="13">
        <f t="shared" si="22"/>
        <v>301736.73530200525</v>
      </c>
      <c r="S125" s="14">
        <v>0</v>
      </c>
      <c r="T125" s="13">
        <f t="shared" si="23"/>
        <v>370046.93702384626</v>
      </c>
      <c r="U125" s="13">
        <f t="shared" si="18"/>
        <v>370046.93702384626</v>
      </c>
      <c r="V125" s="13">
        <f t="shared" si="19"/>
        <v>301598.27844078082</v>
      </c>
    </row>
    <row r="126" spans="1:22">
      <c r="A126" s="1" t="s">
        <v>122</v>
      </c>
      <c r="B126" s="1" t="s">
        <v>481</v>
      </c>
      <c r="C126" s="1" t="s">
        <v>223</v>
      </c>
      <c r="D126" s="1" t="s">
        <v>267</v>
      </c>
      <c r="E126" s="1" t="s">
        <v>286</v>
      </c>
      <c r="F126" s="3">
        <v>217484</v>
      </c>
      <c r="G126" s="3">
        <v>157434.359375</v>
      </c>
      <c r="H126" s="3">
        <v>300037.84375</v>
      </c>
      <c r="I126" s="3">
        <v>210150.90625</v>
      </c>
      <c r="J126" s="3">
        <f t="shared" si="20"/>
        <v>177658.88495047565</v>
      </c>
      <c r="K126" s="12">
        <v>1.1398746202143699</v>
      </c>
      <c r="L126" s="12">
        <v>0.99611300230026201</v>
      </c>
      <c r="M126" s="3">
        <v>172741.065795898</v>
      </c>
      <c r="N126" s="3">
        <v>208133.4375</v>
      </c>
      <c r="O126" s="13">
        <f t="shared" si="16"/>
        <v>205181.91713267006</v>
      </c>
      <c r="P126" s="13">
        <f t="shared" si="17"/>
        <v>206397.63987481809</v>
      </c>
      <c r="Q126" s="13">
        <f t="shared" si="21"/>
        <v>176280.3029663082</v>
      </c>
      <c r="R126" s="13">
        <f t="shared" si="22"/>
        <v>202606.88854472851</v>
      </c>
      <c r="S126" s="14">
        <v>0</v>
      </c>
      <c r="T126" s="13">
        <f t="shared" si="23"/>
        <v>248475.07696027734</v>
      </c>
      <c r="U126" s="13">
        <f t="shared" si="18"/>
        <v>248475.07696027734</v>
      </c>
      <c r="V126" s="13">
        <f t="shared" si="19"/>
        <v>202513.91904327794</v>
      </c>
    </row>
    <row r="127" spans="1:22">
      <c r="A127" s="1" t="s">
        <v>123</v>
      </c>
      <c r="B127" s="1" t="s">
        <v>482</v>
      </c>
      <c r="C127" s="1" t="s">
        <v>221</v>
      </c>
      <c r="D127" s="1" t="s">
        <v>265</v>
      </c>
      <c r="E127" s="1" t="s">
        <v>286</v>
      </c>
      <c r="F127" s="3">
        <v>316650</v>
      </c>
      <c r="G127" s="3">
        <v>240267.15625</v>
      </c>
      <c r="H127" s="3">
        <v>371663.4375</v>
      </c>
      <c r="I127" s="3">
        <v>376623</v>
      </c>
      <c r="J127" s="3">
        <f t="shared" si="20"/>
        <v>262544.04754242225</v>
      </c>
      <c r="K127" s="12">
        <v>1.1178290941611899</v>
      </c>
      <c r="L127" s="12">
        <v>0.99682325124740601</v>
      </c>
      <c r="M127" s="3">
        <v>264607.84760451299</v>
      </c>
      <c r="N127" s="3">
        <v>287514.15625</v>
      </c>
      <c r="O127" s="13">
        <f t="shared" si="16"/>
        <v>295329.42896272003</v>
      </c>
      <c r="P127" s="13">
        <f t="shared" si="17"/>
        <v>297079.28444819845</v>
      </c>
      <c r="Q127" s="13">
        <f t="shared" si="21"/>
        <v>266898.47846906172</v>
      </c>
      <c r="R127" s="13">
        <f t="shared" si="22"/>
        <v>293280.54451458034</v>
      </c>
      <c r="S127" s="14">
        <v>0</v>
      </c>
      <c r="T127" s="13">
        <f t="shared" si="23"/>
        <v>359676.34858142841</v>
      </c>
      <c r="U127" s="13">
        <f t="shared" si="18"/>
        <v>359676.34858142841</v>
      </c>
      <c r="V127" s="13">
        <f t="shared" si="19"/>
        <v>293145.96791550948</v>
      </c>
    </row>
    <row r="128" spans="1:22">
      <c r="A128" s="1" t="s">
        <v>124</v>
      </c>
      <c r="B128" s="1" t="s">
        <v>483</v>
      </c>
      <c r="C128" s="1" t="s">
        <v>223</v>
      </c>
      <c r="D128" s="1" t="s">
        <v>267</v>
      </c>
      <c r="E128" s="1" t="s">
        <v>286</v>
      </c>
      <c r="F128" s="3">
        <v>265074</v>
      </c>
      <c r="G128" s="3">
        <v>220363.609375</v>
      </c>
      <c r="H128" s="3">
        <v>207719.53125</v>
      </c>
      <c r="I128" s="3">
        <v>315635.5625</v>
      </c>
      <c r="J128" s="3">
        <f t="shared" si="20"/>
        <v>222716.83138018203</v>
      </c>
      <c r="K128" s="12">
        <v>1.1053004588017099</v>
      </c>
      <c r="L128" s="12">
        <v>0.99769794940948497</v>
      </c>
      <c r="M128" s="3">
        <v>213595.24757957499</v>
      </c>
      <c r="N128" s="3">
        <v>174978.9375</v>
      </c>
      <c r="O128" s="13">
        <f t="shared" si="16"/>
        <v>240337.99748270737</v>
      </c>
      <c r="P128" s="13">
        <f t="shared" si="17"/>
        <v>241762.02340772649</v>
      </c>
      <c r="Q128" s="13">
        <f t="shared" si="21"/>
        <v>209733.61657161749</v>
      </c>
      <c r="R128" s="13">
        <f t="shared" si="22"/>
        <v>237730.73318497362</v>
      </c>
      <c r="S128" s="14">
        <v>0</v>
      </c>
      <c r="T128" s="13">
        <f t="shared" si="23"/>
        <v>291550.61137478967</v>
      </c>
      <c r="U128" s="13">
        <f t="shared" si="18"/>
        <v>291550.61137478967</v>
      </c>
      <c r="V128" s="13">
        <f t="shared" si="19"/>
        <v>237621.64653001117</v>
      </c>
    </row>
    <row r="129" spans="1:22">
      <c r="A129" s="1" t="s">
        <v>125</v>
      </c>
      <c r="B129" s="1" t="s">
        <v>484</v>
      </c>
      <c r="C129" s="1" t="s">
        <v>220</v>
      </c>
      <c r="D129" s="1" t="s">
        <v>264</v>
      </c>
      <c r="E129" s="1" t="s">
        <v>286</v>
      </c>
      <c r="F129" s="3">
        <v>277002</v>
      </c>
      <c r="G129" s="3">
        <v>283904</v>
      </c>
      <c r="H129" s="3">
        <v>215808.09375</v>
      </c>
      <c r="I129" s="3">
        <v>334214.3125</v>
      </c>
      <c r="J129" s="3">
        <f t="shared" si="20"/>
        <v>277377.97169174103</v>
      </c>
      <c r="K129" s="12">
        <v>1.0810245397535501</v>
      </c>
      <c r="L129" s="12">
        <v>0.99830120801925704</v>
      </c>
      <c r="M129" s="3">
        <v>274805.61743164097</v>
      </c>
      <c r="N129" s="3">
        <v>230962.234375</v>
      </c>
      <c r="O129" s="13">
        <f t="shared" si="16"/>
        <v>294333.87618843088</v>
      </c>
      <c r="P129" s="13">
        <f t="shared" si="17"/>
        <v>296077.83292724763</v>
      </c>
      <c r="Q129" s="13">
        <f t="shared" si="21"/>
        <v>270421.2791259769</v>
      </c>
      <c r="R129" s="13">
        <f t="shared" si="22"/>
        <v>292848.54290923808</v>
      </c>
      <c r="S129" s="14">
        <v>0</v>
      </c>
      <c r="T129" s="13">
        <f t="shared" si="23"/>
        <v>359146.54610084451</v>
      </c>
      <c r="U129" s="13">
        <f t="shared" si="18"/>
        <v>359146.54610084451</v>
      </c>
      <c r="V129" s="13">
        <f t="shared" si="19"/>
        <v>292714.16454120551</v>
      </c>
    </row>
    <row r="130" spans="1:22">
      <c r="A130" s="1" t="s">
        <v>126</v>
      </c>
      <c r="B130" s="1" t="s">
        <v>485</v>
      </c>
      <c r="C130" s="1" t="s">
        <v>223</v>
      </c>
      <c r="D130" s="1" t="s">
        <v>267</v>
      </c>
      <c r="E130" s="1" t="s">
        <v>286</v>
      </c>
      <c r="F130" s="3">
        <v>310691</v>
      </c>
      <c r="G130" s="3">
        <v>273940</v>
      </c>
      <c r="H130" s="3">
        <v>201506.984375</v>
      </c>
      <c r="I130" s="3">
        <v>401841.28125</v>
      </c>
      <c r="J130" s="3">
        <f t="shared" si="20"/>
        <v>270084.38865485013</v>
      </c>
      <c r="K130" s="12">
        <v>1.09493786109193</v>
      </c>
      <c r="L130" s="12">
        <v>0.99800729751586903</v>
      </c>
      <c r="M130" s="3">
        <v>262973.59277343802</v>
      </c>
      <c r="N130" s="3">
        <v>262046.78125</v>
      </c>
      <c r="O130" s="13">
        <f t="shared" si="16"/>
        <v>294258.01529263746</v>
      </c>
      <c r="P130" s="13">
        <f t="shared" si="17"/>
        <v>296001.52254829532</v>
      </c>
      <c r="Q130" s="13">
        <f t="shared" si="21"/>
        <v>262880.91162109422</v>
      </c>
      <c r="R130" s="13">
        <f t="shared" si="22"/>
        <v>291832.76087102393</v>
      </c>
      <c r="S130" s="14">
        <v>0</v>
      </c>
      <c r="T130" s="13">
        <f t="shared" si="23"/>
        <v>357900.8010922072</v>
      </c>
      <c r="U130" s="13">
        <f t="shared" si="18"/>
        <v>357900.8010922072</v>
      </c>
      <c r="V130" s="13">
        <f t="shared" si="19"/>
        <v>291698.84861127794</v>
      </c>
    </row>
    <row r="131" spans="1:22">
      <c r="A131" s="1" t="s">
        <v>127</v>
      </c>
      <c r="B131" s="1" t="s">
        <v>486</v>
      </c>
      <c r="C131" s="1" t="s">
        <v>221</v>
      </c>
      <c r="D131" s="1" t="s">
        <v>265</v>
      </c>
      <c r="E131" s="1" t="s">
        <v>286</v>
      </c>
      <c r="F131" s="3">
        <v>249480</v>
      </c>
      <c r="G131" s="3">
        <v>195958.5</v>
      </c>
      <c r="H131" s="3">
        <v>423681.4375</v>
      </c>
      <c r="I131" s="3">
        <v>263986.90625</v>
      </c>
      <c r="J131" s="3">
        <f t="shared" si="20"/>
        <v>227584.76779860575</v>
      </c>
      <c r="K131" s="12">
        <v>1.14488498294452</v>
      </c>
      <c r="L131" s="12">
        <v>0.99632716178893999</v>
      </c>
      <c r="M131" s="3">
        <v>205814.07409668001</v>
      </c>
      <c r="N131" s="3">
        <v>249730.609375</v>
      </c>
      <c r="O131" s="13">
        <f t="shared" si="16"/>
        <v>262127.52608365504</v>
      </c>
      <c r="P131" s="13">
        <f t="shared" si="17"/>
        <v>263680.65707714728</v>
      </c>
      <c r="Q131" s="13">
        <f t="shared" si="21"/>
        <v>210205.72762451202</v>
      </c>
      <c r="R131" s="13">
        <f t="shared" si="22"/>
        <v>256949.976985318</v>
      </c>
      <c r="S131" s="14">
        <v>0</v>
      </c>
      <c r="T131" s="13">
        <f t="shared" si="23"/>
        <v>315120.90119420341</v>
      </c>
      <c r="U131" s="13">
        <f t="shared" si="18"/>
        <v>315120.90119420341</v>
      </c>
      <c r="V131" s="13">
        <f t="shared" si="19"/>
        <v>256832.07126439383</v>
      </c>
    </row>
    <row r="132" spans="1:22">
      <c r="A132" s="1" t="s">
        <v>128</v>
      </c>
      <c r="B132" s="1" t="s">
        <v>487</v>
      </c>
      <c r="C132" s="1" t="s">
        <v>224</v>
      </c>
      <c r="D132" s="1" t="s">
        <v>268</v>
      </c>
      <c r="E132" s="1" t="s">
        <v>286</v>
      </c>
      <c r="F132" s="3">
        <v>208477</v>
      </c>
      <c r="G132" s="3">
        <v>155975.078125</v>
      </c>
      <c r="H132" s="3">
        <v>233802.328125</v>
      </c>
      <c r="I132" s="3">
        <v>214402.015625</v>
      </c>
      <c r="J132" s="3">
        <f t="shared" ref="J132:J163" si="24">SUMPRODUCT($G132:$I132,$G$1:$I$1)</f>
        <v>168243.16041232154</v>
      </c>
      <c r="K132" s="12">
        <v>1.1093299310475899</v>
      </c>
      <c r="L132" s="12">
        <v>0.99753570556640603</v>
      </c>
      <c r="M132" s="3">
        <v>158337.93341827401</v>
      </c>
      <c r="N132" s="3">
        <v>144087.46875</v>
      </c>
      <c r="O132" s="13">
        <f t="shared" si="16"/>
        <v>183504.1848940074</v>
      </c>
      <c r="P132" s="13">
        <f t="shared" si="17"/>
        <v>184591.4649719625</v>
      </c>
      <c r="Q132" s="13">
        <f t="shared" ref="Q132:Q163" si="25">($N$1*N132)+((1-$N$1)*M132)</f>
        <v>156912.88695144662</v>
      </c>
      <c r="R132" s="13">
        <f t="shared" ref="R132:R163" si="26">(P132*$J$1)+(Q132*$M$1)</f>
        <v>181107.67067882858</v>
      </c>
      <c r="S132" s="14">
        <v>0</v>
      </c>
      <c r="T132" s="13">
        <f t="shared" ref="T132:T163" si="27">R132/$R$200*$T$1</f>
        <v>222108.64957873287</v>
      </c>
      <c r="U132" s="13">
        <f t="shared" si="18"/>
        <v>222108.64957873287</v>
      </c>
      <c r="V132" s="13">
        <f t="shared" si="19"/>
        <v>181024.56644692004</v>
      </c>
    </row>
    <row r="133" spans="1:22">
      <c r="A133" s="1" t="s">
        <v>129</v>
      </c>
      <c r="B133" s="1" t="s">
        <v>488</v>
      </c>
      <c r="C133" s="1" t="s">
        <v>222</v>
      </c>
      <c r="D133" s="1" t="s">
        <v>266</v>
      </c>
      <c r="E133" s="1" t="s">
        <v>286</v>
      </c>
      <c r="F133" s="3">
        <v>408080</v>
      </c>
      <c r="G133" s="3">
        <v>279651.5</v>
      </c>
      <c r="H133" s="3">
        <v>689196.8125</v>
      </c>
      <c r="I133" s="3">
        <v>415608.71875</v>
      </c>
      <c r="J133" s="3">
        <f t="shared" si="24"/>
        <v>337094.08084661979</v>
      </c>
      <c r="K133" s="12">
        <v>1.13901134396673</v>
      </c>
      <c r="L133" s="12">
        <v>0.99661940336227395</v>
      </c>
      <c r="M133" s="3">
        <v>321949.07293701201</v>
      </c>
      <c r="N133" s="3">
        <v>412258.5</v>
      </c>
      <c r="O133" s="13">
        <f t="shared" ref="O133:O196" si="28">(N$1*N133+(1-N$1)*J133)*K133*L133</f>
        <v>391188.35879073665</v>
      </c>
      <c r="P133" s="13">
        <f t="shared" ref="P133:P196" si="29">O133*$F$200/O$200</f>
        <v>393506.18772464781</v>
      </c>
      <c r="Q133" s="13">
        <f t="shared" si="25"/>
        <v>330980.01564331085</v>
      </c>
      <c r="R133" s="13">
        <f t="shared" si="26"/>
        <v>385636.26314589911</v>
      </c>
      <c r="S133" s="14">
        <v>0</v>
      </c>
      <c r="T133" s="13">
        <f t="shared" si="27"/>
        <v>472940.48515382595</v>
      </c>
      <c r="U133" s="13">
        <f t="shared" ref="U133:U196" si="30">T133+S133</f>
        <v>472940.48515382595</v>
      </c>
      <c r="V133" s="13">
        <f t="shared" ref="V133:V196" si="31">U133*$F$200/$U$200</f>
        <v>385459.30760710448</v>
      </c>
    </row>
    <row r="134" spans="1:22">
      <c r="A134" s="1" t="s">
        <v>130</v>
      </c>
      <c r="B134" s="1" t="s">
        <v>489</v>
      </c>
      <c r="C134" s="1" t="s">
        <v>222</v>
      </c>
      <c r="D134" s="1" t="s">
        <v>266</v>
      </c>
      <c r="E134" s="1" t="s">
        <v>286</v>
      </c>
      <c r="F134" s="3">
        <v>327824</v>
      </c>
      <c r="G134" s="3">
        <v>250728.078125</v>
      </c>
      <c r="H134" s="3">
        <v>535270.625</v>
      </c>
      <c r="I134" s="3">
        <v>432227.875</v>
      </c>
      <c r="J134" s="3">
        <f t="shared" si="24"/>
        <v>294248.85636332928</v>
      </c>
      <c r="K134" s="12">
        <v>1.11828269999548</v>
      </c>
      <c r="L134" s="12">
        <v>0.99679189920425404</v>
      </c>
      <c r="M134" s="3">
        <v>277962.07788085903</v>
      </c>
      <c r="N134" s="3">
        <v>337133.15625</v>
      </c>
      <c r="O134" s="13">
        <f t="shared" si="28"/>
        <v>332778.06112338655</v>
      </c>
      <c r="P134" s="13">
        <f t="shared" si="29"/>
        <v>334749.80338337354</v>
      </c>
      <c r="Q134" s="13">
        <f t="shared" si="25"/>
        <v>283879.18571777316</v>
      </c>
      <c r="R134" s="13">
        <f t="shared" si="26"/>
        <v>328346.91782399779</v>
      </c>
      <c r="S134" s="14">
        <v>0</v>
      </c>
      <c r="T134" s="13">
        <f t="shared" si="27"/>
        <v>402681.40072629548</v>
      </c>
      <c r="U134" s="13">
        <f t="shared" si="30"/>
        <v>402681.40072629548</v>
      </c>
      <c r="V134" s="13">
        <f t="shared" si="31"/>
        <v>328196.25044308003</v>
      </c>
    </row>
    <row r="135" spans="1:22">
      <c r="A135" s="1" t="s">
        <v>131</v>
      </c>
      <c r="B135" s="1" t="s">
        <v>490</v>
      </c>
      <c r="C135" s="1" t="s">
        <v>220</v>
      </c>
      <c r="D135" s="1" t="s">
        <v>264</v>
      </c>
      <c r="E135" s="1" t="s">
        <v>286</v>
      </c>
      <c r="F135" s="3">
        <v>396731</v>
      </c>
      <c r="G135" s="3">
        <v>264410.96875</v>
      </c>
      <c r="H135" s="3">
        <v>476083</v>
      </c>
      <c r="I135" s="3">
        <v>490344.53125</v>
      </c>
      <c r="J135" s="3">
        <f t="shared" si="24"/>
        <v>300557.99341271142</v>
      </c>
      <c r="K135" s="12">
        <v>1.1148441264621101</v>
      </c>
      <c r="L135" s="12">
        <v>0.99623668193817105</v>
      </c>
      <c r="M135" s="3">
        <v>312442.16515159601</v>
      </c>
      <c r="N135" s="3">
        <v>391809.125</v>
      </c>
      <c r="O135" s="13">
        <f t="shared" si="28"/>
        <v>343949.11291467678</v>
      </c>
      <c r="P135" s="13">
        <f t="shared" si="29"/>
        <v>345987.04473905696</v>
      </c>
      <c r="Q135" s="13">
        <f t="shared" si="25"/>
        <v>320378.8611364364</v>
      </c>
      <c r="R135" s="13">
        <f t="shared" si="26"/>
        <v>342763.84288865089</v>
      </c>
      <c r="S135" s="14">
        <v>0</v>
      </c>
      <c r="T135" s="13">
        <f t="shared" si="27"/>
        <v>420362.17451785086</v>
      </c>
      <c r="U135" s="13">
        <f t="shared" si="30"/>
        <v>420362.17451785086</v>
      </c>
      <c r="V135" s="13">
        <f t="shared" si="31"/>
        <v>342606.56006466819</v>
      </c>
    </row>
    <row r="136" spans="1:22">
      <c r="A136" s="1" t="s">
        <v>132</v>
      </c>
      <c r="B136" s="1" t="s">
        <v>491</v>
      </c>
      <c r="C136" s="1" t="s">
        <v>220</v>
      </c>
      <c r="D136" s="1" t="s">
        <v>264</v>
      </c>
      <c r="E136" s="1" t="s">
        <v>286</v>
      </c>
      <c r="F136" s="3">
        <v>314987</v>
      </c>
      <c r="G136" s="3">
        <v>250019.546875</v>
      </c>
      <c r="H136" s="3">
        <v>286019.90625</v>
      </c>
      <c r="I136" s="3">
        <v>405644.09375</v>
      </c>
      <c r="J136" s="3">
        <f t="shared" si="24"/>
        <v>261029.49514430965</v>
      </c>
      <c r="K136" s="12">
        <v>1.0964011667861</v>
      </c>
      <c r="L136" s="12">
        <v>0.99736297130584695</v>
      </c>
      <c r="M136" s="3">
        <v>260764.555297852</v>
      </c>
      <c r="N136" s="3">
        <v>236828.828125</v>
      </c>
      <c r="O136" s="13">
        <f t="shared" si="28"/>
        <v>282791.97681642941</v>
      </c>
      <c r="P136" s="13">
        <f t="shared" si="29"/>
        <v>284467.54668300023</v>
      </c>
      <c r="Q136" s="13">
        <f t="shared" si="25"/>
        <v>258370.98258056681</v>
      </c>
      <c r="R136" s="13">
        <f t="shared" si="26"/>
        <v>281182.8742903985</v>
      </c>
      <c r="S136" s="14">
        <v>0</v>
      </c>
      <c r="T136" s="13">
        <f t="shared" si="27"/>
        <v>344839.88590444485</v>
      </c>
      <c r="U136" s="13">
        <f t="shared" si="30"/>
        <v>344839.88590444485</v>
      </c>
      <c r="V136" s="13">
        <f t="shared" si="31"/>
        <v>281053.84890618286</v>
      </c>
    </row>
    <row r="137" spans="1:22">
      <c r="A137" s="1" t="s">
        <v>133</v>
      </c>
      <c r="B137" s="1" t="s">
        <v>492</v>
      </c>
      <c r="C137" s="1" t="s">
        <v>224</v>
      </c>
      <c r="D137" s="1" t="s">
        <v>268</v>
      </c>
      <c r="E137" s="1" t="s">
        <v>286</v>
      </c>
      <c r="F137" s="3">
        <v>216431</v>
      </c>
      <c r="G137" s="3">
        <v>159231.515625</v>
      </c>
      <c r="H137" s="3">
        <v>232673.5</v>
      </c>
      <c r="I137" s="3">
        <v>212138</v>
      </c>
      <c r="J137" s="3">
        <f t="shared" si="24"/>
        <v>170715.8927623865</v>
      </c>
      <c r="K137" s="12">
        <v>1.1231726097235699</v>
      </c>
      <c r="L137" s="12">
        <v>0.99800461530685403</v>
      </c>
      <c r="M137" s="3">
        <v>176988.87597656299</v>
      </c>
      <c r="N137" s="3">
        <v>140981.265625</v>
      </c>
      <c r="O137" s="13">
        <f t="shared" si="28"/>
        <v>188027.76505417636</v>
      </c>
      <c r="P137" s="13">
        <f t="shared" si="29"/>
        <v>189141.84778293764</v>
      </c>
      <c r="Q137" s="13">
        <f t="shared" si="25"/>
        <v>173388.1149414067</v>
      </c>
      <c r="R137" s="13">
        <f t="shared" si="26"/>
        <v>187158.98708365599</v>
      </c>
      <c r="S137" s="14">
        <v>0</v>
      </c>
      <c r="T137" s="13">
        <f t="shared" si="27"/>
        <v>229529.92395000646</v>
      </c>
      <c r="U137" s="13">
        <f t="shared" si="30"/>
        <v>229529.92395000646</v>
      </c>
      <c r="V137" s="13">
        <f t="shared" si="31"/>
        <v>187073.10610573788</v>
      </c>
    </row>
    <row r="138" spans="1:22">
      <c r="A138" s="1" t="s">
        <v>134</v>
      </c>
      <c r="B138" s="1" t="s">
        <v>493</v>
      </c>
      <c r="C138" s="1" t="s">
        <v>222</v>
      </c>
      <c r="D138" s="1" t="s">
        <v>266</v>
      </c>
      <c r="E138" s="1" t="s">
        <v>286</v>
      </c>
      <c r="F138" s="3">
        <v>326941</v>
      </c>
      <c r="G138" s="3">
        <v>234166.125</v>
      </c>
      <c r="H138" s="3">
        <v>541020.5625</v>
      </c>
      <c r="I138" s="3">
        <v>388457.59375</v>
      </c>
      <c r="J138" s="3">
        <f t="shared" si="24"/>
        <v>279380.27881530864</v>
      </c>
      <c r="K138" s="12">
        <v>1.1417909271797799</v>
      </c>
      <c r="L138" s="12">
        <v>0.99635225534439098</v>
      </c>
      <c r="M138" s="3">
        <v>271396.78517529398</v>
      </c>
      <c r="N138" s="3">
        <v>325258.53125</v>
      </c>
      <c r="O138" s="13">
        <f t="shared" si="28"/>
        <v>323049.48853043758</v>
      </c>
      <c r="P138" s="13">
        <f t="shared" si="29"/>
        <v>324963.58805506479</v>
      </c>
      <c r="Q138" s="13">
        <f t="shared" si="25"/>
        <v>276782.95978276461</v>
      </c>
      <c r="R138" s="13">
        <f t="shared" si="26"/>
        <v>318899.28093313711</v>
      </c>
      <c r="S138" s="14">
        <v>0</v>
      </c>
      <c r="T138" s="13">
        <f t="shared" si="27"/>
        <v>391094.91262408503</v>
      </c>
      <c r="U138" s="13">
        <f t="shared" si="30"/>
        <v>391094.91262408503</v>
      </c>
      <c r="V138" s="13">
        <f t="shared" si="31"/>
        <v>318752.94875571574</v>
      </c>
    </row>
    <row r="139" spans="1:22">
      <c r="A139" s="1" t="s">
        <v>135</v>
      </c>
      <c r="B139" s="1" t="s">
        <v>494</v>
      </c>
      <c r="C139" s="1" t="s">
        <v>224</v>
      </c>
      <c r="D139" s="1" t="s">
        <v>268</v>
      </c>
      <c r="E139" s="1" t="s">
        <v>286</v>
      </c>
      <c r="F139" s="3">
        <v>225991</v>
      </c>
      <c r="G139" s="3">
        <v>169756.125</v>
      </c>
      <c r="H139" s="3">
        <v>233228.09375</v>
      </c>
      <c r="I139" s="3">
        <v>253674.90625</v>
      </c>
      <c r="J139" s="3">
        <f t="shared" si="24"/>
        <v>181266.02756791914</v>
      </c>
      <c r="K139" s="12">
        <v>1.1101022521222601</v>
      </c>
      <c r="L139" s="12">
        <v>0.99718743562698398</v>
      </c>
      <c r="M139" s="3">
        <v>178257.24401855501</v>
      </c>
      <c r="N139" s="3">
        <v>178662.546875</v>
      </c>
      <c r="O139" s="13">
        <f t="shared" si="28"/>
        <v>200369.67036352711</v>
      </c>
      <c r="P139" s="13">
        <f t="shared" si="29"/>
        <v>201556.88007723761</v>
      </c>
      <c r="Q139" s="13">
        <f t="shared" si="25"/>
        <v>178297.77430419953</v>
      </c>
      <c r="R139" s="13">
        <f t="shared" si="26"/>
        <v>198629.34745993887</v>
      </c>
      <c r="S139" s="14">
        <v>0</v>
      </c>
      <c r="T139" s="13">
        <f t="shared" si="27"/>
        <v>243597.06005643654</v>
      </c>
      <c r="U139" s="13">
        <f t="shared" si="30"/>
        <v>243597.06005643654</v>
      </c>
      <c r="V139" s="13">
        <f t="shared" si="31"/>
        <v>198538.20311860158</v>
      </c>
    </row>
    <row r="140" spans="1:22">
      <c r="A140" s="1" t="s">
        <v>136</v>
      </c>
      <c r="B140" s="1" t="s">
        <v>495</v>
      </c>
      <c r="C140" s="1" t="s">
        <v>224</v>
      </c>
      <c r="D140" s="1" t="s">
        <v>268</v>
      </c>
      <c r="E140" s="1" t="s">
        <v>286</v>
      </c>
      <c r="F140" s="3">
        <v>194525</v>
      </c>
      <c r="G140" s="3">
        <v>178215.328125</v>
      </c>
      <c r="H140" s="3">
        <v>225956.015625</v>
      </c>
      <c r="I140" s="3">
        <v>201260.40625</v>
      </c>
      <c r="J140" s="3">
        <f t="shared" si="24"/>
        <v>185209.97054114999</v>
      </c>
      <c r="K140" s="12">
        <v>1.09913320942543</v>
      </c>
      <c r="L140" s="12">
        <v>0.99743425846099898</v>
      </c>
      <c r="M140" s="3">
        <v>171687.46411132801</v>
      </c>
      <c r="N140" s="3">
        <v>160549.578125</v>
      </c>
      <c r="O140" s="13">
        <f t="shared" si="28"/>
        <v>200344.56906248903</v>
      </c>
      <c r="P140" s="13">
        <f t="shared" si="29"/>
        <v>201531.63004855844</v>
      </c>
      <c r="Q140" s="13">
        <f t="shared" si="25"/>
        <v>170573.67551269522</v>
      </c>
      <c r="R140" s="13">
        <f t="shared" si="26"/>
        <v>197635.07346753759</v>
      </c>
      <c r="S140" s="14">
        <v>0</v>
      </c>
      <c r="T140" s="13">
        <f t="shared" si="27"/>
        <v>242377.69230168732</v>
      </c>
      <c r="U140" s="13">
        <f t="shared" si="30"/>
        <v>242377.69230168732</v>
      </c>
      <c r="V140" s="13">
        <f t="shared" si="31"/>
        <v>197544.3853651665</v>
      </c>
    </row>
    <row r="141" spans="1:22">
      <c r="A141" s="1" t="s">
        <v>137</v>
      </c>
      <c r="B141" s="1" t="s">
        <v>496</v>
      </c>
      <c r="C141" s="1" t="s">
        <v>220</v>
      </c>
      <c r="D141" s="1" t="s">
        <v>264</v>
      </c>
      <c r="E141" s="1" t="s">
        <v>286</v>
      </c>
      <c r="F141" s="3">
        <v>319271</v>
      </c>
      <c r="G141" s="3">
        <v>203724.578125</v>
      </c>
      <c r="H141" s="3">
        <v>495267</v>
      </c>
      <c r="I141" s="3">
        <v>369186.6875</v>
      </c>
      <c r="J141" s="3">
        <f t="shared" si="24"/>
        <v>247465.39620627993</v>
      </c>
      <c r="K141" s="12">
        <v>1.11683641510821</v>
      </c>
      <c r="L141" s="12">
        <v>0.99593394994735696</v>
      </c>
      <c r="M141" s="3">
        <v>238539.389282227</v>
      </c>
      <c r="N141" s="3">
        <v>345470.65625</v>
      </c>
      <c r="O141" s="13">
        <f t="shared" si="28"/>
        <v>286155.67672804475</v>
      </c>
      <c r="P141" s="13">
        <f t="shared" si="29"/>
        <v>287851.17684255098</v>
      </c>
      <c r="Q141" s="13">
        <f t="shared" si="25"/>
        <v>249232.51597900433</v>
      </c>
      <c r="R141" s="13">
        <f t="shared" si="26"/>
        <v>282990.39713684592</v>
      </c>
      <c r="S141" s="14">
        <v>0</v>
      </c>
      <c r="T141" s="13">
        <f t="shared" si="27"/>
        <v>347056.61398118705</v>
      </c>
      <c r="U141" s="13">
        <f t="shared" si="30"/>
        <v>347056.61398118705</v>
      </c>
      <c r="V141" s="13">
        <f t="shared" si="31"/>
        <v>282860.54234105843</v>
      </c>
    </row>
    <row r="142" spans="1:22">
      <c r="A142" s="1" t="s">
        <v>138</v>
      </c>
      <c r="B142" s="1" t="s">
        <v>497</v>
      </c>
      <c r="C142" s="1" t="s">
        <v>220</v>
      </c>
      <c r="D142" s="1" t="s">
        <v>264</v>
      </c>
      <c r="E142" s="1" t="s">
        <v>286</v>
      </c>
      <c r="F142" s="3">
        <v>310003</v>
      </c>
      <c r="G142" s="3">
        <v>242212.40625</v>
      </c>
      <c r="H142" s="3">
        <v>306963.59375</v>
      </c>
      <c r="I142" s="3">
        <v>426918.28125</v>
      </c>
      <c r="J142" s="3">
        <f t="shared" si="24"/>
        <v>258065.45221511339</v>
      </c>
      <c r="K142" s="12">
        <v>1.1142840671966701</v>
      </c>
      <c r="L142" s="12">
        <v>0.99687677621841397</v>
      </c>
      <c r="M142" s="3">
        <v>266183.857055664</v>
      </c>
      <c r="N142" s="3">
        <v>276787.09375</v>
      </c>
      <c r="O142" s="13">
        <f t="shared" si="28"/>
        <v>288739.72028002969</v>
      </c>
      <c r="P142" s="13">
        <f t="shared" si="29"/>
        <v>290450.53110298794</v>
      </c>
      <c r="Q142" s="13">
        <f t="shared" si="25"/>
        <v>267244.1807250976</v>
      </c>
      <c r="R142" s="13">
        <f t="shared" si="26"/>
        <v>287529.63860081404</v>
      </c>
      <c r="S142" s="14">
        <v>0</v>
      </c>
      <c r="T142" s="13">
        <f t="shared" si="27"/>
        <v>352623.49465440644</v>
      </c>
      <c r="U142" s="13">
        <f t="shared" si="30"/>
        <v>352623.49465440644</v>
      </c>
      <c r="V142" s="13">
        <f t="shared" si="31"/>
        <v>287397.70089946047</v>
      </c>
    </row>
    <row r="143" spans="1:22">
      <c r="A143" s="1" t="s">
        <v>139</v>
      </c>
      <c r="B143" s="1" t="s">
        <v>498</v>
      </c>
      <c r="C143" s="1" t="s">
        <v>224</v>
      </c>
      <c r="D143" s="1" t="s">
        <v>268</v>
      </c>
      <c r="E143" s="1" t="s">
        <v>286</v>
      </c>
      <c r="F143" s="3">
        <v>399774</v>
      </c>
      <c r="G143" s="3">
        <v>256506</v>
      </c>
      <c r="H143" s="3">
        <v>482404.3125</v>
      </c>
      <c r="I143" s="3">
        <v>454604.5</v>
      </c>
      <c r="J143" s="3">
        <f t="shared" si="24"/>
        <v>293297.67480192747</v>
      </c>
      <c r="K143" s="12">
        <v>1.12226899048458</v>
      </c>
      <c r="L143" s="12">
        <v>0.99670720100402799</v>
      </c>
      <c r="M143" s="3">
        <v>280809.026277542</v>
      </c>
      <c r="N143" s="3">
        <v>335675.46875</v>
      </c>
      <c r="O143" s="13">
        <f t="shared" si="28"/>
        <v>332815.29945107107</v>
      </c>
      <c r="P143" s="13">
        <f t="shared" si="29"/>
        <v>334787.2623517582</v>
      </c>
      <c r="Q143" s="13">
        <f t="shared" si="25"/>
        <v>286295.6705247878</v>
      </c>
      <c r="R143" s="13">
        <f t="shared" si="26"/>
        <v>328683.81546418468</v>
      </c>
      <c r="S143" s="14">
        <v>0</v>
      </c>
      <c r="T143" s="13">
        <f t="shared" si="27"/>
        <v>403094.56864805002</v>
      </c>
      <c r="U143" s="13">
        <f t="shared" si="30"/>
        <v>403094.56864805002</v>
      </c>
      <c r="V143" s="13">
        <f t="shared" si="31"/>
        <v>328532.99349224649</v>
      </c>
    </row>
    <row r="144" spans="1:22">
      <c r="A144" s="1" t="s">
        <v>140</v>
      </c>
      <c r="B144" s="1" t="s">
        <v>499</v>
      </c>
      <c r="C144" s="1" t="s">
        <v>223</v>
      </c>
      <c r="D144" s="1" t="s">
        <v>267</v>
      </c>
      <c r="E144" s="1" t="s">
        <v>286</v>
      </c>
      <c r="F144" s="3">
        <v>247539</v>
      </c>
      <c r="G144" s="3">
        <v>181041.046875</v>
      </c>
      <c r="H144" s="3">
        <v>309484.1875</v>
      </c>
      <c r="I144" s="3">
        <v>212502.375</v>
      </c>
      <c r="J144" s="3">
        <f t="shared" si="24"/>
        <v>198592.66148038651</v>
      </c>
      <c r="K144" s="12">
        <v>1.14135653996227</v>
      </c>
      <c r="L144" s="12">
        <v>0.99637418985366799</v>
      </c>
      <c r="M144" s="3">
        <v>217251.35852050799</v>
      </c>
      <c r="N144" s="3">
        <v>186108.84375</v>
      </c>
      <c r="O144" s="13">
        <f t="shared" si="28"/>
        <v>224423.50612264391</v>
      </c>
      <c r="P144" s="13">
        <f t="shared" si="29"/>
        <v>225753.23714416215</v>
      </c>
      <c r="Q144" s="13">
        <f t="shared" si="25"/>
        <v>214137.10704345719</v>
      </c>
      <c r="R144" s="13">
        <f t="shared" si="26"/>
        <v>224291.16030903207</v>
      </c>
      <c r="S144" s="14">
        <v>0</v>
      </c>
      <c r="T144" s="13">
        <f t="shared" si="27"/>
        <v>275068.45260591048</v>
      </c>
      <c r="U144" s="13">
        <f t="shared" si="30"/>
        <v>275068.45260591048</v>
      </c>
      <c r="V144" s="13">
        <f t="shared" si="31"/>
        <v>224188.24062301606</v>
      </c>
    </row>
    <row r="145" spans="1:22">
      <c r="A145" s="1" t="s">
        <v>141</v>
      </c>
      <c r="B145" s="1" t="s">
        <v>500</v>
      </c>
      <c r="C145" s="1" t="s">
        <v>223</v>
      </c>
      <c r="D145" s="1" t="s">
        <v>267</v>
      </c>
      <c r="E145" s="1" t="s">
        <v>286</v>
      </c>
      <c r="F145" s="3">
        <v>222401</v>
      </c>
      <c r="G145" s="3">
        <v>146411.984375</v>
      </c>
      <c r="H145" s="3">
        <v>278708.21875</v>
      </c>
      <c r="I145" s="3">
        <v>187309.5625</v>
      </c>
      <c r="J145" s="3">
        <f t="shared" si="24"/>
        <v>164842.4453961424</v>
      </c>
      <c r="K145" s="12">
        <v>1.14855993712598</v>
      </c>
      <c r="L145" s="12">
        <v>0.99645227193832397</v>
      </c>
      <c r="M145" s="3">
        <v>176769.40251111999</v>
      </c>
      <c r="N145" s="3">
        <v>166862.21875</v>
      </c>
      <c r="O145" s="13">
        <f t="shared" si="28"/>
        <v>188890.89236002363</v>
      </c>
      <c r="P145" s="13">
        <f t="shared" si="29"/>
        <v>190010.08920171333</v>
      </c>
      <c r="Q145" s="13">
        <f t="shared" si="25"/>
        <v>175778.68413500799</v>
      </c>
      <c r="R145" s="13">
        <f t="shared" si="26"/>
        <v>188218.83794169858</v>
      </c>
      <c r="S145" s="14">
        <v>0</v>
      </c>
      <c r="T145" s="13">
        <f t="shared" si="27"/>
        <v>230829.71452183794</v>
      </c>
      <c r="U145" s="13">
        <f t="shared" si="30"/>
        <v>230829.71452183794</v>
      </c>
      <c r="V145" s="13">
        <f t="shared" si="31"/>
        <v>188132.47063379144</v>
      </c>
    </row>
    <row r="146" spans="1:22">
      <c r="A146" s="1" t="s">
        <v>142</v>
      </c>
      <c r="B146" s="1" t="s">
        <v>501</v>
      </c>
      <c r="C146" s="1" t="s">
        <v>225</v>
      </c>
      <c r="D146" s="1" t="s">
        <v>269</v>
      </c>
      <c r="E146" s="1" t="s">
        <v>287</v>
      </c>
      <c r="F146" s="3">
        <v>132419</v>
      </c>
      <c r="G146" s="3">
        <v>123722.953125</v>
      </c>
      <c r="H146" s="3">
        <v>92962.1015625</v>
      </c>
      <c r="I146" s="3">
        <v>127740.4296875</v>
      </c>
      <c r="J146" s="3">
        <f t="shared" si="24"/>
        <v>119998.77876005268</v>
      </c>
      <c r="K146" s="12">
        <v>0.97013376857365896</v>
      </c>
      <c r="L146" s="12">
        <v>1.0001090764999401</v>
      </c>
      <c r="M146" s="3">
        <v>128781.129150391</v>
      </c>
      <c r="N146" s="3">
        <v>100753.078125</v>
      </c>
      <c r="O146" s="13">
        <f t="shared" si="28"/>
        <v>114560.27152473123</v>
      </c>
      <c r="P146" s="13">
        <f t="shared" si="29"/>
        <v>115239.05223496904</v>
      </c>
      <c r="Q146" s="13">
        <f t="shared" si="25"/>
        <v>125978.32404785191</v>
      </c>
      <c r="R146" s="13">
        <f t="shared" si="26"/>
        <v>116590.76234906536</v>
      </c>
      <c r="S146" s="14">
        <v>0</v>
      </c>
      <c r="T146" s="13">
        <f t="shared" si="27"/>
        <v>142985.75362182653</v>
      </c>
      <c r="U146" s="13">
        <f t="shared" si="30"/>
        <v>142985.75362182653</v>
      </c>
      <c r="V146" s="13">
        <f t="shared" si="31"/>
        <v>116537.26276113332</v>
      </c>
    </row>
    <row r="147" spans="1:22">
      <c r="A147" s="1" t="s">
        <v>143</v>
      </c>
      <c r="B147" s="1" t="s">
        <v>502</v>
      </c>
      <c r="C147" s="1" t="s">
        <v>226</v>
      </c>
      <c r="D147" s="1" t="s">
        <v>270</v>
      </c>
      <c r="E147" s="1" t="s">
        <v>287</v>
      </c>
      <c r="F147" s="3">
        <v>315307</v>
      </c>
      <c r="G147" s="3">
        <v>258191.515625</v>
      </c>
      <c r="H147" s="3">
        <v>362772.1875</v>
      </c>
      <c r="I147" s="3">
        <v>254955.21875</v>
      </c>
      <c r="J147" s="3">
        <f t="shared" si="24"/>
        <v>271285.34382592887</v>
      </c>
      <c r="K147" s="12">
        <v>0.99245728097493802</v>
      </c>
      <c r="L147" s="12">
        <v>0.99779671430587802</v>
      </c>
      <c r="M147" s="3">
        <v>282040.81805419899</v>
      </c>
      <c r="N147" s="3">
        <v>328067.875</v>
      </c>
      <c r="O147" s="13">
        <f t="shared" si="28"/>
        <v>274268.91121339379</v>
      </c>
      <c r="P147" s="13">
        <f t="shared" si="29"/>
        <v>275893.98109033966</v>
      </c>
      <c r="Q147" s="13">
        <f t="shared" si="25"/>
        <v>286643.52374877909</v>
      </c>
      <c r="R147" s="13">
        <f t="shared" si="26"/>
        <v>277246.98395557038</v>
      </c>
      <c r="S147" s="14">
        <v>0</v>
      </c>
      <c r="T147" s="13">
        <f t="shared" si="27"/>
        <v>340012.94906691607</v>
      </c>
      <c r="U147" s="13">
        <f t="shared" si="30"/>
        <v>340012.94906691607</v>
      </c>
      <c r="V147" s="13">
        <f t="shared" si="31"/>
        <v>277119.7646193367</v>
      </c>
    </row>
    <row r="148" spans="1:22">
      <c r="A148" s="1" t="s">
        <v>144</v>
      </c>
      <c r="B148" s="1" t="s">
        <v>503</v>
      </c>
      <c r="C148" s="1" t="s">
        <v>225</v>
      </c>
      <c r="D148" s="1" t="s">
        <v>269</v>
      </c>
      <c r="E148" s="1" t="s">
        <v>287</v>
      </c>
      <c r="F148" s="3">
        <v>223838</v>
      </c>
      <c r="G148" s="3">
        <v>223349.015625</v>
      </c>
      <c r="H148" s="3">
        <v>196976.40625</v>
      </c>
      <c r="I148" s="3">
        <v>154261.078125</v>
      </c>
      <c r="J148" s="3">
        <f t="shared" si="24"/>
        <v>217146.98345943715</v>
      </c>
      <c r="K148" s="12">
        <v>0.96903711125899905</v>
      </c>
      <c r="L148" s="12">
        <v>1.00456094741821</v>
      </c>
      <c r="M148" s="3">
        <v>224798.30541992199</v>
      </c>
      <c r="N148" s="3">
        <v>177383.59375</v>
      </c>
      <c r="O148" s="13">
        <f t="shared" si="28"/>
        <v>207512.42165964397</v>
      </c>
      <c r="P148" s="13">
        <f t="shared" si="29"/>
        <v>208741.95286695167</v>
      </c>
      <c r="Q148" s="13">
        <f t="shared" si="25"/>
        <v>220056.83425292981</v>
      </c>
      <c r="R148" s="13">
        <f t="shared" si="26"/>
        <v>210166.11270531983</v>
      </c>
      <c r="S148" s="14">
        <v>0</v>
      </c>
      <c r="T148" s="13">
        <f t="shared" si="27"/>
        <v>257745.6344351692</v>
      </c>
      <c r="U148" s="13">
        <f t="shared" si="30"/>
        <v>257745.6344351692</v>
      </c>
      <c r="V148" s="13">
        <f t="shared" si="31"/>
        <v>210069.67452959757</v>
      </c>
    </row>
    <row r="149" spans="1:22">
      <c r="A149" s="1" t="s">
        <v>145</v>
      </c>
      <c r="B149" s="1" t="s">
        <v>504</v>
      </c>
      <c r="C149" s="1" t="s">
        <v>226</v>
      </c>
      <c r="D149" s="1" t="s">
        <v>270</v>
      </c>
      <c r="E149" s="1" t="s">
        <v>287</v>
      </c>
      <c r="F149" s="3">
        <v>195456</v>
      </c>
      <c r="G149" s="3">
        <v>229883.453125</v>
      </c>
      <c r="H149" s="3">
        <v>240686.21875</v>
      </c>
      <c r="I149" s="3">
        <v>161081.625</v>
      </c>
      <c r="J149" s="3">
        <f t="shared" si="24"/>
        <v>228395.49115488818</v>
      </c>
      <c r="K149" s="12">
        <v>0.96877419334722703</v>
      </c>
      <c r="L149" s="12">
        <v>0.99970471858978305</v>
      </c>
      <c r="M149" s="3">
        <v>230382.91908168799</v>
      </c>
      <c r="N149" s="3">
        <v>165028.5625</v>
      </c>
      <c r="O149" s="13">
        <f t="shared" si="28"/>
        <v>215061.31082435092</v>
      </c>
      <c r="P149" s="13">
        <f t="shared" si="29"/>
        <v>216335.569931484</v>
      </c>
      <c r="Q149" s="13">
        <f t="shared" si="25"/>
        <v>223847.48342351921</v>
      </c>
      <c r="R149" s="13">
        <f t="shared" si="26"/>
        <v>217281.06508425775</v>
      </c>
      <c r="S149" s="14">
        <v>0</v>
      </c>
      <c r="T149" s="13">
        <f t="shared" si="27"/>
        <v>266471.34140704747</v>
      </c>
      <c r="U149" s="13">
        <f t="shared" si="30"/>
        <v>266471.34140704747</v>
      </c>
      <c r="V149" s="13">
        <f t="shared" si="31"/>
        <v>217181.36209567412</v>
      </c>
    </row>
    <row r="150" spans="1:22">
      <c r="A150" s="1" t="s">
        <v>146</v>
      </c>
      <c r="B150" s="1" t="s">
        <v>505</v>
      </c>
      <c r="C150" s="1" t="s">
        <v>226</v>
      </c>
      <c r="D150" s="1" t="s">
        <v>270</v>
      </c>
      <c r="E150" s="1" t="s">
        <v>287</v>
      </c>
      <c r="F150" s="3">
        <v>513258</v>
      </c>
      <c r="G150" s="3">
        <v>601829.125</v>
      </c>
      <c r="H150" s="3">
        <v>502703.59375</v>
      </c>
      <c r="I150" s="3">
        <v>399982.53125</v>
      </c>
      <c r="J150" s="3">
        <f t="shared" si="24"/>
        <v>580917.05815872981</v>
      </c>
      <c r="K150" s="12">
        <v>0.99738348843501801</v>
      </c>
      <c r="L150" s="12">
        <v>1.00090324878693</v>
      </c>
      <c r="M150" s="3">
        <v>584293.74951171898</v>
      </c>
      <c r="N150" s="3">
        <v>445833.71875</v>
      </c>
      <c r="O150" s="13">
        <f t="shared" si="28"/>
        <v>566435.26297912095</v>
      </c>
      <c r="P150" s="13">
        <f t="shared" si="29"/>
        <v>569791.44680263533</v>
      </c>
      <c r="Q150" s="13">
        <f t="shared" si="25"/>
        <v>570447.74643554701</v>
      </c>
      <c r="R150" s="13">
        <f t="shared" si="26"/>
        <v>569874.05266894924</v>
      </c>
      <c r="S150" s="14">
        <v>0</v>
      </c>
      <c r="T150" s="13">
        <f t="shared" si="27"/>
        <v>698887.88141239376</v>
      </c>
      <c r="U150" s="13">
        <f t="shared" si="30"/>
        <v>698887.88141239376</v>
      </c>
      <c r="V150" s="13">
        <f t="shared" si="31"/>
        <v>569612.55659175862</v>
      </c>
    </row>
    <row r="151" spans="1:22">
      <c r="A151" s="1" t="s">
        <v>147</v>
      </c>
      <c r="B151" s="1" t="s">
        <v>506</v>
      </c>
      <c r="C151" s="1" t="s">
        <v>226</v>
      </c>
      <c r="D151" s="1" t="s">
        <v>270</v>
      </c>
      <c r="E151" s="1" t="s">
        <v>287</v>
      </c>
      <c r="F151" s="3">
        <v>132492</v>
      </c>
      <c r="G151" s="3">
        <v>121615.09375</v>
      </c>
      <c r="H151" s="3">
        <v>102334.6484375</v>
      </c>
      <c r="I151" s="3">
        <v>159096.890625</v>
      </c>
      <c r="J151" s="3">
        <f t="shared" si="24"/>
        <v>120731.37033774971</v>
      </c>
      <c r="K151" s="12">
        <v>1.06329427856218</v>
      </c>
      <c r="L151" s="12">
        <v>1.0012408494949301</v>
      </c>
      <c r="M151" s="3">
        <v>112005.463378906</v>
      </c>
      <c r="N151" s="3">
        <v>112654.140625</v>
      </c>
      <c r="O151" s="13">
        <f t="shared" si="28"/>
        <v>127672.35395054164</v>
      </c>
      <c r="P151" s="13">
        <f t="shared" si="29"/>
        <v>128428.82501977767</v>
      </c>
      <c r="Q151" s="13">
        <f t="shared" si="25"/>
        <v>112070.3311035154</v>
      </c>
      <c r="R151" s="13">
        <f t="shared" si="26"/>
        <v>126369.84541079997</v>
      </c>
      <c r="S151" s="14">
        <v>0</v>
      </c>
      <c r="T151" s="13">
        <f t="shared" si="27"/>
        <v>154978.7240179393</v>
      </c>
      <c r="U151" s="13">
        <f t="shared" si="30"/>
        <v>154978.7240179393</v>
      </c>
      <c r="V151" s="13">
        <f t="shared" si="31"/>
        <v>126311.85852984729</v>
      </c>
    </row>
    <row r="152" spans="1:22">
      <c r="A152" s="1" t="s">
        <v>148</v>
      </c>
      <c r="B152" s="1" t="s">
        <v>507</v>
      </c>
      <c r="C152" s="1" t="s">
        <v>225</v>
      </c>
      <c r="D152" s="1" t="s">
        <v>269</v>
      </c>
      <c r="E152" s="1" t="s">
        <v>287</v>
      </c>
      <c r="F152" s="3">
        <v>266984</v>
      </c>
      <c r="G152" s="3">
        <v>253317.890625</v>
      </c>
      <c r="H152" s="3">
        <v>208107.390625</v>
      </c>
      <c r="I152" s="3">
        <v>291007.84375</v>
      </c>
      <c r="J152" s="3">
        <f t="shared" si="24"/>
        <v>249162.98899617465</v>
      </c>
      <c r="K152" s="12">
        <v>1.06726069053126</v>
      </c>
      <c r="L152" s="12">
        <v>0.99971926212310802</v>
      </c>
      <c r="M152" s="3">
        <v>260148.53002929699</v>
      </c>
      <c r="N152" s="3">
        <v>254693.734375</v>
      </c>
      <c r="O152" s="13">
        <f t="shared" si="28"/>
        <v>266437.3183522044</v>
      </c>
      <c r="P152" s="13">
        <f t="shared" si="29"/>
        <v>268015.98528252786</v>
      </c>
      <c r="Q152" s="13">
        <f t="shared" si="25"/>
        <v>259603.05046386732</v>
      </c>
      <c r="R152" s="13">
        <f t="shared" si="26"/>
        <v>266957.08210159012</v>
      </c>
      <c r="S152" s="14">
        <v>0</v>
      </c>
      <c r="T152" s="13">
        <f t="shared" si="27"/>
        <v>327393.5155745697</v>
      </c>
      <c r="U152" s="13">
        <f t="shared" si="30"/>
        <v>327393.5155745697</v>
      </c>
      <c r="V152" s="13">
        <f t="shared" si="31"/>
        <v>266834.58445597725</v>
      </c>
    </row>
    <row r="153" spans="1:22">
      <c r="A153" s="1" t="s">
        <v>149</v>
      </c>
      <c r="B153" s="1" t="s">
        <v>508</v>
      </c>
      <c r="C153" s="1" t="s">
        <v>226</v>
      </c>
      <c r="D153" s="1" t="s">
        <v>270</v>
      </c>
      <c r="E153" s="1" t="s">
        <v>287</v>
      </c>
      <c r="F153" s="3">
        <v>182045</v>
      </c>
      <c r="G153" s="3">
        <v>177628.203125</v>
      </c>
      <c r="H153" s="3">
        <v>138218.546875</v>
      </c>
      <c r="I153" s="3">
        <v>197903.8125</v>
      </c>
      <c r="J153" s="3">
        <f t="shared" si="24"/>
        <v>173484.56638395417</v>
      </c>
      <c r="K153" s="12">
        <v>1.07232666634573</v>
      </c>
      <c r="L153" s="12">
        <v>1.0003353357315099</v>
      </c>
      <c r="M153" s="3">
        <v>160333.258178711</v>
      </c>
      <c r="N153" s="3">
        <v>131732.640625</v>
      </c>
      <c r="O153" s="13">
        <f t="shared" si="28"/>
        <v>181615.83826079126</v>
      </c>
      <c r="P153" s="13">
        <f t="shared" si="29"/>
        <v>182691.92970195448</v>
      </c>
      <c r="Q153" s="13">
        <f t="shared" si="25"/>
        <v>157473.19642333992</v>
      </c>
      <c r="R153" s="13">
        <f t="shared" si="26"/>
        <v>179517.74643968637</v>
      </c>
      <c r="S153" s="14">
        <v>0</v>
      </c>
      <c r="T153" s="13">
        <f t="shared" si="27"/>
        <v>220158.78227402541</v>
      </c>
      <c r="U153" s="13">
        <f t="shared" si="30"/>
        <v>220158.78227402541</v>
      </c>
      <c r="V153" s="13">
        <f t="shared" si="31"/>
        <v>179435.3717706516</v>
      </c>
    </row>
    <row r="154" spans="1:22">
      <c r="A154" s="1" t="s">
        <v>150</v>
      </c>
      <c r="B154" s="1" t="s">
        <v>509</v>
      </c>
      <c r="C154" s="1" t="s">
        <v>227</v>
      </c>
      <c r="D154" s="1" t="s">
        <v>271</v>
      </c>
      <c r="E154" s="1" t="s">
        <v>287</v>
      </c>
      <c r="F154" s="3">
        <v>224493</v>
      </c>
      <c r="G154" s="3">
        <v>198025.921875</v>
      </c>
      <c r="H154" s="3">
        <v>173430.0625</v>
      </c>
      <c r="I154" s="3">
        <v>180706.078125</v>
      </c>
      <c r="J154" s="3">
        <f t="shared" si="24"/>
        <v>194196.32049446172</v>
      </c>
      <c r="K154" s="12">
        <v>1.0670477671846701</v>
      </c>
      <c r="L154" s="12">
        <v>1.00069940090179</v>
      </c>
      <c r="M154" s="3">
        <v>201654.59765625</v>
      </c>
      <c r="N154" s="3">
        <v>143083.75</v>
      </c>
      <c r="O154" s="13">
        <f t="shared" si="28"/>
        <v>201903.9078375762</v>
      </c>
      <c r="P154" s="13">
        <f t="shared" si="29"/>
        <v>203100.20805699559</v>
      </c>
      <c r="Q154" s="13">
        <f t="shared" si="25"/>
        <v>195797.51289062502</v>
      </c>
      <c r="R154" s="13">
        <f t="shared" si="26"/>
        <v>202181.04639608072</v>
      </c>
      <c r="S154" s="14">
        <v>0</v>
      </c>
      <c r="T154" s="13">
        <f t="shared" si="27"/>
        <v>247952.82837624248</v>
      </c>
      <c r="U154" s="13">
        <f t="shared" si="30"/>
        <v>247952.82837624248</v>
      </c>
      <c r="V154" s="13">
        <f t="shared" si="31"/>
        <v>202088.27229930044</v>
      </c>
    </row>
    <row r="155" spans="1:22">
      <c r="A155" s="1" t="s">
        <v>151</v>
      </c>
      <c r="B155" s="1" t="s">
        <v>510</v>
      </c>
      <c r="C155" s="1" t="s">
        <v>226</v>
      </c>
      <c r="D155" s="1" t="s">
        <v>270</v>
      </c>
      <c r="E155" s="1" t="s">
        <v>287</v>
      </c>
      <c r="F155" s="3">
        <v>188313</v>
      </c>
      <c r="G155" s="3">
        <v>212724.546875</v>
      </c>
      <c r="H155" s="3">
        <v>239836.203125</v>
      </c>
      <c r="I155" s="3">
        <v>166965.625</v>
      </c>
      <c r="J155" s="3">
        <f t="shared" si="24"/>
        <v>214255.42457260762</v>
      </c>
      <c r="K155" s="12">
        <v>0.96857187733274797</v>
      </c>
      <c r="L155" s="12">
        <v>1.00033891201019</v>
      </c>
      <c r="M155" s="3">
        <v>235000.751718521</v>
      </c>
      <c r="N155" s="3">
        <v>198021.421875</v>
      </c>
      <c r="O155" s="13">
        <f t="shared" si="28"/>
        <v>206019.19768486987</v>
      </c>
      <c r="P155" s="13">
        <f t="shared" si="29"/>
        <v>207239.88139542629</v>
      </c>
      <c r="Q155" s="13">
        <f t="shared" si="25"/>
        <v>231302.81873416889</v>
      </c>
      <c r="R155" s="13">
        <f t="shared" si="26"/>
        <v>210268.58914604172</v>
      </c>
      <c r="S155" s="14">
        <v>0</v>
      </c>
      <c r="T155" s="13">
        <f t="shared" si="27"/>
        <v>257871.31052485143</v>
      </c>
      <c r="U155" s="13">
        <f t="shared" si="30"/>
        <v>257871.31052485143</v>
      </c>
      <c r="V155" s="13">
        <f t="shared" si="31"/>
        <v>210172.10394731999</v>
      </c>
    </row>
    <row r="156" spans="1:22">
      <c r="A156" s="1" t="s">
        <v>152</v>
      </c>
      <c r="B156" s="1" t="s">
        <v>511</v>
      </c>
      <c r="C156" s="1" t="s">
        <v>225</v>
      </c>
      <c r="D156" s="1" t="s">
        <v>269</v>
      </c>
      <c r="E156" s="1" t="s">
        <v>287</v>
      </c>
      <c r="F156" s="3">
        <v>298254</v>
      </c>
      <c r="G156" s="3">
        <v>292570.0625</v>
      </c>
      <c r="H156" s="3">
        <v>210654</v>
      </c>
      <c r="I156" s="3">
        <v>335401.09375</v>
      </c>
      <c r="J156" s="3">
        <f t="shared" si="24"/>
        <v>283985.67273981706</v>
      </c>
      <c r="K156" s="12">
        <v>1.02055029053438</v>
      </c>
      <c r="L156" s="12">
        <v>0.99840712547302202</v>
      </c>
      <c r="M156" s="3">
        <v>275261.92285156302</v>
      </c>
      <c r="N156" s="3">
        <v>326017.65625</v>
      </c>
      <c r="O156" s="13">
        <f t="shared" si="28"/>
        <v>293642.75382441265</v>
      </c>
      <c r="P156" s="13">
        <f t="shared" si="29"/>
        <v>295382.61559624947</v>
      </c>
      <c r="Q156" s="13">
        <f t="shared" si="25"/>
        <v>280337.49619140674</v>
      </c>
      <c r="R156" s="13">
        <f t="shared" si="26"/>
        <v>293488.94529702893</v>
      </c>
      <c r="S156" s="14">
        <v>0</v>
      </c>
      <c r="T156" s="13">
        <f t="shared" si="27"/>
        <v>359931.92923236004</v>
      </c>
      <c r="U156" s="13">
        <f t="shared" si="30"/>
        <v>359931.92923236004</v>
      </c>
      <c r="V156" s="13">
        <f t="shared" si="31"/>
        <v>293354.27306983317</v>
      </c>
    </row>
    <row r="157" spans="1:22">
      <c r="A157" s="1" t="s">
        <v>153</v>
      </c>
      <c r="B157" s="1" t="s">
        <v>512</v>
      </c>
      <c r="C157" s="1" t="s">
        <v>226</v>
      </c>
      <c r="D157" s="1" t="s">
        <v>270</v>
      </c>
      <c r="E157" s="1" t="s">
        <v>287</v>
      </c>
      <c r="F157" s="3">
        <v>239798</v>
      </c>
      <c r="G157" s="3">
        <v>228203.984375</v>
      </c>
      <c r="H157" s="3">
        <v>183094.359375</v>
      </c>
      <c r="I157" s="3">
        <v>224904.171875</v>
      </c>
      <c r="J157" s="3">
        <f t="shared" si="24"/>
        <v>222361.30591889904</v>
      </c>
      <c r="K157" s="12">
        <v>1.0242044341538601</v>
      </c>
      <c r="L157" s="12">
        <v>1.0045738220214799</v>
      </c>
      <c r="M157" s="3">
        <v>222255.68115234401</v>
      </c>
      <c r="N157" s="3">
        <v>154960.96875</v>
      </c>
      <c r="O157" s="13">
        <f t="shared" si="28"/>
        <v>221850.34714573185</v>
      </c>
      <c r="P157" s="13">
        <f t="shared" si="29"/>
        <v>223164.83195096013</v>
      </c>
      <c r="Q157" s="13">
        <f t="shared" si="25"/>
        <v>215526.2099121096</v>
      </c>
      <c r="R157" s="13">
        <f t="shared" si="26"/>
        <v>222203.38848928269</v>
      </c>
      <c r="S157" s="14">
        <v>0</v>
      </c>
      <c r="T157" s="13">
        <f t="shared" si="27"/>
        <v>272508.02997016581</v>
      </c>
      <c r="U157" s="13">
        <f t="shared" si="30"/>
        <v>272508.02997016581</v>
      </c>
      <c r="V157" s="13">
        <f t="shared" si="31"/>
        <v>222101.42681168695</v>
      </c>
    </row>
    <row r="158" spans="1:22">
      <c r="A158" s="1" t="s">
        <v>154</v>
      </c>
      <c r="B158" s="1" t="s">
        <v>513</v>
      </c>
      <c r="C158" s="1" t="s">
        <v>227</v>
      </c>
      <c r="D158" s="1" t="s">
        <v>271</v>
      </c>
      <c r="E158" s="1" t="s">
        <v>287</v>
      </c>
      <c r="F158" s="3">
        <v>371125</v>
      </c>
      <c r="G158" s="3">
        <v>344291.25</v>
      </c>
      <c r="H158" s="3">
        <v>297729.25</v>
      </c>
      <c r="I158" s="3">
        <v>413181.75</v>
      </c>
      <c r="J158" s="3">
        <f t="shared" si="24"/>
        <v>341259.81359968806</v>
      </c>
      <c r="K158" s="12">
        <v>1.07708970041166</v>
      </c>
      <c r="L158" s="12">
        <v>1.00007712841034</v>
      </c>
      <c r="M158" s="3">
        <v>334707.80035400402</v>
      </c>
      <c r="N158" s="3">
        <v>271452.375</v>
      </c>
      <c r="O158" s="13">
        <f t="shared" si="28"/>
        <v>360076.31305161561</v>
      </c>
      <c r="P158" s="13">
        <f t="shared" si="29"/>
        <v>362209.80009961221</v>
      </c>
      <c r="Q158" s="13">
        <f t="shared" si="25"/>
        <v>328382.2578186036</v>
      </c>
      <c r="R158" s="13">
        <f t="shared" si="26"/>
        <v>357952.05973946897</v>
      </c>
      <c r="S158" s="14">
        <v>0</v>
      </c>
      <c r="T158" s="13">
        <f t="shared" si="27"/>
        <v>438988.85289983131</v>
      </c>
      <c r="U158" s="13">
        <f t="shared" si="30"/>
        <v>438988.85289983131</v>
      </c>
      <c r="V158" s="13">
        <f t="shared" si="31"/>
        <v>357787.80755250622</v>
      </c>
    </row>
    <row r="159" spans="1:22">
      <c r="A159" s="1" t="s">
        <v>155</v>
      </c>
      <c r="B159" s="1" t="s">
        <v>514</v>
      </c>
      <c r="C159" s="1" t="s">
        <v>225</v>
      </c>
      <c r="D159" s="1" t="s">
        <v>269</v>
      </c>
      <c r="E159" s="1" t="s">
        <v>287</v>
      </c>
      <c r="F159" s="3">
        <v>205315</v>
      </c>
      <c r="G159" s="3">
        <v>228072.40625</v>
      </c>
      <c r="H159" s="3">
        <v>200392.65625</v>
      </c>
      <c r="I159" s="3">
        <v>168430.484375</v>
      </c>
      <c r="J159" s="3">
        <f t="shared" si="24"/>
        <v>222096.92325172076</v>
      </c>
      <c r="K159" s="12">
        <v>0.96869168739380995</v>
      </c>
      <c r="L159" s="12">
        <v>1.0045291185378999</v>
      </c>
      <c r="M159" s="3">
        <v>237000.37622070301</v>
      </c>
      <c r="N159" s="3">
        <v>207227.953125</v>
      </c>
      <c r="O159" s="13">
        <f t="shared" si="28"/>
        <v>214670.98523885265</v>
      </c>
      <c r="P159" s="13">
        <f t="shared" si="29"/>
        <v>215942.9316290672</v>
      </c>
      <c r="Q159" s="13">
        <f t="shared" si="25"/>
        <v>234023.13391113273</v>
      </c>
      <c r="R159" s="13">
        <f t="shared" si="26"/>
        <v>218218.61593200645</v>
      </c>
      <c r="S159" s="14">
        <v>0</v>
      </c>
      <c r="T159" s="13">
        <f t="shared" si="27"/>
        <v>267621.14446024969</v>
      </c>
      <c r="U159" s="13">
        <f t="shared" si="30"/>
        <v>267621.14446024969</v>
      </c>
      <c r="V159" s="13">
        <f t="shared" si="31"/>
        <v>218118.482732804</v>
      </c>
    </row>
    <row r="160" spans="1:22">
      <c r="A160" s="1" t="s">
        <v>156</v>
      </c>
      <c r="B160" s="1" t="s">
        <v>515</v>
      </c>
      <c r="C160" s="1" t="s">
        <v>228</v>
      </c>
      <c r="D160" s="1" t="s">
        <v>272</v>
      </c>
      <c r="E160" s="1" t="s">
        <v>287</v>
      </c>
      <c r="F160" s="3">
        <v>96524</v>
      </c>
      <c r="G160" s="3">
        <v>95014.484375</v>
      </c>
      <c r="H160" s="3">
        <v>76023.5390625</v>
      </c>
      <c r="I160" s="3">
        <v>87627.0859375</v>
      </c>
      <c r="J160" s="3">
        <f t="shared" si="24"/>
        <v>92305.897427521631</v>
      </c>
      <c r="K160" s="12">
        <v>1.0714417925606201</v>
      </c>
      <c r="L160" s="12">
        <v>0.99879461526870705</v>
      </c>
      <c r="M160" s="3">
        <v>86392.202636718794</v>
      </c>
      <c r="N160" s="3">
        <v>64771.26953125</v>
      </c>
      <c r="O160" s="13">
        <f t="shared" si="28"/>
        <v>95834.564165119402</v>
      </c>
      <c r="P160" s="13">
        <f t="shared" si="29"/>
        <v>96402.39324463837</v>
      </c>
      <c r="Q160" s="13">
        <f t="shared" si="25"/>
        <v>84230.109326171922</v>
      </c>
      <c r="R160" s="13">
        <f t="shared" si="26"/>
        <v>94870.315505018676</v>
      </c>
      <c r="S160" s="14">
        <v>0</v>
      </c>
      <c r="T160" s="13">
        <f t="shared" si="27"/>
        <v>116348.01321748363</v>
      </c>
      <c r="U160" s="13">
        <f t="shared" si="30"/>
        <v>116348.01321748363</v>
      </c>
      <c r="V160" s="13">
        <f t="shared" si="31"/>
        <v>94826.782701182077</v>
      </c>
    </row>
    <row r="161" spans="1:22">
      <c r="A161" s="1" t="s">
        <v>157</v>
      </c>
      <c r="B161" s="1" t="s">
        <v>516</v>
      </c>
      <c r="C161" s="1" t="s">
        <v>225</v>
      </c>
      <c r="D161" s="1" t="s">
        <v>269</v>
      </c>
      <c r="E161" s="1" t="s">
        <v>287</v>
      </c>
      <c r="F161" s="3">
        <v>112175</v>
      </c>
      <c r="G161" s="3">
        <v>114915.1171875</v>
      </c>
      <c r="H161" s="3">
        <v>98166.5390625</v>
      </c>
      <c r="I161" s="3">
        <v>127746.4453125</v>
      </c>
      <c r="J161" s="3">
        <f t="shared" si="24"/>
        <v>113328.97171125303</v>
      </c>
      <c r="K161" s="12">
        <v>1.01565351152172</v>
      </c>
      <c r="L161" s="12">
        <v>1.0036773681640601</v>
      </c>
      <c r="M161" s="3">
        <v>116332.671508789</v>
      </c>
      <c r="N161" s="3">
        <v>115336.984375</v>
      </c>
      <c r="O161" s="13">
        <f t="shared" si="28"/>
        <v>115730.93855643476</v>
      </c>
      <c r="P161" s="13">
        <f t="shared" si="29"/>
        <v>116416.65558227881</v>
      </c>
      <c r="Q161" s="13">
        <f t="shared" si="25"/>
        <v>116233.10279541012</v>
      </c>
      <c r="R161" s="13">
        <f t="shared" si="26"/>
        <v>116393.55251134402</v>
      </c>
      <c r="S161" s="14">
        <v>0</v>
      </c>
      <c r="T161" s="13">
        <f t="shared" si="27"/>
        <v>142743.89743442292</v>
      </c>
      <c r="U161" s="13">
        <f t="shared" si="30"/>
        <v>142743.89743442292</v>
      </c>
      <c r="V161" s="13">
        <f t="shared" si="31"/>
        <v>116340.14341638793</v>
      </c>
    </row>
    <row r="162" spans="1:22">
      <c r="A162" s="1" t="s">
        <v>158</v>
      </c>
      <c r="B162" s="1" t="s">
        <v>517</v>
      </c>
      <c r="C162" s="1" t="s">
        <v>225</v>
      </c>
      <c r="D162" s="1" t="s">
        <v>269</v>
      </c>
      <c r="E162" s="1" t="s">
        <v>287</v>
      </c>
      <c r="F162" s="3">
        <v>144724</v>
      </c>
      <c r="G162" s="3">
        <v>166616.90625</v>
      </c>
      <c r="H162" s="3">
        <v>176681.25</v>
      </c>
      <c r="I162" s="3">
        <v>126734.25</v>
      </c>
      <c r="J162" s="3">
        <f t="shared" si="24"/>
        <v>166235.30884158201</v>
      </c>
      <c r="K162" s="12">
        <v>0.96807366642695503</v>
      </c>
      <c r="L162" s="12">
        <v>0.99831551313400302</v>
      </c>
      <c r="M162" s="3">
        <v>181243.94628906299</v>
      </c>
      <c r="N162" s="3">
        <v>197101.546875</v>
      </c>
      <c r="O162" s="13">
        <f t="shared" si="28"/>
        <v>163639.98961751664</v>
      </c>
      <c r="P162" s="13">
        <f t="shared" si="29"/>
        <v>164609.57241352028</v>
      </c>
      <c r="Q162" s="13">
        <f t="shared" si="25"/>
        <v>182829.7063476567</v>
      </c>
      <c r="R162" s="13">
        <f t="shared" si="26"/>
        <v>166902.86936587206</v>
      </c>
      <c r="S162" s="14">
        <v>0</v>
      </c>
      <c r="T162" s="13">
        <f t="shared" si="27"/>
        <v>204688.02225063925</v>
      </c>
      <c r="U162" s="13">
        <f t="shared" si="30"/>
        <v>204688.02225063925</v>
      </c>
      <c r="V162" s="13">
        <f t="shared" si="31"/>
        <v>166826.28324055782</v>
      </c>
    </row>
    <row r="163" spans="1:22">
      <c r="A163" s="1" t="s">
        <v>159</v>
      </c>
      <c r="B163" s="1" t="s">
        <v>518</v>
      </c>
      <c r="C163" s="1" t="s">
        <v>229</v>
      </c>
      <c r="D163" s="1" t="s">
        <v>273</v>
      </c>
      <c r="E163" s="1" t="s">
        <v>287</v>
      </c>
      <c r="F163" s="3">
        <v>225813</v>
      </c>
      <c r="G163" s="3">
        <v>219566.328125</v>
      </c>
      <c r="H163" s="3">
        <v>177764.78125</v>
      </c>
      <c r="I163" s="3">
        <v>200813.34375</v>
      </c>
      <c r="J163" s="3">
        <f t="shared" si="24"/>
        <v>213500.97503474366</v>
      </c>
      <c r="K163" s="12">
        <v>1.02288132836115</v>
      </c>
      <c r="L163" s="12">
        <v>1.0009473562240601</v>
      </c>
      <c r="M163" s="3">
        <v>202263.42700195301</v>
      </c>
      <c r="N163" s="3">
        <v>171456.578125</v>
      </c>
      <c r="O163" s="13">
        <f t="shared" si="28"/>
        <v>214288.33334186842</v>
      </c>
      <c r="P163" s="13">
        <f t="shared" si="29"/>
        <v>215558.01248251248</v>
      </c>
      <c r="Q163" s="13">
        <f t="shared" si="25"/>
        <v>199182.74211425771</v>
      </c>
      <c r="R163" s="13">
        <f t="shared" si="26"/>
        <v>213496.92128717847</v>
      </c>
      <c r="S163" s="14">
        <v>0</v>
      </c>
      <c r="T163" s="13">
        <f t="shared" si="27"/>
        <v>261830.50501712161</v>
      </c>
      <c r="U163" s="13">
        <f t="shared" si="30"/>
        <v>261830.50501712161</v>
      </c>
      <c r="V163" s="13">
        <f t="shared" si="31"/>
        <v>213398.95471518344</v>
      </c>
    </row>
    <row r="164" spans="1:22">
      <c r="A164" s="1" t="s">
        <v>160</v>
      </c>
      <c r="B164" s="1" t="s">
        <v>519</v>
      </c>
      <c r="C164" s="1" t="s">
        <v>229</v>
      </c>
      <c r="D164" s="1" t="s">
        <v>273</v>
      </c>
      <c r="E164" s="1" t="s">
        <v>287</v>
      </c>
      <c r="F164" s="3">
        <v>204706</v>
      </c>
      <c r="G164" s="3">
        <v>214679.890625</v>
      </c>
      <c r="H164" s="3">
        <v>150706.21875</v>
      </c>
      <c r="I164" s="3">
        <v>181910.765625</v>
      </c>
      <c r="J164" s="3">
        <f t="shared" ref="J164:J198" si="32">SUMPRODUCT($G164:$I164,$G$1:$I$1)</f>
        <v>205228.56719466794</v>
      </c>
      <c r="K164" s="12">
        <v>1.0013441946300501</v>
      </c>
      <c r="L164" s="12">
        <v>1.0012453794479399</v>
      </c>
      <c r="M164" s="3">
        <v>211037.66162109401</v>
      </c>
      <c r="N164" s="3">
        <v>167931.859375</v>
      </c>
      <c r="O164" s="13">
        <f t="shared" si="28"/>
        <v>202021.03004726945</v>
      </c>
      <c r="P164" s="13">
        <f t="shared" si="29"/>
        <v>203218.02422713101</v>
      </c>
      <c r="Q164" s="13">
        <f t="shared" ref="Q164:Q198" si="33">($N$1*N164)+((1-$N$1)*M164)</f>
        <v>206727.08139648463</v>
      </c>
      <c r="R164" s="13">
        <f t="shared" ref="R164:R195" si="34">(P164*$J$1)+(Q164*$M$1)</f>
        <v>203659.69552006424</v>
      </c>
      <c r="S164" s="14">
        <v>0</v>
      </c>
      <c r="T164" s="13">
        <f t="shared" ref="T164:T198" si="35">R164/$R$200*$T$1</f>
        <v>249766.22898427729</v>
      </c>
      <c r="U164" s="13">
        <f t="shared" si="30"/>
        <v>249766.22898427729</v>
      </c>
      <c r="V164" s="13">
        <f t="shared" si="31"/>
        <v>203566.24292082599</v>
      </c>
    </row>
    <row r="165" spans="1:22">
      <c r="A165" s="1" t="s">
        <v>161</v>
      </c>
      <c r="B165" s="1" t="s">
        <v>520</v>
      </c>
      <c r="C165" s="1" t="s">
        <v>229</v>
      </c>
      <c r="D165" s="1" t="s">
        <v>273</v>
      </c>
      <c r="E165" s="1" t="s">
        <v>287</v>
      </c>
      <c r="F165" s="3">
        <v>144140</v>
      </c>
      <c r="G165" s="3">
        <v>163265.734375</v>
      </c>
      <c r="H165" s="3">
        <v>103294.03125</v>
      </c>
      <c r="I165" s="3">
        <v>109769.0234375</v>
      </c>
      <c r="J165" s="3">
        <f t="shared" si="32"/>
        <v>153460.68561329177</v>
      </c>
      <c r="K165" s="12">
        <v>0.97022209367680101</v>
      </c>
      <c r="L165" s="12">
        <v>1.0013282299041699</v>
      </c>
      <c r="M165" s="3">
        <v>182979.861328125</v>
      </c>
      <c r="N165" s="3">
        <v>115886.4140625</v>
      </c>
      <c r="O165" s="13">
        <f t="shared" si="28"/>
        <v>145438.32814704633</v>
      </c>
      <c r="P165" s="13">
        <f t="shared" si="29"/>
        <v>146300.06433500693</v>
      </c>
      <c r="Q165" s="13">
        <f t="shared" si="33"/>
        <v>176270.51660156253</v>
      </c>
      <c r="R165" s="13">
        <f t="shared" si="34"/>
        <v>150072.32787005839</v>
      </c>
      <c r="S165" s="14">
        <v>5156.614859539859</v>
      </c>
      <c r="T165" s="13">
        <f t="shared" si="35"/>
        <v>184047.21322635867</v>
      </c>
      <c r="U165" s="13">
        <f t="shared" si="30"/>
        <v>189203.82808589854</v>
      </c>
      <c r="V165" s="13">
        <f t="shared" si="31"/>
        <v>154206.2455213221</v>
      </c>
    </row>
    <row r="166" spans="1:22">
      <c r="A166" s="1" t="s">
        <v>162</v>
      </c>
      <c r="B166" s="1" t="s">
        <v>521</v>
      </c>
      <c r="C166" s="1" t="s">
        <v>230</v>
      </c>
      <c r="D166" s="1" t="s">
        <v>274</v>
      </c>
      <c r="E166" s="1" t="s">
        <v>287</v>
      </c>
      <c r="F166" s="3">
        <v>738980</v>
      </c>
      <c r="G166" s="3">
        <v>635243.5</v>
      </c>
      <c r="H166" s="3">
        <v>670313.5</v>
      </c>
      <c r="I166" s="3">
        <v>666959.0625</v>
      </c>
      <c r="J166" s="3">
        <f t="shared" si="32"/>
        <v>640995.17666088883</v>
      </c>
      <c r="K166" s="12">
        <v>1.0145650433156901</v>
      </c>
      <c r="L166" s="12">
        <v>1.00155484676361</v>
      </c>
      <c r="M166" s="3">
        <v>643679.79719543504</v>
      </c>
      <c r="N166" s="3">
        <v>553396.6875</v>
      </c>
      <c r="O166" s="13">
        <f t="shared" si="28"/>
        <v>642441.20959303656</v>
      </c>
      <c r="P166" s="13">
        <f t="shared" si="29"/>
        <v>646247.73601558839</v>
      </c>
      <c r="Q166" s="13">
        <f t="shared" si="33"/>
        <v>634651.48622589151</v>
      </c>
      <c r="R166" s="13">
        <f t="shared" si="34"/>
        <v>644788.16143740178</v>
      </c>
      <c r="S166" s="14">
        <v>0</v>
      </c>
      <c r="T166" s="13">
        <f t="shared" si="35"/>
        <v>790761.80078084813</v>
      </c>
      <c r="U166" s="13">
        <f t="shared" si="30"/>
        <v>790761.80078084813</v>
      </c>
      <c r="V166" s="13">
        <f t="shared" si="31"/>
        <v>644492.28978989425</v>
      </c>
    </row>
    <row r="167" spans="1:22">
      <c r="A167" s="1" t="s">
        <v>163</v>
      </c>
      <c r="B167" s="1" t="s">
        <v>522</v>
      </c>
      <c r="C167" s="1" t="s">
        <v>229</v>
      </c>
      <c r="D167" s="1" t="s">
        <v>273</v>
      </c>
      <c r="E167" s="1" t="s">
        <v>287</v>
      </c>
      <c r="F167" s="3">
        <v>227938</v>
      </c>
      <c r="G167" s="3">
        <v>203158.5625</v>
      </c>
      <c r="H167" s="3">
        <v>221663.4375</v>
      </c>
      <c r="I167" s="3">
        <v>231511.796875</v>
      </c>
      <c r="J167" s="3">
        <f t="shared" si="32"/>
        <v>206675.47434906231</v>
      </c>
      <c r="K167" s="12">
        <v>1.0014862145315899</v>
      </c>
      <c r="L167" s="12">
        <v>0.998088479042053</v>
      </c>
      <c r="M167" s="3">
        <v>218423.66404438001</v>
      </c>
      <c r="N167" s="3">
        <v>311493.53125</v>
      </c>
      <c r="O167" s="13">
        <f t="shared" si="28"/>
        <v>217064.30472374475</v>
      </c>
      <c r="P167" s="13">
        <f t="shared" si="29"/>
        <v>218350.4317638317</v>
      </c>
      <c r="Q167" s="13">
        <f t="shared" si="33"/>
        <v>227730.65076494202</v>
      </c>
      <c r="R167" s="13">
        <f t="shared" si="34"/>
        <v>219531.0832192711</v>
      </c>
      <c r="S167" s="14">
        <v>0</v>
      </c>
      <c r="T167" s="13">
        <f t="shared" si="35"/>
        <v>269230.74131331488</v>
      </c>
      <c r="U167" s="13">
        <f t="shared" si="30"/>
        <v>269230.74131331488</v>
      </c>
      <c r="V167" s="13">
        <f t="shared" si="31"/>
        <v>219430.34777287827</v>
      </c>
    </row>
    <row r="168" spans="1:22">
      <c r="A168" s="1" t="s">
        <v>164</v>
      </c>
      <c r="B168" s="1" t="s">
        <v>523</v>
      </c>
      <c r="C168" s="1" t="s">
        <v>229</v>
      </c>
      <c r="D168" s="1" t="s">
        <v>273</v>
      </c>
      <c r="E168" s="1" t="s">
        <v>287</v>
      </c>
      <c r="F168" s="3">
        <v>214697</v>
      </c>
      <c r="G168" s="3">
        <v>226776.03125</v>
      </c>
      <c r="H168" s="3">
        <v>194357.25</v>
      </c>
      <c r="I168" s="3">
        <v>184046.609375</v>
      </c>
      <c r="J168" s="3">
        <f t="shared" si="32"/>
        <v>220902.76889058476</v>
      </c>
      <c r="K168" s="12">
        <v>1.0089861339711701</v>
      </c>
      <c r="L168" s="12">
        <v>1.0019633769989</v>
      </c>
      <c r="M168" s="3">
        <v>232147.99267578099</v>
      </c>
      <c r="N168" s="3">
        <v>176476.890625</v>
      </c>
      <c r="O168" s="13">
        <f t="shared" si="28"/>
        <v>218834.13323467196</v>
      </c>
      <c r="P168" s="13">
        <f t="shared" si="29"/>
        <v>220130.74668019125</v>
      </c>
      <c r="Q168" s="13">
        <f t="shared" si="33"/>
        <v>226580.8824707029</v>
      </c>
      <c r="R168" s="13">
        <f t="shared" si="34"/>
        <v>220942.6000290254</v>
      </c>
      <c r="S168" s="14">
        <v>0</v>
      </c>
      <c r="T168" s="13">
        <f t="shared" si="35"/>
        <v>270961.81151755922</v>
      </c>
      <c r="U168" s="13">
        <f t="shared" si="30"/>
        <v>270961.81151755922</v>
      </c>
      <c r="V168" s="13">
        <f t="shared" si="31"/>
        <v>220841.21688494066</v>
      </c>
    </row>
    <row r="169" spans="1:22">
      <c r="A169" s="1" t="s">
        <v>165</v>
      </c>
      <c r="B169" s="1" t="s">
        <v>524</v>
      </c>
      <c r="C169" s="1" t="s">
        <v>229</v>
      </c>
      <c r="D169" s="1" t="s">
        <v>273</v>
      </c>
      <c r="E169" s="1" t="s">
        <v>287</v>
      </c>
      <c r="F169" s="3">
        <v>285436</v>
      </c>
      <c r="G169" s="3">
        <v>264744.875</v>
      </c>
      <c r="H169" s="3">
        <v>301817.625</v>
      </c>
      <c r="I169" s="3">
        <v>282182.53125</v>
      </c>
      <c r="J169" s="3">
        <f t="shared" si="32"/>
        <v>270157.52809870546</v>
      </c>
      <c r="K169" s="12">
        <v>1.0003920966022799</v>
      </c>
      <c r="L169" s="12">
        <v>0.99787986278533902</v>
      </c>
      <c r="M169" s="3">
        <v>256880.40148925799</v>
      </c>
      <c r="N169" s="3">
        <v>332421.28125</v>
      </c>
      <c r="O169" s="13">
        <f t="shared" si="28"/>
        <v>275906.0710465759</v>
      </c>
      <c r="P169" s="13">
        <f t="shared" si="29"/>
        <v>277540.84125418222</v>
      </c>
      <c r="Q169" s="13">
        <f t="shared" si="33"/>
        <v>264434.48946533218</v>
      </c>
      <c r="R169" s="13">
        <f t="shared" si="34"/>
        <v>275891.19604726596</v>
      </c>
      <c r="S169" s="14">
        <v>0</v>
      </c>
      <c r="T169" s="13">
        <f t="shared" si="35"/>
        <v>338350.22423422424</v>
      </c>
      <c r="U169" s="13">
        <f t="shared" si="30"/>
        <v>338350.22423422424</v>
      </c>
      <c r="V169" s="13">
        <f t="shared" si="31"/>
        <v>275764.59883660177</v>
      </c>
    </row>
    <row r="170" spans="1:22">
      <c r="A170" s="1" t="s">
        <v>166</v>
      </c>
      <c r="B170" s="1" t="s">
        <v>525</v>
      </c>
      <c r="C170" s="1" t="s">
        <v>229</v>
      </c>
      <c r="D170" s="1" t="s">
        <v>273</v>
      </c>
      <c r="E170" s="1" t="s">
        <v>287</v>
      </c>
      <c r="F170" s="3">
        <v>561165</v>
      </c>
      <c r="G170" s="3">
        <v>602187.4375</v>
      </c>
      <c r="H170" s="3">
        <v>479561.75</v>
      </c>
      <c r="I170" s="3">
        <v>455858.1875</v>
      </c>
      <c r="J170" s="3">
        <f t="shared" si="32"/>
        <v>580606.14681206713</v>
      </c>
      <c r="K170" s="12">
        <v>1.00541476324428</v>
      </c>
      <c r="L170" s="12">
        <v>1.00199317932129</v>
      </c>
      <c r="M170" s="3">
        <v>568925.248046875</v>
      </c>
      <c r="N170" s="3">
        <v>368287.59375</v>
      </c>
      <c r="O170" s="13">
        <f t="shared" si="28"/>
        <v>563524.14122968609</v>
      </c>
      <c r="P170" s="13">
        <f t="shared" si="29"/>
        <v>566863.07637473301</v>
      </c>
      <c r="Q170" s="13">
        <f t="shared" si="33"/>
        <v>548861.48261718755</v>
      </c>
      <c r="R170" s="13">
        <f t="shared" si="34"/>
        <v>564597.28621913446</v>
      </c>
      <c r="S170" s="14">
        <v>0</v>
      </c>
      <c r="T170" s="13">
        <f t="shared" si="35"/>
        <v>692416.50741747802</v>
      </c>
      <c r="U170" s="13">
        <f t="shared" si="30"/>
        <v>692416.50741747802</v>
      </c>
      <c r="V170" s="13">
        <f t="shared" si="31"/>
        <v>564338.21147297369</v>
      </c>
    </row>
    <row r="171" spans="1:22">
      <c r="A171" s="1" t="s">
        <v>167</v>
      </c>
      <c r="B171" s="1" t="s">
        <v>526</v>
      </c>
      <c r="C171" s="1" t="s">
        <v>231</v>
      </c>
      <c r="D171" s="1" t="s">
        <v>275</v>
      </c>
      <c r="E171" s="1" t="s">
        <v>288</v>
      </c>
      <c r="F171" s="3">
        <v>203912</v>
      </c>
      <c r="G171" s="3">
        <v>198603.46875</v>
      </c>
      <c r="H171" s="3">
        <v>178125.796875</v>
      </c>
      <c r="I171" s="3">
        <v>160467.078125</v>
      </c>
      <c r="J171" s="3">
        <f t="shared" si="32"/>
        <v>194431.15148630095</v>
      </c>
      <c r="K171" s="12">
        <v>0.99376732789510502</v>
      </c>
      <c r="L171" s="12">
        <v>0.99972522258758501</v>
      </c>
      <c r="M171" s="3">
        <v>188713.270835876</v>
      </c>
      <c r="N171" s="3">
        <v>144474.265625</v>
      </c>
      <c r="O171" s="13">
        <f t="shared" si="28"/>
        <v>188203.0456152625</v>
      </c>
      <c r="P171" s="13">
        <f t="shared" si="29"/>
        <v>189318.16689833373</v>
      </c>
      <c r="Q171" s="13">
        <f t="shared" si="33"/>
        <v>184289.37031478842</v>
      </c>
      <c r="R171" s="13">
        <f t="shared" si="34"/>
        <v>188685.2119529568</v>
      </c>
      <c r="S171" s="14">
        <v>0</v>
      </c>
      <c r="T171" s="13">
        <f t="shared" si="35"/>
        <v>231401.67097984394</v>
      </c>
      <c r="U171" s="13">
        <f t="shared" si="30"/>
        <v>231401.67097984394</v>
      </c>
      <c r="V171" s="13">
        <f t="shared" si="31"/>
        <v>188598.63064166793</v>
      </c>
    </row>
    <row r="172" spans="1:22">
      <c r="A172" s="1" t="s">
        <v>168</v>
      </c>
      <c r="B172" s="1" t="s">
        <v>527</v>
      </c>
      <c r="C172" s="1" t="s">
        <v>232</v>
      </c>
      <c r="D172" s="1" t="s">
        <v>276</v>
      </c>
      <c r="E172" s="1" t="s">
        <v>288</v>
      </c>
      <c r="F172" s="3">
        <v>799189</v>
      </c>
      <c r="G172" s="3">
        <v>897136.125</v>
      </c>
      <c r="H172" s="3">
        <v>830533.375</v>
      </c>
      <c r="I172" s="3">
        <v>682653.875</v>
      </c>
      <c r="J172" s="3">
        <f t="shared" si="32"/>
        <v>879813.55254958337</v>
      </c>
      <c r="K172" s="12">
        <v>0.97600617476356399</v>
      </c>
      <c r="L172" s="12">
        <v>1.0007579326629601</v>
      </c>
      <c r="M172" s="3">
        <v>879102.1171875</v>
      </c>
      <c r="N172" s="3">
        <v>654346.9375</v>
      </c>
      <c r="O172" s="13">
        <f t="shared" si="28"/>
        <v>837331.93965570827</v>
      </c>
      <c r="P172" s="13">
        <f t="shared" si="29"/>
        <v>842293.21253975166</v>
      </c>
      <c r="Q172" s="13">
        <f t="shared" si="33"/>
        <v>856626.59921875002</v>
      </c>
      <c r="R172" s="13">
        <f t="shared" si="34"/>
        <v>844097.29982619267</v>
      </c>
      <c r="S172" s="14">
        <v>0</v>
      </c>
      <c r="T172" s="13">
        <f t="shared" si="35"/>
        <v>1035192.5496845724</v>
      </c>
      <c r="U172" s="13">
        <f t="shared" si="30"/>
        <v>1035192.5496845724</v>
      </c>
      <c r="V172" s="13">
        <f t="shared" si="31"/>
        <v>843709.97190410516</v>
      </c>
    </row>
    <row r="173" spans="1:22">
      <c r="A173" s="1" t="s">
        <v>169</v>
      </c>
      <c r="B173" s="1" t="s">
        <v>528</v>
      </c>
      <c r="C173" s="1" t="s">
        <v>233</v>
      </c>
      <c r="D173" s="1" t="s">
        <v>277</v>
      </c>
      <c r="E173" s="1" t="s">
        <v>288</v>
      </c>
      <c r="F173" s="3">
        <v>643343</v>
      </c>
      <c r="G173" s="3">
        <v>650153.25</v>
      </c>
      <c r="H173" s="3">
        <v>594731.625</v>
      </c>
      <c r="I173" s="3">
        <v>535921.8125</v>
      </c>
      <c r="J173" s="3">
        <f t="shared" si="32"/>
        <v>638404.03441372246</v>
      </c>
      <c r="K173" s="12">
        <v>0.973878936489464</v>
      </c>
      <c r="L173" s="12">
        <v>1.0017180442810101</v>
      </c>
      <c r="M173" s="3">
        <v>659411.78348541295</v>
      </c>
      <c r="N173" s="3">
        <v>531261.0625</v>
      </c>
      <c r="O173" s="13">
        <f t="shared" si="28"/>
        <v>612344.04357215168</v>
      </c>
      <c r="P173" s="13">
        <f t="shared" si="29"/>
        <v>615972.24136946641</v>
      </c>
      <c r="Q173" s="13">
        <f t="shared" si="33"/>
        <v>646596.71138687164</v>
      </c>
      <c r="R173" s="13">
        <f t="shared" si="34"/>
        <v>619826.82355926698</v>
      </c>
      <c r="S173" s="14">
        <v>0</v>
      </c>
      <c r="T173" s="13">
        <f t="shared" si="35"/>
        <v>760149.46378258371</v>
      </c>
      <c r="U173" s="13">
        <f t="shared" si="30"/>
        <v>760149.46378258371</v>
      </c>
      <c r="V173" s="13">
        <f t="shared" si="31"/>
        <v>619542.40583198273</v>
      </c>
    </row>
    <row r="174" spans="1:22">
      <c r="A174" s="1" t="s">
        <v>170</v>
      </c>
      <c r="B174" s="1" t="s">
        <v>529</v>
      </c>
      <c r="C174" s="1" t="s">
        <v>234</v>
      </c>
      <c r="D174" s="1" t="s">
        <v>278</v>
      </c>
      <c r="E174" s="1" t="s">
        <v>288</v>
      </c>
      <c r="F174" s="3">
        <v>573461</v>
      </c>
      <c r="G174" s="3">
        <v>697743.5</v>
      </c>
      <c r="H174" s="3">
        <v>410360.90625</v>
      </c>
      <c r="I174" s="3">
        <v>471945.125</v>
      </c>
      <c r="J174" s="3">
        <f t="shared" si="32"/>
        <v>652025.68444398313</v>
      </c>
      <c r="K174" s="12">
        <v>0.92554091758505896</v>
      </c>
      <c r="L174" s="12">
        <v>1.00569331645966</v>
      </c>
      <c r="M174" s="3">
        <v>687121.505622864</v>
      </c>
      <c r="N174" s="3">
        <v>473733.8125</v>
      </c>
      <c r="O174" s="13">
        <f t="shared" si="28"/>
        <v>590316.64132936671</v>
      </c>
      <c r="P174" s="13">
        <f t="shared" si="29"/>
        <v>593814.3246338293</v>
      </c>
      <c r="Q174" s="13">
        <f t="shared" si="33"/>
        <v>665782.7363105776</v>
      </c>
      <c r="R174" s="13">
        <f t="shared" si="34"/>
        <v>602872.7069574995</v>
      </c>
      <c r="S174" s="14">
        <v>0</v>
      </c>
      <c r="T174" s="13">
        <f t="shared" si="35"/>
        <v>739357.10347501375</v>
      </c>
      <c r="U174" s="13">
        <f t="shared" si="30"/>
        <v>739357.10347501375</v>
      </c>
      <c r="V174" s="13">
        <f t="shared" si="31"/>
        <v>602596.06890532572</v>
      </c>
    </row>
    <row r="175" spans="1:22">
      <c r="A175" s="1" t="s">
        <v>171</v>
      </c>
      <c r="B175" s="1" t="s">
        <v>530</v>
      </c>
      <c r="C175" s="1" t="s">
        <v>235</v>
      </c>
      <c r="D175" s="1" t="s">
        <v>279</v>
      </c>
      <c r="E175" s="1" t="s">
        <v>288</v>
      </c>
      <c r="F175" s="3">
        <v>572819</v>
      </c>
      <c r="G175" s="3">
        <v>652509.4375</v>
      </c>
      <c r="H175" s="3">
        <v>540275.25</v>
      </c>
      <c r="I175" s="3">
        <v>482436.96875</v>
      </c>
      <c r="J175" s="3">
        <f t="shared" si="32"/>
        <v>631257.50480516162</v>
      </c>
      <c r="K175" s="12">
        <v>0.95558025627107002</v>
      </c>
      <c r="L175" s="12">
        <v>1.0031772851944001</v>
      </c>
      <c r="M175" s="3">
        <v>641649.78955078102</v>
      </c>
      <c r="N175" s="3">
        <v>442758.09375</v>
      </c>
      <c r="O175" s="13">
        <f t="shared" si="28"/>
        <v>587063.93849957362</v>
      </c>
      <c r="P175" s="13">
        <f t="shared" si="29"/>
        <v>590542.34922456671</v>
      </c>
      <c r="Q175" s="13">
        <f t="shared" si="33"/>
        <v>621760.61997070292</v>
      </c>
      <c r="R175" s="13">
        <f t="shared" si="34"/>
        <v>594471.67078820651</v>
      </c>
      <c r="S175" s="14">
        <v>0</v>
      </c>
      <c r="T175" s="13">
        <f t="shared" si="35"/>
        <v>729054.15610878775</v>
      </c>
      <c r="U175" s="13">
        <f t="shared" si="30"/>
        <v>729054.15610878775</v>
      </c>
      <c r="V175" s="13">
        <f t="shared" si="31"/>
        <v>594198.88768958312</v>
      </c>
    </row>
    <row r="176" spans="1:22">
      <c r="A176" s="1" t="s">
        <v>172</v>
      </c>
      <c r="B176" s="1" t="s">
        <v>531</v>
      </c>
      <c r="C176" s="1" t="s">
        <v>231</v>
      </c>
      <c r="D176" s="1" t="s">
        <v>275</v>
      </c>
      <c r="E176" s="1" t="s">
        <v>288</v>
      </c>
      <c r="F176" s="3">
        <v>235141</v>
      </c>
      <c r="G176" s="3">
        <v>212607.140625</v>
      </c>
      <c r="H176" s="3">
        <v>190782.078125</v>
      </c>
      <c r="I176" s="3">
        <v>258750.546875</v>
      </c>
      <c r="J176" s="3">
        <f t="shared" si="32"/>
        <v>211760.8991799755</v>
      </c>
      <c r="K176" s="12">
        <v>1.0064058357252601</v>
      </c>
      <c r="L176" s="12">
        <v>0.99936383962631203</v>
      </c>
      <c r="M176" s="3">
        <v>219628.81457519499</v>
      </c>
      <c r="N176" s="3">
        <v>220987.6875</v>
      </c>
      <c r="O176" s="13">
        <f t="shared" si="28"/>
        <v>213909.82649460659</v>
      </c>
      <c r="P176" s="13">
        <f t="shared" si="29"/>
        <v>215177.26294550145</v>
      </c>
      <c r="Q176" s="13">
        <f t="shared" si="33"/>
        <v>219764.70186767553</v>
      </c>
      <c r="R176" s="13">
        <f t="shared" si="34"/>
        <v>215754.66592932976</v>
      </c>
      <c r="S176" s="14">
        <v>0</v>
      </c>
      <c r="T176" s="13">
        <f t="shared" si="35"/>
        <v>264599.38063504687</v>
      </c>
      <c r="U176" s="13">
        <f t="shared" si="30"/>
        <v>264599.38063504687</v>
      </c>
      <c r="V176" s="13">
        <f t="shared" si="31"/>
        <v>215655.66335409076</v>
      </c>
    </row>
    <row r="177" spans="1:22">
      <c r="A177" s="1" t="s">
        <v>173</v>
      </c>
      <c r="B177" s="1" t="s">
        <v>532</v>
      </c>
      <c r="C177" s="1" t="s">
        <v>199</v>
      </c>
      <c r="D177" s="1" t="s">
        <v>243</v>
      </c>
      <c r="E177" s="1" t="s">
        <v>284</v>
      </c>
      <c r="F177" s="3">
        <v>336150</v>
      </c>
      <c r="G177" s="3">
        <v>426930.625</v>
      </c>
      <c r="H177" s="3">
        <v>484171.5625</v>
      </c>
      <c r="I177" s="3">
        <v>308331.59375</v>
      </c>
      <c r="J177" s="3">
        <f t="shared" si="32"/>
        <v>429250.55750272999</v>
      </c>
      <c r="K177" s="12">
        <v>0.95500644195796303</v>
      </c>
      <c r="L177" s="12">
        <v>0.99895435571670499</v>
      </c>
      <c r="M177" s="3">
        <v>398130.22204589797</v>
      </c>
      <c r="N177" s="3">
        <v>443909.40625</v>
      </c>
      <c r="O177" s="13">
        <f t="shared" si="28"/>
        <v>410906.8649690458</v>
      </c>
      <c r="P177" s="13">
        <f t="shared" si="29"/>
        <v>413341.52796288364</v>
      </c>
      <c r="Q177" s="13">
        <f t="shared" si="33"/>
        <v>402708.14046630816</v>
      </c>
      <c r="R177" s="13">
        <f t="shared" si="34"/>
        <v>412003.14509329427</v>
      </c>
      <c r="S177" s="14">
        <v>0</v>
      </c>
      <c r="T177" s="13">
        <f t="shared" si="35"/>
        <v>505276.56744668051</v>
      </c>
      <c r="U177" s="13">
        <f t="shared" si="30"/>
        <v>505276.56744668051</v>
      </c>
      <c r="V177" s="13">
        <f t="shared" si="31"/>
        <v>411814.09067727451</v>
      </c>
    </row>
    <row r="178" spans="1:22">
      <c r="A178" s="1" t="s">
        <v>174</v>
      </c>
      <c r="B178" s="1" t="s">
        <v>533</v>
      </c>
      <c r="C178" s="1" t="s">
        <v>196</v>
      </c>
      <c r="D178" s="1" t="s">
        <v>240</v>
      </c>
      <c r="E178" s="1" t="s">
        <v>284</v>
      </c>
      <c r="F178" s="3">
        <v>523492</v>
      </c>
      <c r="G178" s="3">
        <v>573862.1875</v>
      </c>
      <c r="H178" s="3">
        <v>629338.625</v>
      </c>
      <c r="I178" s="3">
        <v>465993.75</v>
      </c>
      <c r="J178" s="3">
        <f t="shared" si="32"/>
        <v>576404.11226815311</v>
      </c>
      <c r="K178" s="12">
        <v>0.94946949576855399</v>
      </c>
      <c r="L178" s="12">
        <v>0.99883842468261697</v>
      </c>
      <c r="M178" s="3">
        <v>536163.09521484398</v>
      </c>
      <c r="N178" s="3">
        <v>756216.625</v>
      </c>
      <c r="O178" s="13">
        <f t="shared" si="28"/>
        <v>563695.23548738228</v>
      </c>
      <c r="P178" s="13">
        <f t="shared" si="29"/>
        <v>567035.18438248592</v>
      </c>
      <c r="Q178" s="13">
        <f t="shared" si="33"/>
        <v>558168.44819335965</v>
      </c>
      <c r="R178" s="13">
        <f t="shared" si="34"/>
        <v>565919.16299903532</v>
      </c>
      <c r="S178" s="14">
        <v>0</v>
      </c>
      <c r="T178" s="13">
        <f t="shared" si="35"/>
        <v>694037.64397891017</v>
      </c>
      <c r="U178" s="13">
        <f t="shared" si="30"/>
        <v>694037.64397891017</v>
      </c>
      <c r="V178" s="13">
        <f t="shared" si="31"/>
        <v>565659.48168798385</v>
      </c>
    </row>
    <row r="179" spans="1:22">
      <c r="A179" s="1" t="s">
        <v>175</v>
      </c>
      <c r="B179" s="1" t="s">
        <v>534</v>
      </c>
      <c r="C179" s="1" t="s">
        <v>198</v>
      </c>
      <c r="D179" s="1" t="s">
        <v>242</v>
      </c>
      <c r="E179" s="1" t="s">
        <v>284</v>
      </c>
      <c r="F179" s="3">
        <v>635683</v>
      </c>
      <c r="G179" s="3">
        <v>570358.25</v>
      </c>
      <c r="H179" s="3">
        <v>895083.6875</v>
      </c>
      <c r="I179" s="3">
        <v>783040.3125</v>
      </c>
      <c r="J179" s="3">
        <f t="shared" si="32"/>
        <v>620255.29411866271</v>
      </c>
      <c r="K179" s="12">
        <v>0.97024720625258198</v>
      </c>
      <c r="L179" s="12">
        <v>0.99703818559646595</v>
      </c>
      <c r="M179" s="3">
        <v>603042.59631347703</v>
      </c>
      <c r="N179" s="3">
        <v>1177554.875</v>
      </c>
      <c r="O179" s="13">
        <f t="shared" si="28"/>
        <v>653930.22890849283</v>
      </c>
      <c r="P179" s="13">
        <f t="shared" si="29"/>
        <v>657804.82888383127</v>
      </c>
      <c r="Q179" s="13">
        <f t="shared" si="33"/>
        <v>660493.82418212935</v>
      </c>
      <c r="R179" s="13">
        <f t="shared" si="34"/>
        <v>658143.2821984319</v>
      </c>
      <c r="S179" s="14">
        <v>0</v>
      </c>
      <c r="T179" s="13">
        <f t="shared" si="35"/>
        <v>807140.38831430289</v>
      </c>
      <c r="U179" s="13">
        <f t="shared" si="30"/>
        <v>807140.38831430289</v>
      </c>
      <c r="V179" s="13">
        <f t="shared" si="31"/>
        <v>657841.2823342192</v>
      </c>
    </row>
    <row r="180" spans="1:22">
      <c r="A180" s="1" t="s">
        <v>176</v>
      </c>
      <c r="B180" s="1" t="s">
        <v>535</v>
      </c>
      <c r="C180" s="1" t="s">
        <v>230</v>
      </c>
      <c r="D180" s="1" t="s">
        <v>274</v>
      </c>
      <c r="E180" s="1" t="s">
        <v>287</v>
      </c>
      <c r="F180" s="3">
        <v>556941</v>
      </c>
      <c r="G180" s="3">
        <v>496338</v>
      </c>
      <c r="H180" s="3">
        <v>403063.375</v>
      </c>
      <c r="I180" s="3">
        <v>591286.375</v>
      </c>
      <c r="J180" s="3">
        <f t="shared" si="32"/>
        <v>488479.08447212412</v>
      </c>
      <c r="K180" s="12">
        <v>1.0533476498794101</v>
      </c>
      <c r="L180" s="12">
        <v>1.0019848346710201</v>
      </c>
      <c r="M180" s="3">
        <v>495878.75292968802</v>
      </c>
      <c r="N180" s="3">
        <v>392367</v>
      </c>
      <c r="O180" s="13">
        <f t="shared" si="28"/>
        <v>505415.53090762516</v>
      </c>
      <c r="P180" s="13">
        <f t="shared" si="29"/>
        <v>508410.16690550372</v>
      </c>
      <c r="Q180" s="13">
        <f t="shared" si="33"/>
        <v>485527.57763671922</v>
      </c>
      <c r="R180" s="13">
        <f t="shared" si="34"/>
        <v>505530.02494706819</v>
      </c>
      <c r="S180" s="14">
        <v>0</v>
      </c>
      <c r="T180" s="13">
        <f t="shared" si="35"/>
        <v>619977.00451691716</v>
      </c>
      <c r="U180" s="13">
        <f t="shared" si="30"/>
        <v>619977.00451691716</v>
      </c>
      <c r="V180" s="13">
        <f t="shared" si="31"/>
        <v>505298.05418474501</v>
      </c>
    </row>
    <row r="181" spans="1:22">
      <c r="A181" s="1" t="s">
        <v>177</v>
      </c>
      <c r="B181" s="1" t="s">
        <v>536</v>
      </c>
      <c r="C181" s="1" t="s">
        <v>230</v>
      </c>
      <c r="D181" s="1" t="s">
        <v>274</v>
      </c>
      <c r="E181" s="1" t="s">
        <v>287</v>
      </c>
      <c r="F181" s="3">
        <v>540783</v>
      </c>
      <c r="G181" s="3">
        <v>431534.96875</v>
      </c>
      <c r="H181" s="3">
        <v>594174.5625</v>
      </c>
      <c r="I181" s="3">
        <v>517925.375</v>
      </c>
      <c r="J181" s="3">
        <f t="shared" si="32"/>
        <v>455690.823329671</v>
      </c>
      <c r="K181" s="12">
        <v>1.05231315165603</v>
      </c>
      <c r="L181" s="12">
        <v>1.0002920627594001</v>
      </c>
      <c r="M181" s="3">
        <v>450907.64050292998</v>
      </c>
      <c r="N181" s="3">
        <v>451688.375</v>
      </c>
      <c r="O181" s="13">
        <f t="shared" si="28"/>
        <v>479248.19325867534</v>
      </c>
      <c r="P181" s="13">
        <f t="shared" si="29"/>
        <v>482087.78524524014</v>
      </c>
      <c r="Q181" s="13">
        <f t="shared" si="33"/>
        <v>450985.71395263699</v>
      </c>
      <c r="R181" s="13">
        <f t="shared" si="34"/>
        <v>478173.0892520608</v>
      </c>
      <c r="S181" s="14">
        <v>0</v>
      </c>
      <c r="T181" s="13">
        <f t="shared" si="35"/>
        <v>586426.73013563093</v>
      </c>
      <c r="U181" s="13">
        <f t="shared" si="30"/>
        <v>586426.73013563093</v>
      </c>
      <c r="V181" s="13">
        <f t="shared" si="31"/>
        <v>477953.67166940024</v>
      </c>
    </row>
    <row r="182" spans="1:22">
      <c r="A182" s="1" t="s">
        <v>178</v>
      </c>
      <c r="B182" s="1" t="s">
        <v>537</v>
      </c>
      <c r="C182" s="1" t="s">
        <v>236</v>
      </c>
      <c r="D182" s="1" t="s">
        <v>280</v>
      </c>
      <c r="E182" s="1" t="s">
        <v>288</v>
      </c>
      <c r="F182" s="3">
        <v>999318</v>
      </c>
      <c r="G182" s="3">
        <v>953316.75</v>
      </c>
      <c r="H182" s="3">
        <v>817426.4375</v>
      </c>
      <c r="I182" s="3">
        <v>1023862.875</v>
      </c>
      <c r="J182" s="3">
        <f t="shared" si="32"/>
        <v>939055.13297615258</v>
      </c>
      <c r="K182" s="12">
        <v>0.99039543490432502</v>
      </c>
      <c r="L182" s="12">
        <v>0.99951308965682995</v>
      </c>
      <c r="M182" s="3">
        <v>937598.64264059102</v>
      </c>
      <c r="N182" s="3">
        <v>940753.9375</v>
      </c>
      <c r="O182" s="13">
        <f t="shared" si="28"/>
        <v>929751.23961806309</v>
      </c>
      <c r="P182" s="13">
        <f t="shared" si="29"/>
        <v>935260.10581026832</v>
      </c>
      <c r="Q182" s="13">
        <f t="shared" si="33"/>
        <v>937914.17212653195</v>
      </c>
      <c r="R182" s="13">
        <f t="shared" si="34"/>
        <v>935594.16275059758</v>
      </c>
      <c r="S182" s="14">
        <v>0</v>
      </c>
      <c r="T182" s="13">
        <f t="shared" si="35"/>
        <v>1147403.3941433306</v>
      </c>
      <c r="U182" s="13">
        <f t="shared" si="30"/>
        <v>1147403.3941433306</v>
      </c>
      <c r="V182" s="13">
        <f t="shared" si="31"/>
        <v>935164.84998884622</v>
      </c>
    </row>
    <row r="183" spans="1:22">
      <c r="A183" s="1" t="s">
        <v>179</v>
      </c>
      <c r="B183" s="1" t="s">
        <v>538</v>
      </c>
      <c r="C183" s="1" t="s">
        <v>228</v>
      </c>
      <c r="D183" s="1" t="s">
        <v>272</v>
      </c>
      <c r="E183" s="1" t="s">
        <v>287</v>
      </c>
      <c r="F183" s="3">
        <v>457021</v>
      </c>
      <c r="G183" s="3">
        <v>378344.90625</v>
      </c>
      <c r="H183" s="3">
        <v>466808.5625</v>
      </c>
      <c r="I183" s="3">
        <v>509613.75</v>
      </c>
      <c r="J183" s="3">
        <f t="shared" si="32"/>
        <v>394980.33643558843</v>
      </c>
      <c r="K183" s="12">
        <v>1.06954054674184</v>
      </c>
      <c r="L183" s="12">
        <v>1.0001124143600499</v>
      </c>
      <c r="M183" s="3">
        <v>362849.892578125</v>
      </c>
      <c r="N183" s="3">
        <v>372704.53125</v>
      </c>
      <c r="O183" s="13">
        <f t="shared" si="28"/>
        <v>420112.21863571485</v>
      </c>
      <c r="P183" s="13">
        <f t="shared" si="29"/>
        <v>422601.42424207175</v>
      </c>
      <c r="Q183" s="13">
        <f t="shared" si="33"/>
        <v>363835.3564453125</v>
      </c>
      <c r="R183" s="13">
        <f t="shared" si="34"/>
        <v>415204.76927415677</v>
      </c>
      <c r="S183" s="14">
        <v>0</v>
      </c>
      <c r="T183" s="13">
        <f t="shared" si="35"/>
        <v>509203.00756158348</v>
      </c>
      <c r="U183" s="13">
        <f t="shared" si="30"/>
        <v>509203.00756158348</v>
      </c>
      <c r="V183" s="13">
        <f t="shared" si="31"/>
        <v>415014.24574025039</v>
      </c>
    </row>
    <row r="184" spans="1:22">
      <c r="A184" s="1" t="s">
        <v>180</v>
      </c>
      <c r="B184" s="1" t="s">
        <v>539</v>
      </c>
      <c r="C184" s="1" t="s">
        <v>237</v>
      </c>
      <c r="D184" s="1" t="s">
        <v>281</v>
      </c>
      <c r="E184" s="1" t="s">
        <v>285</v>
      </c>
      <c r="F184" s="3">
        <v>1306343</v>
      </c>
      <c r="G184" s="3">
        <v>1266141.125</v>
      </c>
      <c r="H184" s="3">
        <v>1699537.375</v>
      </c>
      <c r="I184" s="3">
        <v>1669100.75</v>
      </c>
      <c r="J184" s="3">
        <f t="shared" si="32"/>
        <v>1337677.6269836519</v>
      </c>
      <c r="K184" s="12">
        <v>0.962787457691471</v>
      </c>
      <c r="L184" s="12">
        <v>0.99804174900054898</v>
      </c>
      <c r="M184" s="3">
        <v>1277819.47987366</v>
      </c>
      <c r="N184" s="3">
        <v>1612718.375</v>
      </c>
      <c r="O184" s="13">
        <f t="shared" si="28"/>
        <v>1311805.9343526992</v>
      </c>
      <c r="P184" s="13">
        <f t="shared" si="29"/>
        <v>1319578.5116341864</v>
      </c>
      <c r="Q184" s="13">
        <f t="shared" si="33"/>
        <v>1311309.3693862939</v>
      </c>
      <c r="R184" s="13">
        <f t="shared" si="34"/>
        <v>1318537.7070613876</v>
      </c>
      <c r="S184" s="14">
        <v>0</v>
      </c>
      <c r="T184" s="13">
        <f t="shared" si="35"/>
        <v>1617041.5556467026</v>
      </c>
      <c r="U184" s="13">
        <f t="shared" si="30"/>
        <v>1617041.5556467026</v>
      </c>
      <c r="V184" s="13">
        <f t="shared" si="31"/>
        <v>1317932.6743591444</v>
      </c>
    </row>
    <row r="185" spans="1:22">
      <c r="A185" s="1" t="s">
        <v>181</v>
      </c>
      <c r="B185" s="1" t="s">
        <v>540</v>
      </c>
      <c r="C185" s="1" t="s">
        <v>201</v>
      </c>
      <c r="D185" s="1" t="s">
        <v>245</v>
      </c>
      <c r="E185" s="1" t="s">
        <v>284</v>
      </c>
      <c r="F185" s="3">
        <v>875991</v>
      </c>
      <c r="G185" s="3">
        <v>841070.0625</v>
      </c>
      <c r="H185" s="3">
        <v>849995.4375</v>
      </c>
      <c r="I185" s="3">
        <v>971923.5</v>
      </c>
      <c r="J185" s="3">
        <f t="shared" si="32"/>
        <v>847627.70285873336</v>
      </c>
      <c r="K185" s="12">
        <v>0.96076003016446099</v>
      </c>
      <c r="L185" s="12">
        <v>0.99891644716262795</v>
      </c>
      <c r="M185" s="3">
        <v>846394.75157928502</v>
      </c>
      <c r="N185" s="3">
        <v>1141234.75</v>
      </c>
      <c r="O185" s="13">
        <f t="shared" si="28"/>
        <v>841662.43393855542</v>
      </c>
      <c r="P185" s="13">
        <f t="shared" si="29"/>
        <v>846649.36542087106</v>
      </c>
      <c r="Q185" s="13">
        <f t="shared" si="33"/>
        <v>875878.75142135646</v>
      </c>
      <c r="R185" s="13">
        <f t="shared" si="34"/>
        <v>850328.3538452338</v>
      </c>
      <c r="S185" s="14">
        <v>0</v>
      </c>
      <c r="T185" s="13">
        <f t="shared" si="35"/>
        <v>1042834.2524817757</v>
      </c>
      <c r="U185" s="13">
        <f t="shared" si="30"/>
        <v>1042834.2524817757</v>
      </c>
      <c r="V185" s="13">
        <f t="shared" si="31"/>
        <v>849938.16670157784</v>
      </c>
    </row>
    <row r="186" spans="1:22">
      <c r="A186" s="1" t="s">
        <v>182</v>
      </c>
      <c r="B186" s="1" t="s">
        <v>541</v>
      </c>
      <c r="C186" s="1" t="s">
        <v>199</v>
      </c>
      <c r="D186" s="1" t="s">
        <v>243</v>
      </c>
      <c r="E186" s="1" t="s">
        <v>284</v>
      </c>
      <c r="F186" s="3">
        <v>527962</v>
      </c>
      <c r="G186" s="3">
        <v>586437.875</v>
      </c>
      <c r="H186" s="3">
        <v>732586.375</v>
      </c>
      <c r="I186" s="3">
        <v>525972.8125</v>
      </c>
      <c r="J186" s="3">
        <f t="shared" si="32"/>
        <v>602415.25055792823</v>
      </c>
      <c r="K186" s="12">
        <v>0.95713893936266403</v>
      </c>
      <c r="L186" s="12">
        <v>0.99788480997085605</v>
      </c>
      <c r="M186" s="3">
        <v>615403.55593872105</v>
      </c>
      <c r="N186" s="3">
        <v>935700.25</v>
      </c>
      <c r="O186" s="13">
        <f t="shared" si="28"/>
        <v>607208.016295737</v>
      </c>
      <c r="P186" s="13">
        <f t="shared" si="29"/>
        <v>610805.78263373266</v>
      </c>
      <c r="Q186" s="13">
        <f t="shared" si="33"/>
        <v>647433.22534484894</v>
      </c>
      <c r="R186" s="13">
        <f t="shared" si="34"/>
        <v>615415.93550338142</v>
      </c>
      <c r="S186" s="14">
        <v>0</v>
      </c>
      <c r="T186" s="13">
        <f t="shared" si="35"/>
        <v>754739.99445495335</v>
      </c>
      <c r="U186" s="13">
        <f t="shared" si="30"/>
        <v>754739.99445495335</v>
      </c>
      <c r="V186" s="13">
        <f t="shared" si="31"/>
        <v>615133.54178459197</v>
      </c>
    </row>
    <row r="187" spans="1:22">
      <c r="A187" s="1" t="s">
        <v>183</v>
      </c>
      <c r="B187" s="1" t="s">
        <v>542</v>
      </c>
      <c r="C187" s="1" t="s">
        <v>196</v>
      </c>
      <c r="D187" s="1" t="s">
        <v>240</v>
      </c>
      <c r="E187" s="1" t="s">
        <v>284</v>
      </c>
      <c r="F187" s="3">
        <v>218814</v>
      </c>
      <c r="G187" s="3">
        <v>270229.84375</v>
      </c>
      <c r="H187" s="3">
        <v>181229.203125</v>
      </c>
      <c r="I187" s="3">
        <v>196021.328125</v>
      </c>
      <c r="J187" s="3">
        <f t="shared" si="32"/>
        <v>255893.74523282208</v>
      </c>
      <c r="K187" s="12">
        <v>0.948691670558927</v>
      </c>
      <c r="L187" s="12">
        <v>0.99860489368438698</v>
      </c>
      <c r="M187" s="3">
        <v>240840.06713867199</v>
      </c>
      <c r="N187" s="3">
        <v>252922.453125</v>
      </c>
      <c r="O187" s="13">
        <f t="shared" si="28"/>
        <v>242144.0919424975</v>
      </c>
      <c r="P187" s="13">
        <f t="shared" si="29"/>
        <v>243578.81915221032</v>
      </c>
      <c r="Q187" s="13">
        <f t="shared" si="33"/>
        <v>242048.30573730479</v>
      </c>
      <c r="R187" s="13">
        <f t="shared" si="34"/>
        <v>243386.17941846169</v>
      </c>
      <c r="S187" s="14">
        <v>0</v>
      </c>
      <c r="T187" s="13">
        <f t="shared" si="35"/>
        <v>298486.39449748659</v>
      </c>
      <c r="U187" s="13">
        <f t="shared" si="30"/>
        <v>298486.39449748659</v>
      </c>
      <c r="V187" s="13">
        <f t="shared" si="31"/>
        <v>243274.4976690255</v>
      </c>
    </row>
    <row r="188" spans="1:22">
      <c r="A188" s="1" t="s">
        <v>184</v>
      </c>
      <c r="B188" s="1" t="s">
        <v>543</v>
      </c>
      <c r="C188" s="1" t="s">
        <v>204</v>
      </c>
      <c r="D188" s="1" t="s">
        <v>248</v>
      </c>
      <c r="E188" s="1" t="s">
        <v>285</v>
      </c>
      <c r="F188" s="3">
        <v>166343</v>
      </c>
      <c r="G188" s="3">
        <v>185709</v>
      </c>
      <c r="H188" s="3">
        <v>108403.96875</v>
      </c>
      <c r="I188" s="3">
        <v>133464.109375</v>
      </c>
      <c r="J188" s="3">
        <f t="shared" si="32"/>
        <v>173763.44522096374</v>
      </c>
      <c r="K188" s="12">
        <v>0.96427521748971301</v>
      </c>
      <c r="L188" s="12">
        <v>1.0048898458480799</v>
      </c>
      <c r="M188" s="3">
        <v>177332.738037109</v>
      </c>
      <c r="N188" s="3">
        <v>124653.140625</v>
      </c>
      <c r="O188" s="13">
        <f t="shared" si="28"/>
        <v>163616.36464158641</v>
      </c>
      <c r="P188" s="13">
        <f t="shared" si="29"/>
        <v>164585.8074573183</v>
      </c>
      <c r="Q188" s="13">
        <f t="shared" si="33"/>
        <v>172064.77829589808</v>
      </c>
      <c r="R188" s="13">
        <f t="shared" si="34"/>
        <v>165527.1562472253</v>
      </c>
      <c r="S188" s="14">
        <v>0</v>
      </c>
      <c r="T188" s="13">
        <f t="shared" si="35"/>
        <v>203000.86133776853</v>
      </c>
      <c r="U188" s="13">
        <f t="shared" si="30"/>
        <v>203000.86133776853</v>
      </c>
      <c r="V188" s="13">
        <f t="shared" si="31"/>
        <v>165451.20139049081</v>
      </c>
    </row>
    <row r="189" spans="1:22">
      <c r="A189" s="1" t="s">
        <v>185</v>
      </c>
      <c r="B189" s="1" t="s">
        <v>544</v>
      </c>
      <c r="C189" s="1" t="s">
        <v>219</v>
      </c>
      <c r="D189" s="1" t="s">
        <v>263</v>
      </c>
      <c r="E189" s="1" t="s">
        <v>285</v>
      </c>
      <c r="F189" s="3">
        <v>277607</v>
      </c>
      <c r="G189" s="3">
        <v>271764.53125</v>
      </c>
      <c r="H189" s="3">
        <v>237070.671875</v>
      </c>
      <c r="I189" s="3">
        <v>310505.96875</v>
      </c>
      <c r="J189" s="3">
        <f t="shared" si="32"/>
        <v>268983.47036660399</v>
      </c>
      <c r="K189" s="12">
        <v>1.03694647347113</v>
      </c>
      <c r="L189" s="12">
        <v>0.99971836805343595</v>
      </c>
      <c r="M189" s="3">
        <v>269606.82788085903</v>
      </c>
      <c r="N189" s="3">
        <v>237927.71875</v>
      </c>
      <c r="O189" s="13">
        <f t="shared" si="28"/>
        <v>275623.49955632945</v>
      </c>
      <c r="P189" s="13">
        <f t="shared" si="29"/>
        <v>277256.59550047352</v>
      </c>
      <c r="Q189" s="13">
        <f t="shared" si="33"/>
        <v>266438.91696777311</v>
      </c>
      <c r="R189" s="13">
        <f t="shared" si="34"/>
        <v>275895.0166394047</v>
      </c>
      <c r="S189" s="14">
        <v>0</v>
      </c>
      <c r="T189" s="13">
        <f t="shared" si="35"/>
        <v>338354.90977049852</v>
      </c>
      <c r="U189" s="13">
        <f t="shared" si="30"/>
        <v>338354.90977049852</v>
      </c>
      <c r="V189" s="13">
        <f t="shared" si="31"/>
        <v>275768.41767559893</v>
      </c>
    </row>
    <row r="190" spans="1:22">
      <c r="A190" s="1" t="s">
        <v>186</v>
      </c>
      <c r="B190" s="1" t="s">
        <v>545</v>
      </c>
      <c r="C190" s="1" t="s">
        <v>219</v>
      </c>
      <c r="D190" s="1" t="s">
        <v>263</v>
      </c>
      <c r="E190" s="1" t="s">
        <v>285</v>
      </c>
      <c r="F190" s="3">
        <v>184834</v>
      </c>
      <c r="G190" s="3">
        <v>198962.234375</v>
      </c>
      <c r="H190" s="3">
        <v>147718.953125</v>
      </c>
      <c r="I190" s="3">
        <v>142416.34375</v>
      </c>
      <c r="J190" s="3">
        <f t="shared" si="32"/>
        <v>190134.71636420317</v>
      </c>
      <c r="K190" s="12">
        <v>0.99925181315625899</v>
      </c>
      <c r="L190" s="12">
        <v>1.00059378147125</v>
      </c>
      <c r="M190" s="3">
        <v>194626.7265625</v>
      </c>
      <c r="N190" s="3">
        <v>138900.140625</v>
      </c>
      <c r="O190" s="13">
        <f t="shared" si="28"/>
        <v>184982.60986494779</v>
      </c>
      <c r="P190" s="13">
        <f t="shared" si="29"/>
        <v>186078.64975412234</v>
      </c>
      <c r="Q190" s="13">
        <f t="shared" si="33"/>
        <v>189054.06796875002</v>
      </c>
      <c r="R190" s="13">
        <f t="shared" si="34"/>
        <v>186453.15400026256</v>
      </c>
      <c r="S190" s="14">
        <v>0</v>
      </c>
      <c r="T190" s="13">
        <f t="shared" si="35"/>
        <v>228664.29726289323</v>
      </c>
      <c r="U190" s="13">
        <f t="shared" si="30"/>
        <v>228664.29726289323</v>
      </c>
      <c r="V190" s="13">
        <f t="shared" si="31"/>
        <v>186367.59690545793</v>
      </c>
    </row>
    <row r="191" spans="1:22">
      <c r="A191" s="1" t="s">
        <v>187</v>
      </c>
      <c r="B191" s="1" t="s">
        <v>546</v>
      </c>
      <c r="C191" s="1" t="s">
        <v>219</v>
      </c>
      <c r="D191" s="1" t="s">
        <v>263</v>
      </c>
      <c r="E191" s="1" t="s">
        <v>285</v>
      </c>
      <c r="F191" s="3">
        <v>188009</v>
      </c>
      <c r="G191" s="3">
        <v>193739.296875</v>
      </c>
      <c r="H191" s="3">
        <v>229793.265625</v>
      </c>
      <c r="I191" s="3">
        <v>192529.5</v>
      </c>
      <c r="J191" s="3">
        <f t="shared" si="32"/>
        <v>198249.46335937496</v>
      </c>
      <c r="K191" s="12">
        <v>0.99720691219693602</v>
      </c>
      <c r="L191" s="12">
        <v>0.99775862693786599</v>
      </c>
      <c r="M191" s="3">
        <v>200357.82611083999</v>
      </c>
      <c r="N191" s="3">
        <v>197123.828125</v>
      </c>
      <c r="O191" s="13">
        <f t="shared" si="28"/>
        <v>197140.6277744518</v>
      </c>
      <c r="P191" s="13">
        <f t="shared" si="29"/>
        <v>198308.70509791191</v>
      </c>
      <c r="Q191" s="13">
        <f t="shared" si="33"/>
        <v>200034.42631225599</v>
      </c>
      <c r="R191" s="13">
        <f t="shared" si="34"/>
        <v>198525.91487341467</v>
      </c>
      <c r="S191" s="14">
        <v>0</v>
      </c>
      <c r="T191" s="13">
        <f t="shared" si="35"/>
        <v>243470.21135903342</v>
      </c>
      <c r="U191" s="13">
        <f t="shared" si="30"/>
        <v>243470.21135903342</v>
      </c>
      <c r="V191" s="13">
        <f t="shared" si="31"/>
        <v>198434.81799382003</v>
      </c>
    </row>
    <row r="192" spans="1:22">
      <c r="A192" s="1" t="s">
        <v>188</v>
      </c>
      <c r="B192" s="1" t="s">
        <v>547</v>
      </c>
      <c r="C192" s="1" t="s">
        <v>227</v>
      </c>
      <c r="D192" s="1" t="s">
        <v>271</v>
      </c>
      <c r="E192" s="1" t="s">
        <v>287</v>
      </c>
      <c r="F192" s="3">
        <v>307206</v>
      </c>
      <c r="G192" s="3">
        <v>287085.5</v>
      </c>
      <c r="H192" s="3">
        <v>232978.703125</v>
      </c>
      <c r="I192" s="3">
        <v>251559.984375</v>
      </c>
      <c r="J192" s="3">
        <f t="shared" si="32"/>
        <v>278767.85369857721</v>
      </c>
      <c r="K192" s="12">
        <v>1.0948796522017099</v>
      </c>
      <c r="L192" s="12">
        <v>0.99975621700286899</v>
      </c>
      <c r="M192" s="3">
        <v>282930.26156616199</v>
      </c>
      <c r="N192" s="3">
        <v>197667.46875</v>
      </c>
      <c r="O192" s="13">
        <f t="shared" si="28"/>
        <v>296265.49247482512</v>
      </c>
      <c r="P192" s="13">
        <f t="shared" si="29"/>
        <v>298020.8942273219</v>
      </c>
      <c r="Q192" s="13">
        <f t="shared" si="33"/>
        <v>274403.98228454578</v>
      </c>
      <c r="R192" s="13">
        <f t="shared" si="34"/>
        <v>295048.32594774105</v>
      </c>
      <c r="S192" s="14">
        <v>0</v>
      </c>
      <c r="T192" s="13">
        <f t="shared" si="35"/>
        <v>361844.33818340377</v>
      </c>
      <c r="U192" s="13">
        <f t="shared" si="30"/>
        <v>361844.33818340377</v>
      </c>
      <c r="V192" s="13">
        <f t="shared" si="31"/>
        <v>294912.93817309913</v>
      </c>
    </row>
    <row r="193" spans="1:22">
      <c r="A193" s="1" t="s">
        <v>189</v>
      </c>
      <c r="B193" s="1" t="s">
        <v>548</v>
      </c>
      <c r="C193" s="1" t="s">
        <v>225</v>
      </c>
      <c r="D193" s="1" t="s">
        <v>269</v>
      </c>
      <c r="E193" s="1" t="s">
        <v>287</v>
      </c>
      <c r="F193" s="3">
        <v>490115</v>
      </c>
      <c r="G193" s="3">
        <v>466097.3125</v>
      </c>
      <c r="H193" s="3">
        <v>374035.21875</v>
      </c>
      <c r="I193" s="3">
        <v>478505.1875</v>
      </c>
      <c r="J193" s="3">
        <f t="shared" si="32"/>
        <v>454967.42114627507</v>
      </c>
      <c r="K193" s="12">
        <v>1.02635744935699</v>
      </c>
      <c r="L193" s="12">
        <v>1.0006726980209399</v>
      </c>
      <c r="M193" s="3">
        <v>467334.18481445301</v>
      </c>
      <c r="N193" s="3">
        <v>349411.71875</v>
      </c>
      <c r="O193" s="13">
        <f t="shared" si="28"/>
        <v>456432.2484237029</v>
      </c>
      <c r="P193" s="13">
        <f t="shared" si="29"/>
        <v>459136.65372614318</v>
      </c>
      <c r="Q193" s="13">
        <f t="shared" si="33"/>
        <v>455541.93820800772</v>
      </c>
      <c r="R193" s="13">
        <f t="shared" si="34"/>
        <v>458684.2009520795</v>
      </c>
      <c r="S193" s="14">
        <v>0</v>
      </c>
      <c r="T193" s="13">
        <f t="shared" si="35"/>
        <v>562525.75097845367</v>
      </c>
      <c r="U193" s="13">
        <f t="shared" si="30"/>
        <v>562525.75097845367</v>
      </c>
      <c r="V193" s="13">
        <f t="shared" si="31"/>
        <v>458473.72616619203</v>
      </c>
    </row>
    <row r="194" spans="1:22">
      <c r="A194" s="1" t="s">
        <v>190</v>
      </c>
      <c r="B194" s="1" t="s">
        <v>549</v>
      </c>
      <c r="C194" s="1" t="s">
        <v>226</v>
      </c>
      <c r="D194" s="1" t="s">
        <v>270</v>
      </c>
      <c r="E194" s="1" t="s">
        <v>287</v>
      </c>
      <c r="F194" s="3">
        <v>170172</v>
      </c>
      <c r="G194" s="3">
        <v>177500.375</v>
      </c>
      <c r="H194" s="3">
        <v>131092.0625</v>
      </c>
      <c r="I194" s="3">
        <v>136079.75</v>
      </c>
      <c r="J194" s="3">
        <f t="shared" si="32"/>
        <v>169911.91712520801</v>
      </c>
      <c r="K194" s="12">
        <v>1.0015100938296999</v>
      </c>
      <c r="L194" s="12">
        <v>1.00334656238556</v>
      </c>
      <c r="M194" s="3">
        <v>175528.38427734401</v>
      </c>
      <c r="N194" s="3">
        <v>111128.4609375</v>
      </c>
      <c r="O194" s="13">
        <f t="shared" si="28"/>
        <v>164831.05513486927</v>
      </c>
      <c r="P194" s="13">
        <f t="shared" si="29"/>
        <v>165807.69510948335</v>
      </c>
      <c r="Q194" s="13">
        <f t="shared" si="33"/>
        <v>169088.39194335963</v>
      </c>
      <c r="R194" s="13">
        <f t="shared" si="34"/>
        <v>166220.62358069635</v>
      </c>
      <c r="S194" s="14">
        <v>0</v>
      </c>
      <c r="T194" s="13">
        <f t="shared" si="35"/>
        <v>203851.32279192394</v>
      </c>
      <c r="U194" s="13">
        <f t="shared" si="30"/>
        <v>203851.32279192394</v>
      </c>
      <c r="V194" s="13">
        <f t="shared" si="31"/>
        <v>166144.35051507599</v>
      </c>
    </row>
    <row r="195" spans="1:22">
      <c r="A195" s="1" t="s">
        <v>191</v>
      </c>
      <c r="B195" s="1" t="s">
        <v>550</v>
      </c>
      <c r="C195" s="1" t="s">
        <v>228</v>
      </c>
      <c r="D195" s="1" t="s">
        <v>272</v>
      </c>
      <c r="E195" s="1" t="s">
        <v>287</v>
      </c>
      <c r="F195" s="3">
        <v>227073</v>
      </c>
      <c r="G195" s="3">
        <v>219039.140625</v>
      </c>
      <c r="H195" s="3">
        <v>178386.03125</v>
      </c>
      <c r="I195" s="3">
        <v>225764.671875</v>
      </c>
      <c r="J195" s="3">
        <f t="shared" si="32"/>
        <v>214176.07323046404</v>
      </c>
      <c r="K195" s="12">
        <v>1.0705747944672199</v>
      </c>
      <c r="L195" s="12">
        <v>0.99999529123306297</v>
      </c>
      <c r="M195" s="3">
        <v>199456.384521484</v>
      </c>
      <c r="N195" s="3">
        <v>153994.296875</v>
      </c>
      <c r="O195" s="13">
        <f t="shared" si="28"/>
        <v>222847.54695115579</v>
      </c>
      <c r="P195" s="13">
        <f t="shared" si="29"/>
        <v>224167.94026186477</v>
      </c>
      <c r="Q195" s="13">
        <f t="shared" si="33"/>
        <v>194910.17575683561</v>
      </c>
      <c r="R195" s="13">
        <f t="shared" si="34"/>
        <v>220485.3799461966</v>
      </c>
      <c r="S195" s="14">
        <v>0</v>
      </c>
      <c r="T195" s="13">
        <f t="shared" si="35"/>
        <v>270401.08134651376</v>
      </c>
      <c r="U195" s="13">
        <f t="shared" si="30"/>
        <v>270401.08134651376</v>
      </c>
      <c r="V195" s="13">
        <f t="shared" si="31"/>
        <v>220384.20660506302</v>
      </c>
    </row>
    <row r="196" spans="1:22">
      <c r="A196" s="1" t="s">
        <v>192</v>
      </c>
      <c r="B196" s="1" t="s">
        <v>551</v>
      </c>
      <c r="C196" s="1" t="s">
        <v>231</v>
      </c>
      <c r="D196" s="1" t="s">
        <v>275</v>
      </c>
      <c r="E196" s="1" t="s">
        <v>288</v>
      </c>
      <c r="F196" s="3">
        <v>488199</v>
      </c>
      <c r="G196" s="3">
        <v>521814.59375</v>
      </c>
      <c r="H196" s="3">
        <v>365107.6875</v>
      </c>
      <c r="I196" s="3">
        <v>461396.625</v>
      </c>
      <c r="J196" s="3">
        <f t="shared" si="32"/>
        <v>499486.66139845393</v>
      </c>
      <c r="K196" s="12">
        <v>0.99378527049279397</v>
      </c>
      <c r="L196" s="12">
        <v>1.00422716140747</v>
      </c>
      <c r="M196" s="3">
        <v>502117.27386319602</v>
      </c>
      <c r="N196" s="3">
        <v>362190.59375</v>
      </c>
      <c r="O196" s="13">
        <f t="shared" si="28"/>
        <v>484778.8182468742</v>
      </c>
      <c r="P196" s="13">
        <f t="shared" si="29"/>
        <v>487651.17972243886</v>
      </c>
      <c r="Q196" s="13">
        <f t="shared" si="33"/>
        <v>488124.60585187643</v>
      </c>
      <c r="R196" s="13">
        <f t="shared" ref="R196:R198" si="36">(P196*$J$1)+(Q196*$M$1)</f>
        <v>487710.76801656047</v>
      </c>
      <c r="S196" s="14">
        <v>0</v>
      </c>
      <c r="T196" s="13">
        <f t="shared" si="35"/>
        <v>598123.64469788328</v>
      </c>
      <c r="U196" s="13">
        <f t="shared" si="30"/>
        <v>598123.64469788328</v>
      </c>
      <c r="V196" s="13">
        <f t="shared" si="31"/>
        <v>487486.97391320957</v>
      </c>
    </row>
    <row r="197" spans="1:22">
      <c r="A197" s="1" t="s">
        <v>193</v>
      </c>
      <c r="B197" s="1" t="s">
        <v>552</v>
      </c>
      <c r="C197" s="1" t="s">
        <v>238</v>
      </c>
      <c r="D197" s="1" t="s">
        <v>282</v>
      </c>
      <c r="E197" s="1" t="s">
        <v>288</v>
      </c>
      <c r="F197" s="3">
        <v>925952</v>
      </c>
      <c r="G197" s="3">
        <v>1038991.875</v>
      </c>
      <c r="H197" s="3">
        <v>872360.75</v>
      </c>
      <c r="I197" s="3">
        <v>752392.8125</v>
      </c>
      <c r="J197" s="3">
        <f t="shared" si="32"/>
        <v>1006025.1175327353</v>
      </c>
      <c r="K197" s="12">
        <v>0.93763651712909502</v>
      </c>
      <c r="L197" s="12">
        <v>1.0019615888595601</v>
      </c>
      <c r="M197" s="3">
        <v>1018872.77258301</v>
      </c>
      <c r="N197" s="3">
        <v>811875.6875</v>
      </c>
      <c r="O197" s="13">
        <f t="shared" ref="O197:O198" si="37">(N$1*N197+(1-N$1)*J197)*K197*L197</f>
        <v>926896.3578213877</v>
      </c>
      <c r="P197" s="13">
        <f t="shared" ref="P197:P198" si="38">O197*$F$200/O$200</f>
        <v>932388.30856229551</v>
      </c>
      <c r="Q197" s="13">
        <f t="shared" si="33"/>
        <v>998173.06407470896</v>
      </c>
      <c r="R197" s="13">
        <f t="shared" si="36"/>
        <v>940668.37828478927</v>
      </c>
      <c r="S197" s="14">
        <v>3868.2557740250718</v>
      </c>
      <c r="T197" s="13">
        <f t="shared" si="35"/>
        <v>1153626.3617059214</v>
      </c>
      <c r="U197" s="13">
        <f t="shared" ref="U197:U198" si="39">T197+S197</f>
        <v>1157494.6174799465</v>
      </c>
      <c r="V197" s="13">
        <f t="shared" ref="V197:V198" si="40">U197*$F$200/$U$200</f>
        <v>943389.47038474109</v>
      </c>
    </row>
    <row r="198" spans="1:22">
      <c r="A198" s="1" t="s">
        <v>194</v>
      </c>
      <c r="B198" s="1" t="s">
        <v>553</v>
      </c>
      <c r="C198" s="1" t="s">
        <v>238</v>
      </c>
      <c r="D198" s="1" t="s">
        <v>282</v>
      </c>
      <c r="E198" s="1" t="s">
        <v>288</v>
      </c>
      <c r="F198" s="3">
        <v>292535</v>
      </c>
      <c r="G198" s="3">
        <v>351399.96875</v>
      </c>
      <c r="H198" s="3">
        <v>246596.484375</v>
      </c>
      <c r="I198" s="3">
        <v>203670.625</v>
      </c>
      <c r="J198" s="3">
        <f t="shared" si="32"/>
        <v>332014.86899758253</v>
      </c>
      <c r="K198" s="12">
        <v>0.93282786382582294</v>
      </c>
      <c r="L198" s="12">
        <v>1.00085353851318</v>
      </c>
      <c r="M198" s="3">
        <v>359073.73046875</v>
      </c>
      <c r="N198" s="3">
        <v>245951.453125</v>
      </c>
      <c r="O198" s="13">
        <f t="shared" si="37"/>
        <v>301941.98509465921</v>
      </c>
      <c r="P198" s="13">
        <f t="shared" si="38"/>
        <v>303731.02061600855</v>
      </c>
      <c r="Q198" s="13">
        <f t="shared" si="33"/>
        <v>347761.50273437501</v>
      </c>
      <c r="R198" s="13">
        <f t="shared" si="36"/>
        <v>309272.96508346644</v>
      </c>
      <c r="S198" s="14">
        <v>0</v>
      </c>
      <c r="T198" s="13">
        <f t="shared" si="35"/>
        <v>379289.29442042357</v>
      </c>
      <c r="U198" s="13">
        <f t="shared" si="39"/>
        <v>379289.29442042357</v>
      </c>
      <c r="V198" s="13">
        <f t="shared" si="40"/>
        <v>309131.05009931908</v>
      </c>
    </row>
    <row r="200" spans="1:22">
      <c r="B200" s="1" t="s">
        <v>306</v>
      </c>
      <c r="F200" s="3">
        <f>SUM(F4:F198)</f>
        <v>58719921</v>
      </c>
      <c r="G200" s="3">
        <f t="shared" ref="G200:I200" si="41">SUM(G4:G198)</f>
        <v>58719921.125</v>
      </c>
      <c r="H200" s="3">
        <f t="shared" si="41"/>
        <v>58719920.9140625</v>
      </c>
      <c r="I200" s="3">
        <f t="shared" si="41"/>
        <v>58719920.9609375</v>
      </c>
      <c r="J200" s="3">
        <f>SUM(J4:J198)</f>
        <v>58719921.091512717</v>
      </c>
      <c r="M200" s="3">
        <f>SUM(M4:M198)</f>
        <v>58719920.996032208</v>
      </c>
      <c r="N200" s="3">
        <f t="shared" ref="N200:U200" si="42">SUM(N4:N198)</f>
        <v>58719921.09765625</v>
      </c>
      <c r="O200" s="3">
        <f t="shared" si="42"/>
        <v>58374049.102336183</v>
      </c>
      <c r="P200" s="3">
        <f t="shared" si="42"/>
        <v>58719921.000000022</v>
      </c>
      <c r="Q200" s="3">
        <f t="shared" si="42"/>
        <v>58719921.006194592</v>
      </c>
      <c r="R200" s="3">
        <f t="shared" si="42"/>
        <v>58719921.000779688</v>
      </c>
      <c r="S200" s="3">
        <f t="shared" si="42"/>
        <v>33059.760316873268</v>
      </c>
      <c r="T200" s="3">
        <f t="shared" si="42"/>
        <v>72013528.239683136</v>
      </c>
      <c r="U200" s="3">
        <f t="shared" si="42"/>
        <v>72046588.00000003</v>
      </c>
      <c r="V200" s="3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S200"/>
  <sheetViews>
    <sheetView workbookViewId="0">
      <pane xSplit="5" ySplit="3" topLeftCell="F4" activePane="bottomRight" state="frozen"/>
      <selection pane="topRight" activeCell="F1" sqref="F1"/>
      <selection pane="bottomLeft" activeCell="A4" sqref="A4"/>
      <selection pane="bottomRight" activeCell="F5" sqref="F5"/>
    </sheetView>
  </sheetViews>
  <sheetFormatPr defaultRowHeight="12.75"/>
  <cols>
    <col min="1" max="1" width="7" style="1" bestFit="1" customWidth="1"/>
    <col min="2" max="2" width="56.5703125" style="1" bestFit="1" customWidth="1"/>
    <col min="3" max="3" width="10.28515625" style="1" hidden="1" customWidth="1"/>
    <col min="4" max="4" width="75.7109375" style="1" hidden="1" customWidth="1"/>
    <col min="5" max="5" width="20.5703125" style="1" hidden="1" customWidth="1"/>
    <col min="6" max="6" width="17.28515625" style="3" customWidth="1"/>
    <col min="7" max="7" width="13.5703125" style="3" customWidth="1"/>
    <col min="8" max="8" width="12.42578125" style="3" customWidth="1"/>
    <col min="9" max="9" width="11.5703125" style="3" customWidth="1"/>
    <col min="10" max="10" width="16.42578125" style="3" customWidth="1"/>
    <col min="11" max="12" width="13.28515625" style="2" customWidth="1"/>
    <col min="13" max="13" width="13.140625" style="3" customWidth="1"/>
    <col min="14" max="14" width="13.85546875" style="3" customWidth="1"/>
    <col min="15" max="15" width="16.42578125" style="1" customWidth="1"/>
    <col min="16" max="16" width="17.140625" style="1" customWidth="1"/>
    <col min="17" max="17" width="16.42578125" style="1" customWidth="1"/>
    <col min="18" max="18" width="16" style="1" customWidth="1"/>
    <col min="19" max="19" width="16.5703125" style="1" customWidth="1"/>
    <col min="20" max="16384" width="9.140625" style="1"/>
  </cols>
  <sheetData>
    <row r="1" spans="1:19">
      <c r="A1" s="63" t="s">
        <v>569</v>
      </c>
      <c r="F1" s="34" t="s">
        <v>303</v>
      </c>
      <c r="G1" s="35">
        <v>0.83202618472937673</v>
      </c>
      <c r="H1" s="35">
        <v>0.12648696668511186</v>
      </c>
      <c r="I1" s="35">
        <v>4.1486848585511493E-2</v>
      </c>
      <c r="J1" s="35">
        <v>0.87413391357924275</v>
      </c>
      <c r="K1" s="36"/>
      <c r="L1" s="36"/>
      <c r="M1" s="37">
        <v>0.12586608642075725</v>
      </c>
      <c r="N1" s="36">
        <v>0.1</v>
      </c>
      <c r="O1" s="57"/>
      <c r="P1" s="57"/>
      <c r="Q1" s="57"/>
      <c r="R1" s="58"/>
    </row>
    <row r="2" spans="1:19" hidden="1">
      <c r="F2" s="1"/>
      <c r="G2" s="1"/>
      <c r="H2" s="1"/>
      <c r="I2" s="1"/>
      <c r="J2" s="1"/>
      <c r="K2" s="1"/>
      <c r="L2" s="1"/>
      <c r="M2" s="1"/>
      <c r="N2" s="1"/>
    </row>
    <row r="3" spans="1:19" ht="51">
      <c r="A3" s="31" t="s">
        <v>358</v>
      </c>
      <c r="B3" s="31" t="s">
        <v>556</v>
      </c>
      <c r="C3" s="31" t="s">
        <v>290</v>
      </c>
      <c r="D3" s="31" t="s">
        <v>289</v>
      </c>
      <c r="E3" s="31" t="s">
        <v>283</v>
      </c>
      <c r="F3" s="33" t="s">
        <v>571</v>
      </c>
      <c r="G3" s="33" t="s">
        <v>570</v>
      </c>
      <c r="H3" s="33" t="s">
        <v>572</v>
      </c>
      <c r="I3" s="33" t="s">
        <v>573</v>
      </c>
      <c r="J3" s="33" t="s">
        <v>574</v>
      </c>
      <c r="K3" s="33" t="s">
        <v>299</v>
      </c>
      <c r="L3" s="33" t="s">
        <v>300</v>
      </c>
      <c r="M3" s="33" t="s">
        <v>575</v>
      </c>
      <c r="N3" s="33" t="s">
        <v>576</v>
      </c>
      <c r="O3" s="33" t="s">
        <v>587</v>
      </c>
      <c r="P3" s="33" t="s">
        <v>577</v>
      </c>
      <c r="Q3" s="33" t="s">
        <v>578</v>
      </c>
      <c r="R3" s="33" t="s">
        <v>579</v>
      </c>
      <c r="S3" s="33" t="s">
        <v>586</v>
      </c>
    </row>
    <row r="4" spans="1:19">
      <c r="A4" s="1" t="s">
        <v>0</v>
      </c>
      <c r="B4" s="1" t="s">
        <v>359</v>
      </c>
      <c r="C4" s="1" t="s">
        <v>195</v>
      </c>
      <c r="D4" s="1" t="s">
        <v>239</v>
      </c>
      <c r="E4" s="1" t="s">
        <v>284</v>
      </c>
      <c r="F4" s="2">
        <f>'CCG Components'!F4/'CCG Components'!$F4</f>
        <v>1</v>
      </c>
      <c r="G4" s="2">
        <f>'CCG Components'!G4/'CCG Components'!$F4</f>
        <v>1.1428767217901532</v>
      </c>
      <c r="H4" s="2">
        <f>'CCG Components'!H4/'CCG Components'!$F4</f>
        <v>1.3983194484260562</v>
      </c>
      <c r="I4" s="2">
        <f>'CCG Components'!I4/'CCG Components'!$F4</f>
        <v>0.88686230475974703</v>
      </c>
      <c r="J4" s="2">
        <f>'CCG Components'!J4/'CCG Components'!$F4</f>
        <v>1.1645656660890544</v>
      </c>
      <c r="K4" s="2">
        <v>0.94501951569228204</v>
      </c>
      <c r="L4" s="2">
        <v>0.99794173240661599</v>
      </c>
      <c r="M4" s="2">
        <f>'CCG Components'!M4/'CCG Components'!$F4</f>
        <v>1.119709642256048</v>
      </c>
      <c r="N4" s="2">
        <f>'CCG Components'!N4/'CCG Components'!$F4</f>
        <v>1.2101658299502478</v>
      </c>
      <c r="O4" s="2">
        <f>'CCG Components'!O4/'CCG Components'!$F4</f>
        <v>1.1025725163119868</v>
      </c>
      <c r="P4" s="2">
        <f>'CCG Components'!P4/'CCG Components'!$F4</f>
        <v>1.1091053653158351</v>
      </c>
      <c r="Q4" s="2">
        <f>'CCG Components'!Q4/'CCG Components'!$F4</f>
        <v>1.1287552610254681</v>
      </c>
      <c r="R4" s="2">
        <f>'CCG Components'!R4/'CCG Components'!$F4</f>
        <v>1.1115786207873826</v>
      </c>
      <c r="S4" s="2">
        <f>'CCG Components'!V4/'CCG Components'!$F4</f>
        <v>1.1110685546640635</v>
      </c>
    </row>
    <row r="5" spans="1:19">
      <c r="A5" s="1" t="s">
        <v>1</v>
      </c>
      <c r="B5" s="1" t="s">
        <v>360</v>
      </c>
      <c r="C5" s="1" t="s">
        <v>195</v>
      </c>
      <c r="D5" s="1" t="s">
        <v>239</v>
      </c>
      <c r="E5" s="1" t="s">
        <v>284</v>
      </c>
      <c r="F5" s="2">
        <f>'CCG Components'!F5/'CCG Components'!$F5</f>
        <v>1</v>
      </c>
      <c r="G5" s="2">
        <f>'CCG Components'!G5/'CCG Components'!$F5</f>
        <v>1.2743360205376122</v>
      </c>
      <c r="H5" s="2">
        <f>'CCG Components'!H5/'CCG Components'!$F5</f>
        <v>1.2558629911540835</v>
      </c>
      <c r="I5" s="2">
        <f>'CCG Components'!I5/'CCG Components'!$F5</f>
        <v>0.82795704973256534</v>
      </c>
      <c r="J5" s="2">
        <f>'CCG Components'!J5/'CCG Components'!$F5</f>
        <v>1.2534805663118596</v>
      </c>
      <c r="K5" s="2">
        <v>0.94422919440243902</v>
      </c>
      <c r="L5" s="2">
        <v>1.0030725002288801</v>
      </c>
      <c r="M5" s="2">
        <f>'CCG Components'!M5/'CCG Components'!$F5</f>
        <v>1.2503464903416546</v>
      </c>
      <c r="N5" s="2">
        <f>'CCG Components'!N5/'CCG Components'!$F5</f>
        <v>1.2274473059384214</v>
      </c>
      <c r="O5" s="2">
        <f>'CCG Components'!O5/'CCG Components'!$F5</f>
        <v>1.184743784401372</v>
      </c>
      <c r="P5" s="2">
        <f>'CCG Components'!P5/'CCG Components'!$F5</f>
        <v>1.1917635061314502</v>
      </c>
      <c r="Q5" s="2">
        <f>'CCG Components'!Q5/'CCG Components'!$F5</f>
        <v>1.2480565719013315</v>
      </c>
      <c r="R5" s="2">
        <f>'CCG Components'!R5/'CCG Components'!$F5</f>
        <v>1.1988488940125315</v>
      </c>
      <c r="S5" s="2">
        <f>'CCG Components'!V5/'CCG Components'!$F5</f>
        <v>1.1982987824897127</v>
      </c>
    </row>
    <row r="6" spans="1:19">
      <c r="A6" s="1" t="s">
        <v>2</v>
      </c>
      <c r="B6" s="1" t="s">
        <v>361</v>
      </c>
      <c r="C6" s="1" t="s">
        <v>196</v>
      </c>
      <c r="D6" s="1" t="s">
        <v>240</v>
      </c>
      <c r="E6" s="1" t="s">
        <v>284</v>
      </c>
      <c r="F6" s="2">
        <f>'CCG Components'!F6/'CCG Components'!$F6</f>
        <v>1</v>
      </c>
      <c r="G6" s="2">
        <f>'CCG Components'!G6/'CCG Components'!$F6</f>
        <v>1.1364678999878901</v>
      </c>
      <c r="H6" s="2">
        <f>'CCG Components'!H6/'CCG Components'!$F6</f>
        <v>1.102931180636668</v>
      </c>
      <c r="I6" s="2">
        <f>'CCG Components'!I6/'CCG Components'!$F6</f>
        <v>0.77271905482266812</v>
      </c>
      <c r="J6" s="2">
        <f>'CCG Components'!J6/'CCG Components'!$F6</f>
        <v>1.11713514882206</v>
      </c>
      <c r="K6" s="2">
        <v>0.94546963360166103</v>
      </c>
      <c r="L6" s="2">
        <v>1.00079298019409</v>
      </c>
      <c r="M6" s="2">
        <f>'CCG Components'!M6/'CCG Components'!$F6</f>
        <v>1.0638085879895582</v>
      </c>
      <c r="N6" s="2">
        <f>'CCG Components'!N6/'CCG Components'!$F6</f>
        <v>1.0756409455093774</v>
      </c>
      <c r="O6" s="2">
        <f>'CCG Components'!O6/'CCG Components'!$F6</f>
        <v>1.0531286573860958</v>
      </c>
      <c r="P6" s="2">
        <f>'CCG Components'!P6/'CCG Components'!$F6</f>
        <v>1.0593685467344554</v>
      </c>
      <c r="Q6" s="2">
        <f>'CCG Components'!Q6/'CCG Components'!$F6</f>
        <v>1.0649918237415401</v>
      </c>
      <c r="R6" s="2">
        <f>'CCG Components'!R6/'CCG Components'!$F6</f>
        <v>1.0600763266041968</v>
      </c>
      <c r="S6" s="2">
        <f>'CCG Components'!V6/'CCG Components'!$F6</f>
        <v>1.0595898931552068</v>
      </c>
    </row>
    <row r="7" spans="1:19">
      <c r="A7" s="1" t="s">
        <v>3</v>
      </c>
      <c r="B7" s="1" t="s">
        <v>362</v>
      </c>
      <c r="C7" s="1" t="s">
        <v>195</v>
      </c>
      <c r="D7" s="1" t="s">
        <v>239</v>
      </c>
      <c r="E7" s="1" t="s">
        <v>284</v>
      </c>
      <c r="F7" s="2">
        <f>'CCG Components'!F7/'CCG Components'!$F7</f>
        <v>1</v>
      </c>
      <c r="G7" s="2">
        <f>'CCG Components'!G7/'CCG Components'!$F7</f>
        <v>1.1729612986864109</v>
      </c>
      <c r="H7" s="2">
        <f>'CCG Components'!H7/'CCG Components'!$F7</f>
        <v>1.0568268024761289</v>
      </c>
      <c r="I7" s="2">
        <f>'CCG Components'!I7/'CCG Components'!$F7</f>
        <v>0.93788963458218699</v>
      </c>
      <c r="J7" s="2">
        <f>'CCG Components'!J7/'CCG Components'!$F7</f>
        <v>1.1485194159978327</v>
      </c>
      <c r="K7" s="2">
        <v>0.94296893365967405</v>
      </c>
      <c r="L7" s="2">
        <v>1.0001703500747701</v>
      </c>
      <c r="M7" s="2">
        <f>'CCG Components'!M7/'CCG Components'!$F7</f>
        <v>1.1079779690431097</v>
      </c>
      <c r="N7" s="2">
        <f>'CCG Components'!N7/'CCG Components'!$F7</f>
        <v>1.3762405509926094</v>
      </c>
      <c r="O7" s="2">
        <f>'CCG Components'!O7/'CCG Components'!$F7</f>
        <v>1.1046796747884815</v>
      </c>
      <c r="P7" s="2">
        <f>'CCG Components'!P7/'CCG Components'!$F7</f>
        <v>1.1112250089104974</v>
      </c>
      <c r="Q7" s="2">
        <f>'CCG Components'!Q7/'CCG Components'!$F7</f>
        <v>1.1348042272380598</v>
      </c>
      <c r="R7" s="2">
        <f>'CCG Components'!R7/'CCG Components'!$F7</f>
        <v>1.1141928328422481</v>
      </c>
      <c r="S7" s="2">
        <f>'CCG Components'!V7/'CCG Components'!$F7</f>
        <v>1.1136815671447529</v>
      </c>
    </row>
    <row r="8" spans="1:19">
      <c r="A8" s="1" t="s">
        <v>4</v>
      </c>
      <c r="B8" s="1" t="s">
        <v>363</v>
      </c>
      <c r="C8" s="1" t="s">
        <v>196</v>
      </c>
      <c r="D8" s="1" t="s">
        <v>240</v>
      </c>
      <c r="E8" s="1" t="s">
        <v>284</v>
      </c>
      <c r="F8" s="2">
        <f>'CCG Components'!F8/'CCG Components'!$F8</f>
        <v>1</v>
      </c>
      <c r="G8" s="2">
        <f>'CCG Components'!G8/'CCG Components'!$F8</f>
        <v>1.2622888083860029</v>
      </c>
      <c r="H8" s="2">
        <f>'CCG Components'!H8/'CCG Components'!$F8</f>
        <v>0.84485798520117161</v>
      </c>
      <c r="I8" s="2">
        <f>'CCG Components'!I8/'CCG Components'!$F8</f>
        <v>0.76294362763989521</v>
      </c>
      <c r="J8" s="2">
        <f>'CCG Components'!J8/'CCG Components'!$F8</f>
        <v>1.1887729918549659</v>
      </c>
      <c r="K8" s="2">
        <v>0.94797966129793498</v>
      </c>
      <c r="L8" s="2">
        <v>1.00265669822693</v>
      </c>
      <c r="M8" s="2">
        <f>'CCG Components'!M8/'CCG Components'!$F8</f>
        <v>1.1823718451777339</v>
      </c>
      <c r="N8" s="2">
        <f>'CCG Components'!N8/'CCG Components'!$F8</f>
        <v>0.99066084091259443</v>
      </c>
      <c r="O8" s="2">
        <f>'CCG Components'!O8/'CCG Components'!$F8</f>
        <v>1.1110960146287545</v>
      </c>
      <c r="P8" s="2">
        <f>'CCG Components'!P8/'CCG Components'!$F8</f>
        <v>1.1176793661860986</v>
      </c>
      <c r="Q8" s="2">
        <f>'CCG Components'!Q8/'CCG Components'!$F8</f>
        <v>1.16320074475122</v>
      </c>
      <c r="R8" s="2">
        <f>'CCG Components'!R8/'CCG Components'!$F8</f>
        <v>1.1234089639545681</v>
      </c>
      <c r="S8" s="2">
        <f>'CCG Components'!V8/'CCG Components'!$F8</f>
        <v>1.1228934692838084</v>
      </c>
    </row>
    <row r="9" spans="1:19">
      <c r="A9" s="1" t="s">
        <v>5</v>
      </c>
      <c r="B9" s="1" t="s">
        <v>364</v>
      </c>
      <c r="C9" s="1" t="s">
        <v>195</v>
      </c>
      <c r="D9" s="1" t="s">
        <v>239</v>
      </c>
      <c r="E9" s="1" t="s">
        <v>284</v>
      </c>
      <c r="F9" s="2">
        <f>'CCG Components'!F9/'CCG Components'!$F9</f>
        <v>1</v>
      </c>
      <c r="G9" s="2">
        <f>'CCG Components'!G9/'CCG Components'!$F9</f>
        <v>1.1728747355722116</v>
      </c>
      <c r="H9" s="2">
        <f>'CCG Components'!H9/'CCG Components'!$F9</f>
        <v>1.283889208980745</v>
      </c>
      <c r="I9" s="2">
        <f>'CCG Components'!I9/'CCG Components'!$F9</f>
        <v>0.88648539564479834</v>
      </c>
      <c r="J9" s="2">
        <f>'CCG Components'!J9/'CCG Components'!$F9</f>
        <v>1.175035228389729</v>
      </c>
      <c r="K9" s="2">
        <v>0.94602896339852105</v>
      </c>
      <c r="L9" s="2">
        <v>0.99976670742034901</v>
      </c>
      <c r="M9" s="2">
        <f>'CCG Components'!M9/'CCG Components'!$F9</f>
        <v>1.17353034045413</v>
      </c>
      <c r="N9" s="2">
        <f>'CCG Components'!N9/'CCG Components'!$F9</f>
        <v>1.6432079230337724</v>
      </c>
      <c r="O9" s="2">
        <f>'CCG Components'!O9/'CCG Components'!$F9</f>
        <v>1.1556381872462143</v>
      </c>
      <c r="P9" s="2">
        <f>'CCG Components'!P9/'CCG Components'!$F9</f>
        <v>1.1624854554926727</v>
      </c>
      <c r="Q9" s="2">
        <f>'CCG Components'!Q9/'CCG Components'!$F9</f>
        <v>1.2204980987120941</v>
      </c>
      <c r="R9" s="2">
        <f>'CCG Components'!R9/'CCG Components'!$F9</f>
        <v>1.169787279857625</v>
      </c>
      <c r="S9" s="2">
        <f>'CCG Components'!V9/'CCG Components'!$F9</f>
        <v>1.1692505037342031</v>
      </c>
    </row>
    <row r="10" spans="1:19">
      <c r="A10" s="1" t="s">
        <v>6</v>
      </c>
      <c r="B10" s="1" t="s">
        <v>365</v>
      </c>
      <c r="C10" s="1" t="s">
        <v>196</v>
      </c>
      <c r="D10" s="1" t="s">
        <v>240</v>
      </c>
      <c r="E10" s="1" t="s">
        <v>284</v>
      </c>
      <c r="F10" s="2">
        <f>'CCG Components'!F10/'CCG Components'!$F10</f>
        <v>1</v>
      </c>
      <c r="G10" s="2">
        <f>'CCG Components'!G10/'CCG Components'!$F10</f>
        <v>1.2982327682444501</v>
      </c>
      <c r="H10" s="2">
        <f>'CCG Components'!H10/'CCG Components'!$F10</f>
        <v>1.0185313137917835</v>
      </c>
      <c r="I10" s="2">
        <f>'CCG Components'!I10/'CCG Components'!$F10</f>
        <v>1.0137739418537892</v>
      </c>
      <c r="J10" s="2">
        <f>'CCG Components'!J10/'CCG Components'!$F10</f>
        <v>1.2510528794340368</v>
      </c>
      <c r="K10" s="2">
        <v>0.94614000099932305</v>
      </c>
      <c r="L10" s="2">
        <v>0.99817478656768799</v>
      </c>
      <c r="M10" s="2">
        <f>'CCG Components'!M10/'CCG Components'!$F10</f>
        <v>1.2265682499820618</v>
      </c>
      <c r="N10" s="2">
        <f>'CCG Components'!N10/'CCG Components'!$F10</f>
        <v>1.2894523276027048</v>
      </c>
      <c r="O10" s="2">
        <f>'CCG Components'!O10/'CCG Components'!$F10</f>
        <v>1.1851372142378587</v>
      </c>
      <c r="P10" s="2">
        <f>'CCG Components'!P10/'CCG Components'!$F10</f>
        <v>1.1921592670778431</v>
      </c>
      <c r="Q10" s="2">
        <f>'CCG Components'!Q10/'CCG Components'!$F10</f>
        <v>1.232856657744126</v>
      </c>
      <c r="R10" s="2">
        <f>'CCG Components'!R10/'CCG Components'!$F10</f>
        <v>1.1972816883685449</v>
      </c>
      <c r="S10" s="2">
        <f>'CCG Components'!V10/'CCG Components'!$F10</f>
        <v>1.1967322959837987</v>
      </c>
    </row>
    <row r="11" spans="1:19">
      <c r="A11" s="1" t="s">
        <v>7</v>
      </c>
      <c r="B11" s="1" t="s">
        <v>366</v>
      </c>
      <c r="C11" s="1" t="s">
        <v>196</v>
      </c>
      <c r="D11" s="1" t="s">
        <v>240</v>
      </c>
      <c r="E11" s="1" t="s">
        <v>284</v>
      </c>
      <c r="F11" s="2">
        <f>'CCG Components'!F11/'CCG Components'!$F11</f>
        <v>1</v>
      </c>
      <c r="G11" s="2">
        <f>'CCG Components'!G11/'CCG Components'!$F11</f>
        <v>1.1606080814763722</v>
      </c>
      <c r="H11" s="2">
        <f>'CCG Components'!H11/'CCG Components'!$F11</f>
        <v>1.0541791964625065</v>
      </c>
      <c r="I11" s="2">
        <f>'CCG Components'!I11/'CCG Components'!$F11</f>
        <v>0.85449459319880627</v>
      </c>
      <c r="J11" s="2">
        <f>'CCG Components'!J11/'CCG Components'!$F11</f>
        <v>1.1344465307051357</v>
      </c>
      <c r="K11" s="2">
        <v>0.94394364722116597</v>
      </c>
      <c r="L11" s="2">
        <v>0.99890071153640703</v>
      </c>
      <c r="M11" s="2">
        <f>'CCG Components'!M11/'CCG Components'!$F11</f>
        <v>1.1755494784794689</v>
      </c>
      <c r="N11" s="2">
        <f>'CCG Components'!N11/'CCG Components'!$F11</f>
        <v>1.3506841312518476</v>
      </c>
      <c r="O11" s="2">
        <f>'CCG Components'!O11/'CCG Components'!$F11</f>
        <v>1.0900655914513957</v>
      </c>
      <c r="P11" s="2">
        <f>'CCG Components'!P11/'CCG Components'!$F11</f>
        <v>1.0965243357134624</v>
      </c>
      <c r="Q11" s="2">
        <f>'CCG Components'!Q11/'CCG Components'!$F11</f>
        <v>1.1930629437567069</v>
      </c>
      <c r="R11" s="2">
        <f>'CCG Components'!R11/'CCG Components'!$F11</f>
        <v>1.1086752724963731</v>
      </c>
      <c r="S11" s="2">
        <f>'CCG Components'!V11/'CCG Components'!$F11</f>
        <v>1.1081665386221455</v>
      </c>
    </row>
    <row r="12" spans="1:19">
      <c r="A12" s="1" t="s">
        <v>8</v>
      </c>
      <c r="B12" s="1" t="s">
        <v>367</v>
      </c>
      <c r="C12" s="1" t="s">
        <v>197</v>
      </c>
      <c r="D12" s="1" t="s">
        <v>241</v>
      </c>
      <c r="E12" s="1" t="s">
        <v>284</v>
      </c>
      <c r="F12" s="2">
        <f>'CCG Components'!F12/'CCG Components'!$F12</f>
        <v>1</v>
      </c>
      <c r="G12" s="2">
        <f>'CCG Components'!G12/'CCG Components'!$F12</f>
        <v>1.0920665598088592</v>
      </c>
      <c r="H12" s="2">
        <f>'CCG Components'!H12/'CCG Components'!$F12</f>
        <v>1.0500934468661727</v>
      </c>
      <c r="I12" s="2">
        <f>'CCG Components'!I12/'CCG Components'!$F12</f>
        <v>1.0565655241762208</v>
      </c>
      <c r="J12" s="2">
        <f>'CCG Components'!J12/'CCG Components'!$F12</f>
        <v>1.0852846819804869</v>
      </c>
      <c r="K12" s="2">
        <v>0.94970621643267905</v>
      </c>
      <c r="L12" s="2">
        <v>0.99783855676651001</v>
      </c>
      <c r="M12" s="2">
        <f>'CCG Components'!M12/'CCG Components'!$F12</f>
        <v>1.0535399987759597</v>
      </c>
      <c r="N12" s="2">
        <f>'CCG Components'!N12/'CCG Components'!$F12</f>
        <v>1.4910033890827417</v>
      </c>
      <c r="O12" s="2">
        <f>'CCG Components'!O12/'CCG Components'!$F12</f>
        <v>1.0669218805405012</v>
      </c>
      <c r="P12" s="2">
        <f>'CCG Components'!P12/'CCG Components'!$F12</f>
        <v>1.0732434960726818</v>
      </c>
      <c r="Q12" s="2">
        <f>'CCG Components'!Q12/'CCG Components'!$F12</f>
        <v>1.0972863378066378</v>
      </c>
      <c r="R12" s="2">
        <f>'CCG Components'!R12/'CCG Components'!$F12</f>
        <v>1.0762696744681683</v>
      </c>
      <c r="S12" s="2">
        <f>'CCG Components'!V12/'CCG Components'!$F12</f>
        <v>1.0757758104353095</v>
      </c>
    </row>
    <row r="13" spans="1:19">
      <c r="A13" s="1" t="s">
        <v>9</v>
      </c>
      <c r="B13" s="1" t="s">
        <v>368</v>
      </c>
      <c r="C13" s="1" t="s">
        <v>197</v>
      </c>
      <c r="D13" s="1" t="s">
        <v>241</v>
      </c>
      <c r="E13" s="1" t="s">
        <v>284</v>
      </c>
      <c r="F13" s="2">
        <f>'CCG Components'!F13/'CCG Components'!$F13</f>
        <v>1</v>
      </c>
      <c r="G13" s="2">
        <f>'CCG Components'!G13/'CCG Components'!$F13</f>
        <v>1.252959274153983</v>
      </c>
      <c r="H13" s="2">
        <f>'CCG Components'!H13/'CCG Components'!$F13</f>
        <v>1.1758329040478375</v>
      </c>
      <c r="I13" s="2">
        <f>'CCG Components'!I13/'CCG Components'!$F13</f>
        <v>1.012196848683717</v>
      </c>
      <c r="J13" s="2">
        <f>'CCG Components'!J13/'CCG Components'!$F13</f>
        <v>1.2332153192572581</v>
      </c>
      <c r="K13" s="2">
        <v>0.94463220573800699</v>
      </c>
      <c r="L13" s="2">
        <v>0.99781644344329801</v>
      </c>
      <c r="M13" s="2">
        <f>'CCG Components'!M13/'CCG Components'!$F13</f>
        <v>1.3001948256126936</v>
      </c>
      <c r="N13" s="2">
        <f>'CCG Components'!N13/'CCG Components'!$F13</f>
        <v>1.9974479157648064</v>
      </c>
      <c r="O13" s="2">
        <f>'CCG Components'!O13/'CCG Components'!$F13</f>
        <v>1.234425443222587</v>
      </c>
      <c r="P13" s="2">
        <f>'CCG Components'!P13/'CCG Components'!$F13</f>
        <v>1.2417395335955776</v>
      </c>
      <c r="Q13" s="2">
        <f>'CCG Components'!Q13/'CCG Components'!$F13</f>
        <v>1.3699201346279049</v>
      </c>
      <c r="R13" s="2">
        <f>'CCG Components'!R13/'CCG Components'!$F13</f>
        <v>1.2578731242025774</v>
      </c>
      <c r="S13" s="2">
        <f>'CCG Components'!V13/'CCG Components'!$F13</f>
        <v>1.25729592844144</v>
      </c>
    </row>
    <row r="14" spans="1:19">
      <c r="A14" s="1" t="s">
        <v>10</v>
      </c>
      <c r="B14" s="1" t="s">
        <v>369</v>
      </c>
      <c r="C14" s="1" t="s">
        <v>198</v>
      </c>
      <c r="D14" s="1" t="s">
        <v>242</v>
      </c>
      <c r="E14" s="1" t="s">
        <v>284</v>
      </c>
      <c r="F14" s="2">
        <f>'CCG Components'!F14/'CCG Components'!$F14</f>
        <v>1</v>
      </c>
      <c r="G14" s="2">
        <f>'CCG Components'!G14/'CCG Components'!$F14</f>
        <v>1.0659229811498281</v>
      </c>
      <c r="H14" s="2">
        <f>'CCG Components'!H14/'CCG Components'!$F14</f>
        <v>1.2058217344753748</v>
      </c>
      <c r="I14" s="2">
        <f>'CCG Components'!I14/'CCG Components'!$F14</f>
        <v>1.206142223898514</v>
      </c>
      <c r="J14" s="2">
        <f>'CCG Components'!J14/'CCG Components'!$F14</f>
        <v>1.089435604593695</v>
      </c>
      <c r="K14" s="2">
        <v>0.963604908013179</v>
      </c>
      <c r="L14" s="2">
        <v>0.99872767925262496</v>
      </c>
      <c r="M14" s="2">
        <f>'CCG Components'!M14/'CCG Components'!$F14</f>
        <v>1.0598152697786387</v>
      </c>
      <c r="N14" s="2">
        <f>'CCG Components'!N14/'CCG Components'!$F14</f>
        <v>1.3613612030367919</v>
      </c>
      <c r="O14" s="2">
        <f>'CCG Components'!O14/'CCG Components'!$F14</f>
        <v>1.0746193773388095</v>
      </c>
      <c r="P14" s="2">
        <f>'CCG Components'!P14/'CCG Components'!$F14</f>
        <v>1.0809866012854454</v>
      </c>
      <c r="Q14" s="2">
        <f>'CCG Components'!Q14/'CCG Components'!$F14</f>
        <v>1.0899698631044541</v>
      </c>
      <c r="R14" s="2">
        <f>'CCG Components'!R14/'CCG Components'!$F14</f>
        <v>1.0821172892938971</v>
      </c>
      <c r="S14" s="2">
        <f>'CCG Components'!V14/'CCG Components'!$F14</f>
        <v>1.0816207419868467</v>
      </c>
    </row>
    <row r="15" spans="1:19">
      <c r="A15" s="1" t="s">
        <v>11</v>
      </c>
      <c r="B15" s="1" t="s">
        <v>370</v>
      </c>
      <c r="C15" s="1" t="s">
        <v>198</v>
      </c>
      <c r="D15" s="1" t="s">
        <v>242</v>
      </c>
      <c r="E15" s="1" t="s">
        <v>284</v>
      </c>
      <c r="F15" s="2">
        <f>'CCG Components'!F15/'CCG Components'!$F15</f>
        <v>1</v>
      </c>
      <c r="G15" s="2">
        <f>'CCG Components'!G15/'CCG Components'!$F15</f>
        <v>1.0730139526538798</v>
      </c>
      <c r="H15" s="2">
        <f>'CCG Components'!H15/'CCG Components'!$F15</f>
        <v>1.0573326547891742</v>
      </c>
      <c r="I15" s="2">
        <f>'CCG Components'!I15/'CCG Components'!$F15</f>
        <v>1.0955344810212448</v>
      </c>
      <c r="J15" s="2">
        <f>'CCG Components'!J15/'CCG Components'!$F15</f>
        <v>1.0719647786037301</v>
      </c>
      <c r="K15" s="2">
        <v>0.96503228312728095</v>
      </c>
      <c r="L15" s="2">
        <v>0.99898970127105702</v>
      </c>
      <c r="M15" s="2">
        <f>'CCG Components'!M15/'CCG Components'!$F15</f>
        <v>1.0353415474036463</v>
      </c>
      <c r="N15" s="2">
        <f>'CCG Components'!N15/'CCG Components'!$F15</f>
        <v>1.2499787250906911</v>
      </c>
      <c r="O15" s="2">
        <f>'CCG Components'!O15/'CCG Components'!$F15</f>
        <v>1.0505970479538955</v>
      </c>
      <c r="P15" s="2">
        <f>'CCG Components'!P15/'CCG Components'!$F15</f>
        <v>1.0568219372710437</v>
      </c>
      <c r="Q15" s="2">
        <f>'CCG Components'!Q15/'CCG Components'!$F15</f>
        <v>1.056805265172351</v>
      </c>
      <c r="R15" s="2">
        <f>'CCG Components'!R15/'CCG Components'!$F15</f>
        <v>1.0568198388192289</v>
      </c>
      <c r="S15" s="2">
        <f>'CCG Components'!V15/'CCG Components'!$F15</f>
        <v>1.0563348996631923</v>
      </c>
    </row>
    <row r="16" spans="1:19">
      <c r="A16" s="1" t="s">
        <v>12</v>
      </c>
      <c r="B16" s="1" t="s">
        <v>371</v>
      </c>
      <c r="C16" s="1" t="s">
        <v>197</v>
      </c>
      <c r="D16" s="1" t="s">
        <v>241</v>
      </c>
      <c r="E16" s="1" t="s">
        <v>284</v>
      </c>
      <c r="F16" s="2">
        <f>'CCG Components'!F16/'CCG Components'!$F16</f>
        <v>1</v>
      </c>
      <c r="G16" s="2">
        <f>'CCG Components'!G16/'CCG Components'!$F16</f>
        <v>1.1444413536876754</v>
      </c>
      <c r="H16" s="2">
        <f>'CCG Components'!H16/'CCG Components'!$F16</f>
        <v>0.78106922490199182</v>
      </c>
      <c r="I16" s="2">
        <f>'CCG Components'!I16/'CCG Components'!$F16</f>
        <v>0.99518417189285535</v>
      </c>
      <c r="J16" s="2">
        <f>'CCG Components'!J16/'CCG Components'!$F16</f>
        <v>1.0922873052382407</v>
      </c>
      <c r="K16" s="2">
        <v>0.95233008664462904</v>
      </c>
      <c r="L16" s="2">
        <v>0.99944877624511697</v>
      </c>
      <c r="M16" s="2">
        <f>'CCG Components'!M16/'CCG Components'!$F16</f>
        <v>1.0319396582536895</v>
      </c>
      <c r="N16" s="2">
        <f>'CCG Components'!N16/'CCG Components'!$F16</f>
        <v>0.95622021824236025</v>
      </c>
      <c r="O16" s="2">
        <f>'CCG Components'!O16/'CCG Components'!$F16</f>
        <v>1.0266937358568315</v>
      </c>
      <c r="P16" s="2">
        <f>'CCG Components'!P16/'CCG Components'!$F16</f>
        <v>1.032776995733456</v>
      </c>
      <c r="Q16" s="2">
        <f>'CCG Components'!Q16/'CCG Components'!$F16</f>
        <v>1.0243677142525565</v>
      </c>
      <c r="R16" s="2">
        <f>'CCG Components'!R16/'CCG Components'!$F16</f>
        <v>1.0317185523838448</v>
      </c>
      <c r="S16" s="2">
        <f>'CCG Components'!V16/'CCG Components'!$F16</f>
        <v>1.0312451313657274</v>
      </c>
    </row>
    <row r="17" spans="1:19">
      <c r="A17" s="1" t="s">
        <v>13</v>
      </c>
      <c r="B17" s="1" t="s">
        <v>372</v>
      </c>
      <c r="C17" s="1" t="s">
        <v>198</v>
      </c>
      <c r="D17" s="1" t="s">
        <v>242</v>
      </c>
      <c r="E17" s="1" t="s">
        <v>284</v>
      </c>
      <c r="F17" s="2">
        <f>'CCG Components'!F17/'CCG Components'!$F17</f>
        <v>1</v>
      </c>
      <c r="G17" s="2">
        <f>'CCG Components'!G17/'CCG Components'!$F17</f>
        <v>1.0259036120841494</v>
      </c>
      <c r="H17" s="2">
        <f>'CCG Components'!H17/'CCG Components'!$F17</f>
        <v>1.0852987692434994</v>
      </c>
      <c r="I17" s="2">
        <f>'CCG Components'!I17/'CCG Components'!$F17</f>
        <v>1.2177388173941139</v>
      </c>
      <c r="J17" s="2">
        <f>'CCG Components'!J17/'CCG Components'!$F17</f>
        <v>1.041374963465086</v>
      </c>
      <c r="K17" s="2">
        <v>0.96482682660961405</v>
      </c>
      <c r="L17" s="2">
        <v>0.99796855449676503</v>
      </c>
      <c r="M17" s="2">
        <f>'CCG Components'!M17/'CCG Components'!$F17</f>
        <v>1.0361254114278471</v>
      </c>
      <c r="N17" s="2">
        <f>'CCG Components'!N17/'CCG Components'!$F17</f>
        <v>1.515573591239898</v>
      </c>
      <c r="O17" s="2">
        <f>'CCG Components'!O17/'CCG Components'!$F17</f>
        <v>1.0483644266658885</v>
      </c>
      <c r="P17" s="2">
        <f>'CCG Components'!P17/'CCG Components'!$F17</f>
        <v>1.054576087485553</v>
      </c>
      <c r="Q17" s="2">
        <f>'CCG Components'!Q17/'CCG Components'!$F17</f>
        <v>1.0840702294090521</v>
      </c>
      <c r="R17" s="2">
        <f>'CCG Components'!R17/'CCG Components'!$F17</f>
        <v>1.0582883997018024</v>
      </c>
      <c r="S17" s="2">
        <f>'CCG Components'!V17/'CCG Components'!$F17</f>
        <v>1.0578027866724629</v>
      </c>
    </row>
    <row r="18" spans="1:19">
      <c r="A18" s="1" t="s">
        <v>14</v>
      </c>
      <c r="B18" s="1" t="s">
        <v>373</v>
      </c>
      <c r="C18" s="1" t="s">
        <v>197</v>
      </c>
      <c r="D18" s="1" t="s">
        <v>241</v>
      </c>
      <c r="E18" s="1" t="s">
        <v>284</v>
      </c>
      <c r="F18" s="2">
        <f>'CCG Components'!F18/'CCG Components'!$F18</f>
        <v>1</v>
      </c>
      <c r="G18" s="2">
        <f>'CCG Components'!G18/'CCG Components'!$F18</f>
        <v>1.1622185773117895</v>
      </c>
      <c r="H18" s="2">
        <f>'CCG Components'!H18/'CCG Components'!$F18</f>
        <v>1.0269121115500179</v>
      </c>
      <c r="I18" s="2">
        <f>'CCG Components'!I18/'CCG Components'!$F18</f>
        <v>0.97993820979450763</v>
      </c>
      <c r="J18" s="2">
        <f>'CCG Components'!J18/'CCG Components'!$F18</f>
        <v>1.1375418348773993</v>
      </c>
      <c r="K18" s="2">
        <v>0.94995259357766004</v>
      </c>
      <c r="L18" s="2">
        <v>1.0024549961090099</v>
      </c>
      <c r="M18" s="2">
        <f>'CCG Components'!M18/'CCG Components'!$F18</f>
        <v>1.1107275305599247</v>
      </c>
      <c r="N18" s="2">
        <f>'CCG Components'!N18/'CCG Components'!$F18</f>
        <v>1.3298980909745131</v>
      </c>
      <c r="O18" s="2">
        <f>'CCG Components'!O18/'CCG Components'!$F18</f>
        <v>1.1015815041094237</v>
      </c>
      <c r="P18" s="2">
        <f>'CCG Components'!P18/'CCG Components'!$F18</f>
        <v>1.108108481269938</v>
      </c>
      <c r="Q18" s="2">
        <f>'CCG Components'!Q18/'CCG Components'!$F18</f>
        <v>1.1326445866013837</v>
      </c>
      <c r="R18" s="2">
        <f>'CCG Components'!R18/'CCG Components'!$F18</f>
        <v>1.1111967448240145</v>
      </c>
      <c r="S18" s="2">
        <f>'CCG Components'!V18/'CCG Components'!$F18</f>
        <v>1.1106868539307591</v>
      </c>
    </row>
    <row r="19" spans="1:19">
      <c r="A19" s="1" t="s">
        <v>15</v>
      </c>
      <c r="B19" s="1" t="s">
        <v>374</v>
      </c>
      <c r="C19" s="1" t="s">
        <v>199</v>
      </c>
      <c r="D19" s="1" t="s">
        <v>243</v>
      </c>
      <c r="E19" s="1" t="s">
        <v>284</v>
      </c>
      <c r="F19" s="2">
        <f>'CCG Components'!F19/'CCG Components'!$F19</f>
        <v>1</v>
      </c>
      <c r="G19" s="2">
        <f>'CCG Components'!G19/'CCG Components'!$F19</f>
        <v>1.0843885853248469</v>
      </c>
      <c r="H19" s="2">
        <f>'CCG Components'!H19/'CCG Components'!$F19</f>
        <v>1.0675420319442777</v>
      </c>
      <c r="I19" s="2">
        <f>'CCG Components'!I19/'CCG Components'!$F19</f>
        <v>0.82766167287138226</v>
      </c>
      <c r="J19" s="2">
        <f>'CCG Components'!J19/'CCG Components'!$F19</f>
        <v>1.0716069253438572</v>
      </c>
      <c r="K19" s="2">
        <v>0.96596172879099296</v>
      </c>
      <c r="L19" s="2">
        <v>1.0004733800888099</v>
      </c>
      <c r="M19" s="2">
        <f>'CCG Components'!M19/'CCG Components'!$F19</f>
        <v>1.0470327035693865</v>
      </c>
      <c r="N19" s="2">
        <f>'CCG Components'!N19/'CCG Components'!$F19</f>
        <v>0.74281411372643213</v>
      </c>
      <c r="O19" s="2">
        <f>'CCG Components'!O19/'CCG Components'!$F19</f>
        <v>1.0038461268416814</v>
      </c>
      <c r="P19" s="2">
        <f>'CCG Components'!P19/'CCG Components'!$F19</f>
        <v>1.0097940124208455</v>
      </c>
      <c r="Q19" s="2">
        <f>'CCG Components'!Q19/'CCG Components'!$F19</f>
        <v>1.016610844585091</v>
      </c>
      <c r="R19" s="2">
        <f>'CCG Components'!R19/'CCG Components'!$F19</f>
        <v>1.0106520204071463</v>
      </c>
      <c r="S19" s="2">
        <f>'CCG Components'!V19/'CCG Components'!$F19</f>
        <v>1.010188266113538</v>
      </c>
    </row>
    <row r="20" spans="1:19">
      <c r="A20" s="1" t="s">
        <v>16</v>
      </c>
      <c r="B20" s="1" t="s">
        <v>375</v>
      </c>
      <c r="C20" s="1" t="s">
        <v>198</v>
      </c>
      <c r="D20" s="1" t="s">
        <v>242</v>
      </c>
      <c r="E20" s="1" t="s">
        <v>284</v>
      </c>
      <c r="F20" s="2">
        <f>'CCG Components'!F20/'CCG Components'!$F20</f>
        <v>1</v>
      </c>
      <c r="G20" s="2">
        <f>'CCG Components'!G20/'CCG Components'!$F20</f>
        <v>1.1285344920361602</v>
      </c>
      <c r="H20" s="2">
        <f>'CCG Components'!H20/'CCG Components'!$F20</f>
        <v>1.2055122686181661</v>
      </c>
      <c r="I20" s="2">
        <f>'CCG Components'!I20/'CCG Components'!$F20</f>
        <v>1.2062136784330606</v>
      </c>
      <c r="J20" s="2">
        <f>'CCG Components'!J20/'CCG Components'!$F20</f>
        <v>1.1414938421424763</v>
      </c>
      <c r="K20" s="2">
        <v>0.96441231277567696</v>
      </c>
      <c r="L20" s="2">
        <v>0.99949115514755205</v>
      </c>
      <c r="M20" s="2">
        <f>'CCG Components'!M20/'CCG Components'!$F20</f>
        <v>1.0934481442369781</v>
      </c>
      <c r="N20" s="2">
        <f>'CCG Components'!N20/'CCG Components'!$F20</f>
        <v>1.5428959050796385</v>
      </c>
      <c r="O20" s="2">
        <f>'CCG Components'!O20/'CCG Components'!$F20</f>
        <v>1.1390025548556753</v>
      </c>
      <c r="P20" s="2">
        <f>'CCG Components'!P20/'CCG Components'!$F20</f>
        <v>1.145751255368145</v>
      </c>
      <c r="Q20" s="2">
        <f>'CCG Components'!Q20/'CCG Components'!$F20</f>
        <v>1.1383929203212442</v>
      </c>
      <c r="R20" s="2">
        <f>'CCG Components'!R20/'CCG Components'!$F20</f>
        <v>1.1448250905332189</v>
      </c>
      <c r="S20" s="2">
        <f>'CCG Components'!V20/'CCG Components'!$F20</f>
        <v>1.1442997687207204</v>
      </c>
    </row>
    <row r="21" spans="1:19">
      <c r="A21" s="1" t="s">
        <v>17</v>
      </c>
      <c r="B21" s="1" t="s">
        <v>376</v>
      </c>
      <c r="C21" s="1" t="s">
        <v>197</v>
      </c>
      <c r="D21" s="1" t="s">
        <v>241</v>
      </c>
      <c r="E21" s="1" t="s">
        <v>284</v>
      </c>
      <c r="F21" s="2">
        <f>'CCG Components'!F21/'CCG Components'!$F21</f>
        <v>1</v>
      </c>
      <c r="G21" s="2">
        <f>'CCG Components'!G21/'CCG Components'!$F21</f>
        <v>1.0697393578601686</v>
      </c>
      <c r="H21" s="2">
        <f>'CCG Components'!H21/'CCG Components'!$F21</f>
        <v>0.8961082799552228</v>
      </c>
      <c r="I21" s="2">
        <f>'CCG Components'!I21/'CCG Components'!$F21</f>
        <v>1.0733704676990821</v>
      </c>
      <c r="J21" s="2">
        <f>'CCG Components'!J21/'CCG Components'!$F21</f>
        <v>1.0479279327977902</v>
      </c>
      <c r="K21" s="2">
        <v>0.95176603411973804</v>
      </c>
      <c r="L21" s="2">
        <v>0.99889409542083696</v>
      </c>
      <c r="M21" s="2">
        <f>'CCG Components'!M21/'CCG Components'!$F21</f>
        <v>0.96873390487212008</v>
      </c>
      <c r="N21" s="2">
        <f>'CCG Components'!N21/'CCG Components'!$F21</f>
        <v>1.3005598895433095</v>
      </c>
      <c r="O21" s="2">
        <f>'CCG Components'!O21/'CCG Components'!$F21</f>
        <v>1.0202972635522098</v>
      </c>
      <c r="P21" s="2">
        <f>'CCG Components'!P21/'CCG Components'!$F21</f>
        <v>1.0263426237105797</v>
      </c>
      <c r="Q21" s="2">
        <f>'CCG Components'!Q21/'CCG Components'!$F21</f>
        <v>1.001916503339239</v>
      </c>
      <c r="R21" s="2">
        <f>'CCG Components'!R21/'CCG Components'!$F21</f>
        <v>1.0232682035329967</v>
      </c>
      <c r="S21" s="2">
        <f>'CCG Components'!V21/'CCG Components'!$F21</f>
        <v>1.0227986600963643</v>
      </c>
    </row>
    <row r="22" spans="1:19">
      <c r="A22" s="1" t="s">
        <v>18</v>
      </c>
      <c r="B22" s="1" t="s">
        <v>377</v>
      </c>
      <c r="C22" s="1" t="s">
        <v>199</v>
      </c>
      <c r="D22" s="1" t="s">
        <v>243</v>
      </c>
      <c r="E22" s="1" t="s">
        <v>284</v>
      </c>
      <c r="F22" s="2">
        <f>'CCG Components'!F22/'CCG Components'!$F22</f>
        <v>1</v>
      </c>
      <c r="G22" s="2">
        <f>'CCG Components'!G22/'CCG Components'!$F22</f>
        <v>1.2119547774789095</v>
      </c>
      <c r="H22" s="2">
        <f>'CCG Components'!H22/'CCG Components'!$F22</f>
        <v>0.98953117597276563</v>
      </c>
      <c r="I22" s="2">
        <f>'CCG Components'!I22/'CCG Components'!$F22</f>
        <v>1.0196563799058564</v>
      </c>
      <c r="J22" s="2">
        <f>'CCG Components'!J22/'CCG Components'!$F22</f>
        <v>1.1758432363018696</v>
      </c>
      <c r="K22" s="2">
        <v>0.96137313516883305</v>
      </c>
      <c r="L22" s="2">
        <v>1.0005854368209799</v>
      </c>
      <c r="M22" s="2">
        <f>'CCG Components'!M22/'CCG Components'!$F22</f>
        <v>1.1682929661530748</v>
      </c>
      <c r="N22" s="2">
        <f>'CCG Components'!N22/'CCG Components'!$F22</f>
        <v>1.4556077779221177</v>
      </c>
      <c r="O22" s="2">
        <f>'CCG Components'!O22/'CCG Components'!$F22</f>
        <v>1.1579974476882151</v>
      </c>
      <c r="P22" s="2">
        <f>'CCG Components'!P22/'CCG Components'!$F22</f>
        <v>1.1648586947814161</v>
      </c>
      <c r="Q22" s="2">
        <f>'CCG Components'!Q22/'CCG Components'!$F22</f>
        <v>1.1970244473299789</v>
      </c>
      <c r="R22" s="2">
        <f>'CCG Components'!R22/'CCG Components'!$F22</f>
        <v>1.1689072721714824</v>
      </c>
      <c r="S22" s="2">
        <f>'CCG Components'!V22/'CCG Components'!$F22</f>
        <v>1.1683708998540536</v>
      </c>
    </row>
    <row r="23" spans="1:19">
      <c r="A23" s="1" t="s">
        <v>19</v>
      </c>
      <c r="B23" s="1" t="s">
        <v>378</v>
      </c>
      <c r="C23" s="1" t="s">
        <v>198</v>
      </c>
      <c r="D23" s="1" t="s">
        <v>242</v>
      </c>
      <c r="E23" s="1" t="s">
        <v>284</v>
      </c>
      <c r="F23" s="2">
        <f>'CCG Components'!F23/'CCG Components'!$F23</f>
        <v>1</v>
      </c>
      <c r="G23" s="2">
        <f>'CCG Components'!G23/'CCG Components'!$F23</f>
        <v>1.0738304303051369</v>
      </c>
      <c r="H23" s="2">
        <f>'CCG Components'!H23/'CCG Components'!$F23</f>
        <v>1.4168107241639427</v>
      </c>
      <c r="I23" s="2">
        <f>'CCG Components'!I23/'CCG Components'!$F23</f>
        <v>1.2702960450901508</v>
      </c>
      <c r="J23" s="2">
        <f>'CCG Components'!J23/'CCG Components'!$F23</f>
        <v>1.125363706520951</v>
      </c>
      <c r="K23" s="2">
        <v>0.96949614599382306</v>
      </c>
      <c r="L23" s="2">
        <v>0.998232841491699</v>
      </c>
      <c r="M23" s="2">
        <f>'CCG Components'!M23/'CCG Components'!$F23</f>
        <v>1.0508049620710853</v>
      </c>
      <c r="N23" s="2">
        <f>'CCG Components'!N23/'CCG Components'!$F23</f>
        <v>1.666425004437279</v>
      </c>
      <c r="O23" s="2">
        <f>'CCG Components'!O23/'CCG Components'!$F23</f>
        <v>1.1414707299572093</v>
      </c>
      <c r="P23" s="2">
        <f>'CCG Components'!P23/'CCG Components'!$F23</f>
        <v>1.1482340546463341</v>
      </c>
      <c r="Q23" s="2">
        <f>'CCG Components'!Q23/'CCG Components'!$F23</f>
        <v>1.1123669663077047</v>
      </c>
      <c r="R23" s="2">
        <f>'CCG Components'!R23/'CCG Components'!$F23</f>
        <v>1.1437196046058431</v>
      </c>
      <c r="S23" s="2">
        <f>'CCG Components'!V23/'CCG Components'!$F23</f>
        <v>1.1431947900637356</v>
      </c>
    </row>
    <row r="24" spans="1:19">
      <c r="A24" s="1" t="s">
        <v>20</v>
      </c>
      <c r="B24" s="1" t="s">
        <v>379</v>
      </c>
      <c r="C24" s="1" t="s">
        <v>200</v>
      </c>
      <c r="D24" s="1" t="s">
        <v>244</v>
      </c>
      <c r="E24" s="1" t="s">
        <v>284</v>
      </c>
      <c r="F24" s="2">
        <f>'CCG Components'!F24/'CCG Components'!$F24</f>
        <v>1</v>
      </c>
      <c r="G24" s="2">
        <f>'CCG Components'!G24/'CCG Components'!$F24</f>
        <v>1.1777227632948415</v>
      </c>
      <c r="H24" s="2">
        <f>'CCG Components'!H24/'CCG Components'!$F24</f>
        <v>0.97251207183028554</v>
      </c>
      <c r="I24" s="2">
        <f>'CCG Components'!I24/'CCG Components'!$F24</f>
        <v>0.8182100876800158</v>
      </c>
      <c r="J24" s="2">
        <f>'CCG Components'!J24/'CCG Components'!$F24</f>
        <v>1.136851237462331</v>
      </c>
      <c r="K24" s="2">
        <v>0.94588572270299398</v>
      </c>
      <c r="L24" s="2">
        <v>1.0027161836624101</v>
      </c>
      <c r="M24" s="2">
        <f>'CCG Components'!M24/'CCG Components'!$F24</f>
        <v>1.1695226457264778</v>
      </c>
      <c r="N24" s="2">
        <f>'CCG Components'!N24/'CCG Components'!$F24</f>
        <v>1.012844415842318</v>
      </c>
      <c r="O24" s="2">
        <f>'CCG Components'!O24/'CCG Components'!$F24</f>
        <v>1.0664906637758989</v>
      </c>
      <c r="P24" s="2">
        <f>'CCG Components'!P24/'CCG Components'!$F24</f>
        <v>1.0728097243069619</v>
      </c>
      <c r="Q24" s="2">
        <f>'CCG Components'!Q24/'CCG Components'!$F24</f>
        <v>1.1538548227380618</v>
      </c>
      <c r="R24" s="2">
        <f>'CCG Components'!R24/'CCG Components'!$F24</f>
        <v>1.0830105536700696</v>
      </c>
      <c r="S24" s="2">
        <f>'CCG Components'!V24/'CCG Components'!$F24</f>
        <v>1.1049690955817508</v>
      </c>
    </row>
    <row r="25" spans="1:19">
      <c r="A25" s="1" t="s">
        <v>21</v>
      </c>
      <c r="B25" s="1" t="s">
        <v>380</v>
      </c>
      <c r="C25" s="1" t="s">
        <v>199</v>
      </c>
      <c r="D25" s="1" t="s">
        <v>243</v>
      </c>
      <c r="E25" s="1" t="s">
        <v>284</v>
      </c>
      <c r="F25" s="2">
        <f>'CCG Components'!F25/'CCG Components'!$F25</f>
        <v>1</v>
      </c>
      <c r="G25" s="2">
        <f>'CCG Components'!G25/'CCG Components'!$F25</f>
        <v>1.3001487325892587</v>
      </c>
      <c r="H25" s="2">
        <f>'CCG Components'!H25/'CCG Components'!$F25</f>
        <v>1.3052640882549724</v>
      </c>
      <c r="I25" s="2">
        <f>'CCG Components'!I25/'CCG Components'!$F25</f>
        <v>0.95927445106745335</v>
      </c>
      <c r="J25" s="2">
        <f>'CCG Components'!J25/'CCG Components'!$F25</f>
        <v>1.28665395870674</v>
      </c>
      <c r="K25" s="2">
        <v>0.95732072573327698</v>
      </c>
      <c r="L25" s="2">
        <v>0.99864721298217796</v>
      </c>
      <c r="M25" s="2">
        <f>'CCG Components'!M25/'CCG Components'!$F25</f>
        <v>1.2715377738010158</v>
      </c>
      <c r="N25" s="2">
        <f>'CCG Components'!N25/'CCG Components'!$F25</f>
        <v>1.5920760218356547</v>
      </c>
      <c r="O25" s="2">
        <f>'CCG Components'!O25/'CCG Components'!$F25</f>
        <v>1.2592733523535609</v>
      </c>
      <c r="P25" s="2">
        <f>'CCG Components'!P25/'CCG Components'!$F25</f>
        <v>1.2667346689960373</v>
      </c>
      <c r="Q25" s="2">
        <f>'CCG Components'!Q25/'CCG Components'!$F25</f>
        <v>1.3035915986044797</v>
      </c>
      <c r="R25" s="2">
        <f>'CCG Components'!R25/'CCG Components'!$F25</f>
        <v>1.2713737064833373</v>
      </c>
      <c r="S25" s="2">
        <f>'CCG Components'!V25/'CCG Components'!$F25</f>
        <v>1.2707903157580853</v>
      </c>
    </row>
    <row r="26" spans="1:19">
      <c r="A26" s="1" t="s">
        <v>22</v>
      </c>
      <c r="B26" s="1" t="s">
        <v>381</v>
      </c>
      <c r="C26" s="1" t="s">
        <v>197</v>
      </c>
      <c r="D26" s="1" t="s">
        <v>241</v>
      </c>
      <c r="E26" s="1" t="s">
        <v>284</v>
      </c>
      <c r="F26" s="2">
        <f>'CCG Components'!F26/'CCG Components'!$F26</f>
        <v>1</v>
      </c>
      <c r="G26" s="2">
        <f>'CCG Components'!G26/'CCG Components'!$F26</f>
        <v>1.2277797043943917</v>
      </c>
      <c r="H26" s="2">
        <f>'CCG Components'!H26/'CCG Components'!$F26</f>
        <v>0.83832028343507714</v>
      </c>
      <c r="I26" s="2">
        <f>'CCG Components'!I26/'CCG Components'!$F26</f>
        <v>0.79055328203270003</v>
      </c>
      <c r="J26" s="2">
        <f>'CCG Components'!J26/'CCG Components'!$F26</f>
        <v>1.1603790172082036</v>
      </c>
      <c r="K26" s="2">
        <v>0.94722536220106801</v>
      </c>
      <c r="L26" s="2">
        <v>1.00196349620819</v>
      </c>
      <c r="M26" s="2">
        <f>'CCG Components'!M26/'CCG Components'!$F26</f>
        <v>1.0983148818164048</v>
      </c>
      <c r="N26" s="2">
        <f>'CCG Components'!N26/'CCG Components'!$F26</f>
        <v>1.1004754286654737</v>
      </c>
      <c r="O26" s="2">
        <f>'CCG Components'!O26/'CCG Components'!$F26</f>
        <v>1.0956132317971023</v>
      </c>
      <c r="P26" s="2">
        <f>'CCG Components'!P26/'CCG Components'!$F26</f>
        <v>1.1021048463658112</v>
      </c>
      <c r="Q26" s="2">
        <f>'CCG Components'!Q26/'CCG Components'!$F26</f>
        <v>1.0985309365013116</v>
      </c>
      <c r="R26" s="2">
        <f>'CCG Components'!R26/'CCG Components'!$F26</f>
        <v>1.1016550123179463</v>
      </c>
      <c r="S26" s="2">
        <f>'CCG Components'!V26/'CCG Components'!$F26</f>
        <v>1.1148955391297819</v>
      </c>
    </row>
    <row r="27" spans="1:19">
      <c r="A27" s="1" t="s">
        <v>23</v>
      </c>
      <c r="B27" s="1" t="s">
        <v>382</v>
      </c>
      <c r="C27" s="1" t="s">
        <v>199</v>
      </c>
      <c r="D27" s="1" t="s">
        <v>243</v>
      </c>
      <c r="E27" s="1" t="s">
        <v>284</v>
      </c>
      <c r="F27" s="2">
        <f>'CCG Components'!F27/'CCG Components'!$F27</f>
        <v>1</v>
      </c>
      <c r="G27" s="2">
        <f>'CCG Components'!G27/'CCG Components'!$F27</f>
        <v>1.1263183551375511</v>
      </c>
      <c r="H27" s="2">
        <f>'CCG Components'!H27/'CCG Components'!$F27</f>
        <v>0.98159608093595418</v>
      </c>
      <c r="I27" s="2">
        <f>'CCG Components'!I27/'CCG Components'!$F27</f>
        <v>0.91734940445196567</v>
      </c>
      <c r="J27" s="2">
        <f>'CCG Components'!J27/'CCG Components'!$F27</f>
        <v>1.0993434104458542</v>
      </c>
      <c r="K27" s="2">
        <v>0.95838311982322599</v>
      </c>
      <c r="L27" s="2">
        <v>1.0000698566436801</v>
      </c>
      <c r="M27" s="2">
        <f>'CCG Components'!M27/'CCG Components'!$F27</f>
        <v>0.99291909822084634</v>
      </c>
      <c r="N27" s="2">
        <f>'CCG Components'!N27/'CCG Components'!$F27</f>
        <v>0.98816133019287511</v>
      </c>
      <c r="O27" s="2">
        <f>'CCG Components'!O27/'CCG Components'!$F27</f>
        <v>1.0430095206210319</v>
      </c>
      <c r="P27" s="2">
        <f>'CCG Components'!P27/'CCG Components'!$F27</f>
        <v>1.0491894531034642</v>
      </c>
      <c r="Q27" s="2">
        <f>'CCG Components'!Q27/'CCG Components'!$F27</f>
        <v>0.99244332141804914</v>
      </c>
      <c r="R27" s="2">
        <f>'CCG Components'!R27/'CCG Components'!$F27</f>
        <v>1.042047039588704</v>
      </c>
      <c r="S27" s="2">
        <f>'CCG Components'!V27/'CCG Components'!$F27</f>
        <v>1.0415688791744433</v>
      </c>
    </row>
    <row r="28" spans="1:19">
      <c r="A28" s="1" t="s">
        <v>24</v>
      </c>
      <c r="B28" s="1" t="s">
        <v>383</v>
      </c>
      <c r="C28" s="1" t="s">
        <v>199</v>
      </c>
      <c r="D28" s="1" t="s">
        <v>243</v>
      </c>
      <c r="E28" s="1" t="s">
        <v>284</v>
      </c>
      <c r="F28" s="2">
        <f>'CCG Components'!F28/'CCG Components'!$F28</f>
        <v>1</v>
      </c>
      <c r="G28" s="2">
        <f>'CCG Components'!G28/'CCG Components'!$F28</f>
        <v>1.2275209973434411</v>
      </c>
      <c r="H28" s="2">
        <f>'CCG Components'!H28/'CCG Components'!$F28</f>
        <v>1.1724662463148345</v>
      </c>
      <c r="I28" s="2">
        <f>'CCG Components'!I28/'CCG Components'!$F28</f>
        <v>0.9542483679981858</v>
      </c>
      <c r="J28" s="2">
        <f>'CCG Components'!J28/'CCG Components'!$F28</f>
        <v>1.2092200686880175</v>
      </c>
      <c r="K28" s="2">
        <v>0.955085480132432</v>
      </c>
      <c r="L28" s="2">
        <v>0.99919003248214699</v>
      </c>
      <c r="M28" s="2">
        <f>'CCG Components'!M28/'CCG Components'!$F28</f>
        <v>1.2362968874652736</v>
      </c>
      <c r="N28" s="2">
        <f>'CCG Components'!N28/'CCG Components'!$F28</f>
        <v>1.424356007224544</v>
      </c>
      <c r="O28" s="2">
        <f>'CCG Components'!O28/'CCG Components'!$F28</f>
        <v>1.1745037699457741</v>
      </c>
      <c r="P28" s="2">
        <f>'CCG Components'!P28/'CCG Components'!$F28</f>
        <v>1.181462818597895</v>
      </c>
      <c r="Q28" s="2">
        <f>'CCG Components'!Q28/'CCG Components'!$F28</f>
        <v>1.2551027994412007</v>
      </c>
      <c r="R28" s="2">
        <f>'CCG Components'!R28/'CCG Components'!$F28</f>
        <v>1.1907315947907413</v>
      </c>
      <c r="S28" s="2">
        <f>'CCG Components'!V28/'CCG Components'!$F28</f>
        <v>1.1901852080241102</v>
      </c>
    </row>
    <row r="29" spans="1:19">
      <c r="A29" s="1" t="s">
        <v>25</v>
      </c>
      <c r="B29" s="1" t="s">
        <v>384</v>
      </c>
      <c r="C29" s="1" t="s">
        <v>199</v>
      </c>
      <c r="D29" s="1" t="s">
        <v>243</v>
      </c>
      <c r="E29" s="1" t="s">
        <v>284</v>
      </c>
      <c r="F29" s="2">
        <f>'CCG Components'!F29/'CCG Components'!$F29</f>
        <v>1</v>
      </c>
      <c r="G29" s="2">
        <f>'CCG Components'!G29/'CCG Components'!$F29</f>
        <v>1.2715594560468193</v>
      </c>
      <c r="H29" s="2">
        <f>'CCG Components'!H29/'CCG Components'!$F29</f>
        <v>1.1403569316951938</v>
      </c>
      <c r="I29" s="2">
        <f>'CCG Components'!I29/'CCG Components'!$F29</f>
        <v>0.65539406040806514</v>
      </c>
      <c r="J29" s="2">
        <f>'CCG Components'!J29/'CCG Components'!$F29</f>
        <v>1.2294012862476558</v>
      </c>
      <c r="K29" s="2">
        <v>0.953345109924013</v>
      </c>
      <c r="L29" s="2">
        <v>0.99934029579162598</v>
      </c>
      <c r="M29" s="2">
        <f>'CCG Components'!M29/'CCG Components'!$F29</f>
        <v>1.1825948608706698</v>
      </c>
      <c r="N29" s="2">
        <f>'CCG Components'!N29/'CCG Components'!$F29</f>
        <v>0.98110819938269134</v>
      </c>
      <c r="O29" s="2">
        <f>'CCG Components'!O29/'CCG Components'!$F29</f>
        <v>1.1476152179876107</v>
      </c>
      <c r="P29" s="2">
        <f>'CCG Components'!P29/'CCG Components'!$F29</f>
        <v>1.1544149493637468</v>
      </c>
      <c r="Q29" s="2">
        <f>'CCG Components'!Q29/'CCG Components'!$F29</f>
        <v>1.1624461947218721</v>
      </c>
      <c r="R29" s="2">
        <f>'CCG Components'!R29/'CCG Components'!$F29</f>
        <v>1.1554258107860587</v>
      </c>
      <c r="S29" s="2">
        <f>'CCG Components'!V29/'CCG Components'!$F29</f>
        <v>1.1548956246588076</v>
      </c>
    </row>
    <row r="30" spans="1:19">
      <c r="A30" s="1" t="s">
        <v>26</v>
      </c>
      <c r="B30" s="1" t="s">
        <v>385</v>
      </c>
      <c r="C30" s="1" t="s">
        <v>198</v>
      </c>
      <c r="D30" s="1" t="s">
        <v>242</v>
      </c>
      <c r="E30" s="1" t="s">
        <v>284</v>
      </c>
      <c r="F30" s="2">
        <f>'CCG Components'!F30/'CCG Components'!$F30</f>
        <v>1</v>
      </c>
      <c r="G30" s="2">
        <f>'CCG Components'!G30/'CCG Components'!$F30</f>
        <v>1.1569288059768696</v>
      </c>
      <c r="H30" s="2">
        <f>'CCG Components'!H30/'CCG Components'!$F30</f>
        <v>1.053351998990133</v>
      </c>
      <c r="I30" s="2">
        <f>'CCG Components'!I30/'CCG Components'!$F30</f>
        <v>1.0795229141741602</v>
      </c>
      <c r="J30" s="2">
        <f>'CCG Components'!J30/'CCG Components'!$F30</f>
        <v>1.1406163633293427</v>
      </c>
      <c r="K30" s="2">
        <v>0.97160623016013703</v>
      </c>
      <c r="L30" s="2">
        <v>0.99880939722061202</v>
      </c>
      <c r="M30" s="2">
        <f>'CCG Components'!M30/'CCG Components'!$F30</f>
        <v>1.0329045183126471</v>
      </c>
      <c r="N30" s="2">
        <f>'CCG Components'!N30/'CCG Components'!$F30</f>
        <v>1.0415499811855968</v>
      </c>
      <c r="O30" s="2">
        <f>'CCG Components'!O30/'CCG Components'!$F30</f>
        <v>1.0972966117181675</v>
      </c>
      <c r="P30" s="2">
        <f>'CCG Components'!P30/'CCG Components'!$F30</f>
        <v>1.1037982004760363</v>
      </c>
      <c r="Q30" s="2">
        <f>'CCG Components'!Q30/'CCG Components'!$F30</f>
        <v>1.0337690645999422</v>
      </c>
      <c r="R30" s="2">
        <f>'CCG Components'!R30/'CCG Components'!$F30</f>
        <v>1.0949839072078851</v>
      </c>
      <c r="S30" s="2">
        <f>'CCG Components'!V30/'CCG Components'!$F30</f>
        <v>1.0944814558416913</v>
      </c>
    </row>
    <row r="31" spans="1:19">
      <c r="A31" s="1" t="s">
        <v>27</v>
      </c>
      <c r="B31" s="1" t="s">
        <v>386</v>
      </c>
      <c r="C31" s="1" t="s">
        <v>199</v>
      </c>
      <c r="D31" s="1" t="s">
        <v>243</v>
      </c>
      <c r="E31" s="1" t="s">
        <v>284</v>
      </c>
      <c r="F31" s="2">
        <f>'CCG Components'!F31/'CCG Components'!$F31</f>
        <v>1</v>
      </c>
      <c r="G31" s="2">
        <f>'CCG Components'!G31/'CCG Components'!$F31</f>
        <v>1.2730739943948632</v>
      </c>
      <c r="H31" s="2">
        <f>'CCG Components'!H31/'CCG Components'!$F31</f>
        <v>1.0160962388315367</v>
      </c>
      <c r="I31" s="2">
        <f>'CCG Components'!I31/'CCG Components'!$F31</f>
        <v>0.93263303964646083</v>
      </c>
      <c r="J31" s="2">
        <f>'CCG Components'!J31/'CCG Components'!$F31</f>
        <v>1.226445835246156</v>
      </c>
      <c r="K31" s="2">
        <v>0.95882826316856695</v>
      </c>
      <c r="L31" s="2">
        <v>0.99966353178024303</v>
      </c>
      <c r="M31" s="2">
        <f>'CCG Components'!M31/'CCG Components'!$F31</f>
        <v>1.2147536840229982</v>
      </c>
      <c r="N31" s="2">
        <f>'CCG Components'!N31/'CCG Components'!$F31</f>
        <v>1.2608468868938116</v>
      </c>
      <c r="O31" s="2">
        <f>'CCG Components'!O31/'CCG Components'!$F31</f>
        <v>1.1788526201933289</v>
      </c>
      <c r="P31" s="2">
        <f>'CCG Components'!P31/'CCG Components'!$F31</f>
        <v>1.1858374362045916</v>
      </c>
      <c r="Q31" s="2">
        <f>'CCG Components'!Q31/'CCG Components'!$F31</f>
        <v>1.2193630043100796</v>
      </c>
      <c r="R31" s="2">
        <f>'CCG Components'!R31/'CCG Components'!$F31</f>
        <v>1.190057168257062</v>
      </c>
      <c r="S31" s="2">
        <f>'CCG Components'!V31/'CCG Components'!$F31</f>
        <v>1.1895110909621325</v>
      </c>
    </row>
    <row r="32" spans="1:19">
      <c r="A32" s="1" t="s">
        <v>28</v>
      </c>
      <c r="B32" s="1" t="s">
        <v>387</v>
      </c>
      <c r="C32" s="1" t="s">
        <v>198</v>
      </c>
      <c r="D32" s="1" t="s">
        <v>242</v>
      </c>
      <c r="E32" s="1" t="s">
        <v>284</v>
      </c>
      <c r="F32" s="2">
        <f>'CCG Components'!F32/'CCG Components'!$F32</f>
        <v>1</v>
      </c>
      <c r="G32" s="2">
        <f>'CCG Components'!G32/'CCG Components'!$F32</f>
        <v>1.1544888184894084</v>
      </c>
      <c r="H32" s="2">
        <f>'CCG Components'!H32/'CCG Components'!$F32</f>
        <v>1.1120398541779652</v>
      </c>
      <c r="I32" s="2">
        <f>'CCG Components'!I32/'CCG Components'!$F32</f>
        <v>1.0457847748925457</v>
      </c>
      <c r="J32" s="2">
        <f>'CCG Components'!J32/'CCG Components'!$F32</f>
        <v>1.1446097895573937</v>
      </c>
      <c r="K32" s="2">
        <v>0.96782447818070205</v>
      </c>
      <c r="L32" s="2">
        <v>0.99885874986648604</v>
      </c>
      <c r="M32" s="2">
        <f>'CCG Components'!M32/'CCG Components'!$F32</f>
        <v>1.1047178959435613</v>
      </c>
      <c r="N32" s="2">
        <f>'CCG Components'!N32/'CCG Components'!$F32</f>
        <v>1.4158223535101706</v>
      </c>
      <c r="O32" s="2">
        <f>'CCG Components'!O32/'CCG Components'!$F32</f>
        <v>1.1327357762419248</v>
      </c>
      <c r="P32" s="2">
        <f>'CCG Components'!P32/'CCG Components'!$F32</f>
        <v>1.1394473454838263</v>
      </c>
      <c r="Q32" s="2">
        <f>'CCG Components'!Q32/'CCG Components'!$F32</f>
        <v>1.1358283417002222</v>
      </c>
      <c r="R32" s="2">
        <f>'CCG Components'!R32/'CCG Components'!$F32</f>
        <v>1.1389918356408424</v>
      </c>
      <c r="S32" s="2">
        <f>'CCG Components'!V32/'CCG Components'!$F32</f>
        <v>1.1384691905132436</v>
      </c>
    </row>
    <row r="33" spans="1:19">
      <c r="A33" s="1" t="s">
        <v>29</v>
      </c>
      <c r="B33" s="1" t="s">
        <v>388</v>
      </c>
      <c r="C33" s="1" t="s">
        <v>198</v>
      </c>
      <c r="D33" s="1" t="s">
        <v>242</v>
      </c>
      <c r="E33" s="1" t="s">
        <v>284</v>
      </c>
      <c r="F33" s="2">
        <f>'CCG Components'!F33/'CCG Components'!$F33</f>
        <v>1</v>
      </c>
      <c r="G33" s="2">
        <f>'CCG Components'!G33/'CCG Components'!$F33</f>
        <v>1.0591982852217443</v>
      </c>
      <c r="H33" s="2">
        <f>'CCG Components'!H33/'CCG Components'!$F33</f>
        <v>0.96643604131960847</v>
      </c>
      <c r="I33" s="2">
        <f>'CCG Components'!I33/'CCG Components'!$F33</f>
        <v>1.0794352094159476</v>
      </c>
      <c r="J33" s="2">
        <f>'CCG Components'!J33/'CCG Components'!$F33</f>
        <v>1.0483046365775401</v>
      </c>
      <c r="K33" s="2">
        <v>0.97208386146189396</v>
      </c>
      <c r="L33" s="2">
        <v>0.99962854385375999</v>
      </c>
      <c r="M33" s="2">
        <f>'CCG Components'!M33/'CCG Components'!$F33</f>
        <v>0.95149005129937747</v>
      </c>
      <c r="N33" s="2">
        <f>'CCG Components'!N33/'CCG Components'!$F33</f>
        <v>0.92525221288445758</v>
      </c>
      <c r="O33" s="2">
        <f>'CCG Components'!O33/'CCG Components'!$F33</f>
        <v>1.0067042061729634</v>
      </c>
      <c r="P33" s="2">
        <f>'CCG Components'!P33/'CCG Components'!$F33</f>
        <v>1.0126690261491273</v>
      </c>
      <c r="Q33" s="2">
        <f>'CCG Components'!Q33/'CCG Components'!$F33</f>
        <v>0.94886626745788549</v>
      </c>
      <c r="R33" s="2">
        <f>'CCG Components'!R33/'CCG Components'!$F33</f>
        <v>1.0046384226098128</v>
      </c>
      <c r="S33" s="2">
        <f>'CCG Components'!V33/'CCG Components'!$F33</f>
        <v>1.0041774277544107</v>
      </c>
    </row>
    <row r="34" spans="1:19">
      <c r="A34" s="1" t="s">
        <v>30</v>
      </c>
      <c r="B34" s="1" t="s">
        <v>389</v>
      </c>
      <c r="C34" s="1" t="s">
        <v>199</v>
      </c>
      <c r="D34" s="1" t="s">
        <v>243</v>
      </c>
      <c r="E34" s="1" t="s">
        <v>284</v>
      </c>
      <c r="F34" s="2">
        <f>'CCG Components'!F34/'CCG Components'!$F34</f>
        <v>1</v>
      </c>
      <c r="G34" s="2">
        <f>'CCG Components'!G34/'CCG Components'!$F34</f>
        <v>1.1193778614088965</v>
      </c>
      <c r="H34" s="2">
        <f>'CCG Components'!H34/'CCG Components'!$F34</f>
        <v>0.99827822373626995</v>
      </c>
      <c r="I34" s="2">
        <f>'CCG Components'!I34/'CCG Components'!$F34</f>
        <v>0.98885883068466562</v>
      </c>
      <c r="J34" s="2">
        <f>'CCG Components'!J34/'CCG Components'!$F34</f>
        <v>1.098645512307836</v>
      </c>
      <c r="K34" s="2">
        <v>0.95939964860990201</v>
      </c>
      <c r="L34" s="2">
        <v>1.00255334377289</v>
      </c>
      <c r="M34" s="2">
        <f>'CCG Components'!M34/'CCG Components'!$F34</f>
        <v>1.0231073027600279</v>
      </c>
      <c r="N34" s="2">
        <f>'CCG Components'!N34/'CCG Components'!$F34</f>
        <v>1.0036109096218702</v>
      </c>
      <c r="O34" s="2">
        <f>'CCG Components'!O34/'CCG Components'!$F34</f>
        <v>1.0475905483763805</v>
      </c>
      <c r="P34" s="2">
        <f>'CCG Components'!P34/'CCG Components'!$F34</f>
        <v>1.0537976238921876</v>
      </c>
      <c r="Q34" s="2">
        <f>'CCG Components'!Q34/'CCG Components'!$F34</f>
        <v>1.0211576634462121</v>
      </c>
      <c r="R34" s="2">
        <f>'CCG Components'!R34/'CCG Components'!$F34</f>
        <v>1.0496893598099242</v>
      </c>
      <c r="S34" s="2">
        <f>'CCG Components'!V34/'CCG Components'!$F34</f>
        <v>1.0492076925913985</v>
      </c>
    </row>
    <row r="35" spans="1:19">
      <c r="A35" s="1" t="s">
        <v>31</v>
      </c>
      <c r="B35" s="1" t="s">
        <v>390</v>
      </c>
      <c r="C35" s="1" t="s">
        <v>199</v>
      </c>
      <c r="D35" s="1" t="s">
        <v>243</v>
      </c>
      <c r="E35" s="1" t="s">
        <v>284</v>
      </c>
      <c r="F35" s="2">
        <f>'CCG Components'!F35/'CCG Components'!$F35</f>
        <v>1</v>
      </c>
      <c r="G35" s="2">
        <f>'CCG Components'!G35/'CCG Components'!$F35</f>
        <v>1.1092953205325518</v>
      </c>
      <c r="H35" s="2">
        <f>'CCG Components'!H35/'CCG Components'!$F35</f>
        <v>0.92681125068337711</v>
      </c>
      <c r="I35" s="2">
        <f>'CCG Components'!I35/'CCG Components'!$F35</f>
        <v>0.94524118328746853</v>
      </c>
      <c r="J35" s="2">
        <f>'CCG Components'!J35/'CCG Components'!$F35</f>
        <v>1.0794073749172621</v>
      </c>
      <c r="K35" s="2">
        <v>0.96427977706594104</v>
      </c>
      <c r="L35" s="2">
        <v>0.99904423952102706</v>
      </c>
      <c r="M35" s="2">
        <f>'CCG Components'!M35/'CCG Components'!$F35</f>
        <v>1.0365440769944869</v>
      </c>
      <c r="N35" s="2">
        <f>'CCG Components'!N35/'CCG Components'!$F35</f>
        <v>1.1393517077535156</v>
      </c>
      <c r="O35" s="2">
        <f>'CCG Components'!O35/'CCG Components'!$F35</f>
        <v>1.0456306850800177</v>
      </c>
      <c r="P35" s="2">
        <f>'CCG Components'!P35/'CCG Components'!$F35</f>
        <v>1.0518261482158731</v>
      </c>
      <c r="Q35" s="2">
        <f>'CCG Components'!Q35/'CCG Components'!$F35</f>
        <v>1.0468248400703899</v>
      </c>
      <c r="R35" s="2">
        <f>'CCG Components'!R35/'CCG Components'!$F35</f>
        <v>1.0511966531326169</v>
      </c>
      <c r="S35" s="2">
        <f>'CCG Components'!V35/'CCG Components'!$F35</f>
        <v>1.0507142942677716</v>
      </c>
    </row>
    <row r="36" spans="1:19">
      <c r="A36" s="1" t="s">
        <v>32</v>
      </c>
      <c r="B36" s="1" t="s">
        <v>391</v>
      </c>
      <c r="C36" s="1" t="s">
        <v>199</v>
      </c>
      <c r="D36" s="1" t="s">
        <v>243</v>
      </c>
      <c r="E36" s="1" t="s">
        <v>284</v>
      </c>
      <c r="F36" s="2">
        <f>'CCG Components'!F36/'CCG Components'!$F36</f>
        <v>1</v>
      </c>
      <c r="G36" s="2">
        <f>'CCG Components'!G36/'CCG Components'!$F36</f>
        <v>1.1333197781392497</v>
      </c>
      <c r="H36" s="2">
        <f>'CCG Components'!H36/'CCG Components'!$F36</f>
        <v>1.1926711716258995</v>
      </c>
      <c r="I36" s="2">
        <f>'CCG Components'!I36/'CCG Components'!$F36</f>
        <v>0.88653445431931344</v>
      </c>
      <c r="J36" s="2">
        <f>'CCG Components'!J36/'CCG Components'!$F36</f>
        <v>1.1305886105074665</v>
      </c>
      <c r="K36" s="2">
        <v>0.95684819717841896</v>
      </c>
      <c r="L36" s="2">
        <v>1.0004254579544101</v>
      </c>
      <c r="M36" s="2">
        <f>'CCG Components'!M36/'CCG Components'!$F36</f>
        <v>1.0418186484846652</v>
      </c>
      <c r="N36" s="2">
        <f>'CCG Components'!N36/'CCG Components'!$F36</f>
        <v>0.94069991466894221</v>
      </c>
      <c r="O36" s="2">
        <f>'CCG Components'!O36/'CCG Components'!$F36</f>
        <v>1.0640847388702548</v>
      </c>
      <c r="P36" s="2">
        <f>'CCG Components'!P36/'CCG Components'!$F36</f>
        <v>1.0703895440631059</v>
      </c>
      <c r="Q36" s="2">
        <f>'CCG Components'!Q36/'CCG Components'!$F36</f>
        <v>1.0317067751030931</v>
      </c>
      <c r="R36" s="2">
        <f>'CCG Components'!R36/'CCG Components'!$F36</f>
        <v>1.0655206953221907</v>
      </c>
      <c r="S36" s="2">
        <f>'CCG Components'!V36/'CCG Components'!$F36</f>
        <v>1.065031763635115</v>
      </c>
    </row>
    <row r="37" spans="1:19">
      <c r="A37" s="1" t="s">
        <v>33</v>
      </c>
      <c r="B37" s="1" t="s">
        <v>392</v>
      </c>
      <c r="C37" s="1" t="s">
        <v>197</v>
      </c>
      <c r="D37" s="1" t="s">
        <v>241</v>
      </c>
      <c r="E37" s="1" t="s">
        <v>284</v>
      </c>
      <c r="F37" s="2">
        <f>'CCG Components'!F37/'CCG Components'!$F37</f>
        <v>1</v>
      </c>
      <c r="G37" s="2">
        <f>'CCG Components'!G37/'CCG Components'!$F37</f>
        <v>1.1795096946232204</v>
      </c>
      <c r="H37" s="2">
        <f>'CCG Components'!H37/'CCG Components'!$F37</f>
        <v>0.90217884153159422</v>
      </c>
      <c r="I37" s="2">
        <f>'CCG Components'!I37/'CCG Components'!$F37</f>
        <v>0.72336055876422989</v>
      </c>
      <c r="J37" s="2">
        <f>'CCG Components'!J37/'CCG Components'!$F37</f>
        <v>1.1255067661156724</v>
      </c>
      <c r="K37" s="2">
        <v>0.95387363538248204</v>
      </c>
      <c r="L37" s="2">
        <v>1.00188195705414</v>
      </c>
      <c r="M37" s="2">
        <f>'CCG Components'!M37/'CCG Components'!$F37</f>
        <v>1.1233752582304963</v>
      </c>
      <c r="N37" s="2">
        <f>'CCG Components'!N37/'CCG Components'!$F37</f>
        <v>0.98980827834320884</v>
      </c>
      <c r="O37" s="2">
        <f>'CCG Components'!O37/'CCG Components'!$F37</f>
        <v>1.0626434023439597</v>
      </c>
      <c r="P37" s="2">
        <f>'CCG Components'!P37/'CCG Components'!$F37</f>
        <v>1.0689396674782201</v>
      </c>
      <c r="Q37" s="2">
        <f>'CCG Components'!Q37/'CCG Components'!$F37</f>
        <v>1.1100185602417676</v>
      </c>
      <c r="R37" s="2">
        <f>'CCG Components'!R37/'CCG Components'!$F37</f>
        <v>1.0741101069448658</v>
      </c>
      <c r="S37" s="2">
        <f>'CCG Components'!V37/'CCG Components'!$F37</f>
        <v>1.073617233865066</v>
      </c>
    </row>
    <row r="38" spans="1:19">
      <c r="A38" s="1" t="s">
        <v>34</v>
      </c>
      <c r="B38" s="1" t="s">
        <v>393</v>
      </c>
      <c r="C38" s="1" t="s">
        <v>198</v>
      </c>
      <c r="D38" s="1" t="s">
        <v>242</v>
      </c>
      <c r="E38" s="1" t="s">
        <v>284</v>
      </c>
      <c r="F38" s="2">
        <f>'CCG Components'!F38/'CCG Components'!$F38</f>
        <v>1</v>
      </c>
      <c r="G38" s="2">
        <f>'CCG Components'!G38/'CCG Components'!$F38</f>
        <v>1.1997755591983421</v>
      </c>
      <c r="H38" s="2">
        <f>'CCG Components'!H38/'CCG Components'!$F38</f>
        <v>0.90591164559054471</v>
      </c>
      <c r="I38" s="2">
        <f>'CCG Components'!I38/'CCG Components'!$F38</f>
        <v>1.0103017773124807</v>
      </c>
      <c r="J38" s="2">
        <f>'CCG Components'!J38/'CCG Components'!$F38</f>
        <v>1.1547449340478533</v>
      </c>
      <c r="K38" s="2">
        <v>0.95904420769327503</v>
      </c>
      <c r="L38" s="2">
        <v>0.99926263093948398</v>
      </c>
      <c r="M38" s="2">
        <f>'CCG Components'!M38/'CCG Components'!$F38</f>
        <v>1.125780926320648</v>
      </c>
      <c r="N38" s="2">
        <f>'CCG Components'!N38/'CCG Components'!$F38</f>
        <v>1.3403181468930705</v>
      </c>
      <c r="O38" s="2">
        <f>'CCG Components'!O38/'CCG Components'!$F38</f>
        <v>1.1244190082497194</v>
      </c>
      <c r="P38" s="2">
        <f>'CCG Components'!P38/'CCG Components'!$F38</f>
        <v>1.1310812998353315</v>
      </c>
      <c r="Q38" s="2">
        <f>'CCG Components'!Q38/'CCG Components'!$F38</f>
        <v>1.1472346483778904</v>
      </c>
      <c r="R38" s="2">
        <f>'CCG Components'!R38/'CCG Components'!$F38</f>
        <v>1.1331144585989736</v>
      </c>
      <c r="S38" s="2">
        <f>'CCG Components'!V38/'CCG Components'!$F38</f>
        <v>1.1325945104024484</v>
      </c>
    </row>
    <row r="39" spans="1:19">
      <c r="A39" s="1" t="s">
        <v>35</v>
      </c>
      <c r="B39" s="1" t="s">
        <v>394</v>
      </c>
      <c r="C39" s="1" t="s">
        <v>197</v>
      </c>
      <c r="D39" s="1" t="s">
        <v>241</v>
      </c>
      <c r="E39" s="1" t="s">
        <v>284</v>
      </c>
      <c r="F39" s="2">
        <f>'CCG Components'!F39/'CCG Components'!$F39</f>
        <v>1</v>
      </c>
      <c r="G39" s="2">
        <f>'CCG Components'!G39/'CCG Components'!$F39</f>
        <v>1.295439726332092</v>
      </c>
      <c r="H39" s="2">
        <f>'CCG Components'!H39/'CCG Components'!$F39</f>
        <v>0.924392547039246</v>
      </c>
      <c r="I39" s="2">
        <f>'CCG Components'!I39/'CCG Components'!$F39</f>
        <v>0.76235022201535574</v>
      </c>
      <c r="J39" s="2">
        <f>'CCG Components'!J39/'CCG Components'!$F39</f>
        <v>1.2263908905781598</v>
      </c>
      <c r="K39" s="2">
        <v>0.94504482851462301</v>
      </c>
      <c r="L39" s="2">
        <v>1.0010280609130899</v>
      </c>
      <c r="M39" s="2">
        <f>'CCG Components'!M39/'CCG Components'!$F39</f>
        <v>1.2195960640659835</v>
      </c>
      <c r="N39" s="2">
        <f>'CCG Components'!N39/'CCG Components'!$F39</f>
        <v>1.0231886595050581</v>
      </c>
      <c r="O39" s="2">
        <f>'CCG Components'!O39/'CCG Components'!$F39</f>
        <v>1.140962621535524</v>
      </c>
      <c r="P39" s="2">
        <f>'CCG Components'!P39/'CCG Components'!$F39</f>
        <v>1.1477229356330116</v>
      </c>
      <c r="Q39" s="2">
        <f>'CCG Components'!Q39/'CCG Components'!$F39</f>
        <v>1.199955323609891</v>
      </c>
      <c r="R39" s="2">
        <f>'CCG Components'!R39/'CCG Components'!$F39</f>
        <v>1.154297221892072</v>
      </c>
      <c r="S39" s="2">
        <f>'CCG Components'!V39/'CCG Components'!$F39</f>
        <v>1.1537675536363876</v>
      </c>
    </row>
    <row r="40" spans="1:19">
      <c r="A40" s="1" t="s">
        <v>36</v>
      </c>
      <c r="B40" s="1" t="s">
        <v>395</v>
      </c>
      <c r="C40" s="1" t="s">
        <v>201</v>
      </c>
      <c r="D40" s="1" t="s">
        <v>245</v>
      </c>
      <c r="E40" s="1" t="s">
        <v>284</v>
      </c>
      <c r="F40" s="2">
        <f>'CCG Components'!F40/'CCG Components'!$F40</f>
        <v>1</v>
      </c>
      <c r="G40" s="2">
        <f>'CCG Components'!G40/'CCG Components'!$F40</f>
        <v>1.1610996295305813</v>
      </c>
      <c r="H40" s="2">
        <f>'CCG Components'!H40/'CCG Components'!$F40</f>
        <v>1.0427584437138182</v>
      </c>
      <c r="I40" s="2">
        <f>'CCG Components'!I40/'CCG Components'!$F40</f>
        <v>0.96954560470677065</v>
      </c>
      <c r="J40" s="2">
        <f>'CCG Components'!J40/'CCG Components'!$F40</f>
        <v>1.1381840390788893</v>
      </c>
      <c r="K40" s="2">
        <v>0.94860540246225</v>
      </c>
      <c r="L40" s="2">
        <v>1.0013056993484499</v>
      </c>
      <c r="M40" s="2">
        <f>'CCG Components'!M40/'CCG Components'!$F40</f>
        <v>1.069851192202643</v>
      </c>
      <c r="N40" s="2">
        <f>'CCG Components'!N40/'CCG Components'!$F40</f>
        <v>0.93556830874024666</v>
      </c>
      <c r="O40" s="2">
        <f>'CCG Components'!O40/'CCG Components'!$F40</f>
        <v>1.061851942274914</v>
      </c>
      <c r="P40" s="2">
        <f>'CCG Components'!P40/'CCG Components'!$F40</f>
        <v>1.0681435179315688</v>
      </c>
      <c r="Q40" s="2">
        <f>'CCG Components'!Q40/'CCG Components'!$F40</f>
        <v>1.0564229038564035</v>
      </c>
      <c r="R40" s="2">
        <f>'CCG Components'!R40/'CCG Components'!$F40</f>
        <v>1.0666682901074795</v>
      </c>
      <c r="S40" s="2">
        <f>'CCG Components'!V40/'CCG Components'!$F40</f>
        <v>1.0661788318276713</v>
      </c>
    </row>
    <row r="41" spans="1:19">
      <c r="A41" s="1" t="s">
        <v>37</v>
      </c>
      <c r="B41" s="1" t="s">
        <v>396</v>
      </c>
      <c r="C41" s="1" t="s">
        <v>202</v>
      </c>
      <c r="D41" s="1" t="s">
        <v>246</v>
      </c>
      <c r="E41" s="1" t="s">
        <v>284</v>
      </c>
      <c r="F41" s="2">
        <f>'CCG Components'!F41/'CCG Components'!$F41</f>
        <v>1</v>
      </c>
      <c r="G41" s="2">
        <f>'CCG Components'!G41/'CCG Components'!$F41</f>
        <v>1.1884708470634593</v>
      </c>
      <c r="H41" s="2">
        <f>'CCG Components'!H41/'CCG Components'!$F41</f>
        <v>0.92363488665644233</v>
      </c>
      <c r="I41" s="2">
        <f>'CCG Components'!I41/'CCG Components'!$F41</f>
        <v>0.94028849924089952</v>
      </c>
      <c r="J41" s="2">
        <f>'CCG Components'!J41/'CCG Components'!$F41</f>
        <v>1.1446762462767262</v>
      </c>
      <c r="K41" s="2">
        <v>0.94857126169747297</v>
      </c>
      <c r="L41" s="2">
        <v>0.99964648485183705</v>
      </c>
      <c r="M41" s="2">
        <f>'CCG Components'!M41/'CCG Components'!$F41</f>
        <v>1.175129240355935</v>
      </c>
      <c r="N41" s="2">
        <f>'CCG Components'!N41/'CCG Components'!$F41</f>
        <v>1.0927650284517827</v>
      </c>
      <c r="O41" s="2">
        <f>'CCG Components'!O41/'CCG Components'!$F41</f>
        <v>1.0805007337688788</v>
      </c>
      <c r="P41" s="2">
        <f>'CCG Components'!P41/'CCG Components'!$F41</f>
        <v>1.0869028053222949</v>
      </c>
      <c r="Q41" s="2">
        <f>'CCG Components'!Q41/'CCG Components'!$F41</f>
        <v>1.1668928191655197</v>
      </c>
      <c r="R41" s="2">
        <f>'CCG Components'!R41/'CCG Components'!$F41</f>
        <v>1.0969708353174841</v>
      </c>
      <c r="S41" s="2">
        <f>'CCG Components'!V41/'CCG Components'!$F41</f>
        <v>1.0964674722166641</v>
      </c>
    </row>
    <row r="42" spans="1:19">
      <c r="A42" s="1" t="s">
        <v>38</v>
      </c>
      <c r="B42" s="1" t="s">
        <v>397</v>
      </c>
      <c r="C42" s="1" t="s">
        <v>202</v>
      </c>
      <c r="D42" s="1" t="s">
        <v>246</v>
      </c>
      <c r="E42" s="1" t="s">
        <v>284</v>
      </c>
      <c r="F42" s="2">
        <f>'CCG Components'!F42/'CCG Components'!$F42</f>
        <v>1</v>
      </c>
      <c r="G42" s="2">
        <f>'CCG Components'!G42/'CCG Components'!$F42</f>
        <v>1.1575516599640627</v>
      </c>
      <c r="H42" s="2">
        <f>'CCG Components'!H42/'CCG Components'!$F42</f>
        <v>0.93339995828698552</v>
      </c>
      <c r="I42" s="2">
        <f>'CCG Components'!I42/'CCG Components'!$F42</f>
        <v>0.9801206736117053</v>
      </c>
      <c r="J42" s="2">
        <f>'CCG Components'!J42/'CCG Components'!$F42</f>
        <v>1.1218383386764448</v>
      </c>
      <c r="K42" s="2">
        <v>0.95161234583654597</v>
      </c>
      <c r="L42" s="2">
        <v>1.0008674860000599</v>
      </c>
      <c r="M42" s="2">
        <f>'CCG Components'!M42/'CCG Components'!$F42</f>
        <v>1.1433698178765637</v>
      </c>
      <c r="N42" s="2">
        <f>'CCG Components'!N42/'CCG Components'!$F42</f>
        <v>1.0664908124411741</v>
      </c>
      <c r="O42" s="2">
        <f>'CCG Components'!O42/'CCG Components'!$F42</f>
        <v>1.0632097943954528</v>
      </c>
      <c r="P42" s="2">
        <f>'CCG Components'!P42/'CCG Components'!$F42</f>
        <v>1.0695094154575044</v>
      </c>
      <c r="Q42" s="2">
        <f>'CCG Components'!Q42/'CCG Components'!$F42</f>
        <v>1.1356819173330248</v>
      </c>
      <c r="R42" s="2">
        <f>'CCG Components'!R42/'CCG Components'!$F42</f>
        <v>1.0778382892972465</v>
      </c>
      <c r="S42" s="2">
        <f>'CCG Components'!V42/'CCG Components'!$F42</f>
        <v>1.0773437054796868</v>
      </c>
    </row>
    <row r="43" spans="1:19">
      <c r="A43" s="1" t="s">
        <v>39</v>
      </c>
      <c r="B43" s="1" t="s">
        <v>398</v>
      </c>
      <c r="C43" s="1" t="s">
        <v>201</v>
      </c>
      <c r="D43" s="1" t="s">
        <v>245</v>
      </c>
      <c r="E43" s="1" t="s">
        <v>284</v>
      </c>
      <c r="F43" s="2">
        <f>'CCG Components'!F43/'CCG Components'!$F43</f>
        <v>1</v>
      </c>
      <c r="G43" s="2">
        <f>'CCG Components'!G43/'CCG Components'!$F43</f>
        <v>1.0842013105233066</v>
      </c>
      <c r="H43" s="2">
        <f>'CCG Components'!H43/'CCG Components'!$F43</f>
        <v>1.0636982411001776</v>
      </c>
      <c r="I43" s="2">
        <f>'CCG Components'!I43/'CCG Components'!$F43</f>
        <v>1.1369505318828805</v>
      </c>
      <c r="J43" s="2">
        <f>'CCG Components'!J43/'CCG Components'!$F43</f>
        <v>1.083796338423789</v>
      </c>
      <c r="K43" s="2">
        <v>0.95064606918396999</v>
      </c>
      <c r="L43" s="2">
        <v>0.99838453531265303</v>
      </c>
      <c r="M43" s="2">
        <f>'CCG Components'!M43/'CCG Components'!$F43</f>
        <v>0.99938045408841147</v>
      </c>
      <c r="N43" s="2">
        <f>'CCG Components'!N43/'CCG Components'!$F43</f>
        <v>1.2632787344648069</v>
      </c>
      <c r="O43" s="2">
        <f>'CCG Components'!O43/'CCG Components'!$F43</f>
        <v>1.0456771644667331</v>
      </c>
      <c r="P43" s="2">
        <f>'CCG Components'!P43/'CCG Components'!$F43</f>
        <v>1.0518729029974589</v>
      </c>
      <c r="Q43" s="2">
        <f>'CCG Components'!Q43/'CCG Components'!$F43</f>
        <v>1.025770282126051</v>
      </c>
      <c r="R43" s="2">
        <f>'CCG Components'!R43/'CCG Components'!$F43</f>
        <v>1.04858746826305</v>
      </c>
      <c r="S43" s="2">
        <f>'CCG Components'!V43/'CCG Components'!$F43</f>
        <v>1.0481063066655745</v>
      </c>
    </row>
    <row r="44" spans="1:19">
      <c r="A44" s="1" t="s">
        <v>40</v>
      </c>
      <c r="B44" s="1" t="s">
        <v>399</v>
      </c>
      <c r="C44" s="1" t="s">
        <v>201</v>
      </c>
      <c r="D44" s="1" t="s">
        <v>245</v>
      </c>
      <c r="E44" s="1" t="s">
        <v>284</v>
      </c>
      <c r="F44" s="2">
        <f>'CCG Components'!F44/'CCG Components'!$F44</f>
        <v>1</v>
      </c>
      <c r="G44" s="2">
        <f>'CCG Components'!G44/'CCG Components'!$F44</f>
        <v>1.002713431243474</v>
      </c>
      <c r="H44" s="2">
        <f>'CCG Components'!H44/'CCG Components'!$F44</f>
        <v>0.74704616777137145</v>
      </c>
      <c r="I44" s="2">
        <f>'CCG Components'!I44/'CCG Components'!$F44</f>
        <v>1.0121409236391701</v>
      </c>
      <c r="J44" s="2">
        <f>'CCG Components'!J44/'CCG Components'!$F44</f>
        <v>0.97076597155576583</v>
      </c>
      <c r="K44" s="2">
        <v>0.95506847996266098</v>
      </c>
      <c r="L44" s="2">
        <v>0.99928754568099998</v>
      </c>
      <c r="M44" s="2">
        <f>'CCG Components'!M44/'CCG Components'!$F44</f>
        <v>1.054987547319358</v>
      </c>
      <c r="N44" s="2">
        <f>'CCG Components'!N44/'CCG Components'!$F44</f>
        <v>1.1473611930812184</v>
      </c>
      <c r="O44" s="2">
        <f>'CCG Components'!O44/'CCG Components'!$F44</f>
        <v>0.94334146695673904</v>
      </c>
      <c r="P44" s="2">
        <f>'CCG Components'!P44/'CCG Components'!$F44</f>
        <v>0.94893085656288589</v>
      </c>
      <c r="Q44" s="2">
        <f>'CCG Components'!Q44/'CCG Components'!$F44</f>
        <v>1.064224911895544</v>
      </c>
      <c r="R44" s="2">
        <f>'CCG Components'!R44/'CCG Components'!$F44</f>
        <v>0.96344246809518586</v>
      </c>
      <c r="S44" s="2">
        <f>'CCG Components'!V44/'CCG Components'!$F44</f>
        <v>0.96300037668073046</v>
      </c>
    </row>
    <row r="45" spans="1:19">
      <c r="A45" s="1" t="s">
        <v>41</v>
      </c>
      <c r="B45" s="1" t="s">
        <v>400</v>
      </c>
      <c r="C45" s="1" t="s">
        <v>201</v>
      </c>
      <c r="D45" s="1" t="s">
        <v>245</v>
      </c>
      <c r="E45" s="1" t="s">
        <v>284</v>
      </c>
      <c r="F45" s="2">
        <f>'CCG Components'!F45/'CCG Components'!$F45</f>
        <v>1</v>
      </c>
      <c r="G45" s="2">
        <f>'CCG Components'!G45/'CCG Components'!$F45</f>
        <v>0.78956876136298049</v>
      </c>
      <c r="H45" s="2">
        <f>'CCG Components'!H45/'CCG Components'!$F45</f>
        <v>1.0952626967779637</v>
      </c>
      <c r="I45" s="2">
        <f>'CCG Components'!I45/'CCG Components'!$F45</f>
        <v>1.4196003747979915</v>
      </c>
      <c r="J45" s="2">
        <f>'CCG Components'!J45/'CCG Components'!$F45</f>
        <v>0.85437308613832008</v>
      </c>
      <c r="K45" s="2">
        <v>0.95105663659821105</v>
      </c>
      <c r="L45" s="2">
        <v>0.996668100357056</v>
      </c>
      <c r="M45" s="2">
        <f>'CCG Components'!M45/'CCG Components'!$F45</f>
        <v>0.78048978718243534</v>
      </c>
      <c r="N45" s="2">
        <f>'CCG Components'!N45/'CCG Components'!$F45</f>
        <v>1.8473259570154681</v>
      </c>
      <c r="O45" s="2">
        <f>'CCG Components'!O45/'CCG Components'!$F45</f>
        <v>0.90397062703216335</v>
      </c>
      <c r="P45" s="2">
        <f>'CCG Components'!P45/'CCG Components'!$F45</f>
        <v>0.90932674059652885</v>
      </c>
      <c r="Q45" s="2">
        <f>'CCG Components'!Q45/'CCG Components'!$F45</f>
        <v>0.88717340416573864</v>
      </c>
      <c r="R45" s="2">
        <f>'CCG Components'!R45/'CCG Components'!$F45</f>
        <v>0.90653838683882293</v>
      </c>
      <c r="S45" s="2">
        <f>'CCG Components'!V45/'CCG Components'!$F45</f>
        <v>0.90612240679749467</v>
      </c>
    </row>
    <row r="46" spans="1:19">
      <c r="A46" s="1" t="s">
        <v>42</v>
      </c>
      <c r="B46" s="1" t="s">
        <v>401</v>
      </c>
      <c r="C46" s="1" t="s">
        <v>202</v>
      </c>
      <c r="D46" s="1" t="s">
        <v>246</v>
      </c>
      <c r="E46" s="1" t="s">
        <v>284</v>
      </c>
      <c r="F46" s="2">
        <f>'CCG Components'!F46/'CCG Components'!$F46</f>
        <v>1</v>
      </c>
      <c r="G46" s="2">
        <f>'CCG Components'!G46/'CCG Components'!$F46</f>
        <v>1.1315409911503316</v>
      </c>
      <c r="H46" s="2">
        <f>'CCG Components'!H46/'CCG Components'!$F46</f>
        <v>0.95128192235331688</v>
      </c>
      <c r="I46" s="2">
        <f>'CCG Components'!I46/'CCG Components'!$F46</f>
        <v>1.0344193442104637</v>
      </c>
      <c r="J46" s="2">
        <f>'CCG Components'!J46/'CCG Components'!$F46</f>
        <v>1.1047112972597448</v>
      </c>
      <c r="K46" s="2">
        <v>0.95168553923529797</v>
      </c>
      <c r="L46" s="2">
        <v>1.0000458955764799</v>
      </c>
      <c r="M46" s="2">
        <f>'CCG Components'!M46/'CCG Components'!$F46</f>
        <v>1.1511936713949231</v>
      </c>
      <c r="N46" s="2">
        <f>'CCG Components'!N46/'CCG Components'!$F46</f>
        <v>1.2190739974080207</v>
      </c>
      <c r="O46" s="2">
        <f>'CCG Components'!O46/'CCG Components'!$F46</f>
        <v>1.0622702506959329</v>
      </c>
      <c r="P46" s="2">
        <f>'CCG Components'!P46/'CCG Components'!$F46</f>
        <v>1.0685643048705187</v>
      </c>
      <c r="Q46" s="2">
        <f>'CCG Components'!Q46/'CCG Components'!$F46</f>
        <v>1.1579817039962328</v>
      </c>
      <c r="R46" s="2">
        <f>'CCG Components'!R46/'CCG Components'!$F46</f>
        <v>1.079818922956395</v>
      </c>
      <c r="S46" s="2">
        <f>'CCG Components'!V46/'CCG Components'!$F46</f>
        <v>1.0793234302925216</v>
      </c>
    </row>
    <row r="47" spans="1:19">
      <c r="A47" s="1" t="s">
        <v>43</v>
      </c>
      <c r="B47" s="1" t="s">
        <v>402</v>
      </c>
      <c r="C47" s="1" t="s">
        <v>203</v>
      </c>
      <c r="D47" s="1" t="s">
        <v>247</v>
      </c>
      <c r="E47" s="1" t="s">
        <v>284</v>
      </c>
      <c r="F47" s="2">
        <f>'CCG Components'!F47/'CCG Components'!$F47</f>
        <v>1</v>
      </c>
      <c r="G47" s="2">
        <f>'CCG Components'!G47/'CCG Components'!$F47</f>
        <v>1.176832329731138</v>
      </c>
      <c r="H47" s="2">
        <f>'CCG Components'!H47/'CCG Components'!$F47</f>
        <v>0.60167536917831033</v>
      </c>
      <c r="I47" s="2">
        <f>'CCG Components'!I47/'CCG Components'!$F47</f>
        <v>0.75920281846781934</v>
      </c>
      <c r="J47" s="2">
        <f>'CCG Components'!J47/'CCG Components'!$F47</f>
        <v>1.0867563381243599</v>
      </c>
      <c r="K47" s="2">
        <v>0.93894193747162402</v>
      </c>
      <c r="L47" s="2">
        <v>1.00406193733215</v>
      </c>
      <c r="M47" s="2">
        <f>'CCG Components'!M47/'CCG Components'!$F47</f>
        <v>1.1495633481548109</v>
      </c>
      <c r="N47" s="2">
        <f>'CCG Components'!N47/'CCG Components'!$F47</f>
        <v>0.83660258053825176</v>
      </c>
      <c r="O47" s="2">
        <f>'CCG Components'!O47/'CCG Components'!$F47</f>
        <v>1.0009625149006787</v>
      </c>
      <c r="P47" s="2">
        <f>'CCG Components'!P47/'CCG Components'!$F47</f>
        <v>1.0068933147996562</v>
      </c>
      <c r="Q47" s="2">
        <f>'CCG Components'!Q47/'CCG Components'!$F47</f>
        <v>1.118267271393155</v>
      </c>
      <c r="R47" s="2">
        <f>'CCG Components'!R47/'CCG Components'!$F47</f>
        <v>1.0209115188452751</v>
      </c>
      <c r="S47" s="2">
        <f>'CCG Components'!V47/'CCG Components'!$F47</f>
        <v>1.0204430568121527</v>
      </c>
    </row>
    <row r="48" spans="1:19">
      <c r="A48" s="1" t="s">
        <v>44</v>
      </c>
      <c r="B48" s="1" t="s">
        <v>403</v>
      </c>
      <c r="C48" s="1" t="s">
        <v>201</v>
      </c>
      <c r="D48" s="1" t="s">
        <v>245</v>
      </c>
      <c r="E48" s="1" t="s">
        <v>284</v>
      </c>
      <c r="F48" s="2">
        <f>'CCG Components'!F48/'CCG Components'!$F48</f>
        <v>1</v>
      </c>
      <c r="G48" s="2">
        <f>'CCG Components'!G48/'CCG Components'!$F48</f>
        <v>0.96361716465551273</v>
      </c>
      <c r="H48" s="2">
        <f>'CCG Components'!H48/'CCG Components'!$F48</f>
        <v>0.70283022430139919</v>
      </c>
      <c r="I48" s="2">
        <f>'CCG Components'!I48/'CCG Components'!$F48</f>
        <v>0.97906261831304731</v>
      </c>
      <c r="J48" s="2">
        <f>'CCG Components'!J48/'CCG Components'!$F48</f>
        <v>0.93127179881625444</v>
      </c>
      <c r="K48" s="2">
        <v>0.95512022054437895</v>
      </c>
      <c r="L48" s="2">
        <v>0.99928480386733998</v>
      </c>
      <c r="M48" s="2">
        <f>'CCG Components'!M48/'CCG Components'!$F48</f>
        <v>0.99965855372770074</v>
      </c>
      <c r="N48" s="2">
        <f>'CCG Components'!N48/'CCG Components'!$F48</f>
        <v>1.0078385540433861</v>
      </c>
      <c r="O48" s="2">
        <f>'CCG Components'!O48/'CCG Components'!$F48</f>
        <v>0.8961481910526955</v>
      </c>
      <c r="P48" s="2">
        <f>'CCG Components'!P48/'CCG Components'!$F48</f>
        <v>0.90145795592585021</v>
      </c>
      <c r="Q48" s="2">
        <f>'CCG Components'!Q48/'CCG Components'!$F48</f>
        <v>1.0004765537592692</v>
      </c>
      <c r="R48" s="2">
        <f>'CCG Components'!R48/'CCG Components'!$F48</f>
        <v>0.9139210393180135</v>
      </c>
      <c r="S48" s="2">
        <f>'CCG Components'!V48/'CCG Components'!$F48</f>
        <v>0.9135016716252321</v>
      </c>
    </row>
    <row r="49" spans="1:19">
      <c r="A49" s="1" t="s">
        <v>45</v>
      </c>
      <c r="B49" s="1" t="s">
        <v>404</v>
      </c>
      <c r="C49" s="1" t="s">
        <v>195</v>
      </c>
      <c r="D49" s="1" t="s">
        <v>239</v>
      </c>
      <c r="E49" s="1" t="s">
        <v>284</v>
      </c>
      <c r="F49" s="2">
        <f>'CCG Components'!F49/'CCG Components'!$F49</f>
        <v>1</v>
      </c>
      <c r="G49" s="2">
        <f>'CCG Components'!G49/'CCG Components'!$F49</f>
        <v>1.1210696249635685</v>
      </c>
      <c r="H49" s="2">
        <f>'CCG Components'!H49/'CCG Components'!$F49</f>
        <v>0.87682537073404299</v>
      </c>
      <c r="I49" s="2">
        <f>'CCG Components'!I49/'CCG Components'!$F49</f>
        <v>0.78084074179770446</v>
      </c>
      <c r="J49" s="2">
        <f>'CCG Components'!J49/'CCG Components'!$F49</f>
        <v>1.0760608859554888</v>
      </c>
      <c r="K49" s="2">
        <v>0.94638105440563403</v>
      </c>
      <c r="L49" s="2">
        <v>1.00388383865356</v>
      </c>
      <c r="M49" s="2">
        <f>'CCG Components'!M49/'CCG Components'!$F49</f>
        <v>1.1040812029344926</v>
      </c>
      <c r="N49" s="2">
        <f>'CCG Components'!N49/'CCG Components'!$F49</f>
        <v>0.74812128311798265</v>
      </c>
      <c r="O49" s="2">
        <f>'CCG Components'!O49/'CCG Components'!$F49</f>
        <v>0.99116267600028762</v>
      </c>
      <c r="P49" s="2">
        <f>'CCG Components'!P49/'CCG Components'!$F49</f>
        <v>0.99703541090412762</v>
      </c>
      <c r="Q49" s="2">
        <f>'CCG Components'!Q49/'CCG Components'!$F49</f>
        <v>1.0684852109528418</v>
      </c>
      <c r="R49" s="2">
        <f>'CCG Components'!R49/'CCG Components'!$F49</f>
        <v>1.0060285176118047</v>
      </c>
      <c r="S49" s="2">
        <f>'CCG Components'!V49/'CCG Components'!$F49</f>
        <v>1.0055668848884591</v>
      </c>
    </row>
    <row r="50" spans="1:19">
      <c r="A50" s="1" t="s">
        <v>46</v>
      </c>
      <c r="B50" s="1" t="s">
        <v>405</v>
      </c>
      <c r="C50" s="1" t="s">
        <v>201</v>
      </c>
      <c r="D50" s="1" t="s">
        <v>245</v>
      </c>
      <c r="E50" s="1" t="s">
        <v>284</v>
      </c>
      <c r="F50" s="2">
        <f>'CCG Components'!F50/'CCG Components'!$F50</f>
        <v>1</v>
      </c>
      <c r="G50" s="2">
        <f>'CCG Components'!G50/'CCG Components'!$F50</f>
        <v>1.0414783793414883</v>
      </c>
      <c r="H50" s="2">
        <f>'CCG Components'!H50/'CCG Components'!$F50</f>
        <v>0.83866000224255199</v>
      </c>
      <c r="I50" s="2">
        <f>'CCG Components'!I50/'CCG Components'!$F50</f>
        <v>0.78465904378198703</v>
      </c>
      <c r="J50" s="2">
        <f>'CCG Components'!J50/'CCG Components'!$F50</f>
        <v>1.0051698731460581</v>
      </c>
      <c r="K50" s="2">
        <v>0.95519528392938302</v>
      </c>
      <c r="L50" s="2">
        <v>1.0003749132156401</v>
      </c>
      <c r="M50" s="2">
        <f>'CCG Components'!M50/'CCG Components'!$F50</f>
        <v>1.0173743957301686</v>
      </c>
      <c r="N50" s="2">
        <f>'CCG Components'!N50/'CCG Components'!$F50</f>
        <v>0.72045202589993917</v>
      </c>
      <c r="O50" s="2">
        <f>'CCG Components'!O50/'CCG Components'!$F50</f>
        <v>0.93328717844658937</v>
      </c>
      <c r="P50" s="2">
        <f>'CCG Components'!P50/'CCG Components'!$F50</f>
        <v>0.93881699541900354</v>
      </c>
      <c r="Q50" s="2">
        <f>'CCG Components'!Q50/'CCG Components'!$F50</f>
        <v>0.98768215874714582</v>
      </c>
      <c r="R50" s="2">
        <f>'CCG Components'!R50/'CCG Components'!$F50</f>
        <v>0.94496746228942785</v>
      </c>
      <c r="S50" s="2">
        <f>'CCG Components'!V50/'CCG Components'!$F50</f>
        <v>0.94453384843509591</v>
      </c>
    </row>
    <row r="51" spans="1:19">
      <c r="A51" s="1" t="s">
        <v>47</v>
      </c>
      <c r="B51" s="1" t="s">
        <v>406</v>
      </c>
      <c r="C51" s="1" t="s">
        <v>203</v>
      </c>
      <c r="D51" s="1" t="s">
        <v>247</v>
      </c>
      <c r="E51" s="1" t="s">
        <v>284</v>
      </c>
      <c r="F51" s="2">
        <f>'CCG Components'!F51/'CCG Components'!$F51</f>
        <v>1</v>
      </c>
      <c r="G51" s="2">
        <f>'CCG Components'!G51/'CCG Components'!$F51</f>
        <v>1.0609999343957852</v>
      </c>
      <c r="H51" s="2">
        <f>'CCG Components'!H51/'CCG Components'!$F51</f>
        <v>0.87986653957952743</v>
      </c>
      <c r="I51" s="2">
        <f>'CCG Components'!I51/'CCG Components'!$F51</f>
        <v>1.1389032573333737</v>
      </c>
      <c r="J51" s="2">
        <f>'CCG Components'!J51/'CCG Components'!$F51</f>
        <v>1.0413208840831198</v>
      </c>
      <c r="K51" s="2">
        <v>0.93375655539517499</v>
      </c>
      <c r="L51" s="2">
        <v>0.99746727943420399</v>
      </c>
      <c r="M51" s="2">
        <f>'CCG Components'!M51/'CCG Components'!$F51</f>
        <v>1.140329315728984</v>
      </c>
      <c r="N51" s="2">
        <f>'CCG Components'!N51/'CCG Components'!$F51</f>
        <v>1.6193918909826166</v>
      </c>
      <c r="O51" s="2">
        <f>'CCG Components'!O51/'CCG Components'!$F51</f>
        <v>1.0237185843932708</v>
      </c>
      <c r="P51" s="2">
        <f>'CCG Components'!P51/'CCG Components'!$F51</f>
        <v>1.029784216209167</v>
      </c>
      <c r="Q51" s="2">
        <f>'CCG Components'!Q51/'CCG Components'!$F51</f>
        <v>1.1882355732543475</v>
      </c>
      <c r="R51" s="2">
        <f>'CCG Components'!R51/'CCG Components'!$F51</f>
        <v>1.0497278684085021</v>
      </c>
      <c r="S51" s="2">
        <f>'CCG Components'!V51/'CCG Components'!$F51</f>
        <v>1.0492461835196729</v>
      </c>
    </row>
    <row r="52" spans="1:19">
      <c r="A52" s="1" t="s">
        <v>48</v>
      </c>
      <c r="B52" s="1" t="s">
        <v>407</v>
      </c>
      <c r="C52" s="1" t="s">
        <v>203</v>
      </c>
      <c r="D52" s="1" t="s">
        <v>247</v>
      </c>
      <c r="E52" s="1" t="s">
        <v>284</v>
      </c>
      <c r="F52" s="2">
        <f>'CCG Components'!F52/'CCG Components'!$F52</f>
        <v>1</v>
      </c>
      <c r="G52" s="2">
        <f>'CCG Components'!G52/'CCG Components'!$F52</f>
        <v>1.0825062098791656</v>
      </c>
      <c r="H52" s="2">
        <f>'CCG Components'!H52/'CCG Components'!$F52</f>
        <v>1.0493762832766922</v>
      </c>
      <c r="I52" s="2">
        <f>'CCG Components'!I52/'CCG Components'!$F52</f>
        <v>1.086353643030775</v>
      </c>
      <c r="J52" s="2">
        <f>'CCG Components'!J52/'CCG Components'!$F52</f>
        <v>1.078475323833322</v>
      </c>
      <c r="K52" s="2">
        <v>0.94199399346357404</v>
      </c>
      <c r="L52" s="2">
        <v>0.99856150150299094</v>
      </c>
      <c r="M52" s="2">
        <f>'CCG Components'!M52/'CCG Components'!$F52</f>
        <v>1.1524782233903108</v>
      </c>
      <c r="N52" s="2">
        <f>'CCG Components'!N52/'CCG Components'!$F52</f>
        <v>1.2635782105517794</v>
      </c>
      <c r="O52" s="2">
        <f>'CCG Components'!O52/'CCG Components'!$F52</f>
        <v>1.0318673799243661</v>
      </c>
      <c r="P52" s="2">
        <f>'CCG Components'!P52/'CCG Components'!$F52</f>
        <v>1.0379812941434425</v>
      </c>
      <c r="Q52" s="2">
        <f>'CCG Components'!Q52/'CCG Components'!$F52</f>
        <v>1.1635882221064577</v>
      </c>
      <c r="R52" s="2">
        <f>'CCG Components'!R52/'CCG Components'!$F52</f>
        <v>1.0537909465934812</v>
      </c>
      <c r="S52" s="2">
        <f>'CCG Components'!V52/'CCG Components'!$F52</f>
        <v>1.0533073972944338</v>
      </c>
    </row>
    <row r="53" spans="1:19">
      <c r="A53" s="1" t="s">
        <v>49</v>
      </c>
      <c r="B53" s="1" t="s">
        <v>408</v>
      </c>
      <c r="C53" s="1" t="s">
        <v>201</v>
      </c>
      <c r="D53" s="1" t="s">
        <v>245</v>
      </c>
      <c r="E53" s="1" t="s">
        <v>284</v>
      </c>
      <c r="F53" s="2">
        <f>'CCG Components'!F53/'CCG Components'!$F53</f>
        <v>1</v>
      </c>
      <c r="G53" s="2">
        <f>'CCG Components'!G53/'CCG Components'!$F53</f>
        <v>1.0176186386224551</v>
      </c>
      <c r="H53" s="2">
        <f>'CCG Components'!H53/'CCG Components'!$F53</f>
        <v>0.63890118230551196</v>
      </c>
      <c r="I53" s="2">
        <f>'CCG Components'!I53/'CCG Components'!$F53</f>
        <v>1.2795269514874521</v>
      </c>
      <c r="J53" s="2">
        <f>'CCG Components'!J53/'CCG Components'!$F53</f>
        <v>0.98058156686134057</v>
      </c>
      <c r="K53" s="2">
        <v>0.95638153418926897</v>
      </c>
      <c r="L53" s="2">
        <v>0.99804913997650102</v>
      </c>
      <c r="M53" s="2">
        <f>'CCG Components'!M53/'CCG Components'!$F53</f>
        <v>1.0035391682770636</v>
      </c>
      <c r="N53" s="2">
        <f>'CCG Components'!N53/'CCG Components'!$F53</f>
        <v>1.0391684446914462</v>
      </c>
      <c r="O53" s="2">
        <f>'CCG Components'!O53/'CCG Components'!$F53</f>
        <v>0.94157277693921881</v>
      </c>
      <c r="P53" s="2">
        <f>'CCG Components'!P53/'CCG Components'!$F53</f>
        <v>0.94715168688561702</v>
      </c>
      <c r="Q53" s="2">
        <f>'CCG Components'!Q53/'CCG Components'!$F53</f>
        <v>1.0071020959185017</v>
      </c>
      <c r="R53" s="2">
        <f>'CCG Components'!R53/'CCG Components'!$F53</f>
        <v>0.95469741024990984</v>
      </c>
      <c r="S53" s="2">
        <f>'CCG Components'!V53/'CCG Components'!$F53</f>
        <v>0.95425933164900612</v>
      </c>
    </row>
    <row r="54" spans="1:19">
      <c r="A54" s="1" t="s">
        <v>50</v>
      </c>
      <c r="B54" s="1" t="s">
        <v>409</v>
      </c>
      <c r="C54" s="1" t="s">
        <v>203</v>
      </c>
      <c r="D54" s="1" t="s">
        <v>247</v>
      </c>
      <c r="E54" s="1" t="s">
        <v>284</v>
      </c>
      <c r="F54" s="2">
        <f>'CCG Components'!F54/'CCG Components'!$F54</f>
        <v>1</v>
      </c>
      <c r="G54" s="2">
        <f>'CCG Components'!G54/'CCG Components'!$F54</f>
        <v>1.1050540019203239</v>
      </c>
      <c r="H54" s="2">
        <f>'CCG Components'!H54/'CCG Components'!$F54</f>
        <v>0.8191401915436759</v>
      </c>
      <c r="I54" s="2">
        <f>'CCG Components'!I54/'CCG Components'!$F54</f>
        <v>0.89768813711341988</v>
      </c>
      <c r="J54" s="2">
        <f>'CCG Components'!J54/'CCG Components'!$F54</f>
        <v>1.0602866750773519</v>
      </c>
      <c r="K54" s="2">
        <v>0.94188354849929001</v>
      </c>
      <c r="L54" s="2">
        <v>1.00069344043732</v>
      </c>
      <c r="M54" s="2">
        <f>'CCG Components'!M54/'CCG Components'!$F54</f>
        <v>1.1014302361647454</v>
      </c>
      <c r="N54" s="2">
        <f>'CCG Components'!N54/'CCG Components'!$F54</f>
        <v>1.1573595583542711</v>
      </c>
      <c r="O54" s="2">
        <f>'CCG Components'!O54/'CCG Components'!$F54</f>
        <v>1.0085085671315799</v>
      </c>
      <c r="P54" s="2">
        <f>'CCG Components'!P54/'CCG Components'!$F54</f>
        <v>1.0144840781212752</v>
      </c>
      <c r="Q54" s="2">
        <f>'CCG Components'!Q54/'CCG Components'!$F54</f>
        <v>1.107023168383698</v>
      </c>
      <c r="R54" s="2">
        <f>'CCG Components'!R54/'CCG Components'!$F54</f>
        <v>1.0261316112535435</v>
      </c>
      <c r="S54" s="2">
        <f>'CCG Components'!V54/'CCG Components'!$F54</f>
        <v>1.0256607538952072</v>
      </c>
    </row>
    <row r="55" spans="1:19">
      <c r="A55" s="1" t="s">
        <v>51</v>
      </c>
      <c r="B55" s="1" t="s">
        <v>410</v>
      </c>
      <c r="C55" s="1" t="s">
        <v>202</v>
      </c>
      <c r="D55" s="1" t="s">
        <v>246</v>
      </c>
      <c r="E55" s="1" t="s">
        <v>284</v>
      </c>
      <c r="F55" s="2">
        <f>'CCG Components'!F55/'CCG Components'!$F55</f>
        <v>1</v>
      </c>
      <c r="G55" s="2">
        <f>'CCG Components'!G55/'CCG Components'!$F55</f>
        <v>1.1079284690536364</v>
      </c>
      <c r="H55" s="2">
        <f>'CCG Components'!H55/'CCG Components'!$F55</f>
        <v>0.9416242242920474</v>
      </c>
      <c r="I55" s="2">
        <f>'CCG Components'!I55/'CCG Components'!$F55</f>
        <v>0.99491203719586341</v>
      </c>
      <c r="J55" s="2">
        <f>'CCG Components'!J55/'CCG Components'!$F55</f>
        <v>1.0822044539907263</v>
      </c>
      <c r="K55" s="2">
        <v>0.94501966112674496</v>
      </c>
      <c r="L55" s="2">
        <v>0.99973398447036699</v>
      </c>
      <c r="M55" s="2">
        <f>'CCG Components'!M55/'CCG Components'!$F55</f>
        <v>1.1634461338196582</v>
      </c>
      <c r="N55" s="2">
        <f>'CCG Components'!N55/'CCG Components'!$F55</f>
        <v>1.2201371497402236</v>
      </c>
      <c r="O55" s="2">
        <f>'CCG Components'!O55/'CCG Components'!$F55</f>
        <v>1.0354638745553792</v>
      </c>
      <c r="P55" s="2">
        <f>'CCG Components'!P55/'CCG Components'!$F55</f>
        <v>1.0415990983536623</v>
      </c>
      <c r="Q55" s="2">
        <f>'CCG Components'!Q55/'CCG Components'!$F55</f>
        <v>1.1691152354117149</v>
      </c>
      <c r="R55" s="2">
        <f>'CCG Components'!R55/'CCG Components'!$F55</f>
        <v>1.0576490554806521</v>
      </c>
      <c r="S55" s="2">
        <f>'CCG Components'!V55/'CCG Components'!$F55</f>
        <v>1.0571637358249188</v>
      </c>
    </row>
    <row r="56" spans="1:19">
      <c r="A56" s="1" t="s">
        <v>52</v>
      </c>
      <c r="B56" s="1" t="s">
        <v>411</v>
      </c>
      <c r="C56" s="1" t="s">
        <v>203</v>
      </c>
      <c r="D56" s="1" t="s">
        <v>247</v>
      </c>
      <c r="E56" s="1" t="s">
        <v>284</v>
      </c>
      <c r="F56" s="2">
        <f>'CCG Components'!F56/'CCG Components'!$F56</f>
        <v>1</v>
      </c>
      <c r="G56" s="2">
        <f>'CCG Components'!G56/'CCG Components'!$F56</f>
        <v>1.1557971504271656</v>
      </c>
      <c r="H56" s="2">
        <f>'CCG Components'!H56/'CCG Components'!$F56</f>
        <v>0.90787429239004747</v>
      </c>
      <c r="I56" s="2">
        <f>'CCG Components'!I56/'CCG Components'!$F56</f>
        <v>0.86042757630333333</v>
      </c>
      <c r="J56" s="2">
        <f>'CCG Components'!J56/'CCG Components'!$F56</f>
        <v>1.1121841873437044</v>
      </c>
      <c r="K56" s="2">
        <v>0.94995101660239101</v>
      </c>
      <c r="L56" s="2">
        <v>1.0015509128570601</v>
      </c>
      <c r="M56" s="2">
        <f>'CCG Components'!M56/'CCG Components'!$F56</f>
        <v>1.1783971114624785</v>
      </c>
      <c r="N56" s="2">
        <f>'CCG Components'!N56/'CCG Components'!$F56</f>
        <v>0.91524167661445288</v>
      </c>
      <c r="O56" s="2">
        <f>'CCG Components'!O56/'CCG Components'!$F56</f>
        <v>1.0394214814469136</v>
      </c>
      <c r="P56" s="2">
        <f>'CCG Components'!P56/'CCG Components'!$F56</f>
        <v>1.0455801544495407</v>
      </c>
      <c r="Q56" s="2">
        <f>'CCG Components'!Q56/'CCG Components'!$F56</f>
        <v>1.1520815679776761</v>
      </c>
      <c r="R56" s="2">
        <f>'CCG Components'!R56/'CCG Components'!$F56</f>
        <v>1.0589850705686057</v>
      </c>
      <c r="S56" s="2">
        <f>'CCG Components'!V56/'CCG Components'!$F56</f>
        <v>1.0772837778947004</v>
      </c>
    </row>
    <row r="57" spans="1:19">
      <c r="A57" s="1" t="s">
        <v>53</v>
      </c>
      <c r="B57" s="1" t="s">
        <v>412</v>
      </c>
      <c r="C57" s="1" t="s">
        <v>202</v>
      </c>
      <c r="D57" s="1" t="s">
        <v>246</v>
      </c>
      <c r="E57" s="1" t="s">
        <v>284</v>
      </c>
      <c r="F57" s="2">
        <f>'CCG Components'!F57/'CCG Components'!$F57</f>
        <v>1</v>
      </c>
      <c r="G57" s="2">
        <f>'CCG Components'!G57/'CCG Components'!$F57</f>
        <v>0.97848970342126884</v>
      </c>
      <c r="H57" s="2">
        <f>'CCG Components'!H57/'CCG Components'!$F57</f>
        <v>1.0717354380641533</v>
      </c>
      <c r="I57" s="2">
        <f>'CCG Components'!I57/'CCG Components'!$F57</f>
        <v>0.94110450956710956</v>
      </c>
      <c r="J57" s="2">
        <f>'CCG Components'!J57/'CCG Components'!$F57</f>
        <v>0.9887330796758047</v>
      </c>
      <c r="K57" s="2">
        <v>0.94657902129653504</v>
      </c>
      <c r="L57" s="2">
        <v>0.99915403127670299</v>
      </c>
      <c r="M57" s="2">
        <f>'CCG Components'!M57/'CCG Components'!$F57</f>
        <v>1.0092977499263878</v>
      </c>
      <c r="N57" s="2">
        <f>'CCG Components'!N57/'CCG Components'!$F57</f>
        <v>1.0628465394711888</v>
      </c>
      <c r="O57" s="2">
        <f>'CCG Components'!O57/'CCG Components'!$F57</f>
        <v>0.94213172671303824</v>
      </c>
      <c r="P57" s="2">
        <f>'CCG Components'!P57/'CCG Components'!$F57</f>
        <v>0.94771394849101132</v>
      </c>
      <c r="Q57" s="2">
        <f>'CCG Components'!Q57/'CCG Components'!$F57</f>
        <v>1.0146526288808677</v>
      </c>
      <c r="R57" s="2">
        <f>'CCG Components'!R57/'CCG Components'!$F57</f>
        <v>0.95613925822185253</v>
      </c>
      <c r="S57" s="2">
        <f>'CCG Components'!V57/'CCG Components'!$F57</f>
        <v>0.95570051800530442</v>
      </c>
    </row>
    <row r="58" spans="1:19">
      <c r="A58" s="1" t="s">
        <v>54</v>
      </c>
      <c r="B58" s="1" t="s">
        <v>413</v>
      </c>
      <c r="C58" s="1" t="s">
        <v>203</v>
      </c>
      <c r="D58" s="1" t="s">
        <v>247</v>
      </c>
      <c r="E58" s="1" t="s">
        <v>284</v>
      </c>
      <c r="F58" s="2">
        <f>'CCG Components'!F58/'CCG Components'!$F58</f>
        <v>1</v>
      </c>
      <c r="G58" s="2">
        <f>'CCG Components'!G58/'CCG Components'!$F58</f>
        <v>0.97928457141564851</v>
      </c>
      <c r="H58" s="2">
        <f>'CCG Components'!H58/'CCG Components'!$F58</f>
        <v>0.74395046163066159</v>
      </c>
      <c r="I58" s="2">
        <f>'CCG Components'!I58/'CCG Components'!$F58</f>
        <v>0.82349561903173463</v>
      </c>
      <c r="J58" s="2">
        <f>'CCG Components'!J58/'CCG Components'!$F58</f>
        <v>0.94305468103255752</v>
      </c>
      <c r="K58" s="2">
        <v>0.95106208781284096</v>
      </c>
      <c r="L58" s="2">
        <v>1.00125420093536</v>
      </c>
      <c r="M58" s="2">
        <f>'CCG Components'!M58/'CCG Components'!$F58</f>
        <v>0.95500578643634415</v>
      </c>
      <c r="N58" s="2">
        <f>'CCG Components'!N58/'CCG Components'!$F58</f>
        <v>0.84747097847042796</v>
      </c>
      <c r="O58" s="2">
        <f>'CCG Components'!O58/'CCG Components'!$F58</f>
        <v>0.88892644612521665</v>
      </c>
      <c r="P58" s="2">
        <f>'CCG Components'!P58/'CCG Components'!$F58</f>
        <v>0.89419342145985348</v>
      </c>
      <c r="Q58" s="2">
        <f>'CCG Components'!Q58/'CCG Components'!$F58</f>
        <v>0.9442523056397526</v>
      </c>
      <c r="R58" s="2">
        <f>'CCG Components'!R58/'CCG Components'!$F58</f>
        <v>0.90049413730216732</v>
      </c>
      <c r="S58" s="2">
        <f>'CCG Components'!V58/'CCG Components'!$F58</f>
        <v>0.90008093076410001</v>
      </c>
    </row>
    <row r="59" spans="1:19">
      <c r="A59" s="1" t="s">
        <v>55</v>
      </c>
      <c r="B59" s="1" t="s">
        <v>414</v>
      </c>
      <c r="C59" s="1" t="s">
        <v>201</v>
      </c>
      <c r="D59" s="1" t="s">
        <v>245</v>
      </c>
      <c r="E59" s="1" t="s">
        <v>284</v>
      </c>
      <c r="F59" s="2">
        <f>'CCG Components'!F59/'CCG Components'!$F59</f>
        <v>1</v>
      </c>
      <c r="G59" s="2">
        <f>'CCG Components'!G59/'CCG Components'!$F59</f>
        <v>1.1435006236930703</v>
      </c>
      <c r="H59" s="2">
        <f>'CCG Components'!H59/'CCG Components'!$F59</f>
        <v>0.77985594170252737</v>
      </c>
      <c r="I59" s="2">
        <f>'CCG Components'!I59/'CCG Components'!$F59</f>
        <v>1.0882299462830045</v>
      </c>
      <c r="J59" s="2">
        <f>'CCG Components'!J59/'CCG Components'!$F59</f>
        <v>1.0952113046919845</v>
      </c>
      <c r="K59" s="2">
        <v>0.95623511432302499</v>
      </c>
      <c r="L59" s="2">
        <v>1.0004920959472701</v>
      </c>
      <c r="M59" s="2">
        <f>'CCG Components'!M59/'CCG Components'!$F59</f>
        <v>1.110575816316637</v>
      </c>
      <c r="N59" s="2">
        <f>'CCG Components'!N59/'CCG Components'!$F59</f>
        <v>1.1709060302440679</v>
      </c>
      <c r="O59" s="2">
        <f>'CCG Components'!O59/'CCG Components'!$F59</f>
        <v>1.0550366264919797</v>
      </c>
      <c r="P59" s="2">
        <f>'CCG Components'!P59/'CCG Components'!$F59</f>
        <v>1.061287820742183</v>
      </c>
      <c r="Q59" s="2">
        <f>'CCG Components'!Q59/'CCG Components'!$F59</f>
        <v>1.1166088377093799</v>
      </c>
      <c r="R59" s="2">
        <f>'CCG Components'!R59/'CCG Components'!$F59</f>
        <v>1.0682508606446603</v>
      </c>
      <c r="S59" s="2">
        <f>'CCG Components'!V59/'CCG Components'!$F59</f>
        <v>1.067760676176345</v>
      </c>
    </row>
    <row r="60" spans="1:19">
      <c r="A60" s="1" t="s">
        <v>56</v>
      </c>
      <c r="B60" s="1" t="s">
        <v>415</v>
      </c>
      <c r="C60" s="1" t="s">
        <v>204</v>
      </c>
      <c r="D60" s="1" t="s">
        <v>248</v>
      </c>
      <c r="E60" s="1" t="s">
        <v>285</v>
      </c>
      <c r="F60" s="2">
        <f>'CCG Components'!F60/'CCG Components'!$F60</f>
        <v>1</v>
      </c>
      <c r="G60" s="2">
        <f>'CCG Components'!G60/'CCG Components'!$F60</f>
        <v>1.2375959875354152</v>
      </c>
      <c r="H60" s="2">
        <f>'CCG Components'!H60/'CCG Components'!$F60</f>
        <v>0.86192223128506418</v>
      </c>
      <c r="I60" s="2">
        <f>'CCG Components'!I60/'CCG Components'!$F60</f>
        <v>0.79915279148908847</v>
      </c>
      <c r="J60" s="2">
        <f>'CCG Components'!J60/'CCG Components'!$F60</f>
        <v>1.1718885271563846</v>
      </c>
      <c r="K60" s="2">
        <v>0.93587558559213402</v>
      </c>
      <c r="L60" s="2">
        <v>1.0043590068817101</v>
      </c>
      <c r="M60" s="2">
        <f>'CCG Components'!M60/'CCG Components'!$F60</f>
        <v>1.2617615015035837</v>
      </c>
      <c r="N60" s="2">
        <f>'CCG Components'!N60/'CCG Components'!$F60</f>
        <v>0.99090043431412678</v>
      </c>
      <c r="O60" s="2">
        <f>'CCG Components'!O60/'CCG Components'!$F60</f>
        <v>1.0845104993085437</v>
      </c>
      <c r="P60" s="2">
        <f>'CCG Components'!P60/'CCG Components'!$F60</f>
        <v>1.0909363291113483</v>
      </c>
      <c r="Q60" s="2">
        <f>'CCG Components'!Q60/'CCG Components'!$F60</f>
        <v>1.2346753947846381</v>
      </c>
      <c r="R60" s="2">
        <f>'CCG Components'!R60/'CCG Components'!$F60</f>
        <v>1.1090282027734213</v>
      </c>
      <c r="S60" s="2">
        <f>'CCG Components'!V60/'CCG Components'!$F60</f>
        <v>1.1181045676876555</v>
      </c>
    </row>
    <row r="61" spans="1:19">
      <c r="A61" s="1" t="s">
        <v>57</v>
      </c>
      <c r="B61" s="1" t="s">
        <v>416</v>
      </c>
      <c r="C61" s="1" t="s">
        <v>205</v>
      </c>
      <c r="D61" s="1" t="s">
        <v>249</v>
      </c>
      <c r="E61" s="1" t="s">
        <v>285</v>
      </c>
      <c r="F61" s="2">
        <f>'CCG Components'!F61/'CCG Components'!$F61</f>
        <v>1</v>
      </c>
      <c r="G61" s="2">
        <f>'CCG Components'!G61/'CCG Components'!$F61</f>
        <v>0.98287239103695212</v>
      </c>
      <c r="H61" s="2">
        <f>'CCG Components'!H61/'CCG Components'!$F61</f>
        <v>1.2548808377661287</v>
      </c>
      <c r="I61" s="2">
        <f>'CCG Components'!I61/'CCG Components'!$F61</f>
        <v>1.0456000011269819</v>
      </c>
      <c r="J61" s="2">
        <f>'CCG Components'!J61/'CCG Components'!$F61</f>
        <v>1.0198802852383906</v>
      </c>
      <c r="K61" s="2">
        <v>0.96987863792237194</v>
      </c>
      <c r="L61" s="2">
        <v>1.00055980682373</v>
      </c>
      <c r="M61" s="2">
        <f>'CCG Components'!M61/'CCG Components'!$F61</f>
        <v>1.0083893675599076</v>
      </c>
      <c r="N61" s="2">
        <f>'CCG Components'!N61/'CCG Components'!$F61</f>
        <v>1.4842672323579036</v>
      </c>
      <c r="O61" s="2">
        <f>'CCG Components'!O61/'CCG Components'!$F61</f>
        <v>1.034778952082037</v>
      </c>
      <c r="P61" s="2">
        <f>'CCG Components'!P61/'CCG Components'!$F61</f>
        <v>1.0409101176482931</v>
      </c>
      <c r="Q61" s="2">
        <f>'CCG Components'!Q61/'CCG Components'!$F61</f>
        <v>1.0559771540397074</v>
      </c>
      <c r="R61" s="2">
        <f>'CCG Components'!R61/'CCG Components'!$F61</f>
        <v>1.0428065465528396</v>
      </c>
      <c r="S61" s="2">
        <f>'CCG Components'!V61/'CCG Components'!$F61</f>
        <v>1.0423280376263229</v>
      </c>
    </row>
    <row r="62" spans="1:19">
      <c r="A62" s="1" t="s">
        <v>58</v>
      </c>
      <c r="B62" s="1" t="s">
        <v>417</v>
      </c>
      <c r="C62" s="1" t="s">
        <v>206</v>
      </c>
      <c r="D62" s="1" t="s">
        <v>250</v>
      </c>
      <c r="E62" s="1" t="s">
        <v>285</v>
      </c>
      <c r="F62" s="2">
        <f>'CCG Components'!F62/'CCG Components'!$F62</f>
        <v>1</v>
      </c>
      <c r="G62" s="2">
        <f>'CCG Components'!G62/'CCG Components'!$F62</f>
        <v>1.0076120300010618</v>
      </c>
      <c r="H62" s="2">
        <f>'CCG Components'!H62/'CCG Components'!$F62</f>
        <v>0.74820494152978112</v>
      </c>
      <c r="I62" s="2">
        <f>'CCG Components'!I62/'CCG Components'!$F62</f>
        <v>0.81608348121520979</v>
      </c>
      <c r="J62" s="2">
        <f>'CCG Components'!J62/'CCG Components'!$F62</f>
        <v>0.96685449834043169</v>
      </c>
      <c r="K62" s="2">
        <v>0.96128040833921402</v>
      </c>
      <c r="L62" s="2">
        <v>1.00215375423431</v>
      </c>
      <c r="M62" s="2">
        <f>'CCG Components'!M62/'CCG Components'!$F62</f>
        <v>1.0014828060613186</v>
      </c>
      <c r="N62" s="2">
        <f>'CCG Components'!N62/'CCG Components'!$F62</f>
        <v>0.72366190600779601</v>
      </c>
      <c r="O62" s="2">
        <f>'CCG Components'!O62/'CCG Components'!$F62</f>
        <v>0.90799204842994219</v>
      </c>
      <c r="P62" s="2">
        <f>'CCG Components'!P62/'CCG Components'!$F62</f>
        <v>0.91337198930578523</v>
      </c>
      <c r="Q62" s="2">
        <f>'CCG Components'!Q62/'CCG Components'!$F62</f>
        <v>0.97370071605596653</v>
      </c>
      <c r="R62" s="2">
        <f>'CCG Components'!R62/'CCG Components'!$F62</f>
        <v>0.9209653300405779</v>
      </c>
      <c r="S62" s="2">
        <f>'CCG Components'!V62/'CCG Components'!$F62</f>
        <v>0.92054272995919784</v>
      </c>
    </row>
    <row r="63" spans="1:19">
      <c r="A63" s="1" t="s">
        <v>59</v>
      </c>
      <c r="B63" s="1" t="s">
        <v>418</v>
      </c>
      <c r="C63" s="1" t="s">
        <v>207</v>
      </c>
      <c r="D63" s="1" t="s">
        <v>251</v>
      </c>
      <c r="E63" s="1" t="s">
        <v>285</v>
      </c>
      <c r="F63" s="2">
        <f>'CCG Components'!F63/'CCG Components'!$F63</f>
        <v>1</v>
      </c>
      <c r="G63" s="2">
        <f>'CCG Components'!G63/'CCG Components'!$F63</f>
        <v>1.1148031676643024</v>
      </c>
      <c r="H63" s="2">
        <f>'CCG Components'!H63/'CCG Components'!$F63</f>
        <v>1.0468607465356075</v>
      </c>
      <c r="I63" s="2">
        <f>'CCG Components'!I63/'CCG Components'!$F63</f>
        <v>0.94501846224017061</v>
      </c>
      <c r="J63" s="2">
        <f>'CCG Components'!J63/'CCG Components'!$F63</f>
        <v>1.0991655045404247</v>
      </c>
      <c r="K63" s="2">
        <v>0.95447609628452401</v>
      </c>
      <c r="L63" s="2">
        <v>1.0006680488586399</v>
      </c>
      <c r="M63" s="2">
        <f>'CCG Components'!M63/'CCG Components'!$F63</f>
        <v>1.0589320645854925</v>
      </c>
      <c r="N63" s="2">
        <f>'CCG Components'!N63/'CCG Components'!$F63</f>
        <v>0.93913978901029072</v>
      </c>
      <c r="O63" s="2">
        <f>'CCG Components'!O63/'CCG Components'!$F63</f>
        <v>1.0345437923200267</v>
      </c>
      <c r="P63" s="2">
        <f>'CCG Components'!P63/'CCG Components'!$F63</f>
        <v>1.0406735645419047</v>
      </c>
      <c r="Q63" s="2">
        <f>'CCG Components'!Q63/'CCG Components'!$F63</f>
        <v>1.0469528370279724</v>
      </c>
      <c r="R63" s="2">
        <f>'CCG Components'!R63/'CCG Components'!$F63</f>
        <v>1.0414639119952958</v>
      </c>
      <c r="S63" s="2">
        <f>'CCG Components'!V63/'CCG Components'!$F63</f>
        <v>1.0409860191587172</v>
      </c>
    </row>
    <row r="64" spans="1:19">
      <c r="A64" s="1" t="s">
        <v>60</v>
      </c>
      <c r="B64" s="1" t="s">
        <v>419</v>
      </c>
      <c r="C64" s="1" t="s">
        <v>207</v>
      </c>
      <c r="D64" s="1" t="s">
        <v>251</v>
      </c>
      <c r="E64" s="1" t="s">
        <v>285</v>
      </c>
      <c r="F64" s="2">
        <f>'CCG Components'!F64/'CCG Components'!$F64</f>
        <v>1</v>
      </c>
      <c r="G64" s="2">
        <f>'CCG Components'!G64/'CCG Components'!$F64</f>
        <v>1.2295877771498653</v>
      </c>
      <c r="H64" s="2">
        <f>'CCG Components'!H64/'CCG Components'!$F64</f>
        <v>0.90996454465659871</v>
      </c>
      <c r="I64" s="2">
        <f>'CCG Components'!I64/'CCG Components'!$F64</f>
        <v>0.91868153917372064</v>
      </c>
      <c r="J64" s="2">
        <f>'CCG Components'!J64/'CCG Components'!$F64</f>
        <v>1.1762610839704946</v>
      </c>
      <c r="K64" s="2">
        <v>0.94739421207919305</v>
      </c>
      <c r="L64" s="2">
        <v>1.00067579746246</v>
      </c>
      <c r="M64" s="2">
        <f>'CCG Components'!M64/'CCG Components'!$F64</f>
        <v>1.1928531213740574</v>
      </c>
      <c r="N64" s="2">
        <f>'CCG Components'!N64/'CCG Components'!$F64</f>
        <v>1.0620870557185456</v>
      </c>
      <c r="O64" s="2">
        <f>'CCG Components'!O64/'CCG Components'!$F64</f>
        <v>1.1043119487056723</v>
      </c>
      <c r="P64" s="2">
        <f>'CCG Components'!P64/'CCG Components'!$F64</f>
        <v>1.110855104015013</v>
      </c>
      <c r="Q64" s="2">
        <f>'CCG Components'!Q64/'CCG Components'!$F64</f>
        <v>1.1797765148085062</v>
      </c>
      <c r="R64" s="2">
        <f>'CCG Components'!R64/'CCG Components'!$F64</f>
        <v>1.1195299722621872</v>
      </c>
      <c r="S64" s="2">
        <f>'CCG Components'!V64/'CCG Components'!$F64</f>
        <v>1.119016257530532</v>
      </c>
    </row>
    <row r="65" spans="1:19">
      <c r="A65" s="1" t="s">
        <v>61</v>
      </c>
      <c r="B65" s="1" t="s">
        <v>420</v>
      </c>
      <c r="C65" s="1" t="s">
        <v>206</v>
      </c>
      <c r="D65" s="1" t="s">
        <v>250</v>
      </c>
      <c r="E65" s="1" t="s">
        <v>285</v>
      </c>
      <c r="F65" s="2">
        <f>'CCG Components'!F65/'CCG Components'!$F65</f>
        <v>1</v>
      </c>
      <c r="G65" s="2">
        <f>'CCG Components'!G65/'CCG Components'!$F65</f>
        <v>0.82424283949111798</v>
      </c>
      <c r="H65" s="2">
        <f>'CCG Components'!H65/'CCG Components'!$F65</f>
        <v>1.1625881609269777</v>
      </c>
      <c r="I65" s="2">
        <f>'CCG Components'!I65/'CCG Components'!$F65</f>
        <v>1.0570038630289034</v>
      </c>
      <c r="J65" s="2">
        <f>'CCG Components'!J65/'CCG Components'!$F65</f>
        <v>0.87669563423175967</v>
      </c>
      <c r="K65" s="2">
        <v>0.95973065850762795</v>
      </c>
      <c r="L65" s="2">
        <v>0.99720770120620705</v>
      </c>
      <c r="M65" s="2">
        <f>'CCG Components'!M65/'CCG Components'!$F65</f>
        <v>0.91445922076893005</v>
      </c>
      <c r="N65" s="2">
        <f>'CCG Components'!N65/'CCG Components'!$F65</f>
        <v>1.256568828983978</v>
      </c>
      <c r="O65" s="2">
        <f>'CCG Components'!O65/'CCG Components'!$F65</f>
        <v>0.87539805601941401</v>
      </c>
      <c r="P65" s="2">
        <f>'CCG Components'!P65/'CCG Components'!$F65</f>
        <v>0.88058487433170651</v>
      </c>
      <c r="Q65" s="2">
        <f>'CCG Components'!Q65/'CCG Components'!$F65</f>
        <v>0.94867018159043492</v>
      </c>
      <c r="R65" s="2">
        <f>'CCG Components'!R65/'CCG Components'!$F65</f>
        <v>0.88915450549911723</v>
      </c>
      <c r="S65" s="2">
        <f>'CCG Components'!V65/'CCG Components'!$F65</f>
        <v>0.88874650233751429</v>
      </c>
    </row>
    <row r="66" spans="1:19">
      <c r="A66" s="1" t="s">
        <v>62</v>
      </c>
      <c r="B66" s="1" t="s">
        <v>421</v>
      </c>
      <c r="C66" s="1" t="s">
        <v>204</v>
      </c>
      <c r="D66" s="1" t="s">
        <v>248</v>
      </c>
      <c r="E66" s="1" t="s">
        <v>285</v>
      </c>
      <c r="F66" s="2">
        <f>'CCG Components'!F66/'CCG Components'!$F66</f>
        <v>1</v>
      </c>
      <c r="G66" s="2">
        <f>'CCG Components'!G66/'CCG Components'!$F66</f>
        <v>1.0167009753946612</v>
      </c>
      <c r="H66" s="2">
        <f>'CCG Components'!H66/'CCG Components'!$F66</f>
        <v>0.98922206881238894</v>
      </c>
      <c r="I66" s="2">
        <f>'CCG Components'!I66/'CCG Components'!$F66</f>
        <v>0.88614121540199975</v>
      </c>
      <c r="J66" s="2">
        <f>'CCG Components'!J66/'CCG Components'!$F66</f>
        <v>1.0078087388590697</v>
      </c>
      <c r="K66" s="2">
        <v>0.93535522339982502</v>
      </c>
      <c r="L66" s="2">
        <v>1.0006799697876001</v>
      </c>
      <c r="M66" s="2">
        <f>'CCG Components'!M66/'CCG Components'!$F66</f>
        <v>1.0143451638342758</v>
      </c>
      <c r="N66" s="2">
        <f>'CCG Components'!N66/'CCG Components'!$F66</f>
        <v>1.000330056999658</v>
      </c>
      <c r="O66" s="2">
        <f>'CCG Components'!O66/'CCG Components'!$F66</f>
        <v>0.94260014976587758</v>
      </c>
      <c r="P66" s="2">
        <f>'CCG Components'!P66/'CCG Components'!$F66</f>
        <v>0.94818514699583112</v>
      </c>
      <c r="Q66" s="2">
        <f>'CCG Components'!Q66/'CCG Components'!$F66</f>
        <v>1.012943653150814</v>
      </c>
      <c r="R66" s="2">
        <f>'CCG Components'!R66/'CCG Components'!$F66</f>
        <v>0.95633604672801331</v>
      </c>
      <c r="S66" s="2">
        <f>'CCG Components'!V66/'CCG Components'!$F66</f>
        <v>0.95589721621182422</v>
      </c>
    </row>
    <row r="67" spans="1:19">
      <c r="A67" s="1" t="s">
        <v>63</v>
      </c>
      <c r="B67" s="1" t="s">
        <v>422</v>
      </c>
      <c r="C67" s="1" t="s">
        <v>208</v>
      </c>
      <c r="D67" s="1" t="s">
        <v>252</v>
      </c>
      <c r="E67" s="1" t="s">
        <v>285</v>
      </c>
      <c r="F67" s="2">
        <f>'CCG Components'!F67/'CCG Components'!$F67</f>
        <v>1</v>
      </c>
      <c r="G67" s="2">
        <f>'CCG Components'!G67/'CCG Components'!$F67</f>
        <v>1.166122760232827</v>
      </c>
      <c r="H67" s="2">
        <f>'CCG Components'!H67/'CCG Components'!$F67</f>
        <v>1.0230847625859754</v>
      </c>
      <c r="I67" s="2">
        <f>'CCG Components'!I67/'CCG Components'!$F67</f>
        <v>1.0406793582487184</v>
      </c>
      <c r="J67" s="2">
        <f>'CCG Components'!J67/'CCG Components'!$F67</f>
        <v>1.1428260663655985</v>
      </c>
      <c r="K67" s="2">
        <v>0.94866282285083703</v>
      </c>
      <c r="L67" s="2">
        <v>0.99894207715988204</v>
      </c>
      <c r="M67" s="2">
        <f>'CCG Components'!M67/'CCG Components'!$F67</f>
        <v>1.1326906965291423</v>
      </c>
      <c r="N67" s="2">
        <f>'CCG Components'!N67/'CCG Components'!$F67</f>
        <v>1.1974679195627498</v>
      </c>
      <c r="O67" s="2">
        <f>'CCG Components'!O67/'CCG Components'!$F67</f>
        <v>1.0881878336618851</v>
      </c>
      <c r="P67" s="2">
        <f>'CCG Components'!P67/'CCG Components'!$F67</f>
        <v>1.0946354520270851</v>
      </c>
      <c r="Q67" s="2">
        <f>'CCG Components'!Q67/'CCG Components'!$F67</f>
        <v>1.1391684188325031</v>
      </c>
      <c r="R67" s="2">
        <f>'CCG Components'!R67/'CCG Components'!$F67</f>
        <v>1.1002406422755886</v>
      </c>
      <c r="S67" s="2">
        <f>'CCG Components'!V67/'CCG Components'!$F67</f>
        <v>1.0997357787700941</v>
      </c>
    </row>
    <row r="68" spans="1:19">
      <c r="A68" s="1" t="s">
        <v>64</v>
      </c>
      <c r="B68" s="1" t="s">
        <v>423</v>
      </c>
      <c r="C68" s="1" t="s">
        <v>209</v>
      </c>
      <c r="D68" s="1" t="s">
        <v>253</v>
      </c>
      <c r="E68" s="1" t="s">
        <v>285</v>
      </c>
      <c r="F68" s="2">
        <f>'CCG Components'!F68/'CCG Components'!$F68</f>
        <v>1</v>
      </c>
      <c r="G68" s="2">
        <f>'CCG Components'!G68/'CCG Components'!$F68</f>
        <v>0.86875141056504668</v>
      </c>
      <c r="H68" s="2">
        <f>'CCG Components'!H68/'CCG Components'!$F68</f>
        <v>0.6642902207662531</v>
      </c>
      <c r="I68" s="2">
        <f>'CCG Components'!I68/'CCG Components'!$F68</f>
        <v>1.1237964246877949</v>
      </c>
      <c r="J68" s="2">
        <f>'CCG Components'!J68/'CCG Components'!$F68</f>
        <v>0.85347074874596851</v>
      </c>
      <c r="K68" s="2">
        <v>1.01730367333167</v>
      </c>
      <c r="L68" s="2">
        <v>0.99865698814392101</v>
      </c>
      <c r="M68" s="2">
        <f>'CCG Components'!M68/'CCG Components'!$F68</f>
        <v>0.86952091654242292</v>
      </c>
      <c r="N68" s="2">
        <f>'CCG Components'!N68/'CCG Components'!$F68</f>
        <v>0.95497038240845855</v>
      </c>
      <c r="O68" s="2">
        <f>'CCG Components'!O68/'CCG Components'!$F68</f>
        <v>0.87738460022662479</v>
      </c>
      <c r="P68" s="2">
        <f>'CCG Components'!P68/'CCG Components'!$F68</f>
        <v>0.88258318900585075</v>
      </c>
      <c r="Q68" s="2">
        <f>'CCG Components'!Q68/'CCG Components'!$F68</f>
        <v>0.87806586312902657</v>
      </c>
      <c r="R68" s="2">
        <f>'CCG Components'!R68/'CCG Components'!$F68</f>
        <v>0.88201461087664779</v>
      </c>
      <c r="S68" s="2">
        <f>'CCG Components'!V68/'CCG Components'!$F68</f>
        <v>0.88160988397306461</v>
      </c>
    </row>
    <row r="69" spans="1:19">
      <c r="A69" s="1" t="s">
        <v>65</v>
      </c>
      <c r="B69" s="1" t="s">
        <v>424</v>
      </c>
      <c r="C69" s="1" t="s">
        <v>205</v>
      </c>
      <c r="D69" s="1" t="s">
        <v>249</v>
      </c>
      <c r="E69" s="1" t="s">
        <v>285</v>
      </c>
      <c r="F69" s="2">
        <f>'CCG Components'!F69/'CCG Components'!$F69</f>
        <v>1</v>
      </c>
      <c r="G69" s="2">
        <f>'CCG Components'!G69/'CCG Components'!$F69</f>
        <v>0.95763574327901646</v>
      </c>
      <c r="H69" s="2">
        <f>'CCG Components'!H69/'CCG Components'!$F69</f>
        <v>1.1276993315783281</v>
      </c>
      <c r="I69" s="2">
        <f>'CCG Components'!I69/'CCG Components'!$F69</f>
        <v>0.97446099770574734</v>
      </c>
      <c r="J69" s="2">
        <f>'CCG Components'!J69/'CCG Components'!$F69</f>
        <v>0.97984459748939656</v>
      </c>
      <c r="K69" s="2">
        <v>0.97537737239746403</v>
      </c>
      <c r="L69" s="2">
        <v>1.00060474872589</v>
      </c>
      <c r="M69" s="2">
        <f>'CCG Components'!M69/'CCG Components'!$F69</f>
        <v>0.96464799963675518</v>
      </c>
      <c r="N69" s="2">
        <f>'CCG Components'!N69/'CCG Components'!$F69</f>
        <v>0.98987936790399433</v>
      </c>
      <c r="O69" s="2">
        <f>'CCG Components'!O69/'CCG Components'!$F69</f>
        <v>0.95727557895950954</v>
      </c>
      <c r="P69" s="2">
        <f>'CCG Components'!P69/'CCG Components'!$F69</f>
        <v>0.96294752952955642</v>
      </c>
      <c r="Q69" s="2">
        <f>'CCG Components'!Q69/'CCG Components'!$F69</f>
        <v>0.96717113646347919</v>
      </c>
      <c r="R69" s="2">
        <f>'CCG Components'!R69/'CCG Components'!$F69</f>
        <v>0.96347913840490884</v>
      </c>
      <c r="S69" s="2">
        <f>'CCG Components'!V69/'CCG Components'!$F69</f>
        <v>0.96303703016367925</v>
      </c>
    </row>
    <row r="70" spans="1:19">
      <c r="A70" s="1" t="s">
        <v>66</v>
      </c>
      <c r="B70" s="1" t="s">
        <v>425</v>
      </c>
      <c r="C70" s="1" t="s">
        <v>208</v>
      </c>
      <c r="D70" s="1" t="s">
        <v>252</v>
      </c>
      <c r="E70" s="1" t="s">
        <v>285</v>
      </c>
      <c r="F70" s="2">
        <f>'CCG Components'!F70/'CCG Components'!$F70</f>
        <v>1</v>
      </c>
      <c r="G70" s="2">
        <f>'CCG Components'!G70/'CCG Components'!$F70</f>
        <v>1.1427846086415985</v>
      </c>
      <c r="H70" s="2">
        <f>'CCG Components'!H70/'CCG Components'!$F70</f>
        <v>0.80605734978820343</v>
      </c>
      <c r="I70" s="2">
        <f>'CCG Components'!I70/'CCG Components'!$F70</f>
        <v>0.89537931456445841</v>
      </c>
      <c r="J70" s="2">
        <f>'CCG Components'!J70/'CCG Components'!$F70</f>
        <v>1.0899289330944077</v>
      </c>
      <c r="K70" s="2">
        <v>0.94846931260455802</v>
      </c>
      <c r="L70" s="2">
        <v>1.0041534900665301</v>
      </c>
      <c r="M70" s="2">
        <f>'CCG Components'!M70/'CCG Components'!$F70</f>
        <v>1.0930928975443357</v>
      </c>
      <c r="N70" s="2">
        <f>'CCG Components'!N70/'CCG Components'!$F70</f>
        <v>0.88469933678634971</v>
      </c>
      <c r="O70" s="2">
        <f>'CCG Components'!O70/'CCG Components'!$F70</f>
        <v>1.0185116283228115</v>
      </c>
      <c r="P70" s="2">
        <f>'CCG Components'!P70/'CCG Components'!$F70</f>
        <v>1.0245464084194105</v>
      </c>
      <c r="Q70" s="2">
        <f>'CCG Components'!Q70/'CCG Components'!$F70</f>
        <v>1.0722535414685372</v>
      </c>
      <c r="R70" s="2">
        <f>'CCG Components'!R70/'CCG Components'!$F70</f>
        <v>1.0305511185506584</v>
      </c>
      <c r="S70" s="2">
        <f>'CCG Components'!V70/'CCG Components'!$F70</f>
        <v>1.0300782332287466</v>
      </c>
    </row>
    <row r="71" spans="1:19">
      <c r="A71" s="1" t="s">
        <v>67</v>
      </c>
      <c r="B71" s="1" t="s">
        <v>426</v>
      </c>
      <c r="C71" s="1" t="s">
        <v>207</v>
      </c>
      <c r="D71" s="1" t="s">
        <v>251</v>
      </c>
      <c r="E71" s="1" t="s">
        <v>285</v>
      </c>
      <c r="F71" s="2">
        <f>'CCG Components'!F71/'CCG Components'!$F71</f>
        <v>1</v>
      </c>
      <c r="G71" s="2">
        <f>'CCG Components'!G71/'CCG Components'!$F71</f>
        <v>1.1515931012262284</v>
      </c>
      <c r="H71" s="2">
        <f>'CCG Components'!H71/'CCG Components'!$F71</f>
        <v>0.79131010638479704</v>
      </c>
      <c r="I71" s="2">
        <f>'CCG Components'!I71/'CCG Components'!$F71</f>
        <v>0.77821914857976981</v>
      </c>
      <c r="J71" s="2">
        <f>'CCG Components'!J71/'CCG Components'!$F71</f>
        <v>1.0905318894212905</v>
      </c>
      <c r="K71" s="2">
        <v>0.95070461370720105</v>
      </c>
      <c r="L71" s="2">
        <v>1.0015240907669101</v>
      </c>
      <c r="M71" s="2">
        <f>'CCG Components'!M71/'CCG Components'!$F71</f>
        <v>1.1207155846239032</v>
      </c>
      <c r="N71" s="2">
        <f>'CCG Components'!N71/'CCG Components'!$F71</f>
        <v>0.91714209224573795</v>
      </c>
      <c r="O71" s="2">
        <f>'CCG Components'!O71/'CCG Components'!$F71</f>
        <v>1.0218444643845128</v>
      </c>
      <c r="P71" s="2">
        <f>'CCG Components'!P71/'CCG Components'!$F71</f>
        <v>1.0278989918577457</v>
      </c>
      <c r="Q71" s="2">
        <f>'CCG Components'!Q71/'CCG Components'!$F71</f>
        <v>1.1003582353860866</v>
      </c>
      <c r="R71" s="2">
        <f>'CCG Components'!R71/'CCG Components'!$F71</f>
        <v>1.0370191532656665</v>
      </c>
      <c r="S71" s="2">
        <f>'CCG Components'!V71/'CCG Components'!$F71</f>
        <v>1.0365432999796984</v>
      </c>
    </row>
    <row r="72" spans="1:19">
      <c r="A72" s="1" t="s">
        <v>68</v>
      </c>
      <c r="B72" s="1" t="s">
        <v>427</v>
      </c>
      <c r="C72" s="1" t="s">
        <v>208</v>
      </c>
      <c r="D72" s="1" t="s">
        <v>252</v>
      </c>
      <c r="E72" s="1" t="s">
        <v>285</v>
      </c>
      <c r="F72" s="2">
        <f>'CCG Components'!F72/'CCG Components'!$F72</f>
        <v>1</v>
      </c>
      <c r="G72" s="2">
        <f>'CCG Components'!G72/'CCG Components'!$F72</f>
        <v>0.88637494853302523</v>
      </c>
      <c r="H72" s="2">
        <f>'CCG Components'!H72/'CCG Components'!$F72</f>
        <v>1.2163270676442071</v>
      </c>
      <c r="I72" s="2">
        <f>'CCG Components'!I72/'CCG Components'!$F72</f>
        <v>1.0235407452417951</v>
      </c>
      <c r="J72" s="2">
        <f>'CCG Components'!J72/'CCG Components'!$F72</f>
        <v>0.93380016786989117</v>
      </c>
      <c r="K72" s="2">
        <v>0.95558637109450895</v>
      </c>
      <c r="L72" s="2">
        <v>0.99763727188110396</v>
      </c>
      <c r="M72" s="2">
        <f>'CCG Components'!M72/'CCG Components'!$F72</f>
        <v>0.91062892689317188</v>
      </c>
      <c r="N72" s="2">
        <f>'CCG Components'!N72/'CCG Components'!$F72</f>
        <v>1.4203883930350241</v>
      </c>
      <c r="O72" s="2">
        <f>'CCG Components'!O72/'CCG Components'!$F72</f>
        <v>0.93660623451343616</v>
      </c>
      <c r="P72" s="2">
        <f>'CCG Components'!P72/'CCG Components'!$F72</f>
        <v>0.94215571721467917</v>
      </c>
      <c r="Q72" s="2">
        <f>'CCG Components'!Q72/'CCG Components'!$F72</f>
        <v>0.96160487350735724</v>
      </c>
      <c r="R72" s="2">
        <f>'CCG Components'!R72/'CCG Components'!$F72</f>
        <v>0.94460370640142421</v>
      </c>
      <c r="S72" s="2">
        <f>'CCG Components'!V72/'CCG Components'!$F72</f>
        <v>0.94417025946246114</v>
      </c>
    </row>
    <row r="73" spans="1:19">
      <c r="A73" s="1" t="s">
        <v>69</v>
      </c>
      <c r="B73" s="1" t="s">
        <v>428</v>
      </c>
      <c r="C73" s="1" t="s">
        <v>208</v>
      </c>
      <c r="D73" s="1" t="s">
        <v>252</v>
      </c>
      <c r="E73" s="1" t="s">
        <v>285</v>
      </c>
      <c r="F73" s="2">
        <f>'CCG Components'!F73/'CCG Components'!$F73</f>
        <v>1</v>
      </c>
      <c r="G73" s="2">
        <f>'CCG Components'!G73/'CCG Components'!$F73</f>
        <v>1.1195024730378755</v>
      </c>
      <c r="H73" s="2">
        <f>'CCG Components'!H73/'CCG Components'!$F73</f>
        <v>0.80696181161759573</v>
      </c>
      <c r="I73" s="2">
        <f>'CCG Components'!I73/'CCG Components'!$F73</f>
        <v>0.94837708433528567</v>
      </c>
      <c r="J73" s="2">
        <f>'CCG Components'!J73/'CCG Components'!$F73</f>
        <v>1.0728706997188246</v>
      </c>
      <c r="K73" s="2">
        <v>0.95421965378649898</v>
      </c>
      <c r="L73" s="2">
        <v>1.0004459619522099</v>
      </c>
      <c r="M73" s="2">
        <f>'CCG Components'!M73/'CCG Components'!$F73</f>
        <v>1.0490575700923135</v>
      </c>
      <c r="N73" s="2">
        <f>'CCG Components'!N73/'CCG Components'!$F73</f>
        <v>0.88536330927549789</v>
      </c>
      <c r="O73" s="2">
        <f>'CCG Components'!O73/'CCG Components'!$F73</f>
        <v>1.006310560098256</v>
      </c>
      <c r="P73" s="2">
        <f>'CCG Components'!P73/'CCG Components'!$F73</f>
        <v>1.0122730476832811</v>
      </c>
      <c r="Q73" s="2">
        <f>'CCG Components'!Q73/'CCG Components'!$F73</f>
        <v>1.0326881440106321</v>
      </c>
      <c r="R73" s="2">
        <f>'CCG Components'!R73/'CCG Components'!$F73</f>
        <v>1.0148426159619075</v>
      </c>
      <c r="S73" s="2">
        <f>'CCG Components'!V73/'CCG Components'!$F73</f>
        <v>1.0143769387446397</v>
      </c>
    </row>
    <row r="74" spans="1:19">
      <c r="A74" s="1" t="s">
        <v>70</v>
      </c>
      <c r="B74" s="1" t="s">
        <v>429</v>
      </c>
      <c r="C74" s="1" t="s">
        <v>208</v>
      </c>
      <c r="D74" s="1" t="s">
        <v>252</v>
      </c>
      <c r="E74" s="1" t="s">
        <v>285</v>
      </c>
      <c r="F74" s="2">
        <f>'CCG Components'!F74/'CCG Components'!$F74</f>
        <v>1</v>
      </c>
      <c r="G74" s="2">
        <f>'CCG Components'!G74/'CCG Components'!$F74</f>
        <v>1.0878803931172538</v>
      </c>
      <c r="H74" s="2">
        <f>'CCG Components'!H74/'CCG Components'!$F74</f>
        <v>0.89173611591741553</v>
      </c>
      <c r="I74" s="2">
        <f>'CCG Components'!I74/'CCG Components'!$F74</f>
        <v>0.96191493595340516</v>
      </c>
      <c r="J74" s="2">
        <f>'CCG Components'!J74/'CCG Components'!$F74</f>
        <v>1.0578447886132412</v>
      </c>
      <c r="K74" s="2">
        <v>0.95464398191094901</v>
      </c>
      <c r="L74" s="2">
        <v>0.99983566999435403</v>
      </c>
      <c r="M74" s="2">
        <f>'CCG Components'!M74/'CCG Components'!$F74</f>
        <v>1.0281994899780793</v>
      </c>
      <c r="N74" s="2">
        <f>'CCG Components'!N74/'CCG Components'!$F74</f>
        <v>0.82547261315963205</v>
      </c>
      <c r="O74" s="2">
        <f>'CCG Components'!O74/'CCG Components'!$F74</f>
        <v>0.98751958558867292</v>
      </c>
      <c r="P74" s="2">
        <f>'CCG Components'!P74/'CCG Components'!$F74</f>
        <v>0.9933707348287909</v>
      </c>
      <c r="Q74" s="2">
        <f>'CCG Components'!Q74/'CCG Components'!$F74</f>
        <v>1.0079268022962344</v>
      </c>
      <c r="R74" s="2">
        <f>'CCG Components'!R74/'CCG Components'!$F74</f>
        <v>0.99520285007459452</v>
      </c>
      <c r="S74" s="2">
        <f>'CCG Components'!V74/'CCG Components'!$F74</f>
        <v>0.99474618488676092</v>
      </c>
    </row>
    <row r="75" spans="1:19">
      <c r="A75" s="1" t="s">
        <v>71</v>
      </c>
      <c r="B75" s="1" t="s">
        <v>430</v>
      </c>
      <c r="C75" s="1" t="s">
        <v>208</v>
      </c>
      <c r="D75" s="1" t="s">
        <v>252</v>
      </c>
      <c r="E75" s="1" t="s">
        <v>285</v>
      </c>
      <c r="F75" s="2">
        <f>'CCG Components'!F75/'CCG Components'!$F75</f>
        <v>1</v>
      </c>
      <c r="G75" s="2">
        <f>'CCG Components'!G75/'CCG Components'!$F75</f>
        <v>1.0146862199015934</v>
      </c>
      <c r="H75" s="2">
        <f>'CCG Components'!H75/'CCG Components'!$F75</f>
        <v>0.82017440040883915</v>
      </c>
      <c r="I75" s="2">
        <f>'CCG Components'!I75/'CCG Components'!$F75</f>
        <v>0.80577211722829234</v>
      </c>
      <c r="J75" s="2">
        <f>'CCG Components'!J75/'CCG Components'!$F75</f>
        <v>0.98141582212456768</v>
      </c>
      <c r="K75" s="2">
        <v>0.95505730279559498</v>
      </c>
      <c r="L75" s="2">
        <v>1.0016673803329501</v>
      </c>
      <c r="M75" s="2">
        <f>'CCG Components'!M75/'CCG Components'!$F75</f>
        <v>0.94050902241893342</v>
      </c>
      <c r="N75" s="2">
        <f>'CCG Components'!N75/'CCG Components'!$F75</f>
        <v>0.68037032231738914</v>
      </c>
      <c r="O75" s="2">
        <f>'CCG Components'!O75/'CCG Components'!$F75</f>
        <v>0.91007168739524491</v>
      </c>
      <c r="P75" s="2">
        <f>'CCG Components'!P75/'CCG Components'!$F75</f>
        <v>0.9154639503334846</v>
      </c>
      <c r="Q75" s="2">
        <f>'CCG Components'!Q75/'CCG Components'!$F75</f>
        <v>0.9144951524087791</v>
      </c>
      <c r="R75" s="2">
        <f>'CCG Components'!R75/'CCG Components'!$F75</f>
        <v>0.91534201153016936</v>
      </c>
      <c r="S75" s="2">
        <f>'CCG Components'!V75/'CCG Components'!$F75</f>
        <v>0.91492199180092926</v>
      </c>
    </row>
    <row r="76" spans="1:19">
      <c r="A76" s="1" t="s">
        <v>72</v>
      </c>
      <c r="B76" s="1" t="s">
        <v>431</v>
      </c>
      <c r="C76" s="1" t="s">
        <v>204</v>
      </c>
      <c r="D76" s="1" t="s">
        <v>248</v>
      </c>
      <c r="E76" s="1" t="s">
        <v>285</v>
      </c>
      <c r="F76" s="2">
        <f>'CCG Components'!F76/'CCG Components'!$F76</f>
        <v>1</v>
      </c>
      <c r="G76" s="2">
        <f>'CCG Components'!G76/'CCG Components'!$F76</f>
        <v>1.0845171999849945</v>
      </c>
      <c r="H76" s="2">
        <f>'CCG Components'!H76/'CCG Components'!$F76</f>
        <v>0.73344946918257869</v>
      </c>
      <c r="I76" s="2">
        <f>'CCG Components'!I76/'CCG Components'!$F76</f>
        <v>0.80228065095472112</v>
      </c>
      <c r="J76" s="2">
        <f>'CCG Components'!J76/'CCG Components'!$F76</f>
        <v>1.0284026026398556</v>
      </c>
      <c r="K76" s="2">
        <v>0.93910285964453599</v>
      </c>
      <c r="L76" s="2">
        <v>1.0016239881515501</v>
      </c>
      <c r="M76" s="2">
        <f>'CCG Components'!M76/'CCG Components'!$F76</f>
        <v>1.0523713127869228</v>
      </c>
      <c r="N76" s="2">
        <f>'CCG Components'!N76/'CCG Components'!$F76</f>
        <v>0.83153832717485088</v>
      </c>
      <c r="O76" s="2">
        <f>'CCG Components'!O76/'CCG Components'!$F76</f>
        <v>0.94882662948520091</v>
      </c>
      <c r="P76" s="2">
        <f>'CCG Components'!P76/'CCG Components'!$F76</f>
        <v>0.95444851921086804</v>
      </c>
      <c r="Q76" s="2">
        <f>'CCG Components'!Q76/'CCG Components'!$F76</f>
        <v>1.0302880142257158</v>
      </c>
      <c r="R76" s="2">
        <f>'CCG Components'!R76/'CCG Components'!$F76</f>
        <v>0.96399413964451353</v>
      </c>
      <c r="S76" s="2">
        <f>'CCG Components'!V76/'CCG Components'!$F76</f>
        <v>0.9635517950864988</v>
      </c>
    </row>
    <row r="77" spans="1:19">
      <c r="A77" s="1" t="s">
        <v>73</v>
      </c>
      <c r="B77" s="1" t="s">
        <v>432</v>
      </c>
      <c r="C77" s="1" t="s">
        <v>207</v>
      </c>
      <c r="D77" s="1" t="s">
        <v>251</v>
      </c>
      <c r="E77" s="1" t="s">
        <v>285</v>
      </c>
      <c r="F77" s="2">
        <f>'CCG Components'!F77/'CCG Components'!$F77</f>
        <v>1</v>
      </c>
      <c r="G77" s="2">
        <f>'CCG Components'!G77/'CCG Components'!$F77</f>
        <v>1.0039255570606225</v>
      </c>
      <c r="H77" s="2">
        <f>'CCG Components'!H77/'CCG Components'!$F77</f>
        <v>1.1710951727742442</v>
      </c>
      <c r="I77" s="2">
        <f>'CCG Components'!I77/'CCG Components'!$F77</f>
        <v>0.92874130567667423</v>
      </c>
      <c r="J77" s="2">
        <f>'CCG Components'!J77/'CCG Components'!$F77</f>
        <v>1.0219511770209735</v>
      </c>
      <c r="K77" s="2">
        <v>0.95537149425509804</v>
      </c>
      <c r="L77" s="2">
        <v>1.0005258321762101</v>
      </c>
      <c r="M77" s="2">
        <f>'CCG Components'!M77/'CCG Components'!$F77</f>
        <v>1.0232427531393007</v>
      </c>
      <c r="N77" s="2">
        <f>'CCG Components'!N77/'CCG Components'!$F77</f>
        <v>1.0328757774253228</v>
      </c>
      <c r="O77" s="2">
        <f>'CCG Components'!O77/'CCG Components'!$F77</f>
        <v>0.97790066961783062</v>
      </c>
      <c r="P77" s="2">
        <f>'CCG Components'!P77/'CCG Components'!$F77</f>
        <v>0.98369482584870094</v>
      </c>
      <c r="Q77" s="2">
        <f>'CCG Components'!Q77/'CCG Components'!$F77</f>
        <v>1.0242060555679029</v>
      </c>
      <c r="R77" s="2">
        <f>'CCG Components'!R77/'CCG Components'!$F77</f>
        <v>0.98879381578954917</v>
      </c>
      <c r="S77" s="2">
        <f>'CCG Components'!V77/'CCG Components'!$F77</f>
        <v>0.98834009149245516</v>
      </c>
    </row>
    <row r="78" spans="1:19">
      <c r="A78" s="1" t="s">
        <v>74</v>
      </c>
      <c r="B78" s="1" t="s">
        <v>433</v>
      </c>
      <c r="C78" s="1" t="s">
        <v>206</v>
      </c>
      <c r="D78" s="1" t="s">
        <v>250</v>
      </c>
      <c r="E78" s="1" t="s">
        <v>285</v>
      </c>
      <c r="F78" s="2">
        <f>'CCG Components'!F78/'CCG Components'!$F78</f>
        <v>1</v>
      </c>
      <c r="G78" s="2">
        <f>'CCG Components'!G78/'CCG Components'!$F78</f>
        <v>0.95813258552705793</v>
      </c>
      <c r="H78" s="2">
        <f>'CCG Components'!H78/'CCG Components'!$F78</f>
        <v>0.80365142019525604</v>
      </c>
      <c r="I78" s="2">
        <f>'CCG Components'!I78/'CCG Components'!$F78</f>
        <v>0.87068414916472681</v>
      </c>
      <c r="J78" s="2">
        <f>'CCG Components'!J78/'CCG Components'!$F78</f>
        <v>0.93496477147585333</v>
      </c>
      <c r="K78" s="2">
        <v>0.95981137944774397</v>
      </c>
      <c r="L78" s="2">
        <v>1.00273513793945</v>
      </c>
      <c r="M78" s="2">
        <f>'CCG Components'!M78/'CCG Components'!$F78</f>
        <v>0.9666529469998949</v>
      </c>
      <c r="N78" s="2">
        <f>'CCG Components'!N78/'CCG Components'!$F78</f>
        <v>0.79956903182139816</v>
      </c>
      <c r="O78" s="2">
        <f>'CCG Components'!O78/'CCG Components'!$F78</f>
        <v>0.8868133305295729</v>
      </c>
      <c r="P78" s="2">
        <f>'CCG Components'!P78/'CCG Components'!$F78</f>
        <v>0.89206778544953425</v>
      </c>
      <c r="Q78" s="2">
        <f>'CCG Components'!Q78/'CCG Components'!$F78</f>
        <v>0.94994455548204515</v>
      </c>
      <c r="R78" s="2">
        <f>'CCG Components'!R78/'CCG Components'!$F78</f>
        <v>0.89935250798820066</v>
      </c>
      <c r="S78" s="2">
        <f>'CCG Components'!V78/'CCG Components'!$F78</f>
        <v>0.8989398253055112</v>
      </c>
    </row>
    <row r="79" spans="1:19">
      <c r="A79" s="1" t="s">
        <v>75</v>
      </c>
      <c r="B79" s="1" t="s">
        <v>434</v>
      </c>
      <c r="C79" s="1" t="s">
        <v>210</v>
      </c>
      <c r="D79" s="1" t="s">
        <v>254</v>
      </c>
      <c r="E79" s="1" t="s">
        <v>285</v>
      </c>
      <c r="F79" s="2">
        <f>'CCG Components'!F79/'CCG Components'!$F79</f>
        <v>1</v>
      </c>
      <c r="G79" s="2">
        <f>'CCG Components'!G79/'CCG Components'!$F79</f>
        <v>1.1735186391436156</v>
      </c>
      <c r="H79" s="2">
        <f>'CCG Components'!H79/'CCG Components'!$F79</f>
        <v>0.67834291857711682</v>
      </c>
      <c r="I79" s="2">
        <f>'CCG Components'!I79/'CCG Components'!$F79</f>
        <v>1.0124728750641006</v>
      </c>
      <c r="J79" s="2">
        <f>'CCG Components'!J79/'CCG Components'!$F79</f>
        <v>1.1042040830433397</v>
      </c>
      <c r="K79" s="2">
        <v>0.94990793290286202</v>
      </c>
      <c r="L79" s="2">
        <v>1.0023778676986701</v>
      </c>
      <c r="M79" s="2">
        <f>'CCG Components'!M79/'CCG Components'!$F79</f>
        <v>1.0791856964185922</v>
      </c>
      <c r="N79" s="2">
        <f>'CCG Components'!N79/'CCG Components'!$F79</f>
        <v>0.91678377207701123</v>
      </c>
      <c r="O79" s="2">
        <f>'CCG Components'!O79/'CCG Components'!$F79</f>
        <v>1.0335408072700614</v>
      </c>
      <c r="P79" s="2">
        <f>'CCG Components'!P79/'CCG Components'!$F79</f>
        <v>1.0396646367083244</v>
      </c>
      <c r="Q79" s="2">
        <f>'CCG Components'!Q79/'CCG Components'!$F79</f>
        <v>1.062945503984434</v>
      </c>
      <c r="R79" s="2">
        <f>'CCG Components'!R79/'CCG Components'!$F79</f>
        <v>1.0425949083608494</v>
      </c>
      <c r="S79" s="2">
        <f>'CCG Components'!V79/'CCG Components'!$F79</f>
        <v>1.0421164965479961</v>
      </c>
    </row>
    <row r="80" spans="1:19">
      <c r="A80" s="1" t="s">
        <v>76</v>
      </c>
      <c r="B80" s="1" t="s">
        <v>435</v>
      </c>
      <c r="C80" s="1" t="s">
        <v>211</v>
      </c>
      <c r="D80" s="1" t="s">
        <v>255</v>
      </c>
      <c r="E80" s="1" t="s">
        <v>285</v>
      </c>
      <c r="F80" s="2">
        <f>'CCG Components'!F80/'CCG Components'!$F80</f>
        <v>1</v>
      </c>
      <c r="G80" s="2">
        <f>'CCG Components'!G80/'CCG Components'!$F80</f>
        <v>0.93989919524608689</v>
      </c>
      <c r="H80" s="2">
        <f>'CCG Components'!H80/'CCG Components'!$F80</f>
        <v>1.0519994742026386</v>
      </c>
      <c r="I80" s="2">
        <f>'CCG Components'!I80/'CCG Components'!$F80</f>
        <v>1.0733930379337828</v>
      </c>
      <c r="J80" s="2">
        <f>'CCG Components'!J80/'CCG Components'!$F80</f>
        <v>0.95961665833453857</v>
      </c>
      <c r="K80" s="2">
        <v>0.97301024409904902</v>
      </c>
      <c r="L80" s="2">
        <v>0.99961298704147294</v>
      </c>
      <c r="M80" s="2">
        <f>'CCG Components'!M80/'CCG Components'!$F80</f>
        <v>0.93674022735823936</v>
      </c>
      <c r="N80" s="2">
        <f>'CCG Components'!N80/'CCG Components'!$F80</f>
        <v>1.1644940399840988</v>
      </c>
      <c r="O80" s="2">
        <f>'CCG Components'!O80/'CCG Components'!$F80</f>
        <v>0.95328254254640676</v>
      </c>
      <c r="P80" s="2">
        <f>'CCG Components'!P80/'CCG Components'!$F80</f>
        <v>0.95893083398876144</v>
      </c>
      <c r="Q80" s="2">
        <f>'CCG Components'!Q80/'CCG Components'!$F80</f>
        <v>0.9595156086208253</v>
      </c>
      <c r="R80" s="2">
        <f>'CCG Components'!R80/'CCG Components'!$F80</f>
        <v>0.95900443728313745</v>
      </c>
      <c r="S80" s="2">
        <f>'CCG Components'!V80/'CCG Components'!$F80</f>
        <v>0.95856438233207675</v>
      </c>
    </row>
    <row r="81" spans="1:19">
      <c r="A81" s="1" t="s">
        <v>77</v>
      </c>
      <c r="B81" s="1" t="s">
        <v>436</v>
      </c>
      <c r="C81" s="1" t="s">
        <v>212</v>
      </c>
      <c r="D81" s="1" t="s">
        <v>256</v>
      </c>
      <c r="E81" s="1" t="s">
        <v>285</v>
      </c>
      <c r="F81" s="2">
        <f>'CCG Components'!F81/'CCG Components'!$F81</f>
        <v>1</v>
      </c>
      <c r="G81" s="2">
        <f>'CCG Components'!G81/'CCG Components'!$F81</f>
        <v>1.1653594144889909</v>
      </c>
      <c r="H81" s="2">
        <f>'CCG Components'!H81/'CCG Components'!$F81</f>
        <v>1.0705440936228121</v>
      </c>
      <c r="I81" s="2">
        <f>'CCG Components'!I81/'CCG Components'!$F81</f>
        <v>1.1377046764372032</v>
      </c>
      <c r="J81" s="2">
        <f>'CCG Components'!J81/'CCG Components'!$F81</f>
        <v>1.1522192042271258</v>
      </c>
      <c r="K81" s="2">
        <v>0.95254466104698399</v>
      </c>
      <c r="L81" s="2">
        <v>0.99881029129028298</v>
      </c>
      <c r="M81" s="2">
        <f>'CCG Components'!M81/'CCG Components'!$F81</f>
        <v>1.1121972185794844</v>
      </c>
      <c r="N81" s="2">
        <f>'CCG Components'!N81/'CCG Components'!$F81</f>
        <v>0.99967879674399063</v>
      </c>
      <c r="O81" s="2">
        <f>'CCG Components'!O81/'CCG Components'!$F81</f>
        <v>1.0817216297239123</v>
      </c>
      <c r="P81" s="2">
        <f>'CCG Components'!P81/'CCG Components'!$F81</f>
        <v>1.0881309352041728</v>
      </c>
      <c r="Q81" s="2">
        <f>'CCG Components'!Q81/'CCG Components'!$F81</f>
        <v>1.1009453763959351</v>
      </c>
      <c r="R81" s="2">
        <f>'CCG Components'!R81/'CCG Components'!$F81</f>
        <v>1.0897438387666487</v>
      </c>
      <c r="S81" s="2">
        <f>'CCG Components'!V81/'CCG Components'!$F81</f>
        <v>1.0892437918920006</v>
      </c>
    </row>
    <row r="82" spans="1:19">
      <c r="A82" s="1" t="s">
        <v>78</v>
      </c>
      <c r="B82" s="1" t="s">
        <v>437</v>
      </c>
      <c r="C82" s="1" t="s">
        <v>210</v>
      </c>
      <c r="D82" s="1" t="s">
        <v>254</v>
      </c>
      <c r="E82" s="1" t="s">
        <v>285</v>
      </c>
      <c r="F82" s="2">
        <f>'CCG Components'!F82/'CCG Components'!$F82</f>
        <v>1</v>
      </c>
      <c r="G82" s="2">
        <f>'CCG Components'!G82/'CCG Components'!$F82</f>
        <v>1.0370728920312124</v>
      </c>
      <c r="H82" s="2">
        <f>'CCG Components'!H82/'CCG Components'!$F82</f>
        <v>0.71276441439607441</v>
      </c>
      <c r="I82" s="2">
        <f>'CCG Components'!I82/'CCG Components'!$F82</f>
        <v>1.0010141103621146</v>
      </c>
      <c r="J82" s="2">
        <f>'CCG Components'!J82/'CCG Components'!$F82</f>
        <v>0.99455613120959352</v>
      </c>
      <c r="K82" s="2">
        <v>0.95535758431703</v>
      </c>
      <c r="L82" s="2">
        <v>1.00024390220642</v>
      </c>
      <c r="M82" s="2">
        <f>'CCG Components'!M82/'CCG Components'!$F82</f>
        <v>1.0157291296258975</v>
      </c>
      <c r="N82" s="2">
        <f>'CCG Components'!N82/'CCG Components'!$F82</f>
        <v>0.93307900545933464</v>
      </c>
      <c r="O82" s="2">
        <f>'CCG Components'!O82/'CCG Components'!$F82</f>
        <v>0.94451379196938579</v>
      </c>
      <c r="P82" s="2">
        <f>'CCG Components'!P82/'CCG Components'!$F82</f>
        <v>0.95011012771483649</v>
      </c>
      <c r="Q82" s="2">
        <f>'CCG Components'!Q82/'CCG Components'!$F82</f>
        <v>1.0074641172092411</v>
      </c>
      <c r="R82" s="2">
        <f>'CCG Components'!R82/'CCG Components'!$F82</f>
        <v>0.9573290499131144</v>
      </c>
      <c r="S82" s="2">
        <f>'CCG Components'!V82/'CCG Components'!$F82</f>
        <v>0.95688976374109014</v>
      </c>
    </row>
    <row r="83" spans="1:19">
      <c r="A83" s="1" t="s">
        <v>79</v>
      </c>
      <c r="B83" s="1" t="s">
        <v>438</v>
      </c>
      <c r="C83" s="1" t="s">
        <v>213</v>
      </c>
      <c r="D83" s="1" t="s">
        <v>257</v>
      </c>
      <c r="E83" s="1" t="s">
        <v>285</v>
      </c>
      <c r="F83" s="2">
        <f>'CCG Components'!F83/'CCG Components'!$F83</f>
        <v>1</v>
      </c>
      <c r="G83" s="2">
        <f>'CCG Components'!G83/'CCG Components'!$F83</f>
        <v>1.081871846589239</v>
      </c>
      <c r="H83" s="2">
        <f>'CCG Components'!H83/'CCG Components'!$F83</f>
        <v>0.76293758585027183</v>
      </c>
      <c r="I83" s="2">
        <f>'CCG Components'!I83/'CCG Components'!$F83</f>
        <v>0.75024343729790111</v>
      </c>
      <c r="J83" s="2">
        <f>'CCG Components'!J83/'CCG Components'!$F83</f>
        <v>1.0277726017734845</v>
      </c>
      <c r="K83" s="2">
        <v>0.94418968090255795</v>
      </c>
      <c r="L83" s="2">
        <v>1.00268626213074</v>
      </c>
      <c r="M83" s="2">
        <f>'CCG Components'!M83/'CCG Components'!$F83</f>
        <v>1.1596457128186468</v>
      </c>
      <c r="N83" s="2">
        <f>'CCG Components'!N83/'CCG Components'!$F83</f>
        <v>0.80198125390835873</v>
      </c>
      <c r="O83" s="2">
        <f>'CCG Components'!O83/'CCG Components'!$F83</f>
        <v>0.95164281222697744</v>
      </c>
      <c r="P83" s="2">
        <f>'CCG Components'!P83/'CCG Components'!$F83</f>
        <v>0.95728138810829166</v>
      </c>
      <c r="Q83" s="2">
        <f>'CCG Components'!Q83/'CCG Components'!$F83</f>
        <v>1.1238792669276181</v>
      </c>
      <c r="R83" s="2">
        <f>'CCG Components'!R83/'CCG Components'!$F83</f>
        <v>0.97825041112127975</v>
      </c>
      <c r="S83" s="2">
        <f>'CCG Components'!V83/'CCG Components'!$F83</f>
        <v>0.9922429312718819</v>
      </c>
    </row>
    <row r="84" spans="1:19">
      <c r="A84" s="1" t="s">
        <v>80</v>
      </c>
      <c r="B84" s="1" t="s">
        <v>439</v>
      </c>
      <c r="C84" s="1" t="s">
        <v>210</v>
      </c>
      <c r="D84" s="1" t="s">
        <v>254</v>
      </c>
      <c r="E84" s="1" t="s">
        <v>285</v>
      </c>
      <c r="F84" s="2">
        <f>'CCG Components'!F84/'CCG Components'!$F84</f>
        <v>1</v>
      </c>
      <c r="G84" s="2">
        <f>'CCG Components'!G84/'CCG Components'!$F84</f>
        <v>1.1134245157271307</v>
      </c>
      <c r="H84" s="2">
        <f>'CCG Components'!H84/'CCG Components'!$F84</f>
        <v>1.2027809618582153</v>
      </c>
      <c r="I84" s="2">
        <f>'CCG Components'!I84/'CCG Components'!$F84</f>
        <v>0.8180833375321207</v>
      </c>
      <c r="J84" s="2">
        <f>'CCG Components'!J84/'CCG Components'!$F84</f>
        <v>1.1124741668111704</v>
      </c>
      <c r="K84" s="2">
        <v>0.94595063547991598</v>
      </c>
      <c r="L84" s="2">
        <v>1.0013724565505999</v>
      </c>
      <c r="M84" s="2">
        <f>'CCG Components'!M84/'CCG Components'!$F84</f>
        <v>1.0944476700505319</v>
      </c>
      <c r="N84" s="2">
        <f>'CCG Components'!N84/'CCG Components'!$F84</f>
        <v>0.93541730602747386</v>
      </c>
      <c r="O84" s="2">
        <f>'CCG Components'!O84/'CCG Components'!$F84</f>
        <v>1.0370182518567315</v>
      </c>
      <c r="P84" s="2">
        <f>'CCG Components'!P84/'CCG Components'!$F84</f>
        <v>1.0431626854911518</v>
      </c>
      <c r="Q84" s="2">
        <f>'CCG Components'!Q84/'CCG Components'!$F84</f>
        <v>1.0785446336482263</v>
      </c>
      <c r="R84" s="2">
        <f>'CCG Components'!R84/'CCG Components'!$F84</f>
        <v>1.0476160728356247</v>
      </c>
      <c r="S84" s="2">
        <f>'CCG Components'!V84/'CCG Components'!$F84</f>
        <v>1.0471353569789095</v>
      </c>
    </row>
    <row r="85" spans="1:19">
      <c r="A85" s="1" t="s">
        <v>81</v>
      </c>
      <c r="B85" s="1" t="s">
        <v>440</v>
      </c>
      <c r="C85" s="1" t="s">
        <v>211</v>
      </c>
      <c r="D85" s="1" t="s">
        <v>255</v>
      </c>
      <c r="E85" s="1" t="s">
        <v>285</v>
      </c>
      <c r="F85" s="2">
        <f>'CCG Components'!F85/'CCG Components'!$F85</f>
        <v>1</v>
      </c>
      <c r="G85" s="2">
        <f>'CCG Components'!G85/'CCG Components'!$F85</f>
        <v>1.0709825380115121</v>
      </c>
      <c r="H85" s="2">
        <f>'CCG Components'!H85/'CCG Components'!$F85</f>
        <v>1.1499227134170293</v>
      </c>
      <c r="I85" s="2">
        <f>'CCG Components'!I85/'CCG Components'!$F85</f>
        <v>0.95230941541096426</v>
      </c>
      <c r="J85" s="2">
        <f>'CCG Components'!J85/'CCG Components'!$F85</f>
        <v>1.0760440674796481</v>
      </c>
      <c r="K85" s="2">
        <v>0.96696768131389499</v>
      </c>
      <c r="L85" s="2">
        <v>0.99958860874176003</v>
      </c>
      <c r="M85" s="2">
        <f>'CCG Components'!M85/'CCG Components'!$F85</f>
        <v>1.0710960813230992</v>
      </c>
      <c r="N85" s="2">
        <f>'CCG Components'!N85/'CCG Components'!$F85</f>
        <v>0.98605216140554863</v>
      </c>
      <c r="O85" s="2">
        <f>'CCG Components'!O85/'CCG Components'!$F85</f>
        <v>1.0313734378063906</v>
      </c>
      <c r="P85" s="2">
        <f>'CCG Components'!P85/'CCG Components'!$F85</f>
        <v>1.0374844253705524</v>
      </c>
      <c r="Q85" s="2">
        <f>'CCG Components'!Q85/'CCG Components'!$F85</f>
        <v>1.0625916893313441</v>
      </c>
      <c r="R85" s="2">
        <f>'CCG Components'!R85/'CCG Components'!$F85</f>
        <v>1.0406445784260301</v>
      </c>
      <c r="S85" s="2">
        <f>'CCG Components'!V85/'CCG Components'!$F85</f>
        <v>1.0401670615541287</v>
      </c>
    </row>
    <row r="86" spans="1:19">
      <c r="A86" s="1" t="s">
        <v>82</v>
      </c>
      <c r="B86" s="1" t="s">
        <v>441</v>
      </c>
      <c r="C86" s="1" t="s">
        <v>213</v>
      </c>
      <c r="D86" s="1" t="s">
        <v>257</v>
      </c>
      <c r="E86" s="1" t="s">
        <v>285</v>
      </c>
      <c r="F86" s="2">
        <f>'CCG Components'!F86/'CCG Components'!$F86</f>
        <v>1</v>
      </c>
      <c r="G86" s="2">
        <f>'CCG Components'!G86/'CCG Components'!$F86</f>
        <v>1.0340302049478125</v>
      </c>
      <c r="H86" s="2">
        <f>'CCG Components'!H86/'CCG Components'!$F86</f>
        <v>0.63869974173815569</v>
      </c>
      <c r="I86" s="2">
        <f>'CCG Components'!I86/'CCG Components'!$F86</f>
        <v>1.0666531891254021</v>
      </c>
      <c r="J86" s="2">
        <f>'CCG Components'!J86/'CCG Components'!$F86</f>
        <v>0.9853794786231862</v>
      </c>
      <c r="K86" s="2">
        <v>0.95539867026034497</v>
      </c>
      <c r="L86" s="2">
        <v>1.0007288455963099</v>
      </c>
      <c r="M86" s="2">
        <f>'CCG Components'!M86/'CCG Components'!$F86</f>
        <v>1.0288582984175845</v>
      </c>
      <c r="N86" s="2">
        <f>'CCG Components'!N86/'CCG Components'!$F86</f>
        <v>0.89003092030777375</v>
      </c>
      <c r="O86" s="2">
        <f>'CCG Components'!O86/'CCG Components'!$F86</f>
        <v>0.93300017279958791</v>
      </c>
      <c r="P86" s="2">
        <f>'CCG Components'!P86/'CCG Components'!$F86</f>
        <v>0.93852828923573128</v>
      </c>
      <c r="Q86" s="2">
        <f>'CCG Components'!Q86/'CCG Components'!$F86</f>
        <v>1.0149755606066033</v>
      </c>
      <c r="R86" s="2">
        <f>'CCG Components'!R86/'CCG Components'!$F86</f>
        <v>0.94815040810072848</v>
      </c>
      <c r="S86" s="2">
        <f>'CCG Components'!V86/'CCG Components'!$F86</f>
        <v>0.94771533369938676</v>
      </c>
    </row>
    <row r="87" spans="1:19">
      <c r="A87" s="1" t="s">
        <v>83</v>
      </c>
      <c r="B87" s="1" t="s">
        <v>442</v>
      </c>
      <c r="C87" s="1" t="s">
        <v>212</v>
      </c>
      <c r="D87" s="1" t="s">
        <v>256</v>
      </c>
      <c r="E87" s="1" t="s">
        <v>285</v>
      </c>
      <c r="F87" s="2">
        <f>'CCG Components'!F87/'CCG Components'!$F87</f>
        <v>1</v>
      </c>
      <c r="G87" s="2">
        <f>'CCG Components'!G87/'CCG Components'!$F87</f>
        <v>0.94576896166426982</v>
      </c>
      <c r="H87" s="2">
        <f>'CCG Components'!H87/'CCG Components'!$F87</f>
        <v>1.2654186890209513</v>
      </c>
      <c r="I87" s="2">
        <f>'CCG Components'!I87/'CCG Components'!$F87</f>
        <v>1.255036058709077</v>
      </c>
      <c r="J87" s="2">
        <f>'CCG Components'!J87/'CCG Components'!$F87</f>
        <v>0.99903100330691819</v>
      </c>
      <c r="K87" s="2">
        <v>0.95701760150835702</v>
      </c>
      <c r="L87" s="2">
        <v>0.997661173343658</v>
      </c>
      <c r="M87" s="2">
        <f>'CCG Components'!M87/'CCG Components'!$F87</f>
        <v>1.0077326376889997</v>
      </c>
      <c r="N87" s="2">
        <f>'CCG Components'!N87/'CCG Components'!$F87</f>
        <v>1.3593691620491781</v>
      </c>
      <c r="O87" s="2">
        <f>'CCG Components'!O87/'CCG Components'!$F87</f>
        <v>0.98825846685706742</v>
      </c>
      <c r="P87" s="2">
        <f>'CCG Components'!P87/'CCG Components'!$F87</f>
        <v>0.99411399404030165</v>
      </c>
      <c r="Q87" s="2">
        <f>'CCG Components'!Q87/'CCG Components'!$F87</f>
        <v>1.0428962901250176</v>
      </c>
      <c r="R87" s="2">
        <f>'CCG Components'!R87/'CCG Components'!$F87</f>
        <v>1.0002540307351038</v>
      </c>
      <c r="S87" s="2">
        <f>'CCG Components'!V87/'CCG Components'!$F87</f>
        <v>0.99979504772998806</v>
      </c>
    </row>
    <row r="88" spans="1:19">
      <c r="A88" s="1" t="s">
        <v>84</v>
      </c>
      <c r="B88" s="1" t="s">
        <v>443</v>
      </c>
      <c r="C88" s="1" t="s">
        <v>214</v>
      </c>
      <c r="D88" s="1" t="s">
        <v>258</v>
      </c>
      <c r="E88" s="1" t="s">
        <v>285</v>
      </c>
      <c r="F88" s="2">
        <f>'CCG Components'!F88/'CCG Components'!$F88</f>
        <v>1</v>
      </c>
      <c r="G88" s="2">
        <f>'CCG Components'!G88/'CCG Components'!$F88</f>
        <v>1.1612838975224715</v>
      </c>
      <c r="H88" s="2">
        <f>'CCG Components'!H88/'CCG Components'!$F88</f>
        <v>0.93392494345687493</v>
      </c>
      <c r="I88" s="2">
        <f>'CCG Components'!I88/'CCG Components'!$F88</f>
        <v>0.86134681997576257</v>
      </c>
      <c r="J88" s="2">
        <f>'CCG Components'!J88/'CCG Components'!$F88</f>
        <v>1.1200825089526536</v>
      </c>
      <c r="K88" s="2">
        <v>0.94519873832827495</v>
      </c>
      <c r="L88" s="2">
        <v>1.0038881301879901</v>
      </c>
      <c r="M88" s="2">
        <f>'CCG Components'!M88/'CCG Components'!$F88</f>
        <v>1.1232867429623348</v>
      </c>
      <c r="N88" s="2">
        <f>'CCG Components'!N88/'CCG Components'!$F88</f>
        <v>0.77918983139131726</v>
      </c>
      <c r="O88" s="2">
        <f>'CCG Components'!O88/'CCG Components'!$F88</f>
        <v>1.0304705271154895</v>
      </c>
      <c r="P88" s="2">
        <f>'CCG Components'!P88/'CCG Components'!$F88</f>
        <v>1.0365761648463114</v>
      </c>
      <c r="Q88" s="2">
        <f>'CCG Components'!Q88/'CCG Components'!$F88</f>
        <v>1.0888770518052331</v>
      </c>
      <c r="R88" s="2">
        <f>'CCG Components'!R88/'CCG Components'!$F88</f>
        <v>1.0431590728041655</v>
      </c>
      <c r="S88" s="2">
        <f>'CCG Components'!V88/'CCG Components'!$F88</f>
        <v>1.042680402115183</v>
      </c>
    </row>
    <row r="89" spans="1:19">
      <c r="A89" s="1" t="s">
        <v>85</v>
      </c>
      <c r="B89" s="1" t="s">
        <v>444</v>
      </c>
      <c r="C89" s="1" t="s">
        <v>210</v>
      </c>
      <c r="D89" s="1" t="s">
        <v>254</v>
      </c>
      <c r="E89" s="1" t="s">
        <v>285</v>
      </c>
      <c r="F89" s="2">
        <f>'CCG Components'!F89/'CCG Components'!$F89</f>
        <v>1</v>
      </c>
      <c r="G89" s="2">
        <f>'CCG Components'!G89/'CCG Components'!$F89</f>
        <v>1.1157448188165964</v>
      </c>
      <c r="H89" s="2">
        <f>'CCG Components'!H89/'CCG Components'!$F89</f>
        <v>0.69484376867455477</v>
      </c>
      <c r="I89" s="2">
        <f>'CCG Components'!I89/'CCG Components'!$F89</f>
        <v>0.92551273144955915</v>
      </c>
      <c r="J89" s="2">
        <f>'CCG Components'!J89/'CCG Components'!$F89</f>
        <v>1.0546141919048493</v>
      </c>
      <c r="K89" s="2">
        <v>0.95725228404551199</v>
      </c>
      <c r="L89" s="2">
        <v>1.0019050836563099</v>
      </c>
      <c r="M89" s="2">
        <f>'CCG Components'!M89/'CCG Components'!$F89</f>
        <v>1.0344101106320114</v>
      </c>
      <c r="N89" s="2">
        <f>'CCG Components'!N89/'CCG Components'!$F89</f>
        <v>0.80808260588759873</v>
      </c>
      <c r="O89" s="2">
        <f>'CCG Components'!O89/'CCG Components'!$F89</f>
        <v>0.98781083559758243</v>
      </c>
      <c r="P89" s="2">
        <f>'CCG Components'!P89/'CCG Components'!$F89</f>
        <v>0.9936637105222268</v>
      </c>
      <c r="Q89" s="2">
        <f>'CCG Components'!Q89/'CCG Components'!$F89</f>
        <v>1.0117773601575701</v>
      </c>
      <c r="R89" s="2">
        <f>'CCG Components'!R89/'CCG Components'!$F89</f>
        <v>0.99594360471262422</v>
      </c>
      <c r="S89" s="2">
        <f>'CCG Components'!V89/'CCG Components'!$F89</f>
        <v>0.99548659961734776</v>
      </c>
    </row>
    <row r="90" spans="1:19">
      <c r="A90" s="1" t="s">
        <v>86</v>
      </c>
      <c r="B90" s="1" t="s">
        <v>445</v>
      </c>
      <c r="C90" s="1" t="s">
        <v>211</v>
      </c>
      <c r="D90" s="1" t="s">
        <v>255</v>
      </c>
      <c r="E90" s="1" t="s">
        <v>285</v>
      </c>
      <c r="F90" s="2">
        <f>'CCG Components'!F90/'CCG Components'!$F90</f>
        <v>1</v>
      </c>
      <c r="G90" s="2">
        <f>'CCG Components'!G90/'CCG Components'!$F90</f>
        <v>1.0411076086612985</v>
      </c>
      <c r="H90" s="2">
        <f>'CCG Components'!H90/'CCG Components'!$F90</f>
        <v>0.96637344562633221</v>
      </c>
      <c r="I90" s="2">
        <f>'CCG Components'!I90/'CCG Components'!$F90</f>
        <v>0.83667301263164551</v>
      </c>
      <c r="J90" s="2">
        <f>'CCG Components'!J90/'CCG Components'!$F90</f>
        <v>1.0231733639401326</v>
      </c>
      <c r="K90" s="2">
        <v>0.97118752649108597</v>
      </c>
      <c r="L90" s="2">
        <v>1.00102055072784</v>
      </c>
      <c r="M90" s="2">
        <f>'CCG Components'!M90/'CCG Components'!$F90</f>
        <v>0.99182072278101274</v>
      </c>
      <c r="N90" s="2">
        <f>'CCG Components'!N90/'CCG Components'!$F90</f>
        <v>0.74858461350044425</v>
      </c>
      <c r="O90" s="2">
        <f>'CCG Components'!O90/'CCG Components'!$F90</f>
        <v>0.9680123901316553</v>
      </c>
      <c r="P90" s="2">
        <f>'CCG Components'!P90/'CCG Components'!$F90</f>
        <v>0.97374795734834707</v>
      </c>
      <c r="Q90" s="2">
        <f>'CCG Components'!Q90/'CCG Components'!$F90</f>
        <v>0.96749711185295606</v>
      </c>
      <c r="R90" s="2">
        <f>'CCG Components'!R90/'CCG Components'!$F90</f>
        <v>0.97296118788902142</v>
      </c>
      <c r="S90" s="2">
        <f>'CCG Components'!V90/'CCG Components'!$F90</f>
        <v>0.97251472865351096</v>
      </c>
    </row>
    <row r="91" spans="1:19">
      <c r="A91" s="1" t="s">
        <v>87</v>
      </c>
      <c r="B91" s="1" t="s">
        <v>446</v>
      </c>
      <c r="C91" s="1" t="s">
        <v>213</v>
      </c>
      <c r="D91" s="1" t="s">
        <v>257</v>
      </c>
      <c r="E91" s="1" t="s">
        <v>285</v>
      </c>
      <c r="F91" s="2">
        <f>'CCG Components'!F91/'CCG Components'!$F91</f>
        <v>1</v>
      </c>
      <c r="G91" s="2">
        <f>'CCG Components'!G91/'CCG Components'!$F91</f>
        <v>1.0539125335120643</v>
      </c>
      <c r="H91" s="2">
        <f>'CCG Components'!H91/'CCG Components'!$F91</f>
        <v>0.64442962870247744</v>
      </c>
      <c r="I91" s="2">
        <f>'CCG Components'!I91/'CCG Components'!$F91</f>
        <v>0.83214447939209923</v>
      </c>
      <c r="J91" s="2">
        <f>'CCG Components'!J91/'CCG Components'!$F91</f>
        <v>0.99291782529091288</v>
      </c>
      <c r="K91" s="2">
        <v>0.95546891999591199</v>
      </c>
      <c r="L91" s="2">
        <v>1.0016282796859699</v>
      </c>
      <c r="M91" s="2">
        <f>'CCG Components'!M91/'CCG Components'!$F91</f>
        <v>1.0785804749767338</v>
      </c>
      <c r="N91" s="2">
        <f>'CCG Components'!N91/'CCG Components'!$F91</f>
        <v>0.84050160090765202</v>
      </c>
      <c r="O91" s="2">
        <f>'CCG Components'!O91/'CCG Components'!$F91</f>
        <v>0.93566026557025106</v>
      </c>
      <c r="P91" s="2">
        <f>'CCG Components'!P91/'CCG Components'!$F91</f>
        <v>0.94120414331383673</v>
      </c>
      <c r="Q91" s="2">
        <f>'CCG Components'!Q91/'CCG Components'!$F91</f>
        <v>1.0547725875698255</v>
      </c>
      <c r="R91" s="2">
        <f>'CCG Components'!R91/'CCG Components'!$F91</f>
        <v>0.95549855893323188</v>
      </c>
      <c r="S91" s="2">
        <f>'CCG Components'!V91/'CCG Components'!$F91</f>
        <v>0.95506011271208491</v>
      </c>
    </row>
    <row r="92" spans="1:19">
      <c r="A92" s="1" t="s">
        <v>88</v>
      </c>
      <c r="B92" s="1" t="s">
        <v>447</v>
      </c>
      <c r="C92" s="1" t="s">
        <v>210</v>
      </c>
      <c r="D92" s="1" t="s">
        <v>254</v>
      </c>
      <c r="E92" s="1" t="s">
        <v>285</v>
      </c>
      <c r="F92" s="2">
        <f>'CCG Components'!F92/'CCG Components'!$F92</f>
        <v>1</v>
      </c>
      <c r="G92" s="2">
        <f>'CCG Components'!G92/'CCG Components'!$F92</f>
        <v>1.1263361987863965</v>
      </c>
      <c r="H92" s="2">
        <f>'CCG Components'!H92/'CCG Components'!$F92</f>
        <v>0.62733183802826364</v>
      </c>
      <c r="I92" s="2">
        <f>'CCG Components'!I92/'CCG Components'!$F92</f>
        <v>0.88891962983744699</v>
      </c>
      <c r="J92" s="2">
        <f>'CCG Components'!J92/'CCG Components'!$F92</f>
        <v>1.0533689855837802</v>
      </c>
      <c r="K92" s="2">
        <v>0.94570805102417299</v>
      </c>
      <c r="L92" s="2">
        <v>1.0006679296493499</v>
      </c>
      <c r="M92" s="2">
        <f>'CCG Components'!M92/'CCG Components'!$F92</f>
        <v>1.023271639968242</v>
      </c>
      <c r="N92" s="2">
        <f>'CCG Components'!N92/'CCG Components'!$F92</f>
        <v>0.7845571077459631</v>
      </c>
      <c r="O92" s="2">
        <f>'CCG Components'!O92/'CCG Components'!$F92</f>
        <v>0.97140617255756256</v>
      </c>
      <c r="P92" s="2">
        <f>'CCG Components'!P92/'CCG Components'!$F92</f>
        <v>0.97716184826400221</v>
      </c>
      <c r="Q92" s="2">
        <f>'CCG Components'!Q92/'CCG Components'!$F92</f>
        <v>0.99940018674601416</v>
      </c>
      <c r="R92" s="2">
        <f>'CCG Components'!R92/'CCG Components'!$F92</f>
        <v>0.9799609008972332</v>
      </c>
      <c r="S92" s="2">
        <f>'CCG Components'!V92/'CCG Components'!$F92</f>
        <v>0.97951122972834115</v>
      </c>
    </row>
    <row r="93" spans="1:19">
      <c r="A93" s="1" t="s">
        <v>89</v>
      </c>
      <c r="B93" s="1" t="s">
        <v>448</v>
      </c>
      <c r="C93" s="1" t="s">
        <v>210</v>
      </c>
      <c r="D93" s="1" t="s">
        <v>254</v>
      </c>
      <c r="E93" s="1" t="s">
        <v>285</v>
      </c>
      <c r="F93" s="2">
        <f>'CCG Components'!F93/'CCG Components'!$F93</f>
        <v>1</v>
      </c>
      <c r="G93" s="2">
        <f>'CCG Components'!G93/'CCG Components'!$F93</f>
        <v>1.0814007115135835</v>
      </c>
      <c r="H93" s="2">
        <f>'CCG Components'!H93/'CCG Components'!$F93</f>
        <v>1.3592568995256575</v>
      </c>
      <c r="I93" s="2">
        <f>'CCG Components'!I93/'CCG Components'!$F93</f>
        <v>1.1240795601552394</v>
      </c>
      <c r="J93" s="2">
        <f>'CCG Components'!J93/'CCG Components'!$F93</f>
        <v>1.1183165088413192</v>
      </c>
      <c r="K93" s="2">
        <v>0.944514699638621</v>
      </c>
      <c r="L93" s="2">
        <v>0.99892312288284302</v>
      </c>
      <c r="M93" s="2">
        <f>'CCG Components'!M93/'CCG Components'!$F93</f>
        <v>1.1504485403359481</v>
      </c>
      <c r="N93" s="2">
        <f>'CCG Components'!N93/'CCG Components'!$F93</f>
        <v>1.4571137343682621</v>
      </c>
      <c r="O93" s="2">
        <f>'CCG Components'!O93/'CCG Components'!$F93</f>
        <v>1.0870943483683406</v>
      </c>
      <c r="P93" s="2">
        <f>'CCG Components'!P93/'CCG Components'!$F93</f>
        <v>1.0935354877272123</v>
      </c>
      <c r="Q93" s="2">
        <f>'CCG Components'!Q93/'CCG Components'!$F93</f>
        <v>1.1811150597391795</v>
      </c>
      <c r="R93" s="2">
        <f>'CCG Components'!R93/'CCG Components'!$F93</f>
        <v>1.1045587857067636</v>
      </c>
      <c r="S93" s="2">
        <f>'CCG Components'!V93/'CCG Components'!$F93</f>
        <v>1.1040519407501697</v>
      </c>
    </row>
    <row r="94" spans="1:19">
      <c r="A94" s="1" t="s">
        <v>90</v>
      </c>
      <c r="B94" s="1" t="s">
        <v>449</v>
      </c>
      <c r="C94" s="1" t="s">
        <v>214</v>
      </c>
      <c r="D94" s="1" t="s">
        <v>258</v>
      </c>
      <c r="E94" s="1" t="s">
        <v>285</v>
      </c>
      <c r="F94" s="2">
        <f>'CCG Components'!F94/'CCG Components'!$F94</f>
        <v>1</v>
      </c>
      <c r="G94" s="2">
        <f>'CCG Components'!G94/'CCG Components'!$F94</f>
        <v>1.0182352221477162</v>
      </c>
      <c r="H94" s="2">
        <f>'CCG Components'!H94/'CCG Components'!$F94</f>
        <v>0.89647645358583616</v>
      </c>
      <c r="I94" s="2">
        <f>'CCG Components'!I94/'CCG Components'!$F94</f>
        <v>1.0592961998842756</v>
      </c>
      <c r="J94" s="2">
        <f>'CCG Components'!J94/'CCG Components'!$F94</f>
        <v>1.0045378154111393</v>
      </c>
      <c r="K94" s="2">
        <v>0.94419521625213498</v>
      </c>
      <c r="L94" s="2">
        <v>0.99941045045852706</v>
      </c>
      <c r="M94" s="2">
        <f>'CCG Components'!M94/'CCG Components'!$F94</f>
        <v>1.0415520869107893</v>
      </c>
      <c r="N94" s="2">
        <f>'CCG Components'!N94/'CCG Components'!$F94</f>
        <v>1.0600375597549236</v>
      </c>
      <c r="O94" s="2">
        <f>'CCG Components'!O94/'CCG Components'!$F94</f>
        <v>0.95315779394325439</v>
      </c>
      <c r="P94" s="2">
        <f>'CCG Components'!P94/'CCG Components'!$F94</f>
        <v>0.9588053462380467</v>
      </c>
      <c r="Q94" s="2">
        <f>'CCG Components'!Q94/'CCG Components'!$F94</f>
        <v>1.0434006341952029</v>
      </c>
      <c r="R94" s="2">
        <f>'CCG Components'!R94/'CCG Components'!$F94</f>
        <v>0.96945302406285094</v>
      </c>
      <c r="S94" s="2">
        <f>'CCG Components'!V94/'CCG Components'!$F94</f>
        <v>0.96900817460598265</v>
      </c>
    </row>
    <row r="95" spans="1:19">
      <c r="A95" s="1" t="s">
        <v>91</v>
      </c>
      <c r="B95" s="1" t="s">
        <v>450</v>
      </c>
      <c r="C95" s="1" t="s">
        <v>212</v>
      </c>
      <c r="D95" s="1" t="s">
        <v>256</v>
      </c>
      <c r="E95" s="1" t="s">
        <v>285</v>
      </c>
      <c r="F95" s="2">
        <f>'CCG Components'!F95/'CCG Components'!$F95</f>
        <v>1</v>
      </c>
      <c r="G95" s="2">
        <f>'CCG Components'!G95/'CCG Components'!$F95</f>
        <v>1.0774291493527952</v>
      </c>
      <c r="H95" s="2">
        <f>'CCG Components'!H95/'CCG Components'!$F95</f>
        <v>0.74625527106315959</v>
      </c>
      <c r="I95" s="2">
        <f>'CCG Components'!I95/'CCG Components'!$F95</f>
        <v>1.1310901762675161</v>
      </c>
      <c r="J95" s="2">
        <f>'CCG Components'!J95/'CCG Components'!$F95</f>
        <v>1.0377661969411487</v>
      </c>
      <c r="K95" s="2">
        <v>0.95185972680825603</v>
      </c>
      <c r="L95" s="2">
        <v>0.99860686063766502</v>
      </c>
      <c r="M95" s="2">
        <f>'CCG Components'!M95/'CCG Components'!$F95</f>
        <v>1.1042307160954354</v>
      </c>
      <c r="N95" s="2">
        <f>'CCG Components'!N95/'CCG Components'!$F95</f>
        <v>1.3029284831642374</v>
      </c>
      <c r="O95" s="2">
        <f>'CCG Components'!O95/'CCG Components'!$F95</f>
        <v>1.0116362623856556</v>
      </c>
      <c r="P95" s="2">
        <f>'CCG Components'!P95/'CCG Components'!$F95</f>
        <v>1.0176303052728202</v>
      </c>
      <c r="Q95" s="2">
        <f>'CCG Components'!Q95/'CCG Components'!$F95</f>
        <v>1.1241004928023157</v>
      </c>
      <c r="R95" s="2">
        <f>'CCG Components'!R95/'CCG Components'!$F95</f>
        <v>1.0310312910976418</v>
      </c>
      <c r="S95" s="2">
        <f>'CCG Components'!V95/'CCG Components'!$F95</f>
        <v>1.0305581854406634</v>
      </c>
    </row>
    <row r="96" spans="1:19">
      <c r="A96" s="1" t="s">
        <v>92</v>
      </c>
      <c r="B96" s="1" t="s">
        <v>451</v>
      </c>
      <c r="C96" s="1" t="s">
        <v>212</v>
      </c>
      <c r="D96" s="1" t="s">
        <v>256</v>
      </c>
      <c r="E96" s="1" t="s">
        <v>285</v>
      </c>
      <c r="F96" s="2">
        <f>'CCG Components'!F96/'CCG Components'!$F96</f>
        <v>1</v>
      </c>
      <c r="G96" s="2">
        <f>'CCG Components'!G96/'CCG Components'!$F96</f>
        <v>1.0697168743938796</v>
      </c>
      <c r="H96" s="2">
        <f>'CCG Components'!H96/'CCG Components'!$F96</f>
        <v>1.0100037938651629</v>
      </c>
      <c r="I96" s="2">
        <f>'CCG Components'!I96/'CCG Components'!$F96</f>
        <v>1.1378134989763298</v>
      </c>
      <c r="J96" s="2">
        <f>'CCG Components'!J96/'CCG Components'!$F96</f>
        <v>1.064989062319615</v>
      </c>
      <c r="K96" s="2">
        <v>0.95119841501512103</v>
      </c>
      <c r="L96" s="2">
        <v>0.99788403511047397</v>
      </c>
      <c r="M96" s="2">
        <f>'CCG Components'!M96/'CCG Components'!$F96</f>
        <v>1.0982420401790525</v>
      </c>
      <c r="N96" s="2">
        <f>'CCG Components'!N96/'CCG Components'!$F96</f>
        <v>1.2976374771021155</v>
      </c>
      <c r="O96" s="2">
        <f>'CCG Components'!O96/'CCG Components'!$F96</f>
        <v>1.032955057129082</v>
      </c>
      <c r="P96" s="2">
        <f>'CCG Components'!P96/'CCG Components'!$F96</f>
        <v>1.0390754159409974</v>
      </c>
      <c r="Q96" s="2">
        <f>'CCG Components'!Q96/'CCG Components'!$F96</f>
        <v>1.1181815838713589</v>
      </c>
      <c r="R96" s="2">
        <f>'CCG Components'!R96/'CCG Components'!$F96</f>
        <v>1.0490321997101353</v>
      </c>
      <c r="S96" s="2">
        <f>'CCG Components'!V96/'CCG Components'!$F96</f>
        <v>1.048550834040324</v>
      </c>
    </row>
    <row r="97" spans="1:19">
      <c r="A97" s="1" t="s">
        <v>93</v>
      </c>
      <c r="B97" s="1" t="s">
        <v>452</v>
      </c>
      <c r="C97" s="1" t="s">
        <v>213</v>
      </c>
      <c r="D97" s="1" t="s">
        <v>257</v>
      </c>
      <c r="E97" s="1" t="s">
        <v>285</v>
      </c>
      <c r="F97" s="2">
        <f>'CCG Components'!F97/'CCG Components'!$F97</f>
        <v>1</v>
      </c>
      <c r="G97" s="2">
        <f>'CCG Components'!G97/'CCG Components'!$F97</f>
        <v>1.1300180099103065</v>
      </c>
      <c r="H97" s="2">
        <f>'CCG Components'!H97/'CCG Components'!$F97</f>
        <v>0.65651484765493484</v>
      </c>
      <c r="I97" s="2">
        <f>'CCG Components'!I97/'CCG Components'!$F97</f>
        <v>0.9775581572268407</v>
      </c>
      <c r="J97" s="2">
        <f>'CCG Components'!J97/'CCG Components'!$F97</f>
        <v>1.0638009523771681</v>
      </c>
      <c r="K97" s="2">
        <v>0.95418735577185798</v>
      </c>
      <c r="L97" s="2">
        <v>1.00410068035126</v>
      </c>
      <c r="M97" s="2">
        <f>'CCG Components'!M97/'CCG Components'!$F97</f>
        <v>1.1697926842090662</v>
      </c>
      <c r="N97" s="2">
        <f>'CCG Components'!N97/'CCG Components'!$F97</f>
        <v>0.927320124806844</v>
      </c>
      <c r="O97" s="2">
        <f>'CCG Components'!O97/'CCG Components'!$F97</f>
        <v>1.0061516461782627</v>
      </c>
      <c r="P97" s="2">
        <f>'CCG Components'!P97/'CCG Components'!$F97</f>
        <v>1.0121131921829123</v>
      </c>
      <c r="Q97" s="2">
        <f>'CCG Components'!Q97/'CCG Components'!$F97</f>
        <v>1.1455454282688438</v>
      </c>
      <c r="R97" s="2">
        <f>'CCG Components'!R97/'CCG Components'!$F97</f>
        <v>1.028907785541419</v>
      </c>
      <c r="S97" s="2">
        <f>'CCG Components'!V97/'CCG Components'!$F97</f>
        <v>1.0284356542898734</v>
      </c>
    </row>
    <row r="98" spans="1:19">
      <c r="A98" s="1" t="s">
        <v>94</v>
      </c>
      <c r="B98" s="1" t="s">
        <v>453</v>
      </c>
      <c r="C98" s="1" t="s">
        <v>209</v>
      </c>
      <c r="D98" s="1" t="s">
        <v>253</v>
      </c>
      <c r="E98" s="1" t="s">
        <v>285</v>
      </c>
      <c r="F98" s="2">
        <f>'CCG Components'!F98/'CCG Components'!$F98</f>
        <v>1</v>
      </c>
      <c r="G98" s="2">
        <f>'CCG Components'!G98/'CCG Components'!$F98</f>
        <v>0.96341978139815276</v>
      </c>
      <c r="H98" s="2">
        <f>'CCG Components'!H98/'CCG Components'!$F98</f>
        <v>0.82987450926437445</v>
      </c>
      <c r="I98" s="2">
        <f>'CCG Components'!I98/'CCG Components'!$F98</f>
        <v>1.0745553184293939</v>
      </c>
      <c r="J98" s="2">
        <f>'CCG Components'!J98/'CCG Components'!$F98</f>
        <v>0.95113870820809809</v>
      </c>
      <c r="K98" s="2">
        <v>1.01753880768115</v>
      </c>
      <c r="L98" s="2">
        <v>1.0003738403320299</v>
      </c>
      <c r="M98" s="2">
        <f>'CCG Components'!M98/'CCG Components'!$F98</f>
        <v>0.93936291310802378</v>
      </c>
      <c r="N98" s="2">
        <f>'CCG Components'!N98/'CCG Components'!$F98</f>
        <v>0.8186122054273417</v>
      </c>
      <c r="O98" s="2">
        <f>'CCG Components'!O98/'CCG Components'!$F98</f>
        <v>0.95469223021254468</v>
      </c>
      <c r="P98" s="2">
        <f>'CCG Components'!P98/'CCG Components'!$F98</f>
        <v>0.96034887419092685</v>
      </c>
      <c r="Q98" s="2">
        <f>'CCG Components'!Q98/'CCG Components'!$F98</f>
        <v>0.92728784233995565</v>
      </c>
      <c r="R98" s="2">
        <f>'CCG Components'!R98/'CCG Components'!$F98</f>
        <v>0.95618761149881315</v>
      </c>
      <c r="S98" s="2">
        <f>'CCG Components'!V98/'CCG Components'!$F98</f>
        <v>0.95574884909456914</v>
      </c>
    </row>
    <row r="99" spans="1:19">
      <c r="A99" s="1" t="s">
        <v>95</v>
      </c>
      <c r="B99" s="1" t="s">
        <v>454</v>
      </c>
      <c r="C99" s="1" t="s">
        <v>215</v>
      </c>
      <c r="D99" s="1" t="s">
        <v>259</v>
      </c>
      <c r="E99" s="1" t="s">
        <v>285</v>
      </c>
      <c r="F99" s="2">
        <f>'CCG Components'!F99/'CCG Components'!$F99</f>
        <v>1</v>
      </c>
      <c r="G99" s="2">
        <f>'CCG Components'!G99/'CCG Components'!$F99</f>
        <v>0.89547358846615199</v>
      </c>
      <c r="H99" s="2">
        <f>'CCG Components'!H99/'CCG Components'!$F99</f>
        <v>0.79187046259106164</v>
      </c>
      <c r="I99" s="2">
        <f>'CCG Components'!I99/'CCG Components'!$F99</f>
        <v>0.92088392748922721</v>
      </c>
      <c r="J99" s="2">
        <f>'CCG Components'!J99/'CCG Components'!$F99</f>
        <v>0.88342333822267294</v>
      </c>
      <c r="K99" s="2">
        <v>0.98700345541420598</v>
      </c>
      <c r="L99" s="2">
        <v>1.0016402006149301</v>
      </c>
      <c r="M99" s="2">
        <f>'CCG Components'!M99/'CCG Components'!$F99</f>
        <v>0.91946789265529905</v>
      </c>
      <c r="N99" s="2">
        <f>'CCG Components'!N99/'CCG Components'!$F99</f>
        <v>0.82162849879420385</v>
      </c>
      <c r="O99" s="2">
        <f>'CCG Components'!O99/'CCG Components'!$F99</f>
        <v>0.86726287116932099</v>
      </c>
      <c r="P99" s="2">
        <f>'CCG Components'!P99/'CCG Components'!$F99</f>
        <v>0.87240148772303716</v>
      </c>
      <c r="Q99" s="2">
        <f>'CCG Components'!Q99/'CCG Components'!$F99</f>
        <v>0.9096839532691896</v>
      </c>
      <c r="R99" s="2">
        <f>'CCG Components'!R99/'CCG Components'!$F99</f>
        <v>0.87709408575344805</v>
      </c>
      <c r="S99" s="2">
        <f>'CCG Components'!V99/'CCG Components'!$F99</f>
        <v>0.87669161671370588</v>
      </c>
    </row>
    <row r="100" spans="1:19">
      <c r="A100" s="1" t="s">
        <v>96</v>
      </c>
      <c r="B100" s="1" t="s">
        <v>455</v>
      </c>
      <c r="C100" s="1" t="s">
        <v>216</v>
      </c>
      <c r="D100" s="1" t="s">
        <v>260</v>
      </c>
      <c r="E100" s="1" t="s">
        <v>285</v>
      </c>
      <c r="F100" s="2">
        <f>'CCG Components'!F100/'CCG Components'!$F100</f>
        <v>1</v>
      </c>
      <c r="G100" s="2">
        <f>'CCG Components'!G100/'CCG Components'!$F100</f>
        <v>0.93610415254919588</v>
      </c>
      <c r="H100" s="2">
        <f>'CCG Components'!H100/'CCG Components'!$F100</f>
        <v>0.96064611749984907</v>
      </c>
      <c r="I100" s="2">
        <f>'CCG Components'!I100/'CCG Components'!$F100</f>
        <v>1.0105832807772046</v>
      </c>
      <c r="J100" s="2">
        <f>'CCG Components'!J100/'CCG Components'!$F100</f>
        <v>0.9422982955678727</v>
      </c>
      <c r="K100" s="2">
        <v>1.05809515724854</v>
      </c>
      <c r="L100" s="2">
        <v>1.0008186101913501</v>
      </c>
      <c r="M100" s="2">
        <f>'CCG Components'!M100/'CCG Components'!$F100</f>
        <v>0.9137408193640093</v>
      </c>
      <c r="N100" s="2">
        <f>'CCG Components'!N100/'CCG Components'!$F100</f>
        <v>0.79263912977114603</v>
      </c>
      <c r="O100" s="2">
        <f>'CCG Components'!O100/'CCG Components'!$F100</f>
        <v>0.98200912451621702</v>
      </c>
      <c r="P100" s="2">
        <f>'CCG Components'!P100/'CCG Components'!$F100</f>
        <v>0.98782762374048982</v>
      </c>
      <c r="Q100" s="2">
        <f>'CCG Components'!Q100/'CCG Components'!$F100</f>
        <v>0.90163065040472301</v>
      </c>
      <c r="R100" s="2">
        <f>'CCG Components'!R100/'CCG Components'!$F100</f>
        <v>0.97697834804540251</v>
      </c>
      <c r="S100" s="2">
        <f>'CCG Components'!V100/'CCG Components'!$F100</f>
        <v>0.97653004546991651</v>
      </c>
    </row>
    <row r="101" spans="1:19">
      <c r="A101" s="1" t="s">
        <v>97</v>
      </c>
      <c r="B101" s="1" t="s">
        <v>456</v>
      </c>
      <c r="C101" s="1" t="s">
        <v>217</v>
      </c>
      <c r="D101" s="1" t="s">
        <v>261</v>
      </c>
      <c r="E101" s="1" t="s">
        <v>285</v>
      </c>
      <c r="F101" s="2">
        <f>'CCG Components'!F101/'CCG Components'!$F101</f>
        <v>1</v>
      </c>
      <c r="G101" s="2">
        <f>'CCG Components'!G101/'CCG Components'!$F101</f>
        <v>1.0460540907533866</v>
      </c>
      <c r="H101" s="2">
        <f>'CCG Components'!H101/'CCG Components'!$F101</f>
        <v>0.87488887170665952</v>
      </c>
      <c r="I101" s="2">
        <f>'CCG Components'!I101/'CCG Components'!$F101</f>
        <v>0.84912389626424101</v>
      </c>
      <c r="J101" s="2">
        <f>'CCG Components'!J101/'CCG Components'!$F101</f>
        <v>1.016233908233487</v>
      </c>
      <c r="K101" s="2">
        <v>0.96219667698357603</v>
      </c>
      <c r="L101" s="2">
        <v>1.0023341178894001</v>
      </c>
      <c r="M101" s="2">
        <f>'CCG Components'!M101/'CCG Components'!$F101</f>
        <v>1.0603416994307742</v>
      </c>
      <c r="N101" s="2">
        <f>'CCG Components'!N101/'CCG Components'!$F101</f>
        <v>0.78192578016220571</v>
      </c>
      <c r="O101" s="2">
        <f>'CCG Components'!O101/'CCG Components'!$F101</f>
        <v>0.95750155640764356</v>
      </c>
      <c r="P101" s="2">
        <f>'CCG Components'!P101/'CCG Components'!$F101</f>
        <v>0.96317484591596914</v>
      </c>
      <c r="Q101" s="2">
        <f>'CCG Components'!Q101/'CCG Components'!$F101</f>
        <v>1.0325001075039173</v>
      </c>
      <c r="R101" s="2">
        <f>'CCG Components'!R101/'CCG Components'!$F101</f>
        <v>0.97190054528213943</v>
      </c>
      <c r="S101" s="2">
        <f>'CCG Components'!V101/'CCG Components'!$F101</f>
        <v>0.97145457273992508</v>
      </c>
    </row>
    <row r="102" spans="1:19">
      <c r="A102" s="1" t="s">
        <v>98</v>
      </c>
      <c r="B102" s="1" t="s">
        <v>457</v>
      </c>
      <c r="C102" s="1" t="s">
        <v>218</v>
      </c>
      <c r="D102" s="1" t="s">
        <v>262</v>
      </c>
      <c r="E102" s="1" t="s">
        <v>285</v>
      </c>
      <c r="F102" s="2">
        <f>'CCG Components'!F102/'CCG Components'!$F102</f>
        <v>1</v>
      </c>
      <c r="G102" s="2">
        <f>'CCG Components'!G102/'CCG Components'!$F102</f>
        <v>1.1998144223340503</v>
      </c>
      <c r="H102" s="2">
        <f>'CCG Components'!H102/'CCG Components'!$F102</f>
        <v>0.97691156741350149</v>
      </c>
      <c r="I102" s="2">
        <f>'CCG Components'!I102/'CCG Components'!$F102</f>
        <v>0.75656595184899045</v>
      </c>
      <c r="J102" s="2">
        <f>'CCG Components'!J102/'CCG Components'!$F102</f>
        <v>1.1532311341689252</v>
      </c>
      <c r="K102" s="2">
        <v>0.93763440773055495</v>
      </c>
      <c r="L102" s="2">
        <v>1.0016448497772199</v>
      </c>
      <c r="M102" s="2">
        <f>'CCG Components'!M102/'CCG Components'!$F102</f>
        <v>1.2337681610310287</v>
      </c>
      <c r="N102" s="2">
        <f>'CCG Components'!N102/'CCG Components'!$F102</f>
        <v>1.0883404501889709</v>
      </c>
      <c r="O102" s="2">
        <f>'CCG Components'!O102/'CCG Components'!$F102</f>
        <v>1.0769934009606263</v>
      </c>
      <c r="P102" s="2">
        <f>'CCG Components'!P102/'CCG Components'!$F102</f>
        <v>1.0833746912272759</v>
      </c>
      <c r="Q102" s="2">
        <f>'CCG Components'!Q102/'CCG Components'!$F102</f>
        <v>1.2192253899468231</v>
      </c>
      <c r="R102" s="2">
        <f>'CCG Components'!R102/'CCG Components'!$F102</f>
        <v>1.1004736870126306</v>
      </c>
      <c r="S102" s="2">
        <f>'CCG Components'!V102/'CCG Components'!$F102</f>
        <v>1.0999687165707277</v>
      </c>
    </row>
    <row r="103" spans="1:19">
      <c r="A103" s="1" t="s">
        <v>99</v>
      </c>
      <c r="B103" s="1" t="s">
        <v>458</v>
      </c>
      <c r="C103" s="1" t="s">
        <v>216</v>
      </c>
      <c r="D103" s="1" t="s">
        <v>260</v>
      </c>
      <c r="E103" s="1" t="s">
        <v>285</v>
      </c>
      <c r="F103" s="2">
        <f>'CCG Components'!F103/'CCG Components'!$F103</f>
        <v>1</v>
      </c>
      <c r="G103" s="2">
        <f>'CCG Components'!G103/'CCG Components'!$F103</f>
        <v>0.90323347631011086</v>
      </c>
      <c r="H103" s="2">
        <f>'CCG Components'!H103/'CCG Components'!$F103</f>
        <v>0.93355106976064473</v>
      </c>
      <c r="I103" s="2">
        <f>'CCG Components'!I103/'CCG Components'!$F103</f>
        <v>1.1189006852935506</v>
      </c>
      <c r="J103" s="2">
        <f>'CCG Components'!J103/'CCG Components'!$F103</f>
        <v>0.91601560958681716</v>
      </c>
      <c r="K103" s="2">
        <v>1.0800598712277301</v>
      </c>
      <c r="L103" s="2">
        <v>1.0002582073211701</v>
      </c>
      <c r="M103" s="2">
        <f>'CCG Components'!M103/'CCG Components'!$F103</f>
        <v>0.88715620973828713</v>
      </c>
      <c r="N103" s="2">
        <f>'CCG Components'!N103/'CCG Components'!$F103</f>
        <v>0.75958000118154057</v>
      </c>
      <c r="O103" s="2">
        <f>'CCG Components'!O103/'CCG Components'!$F103</f>
        <v>0.97270681421213134</v>
      </c>
      <c r="P103" s="2">
        <f>'CCG Components'!P103/'CCG Components'!$F103</f>
        <v>0.97847019634641286</v>
      </c>
      <c r="Q103" s="2">
        <f>'CCG Components'!Q103/'CCG Components'!$F103</f>
        <v>0.87439858888261257</v>
      </c>
      <c r="R103" s="2">
        <f>'CCG Components'!R103/'CCG Components'!$F103</f>
        <v>0.96537111040742707</v>
      </c>
      <c r="S103" s="2">
        <f>'CCG Components'!V103/'CCG Components'!$F103</f>
        <v>0.96492813400374178</v>
      </c>
    </row>
    <row r="104" spans="1:19">
      <c r="A104" s="1" t="s">
        <v>100</v>
      </c>
      <c r="B104" s="1" t="s">
        <v>459</v>
      </c>
      <c r="C104" s="1" t="s">
        <v>209</v>
      </c>
      <c r="D104" s="1" t="s">
        <v>253</v>
      </c>
      <c r="E104" s="1" t="s">
        <v>285</v>
      </c>
      <c r="F104" s="2">
        <f>'CCG Components'!F104/'CCG Components'!$F104</f>
        <v>1</v>
      </c>
      <c r="G104" s="2">
        <f>'CCG Components'!G104/'CCG Components'!$F104</f>
        <v>0.877002543449931</v>
      </c>
      <c r="H104" s="2">
        <f>'CCG Components'!H104/'CCG Components'!$F104</f>
        <v>0.96412847190861428</v>
      </c>
      <c r="I104" s="2">
        <f>'CCG Components'!I104/'CCG Components'!$F104</f>
        <v>1.5165240915405425</v>
      </c>
      <c r="J104" s="2">
        <f>'CCG Components'!J104/'CCG Components'!$F104</f>
        <v>0.91455457149310104</v>
      </c>
      <c r="K104" s="2">
        <v>1.03359757553224</v>
      </c>
      <c r="L104" s="2">
        <v>0.99780303239822399</v>
      </c>
      <c r="M104" s="2">
        <f>'CCG Components'!M104/'CCG Components'!$F104</f>
        <v>0.8728877513503176</v>
      </c>
      <c r="N104" s="2">
        <f>'CCG Components'!N104/'CCG Components'!$F104</f>
        <v>1.2096097624177988</v>
      </c>
      <c r="O104" s="2">
        <f>'CCG Components'!O104/'CCG Components'!$F104</f>
        <v>0.97363446764840733</v>
      </c>
      <c r="P104" s="2">
        <f>'CCG Components'!P104/'CCG Components'!$F104</f>
        <v>0.97940334621919289</v>
      </c>
      <c r="Q104" s="2">
        <f>'CCG Components'!Q104/'CCG Components'!$F104</f>
        <v>0.90655995245706578</v>
      </c>
      <c r="R104" s="2">
        <f>'CCG Components'!R104/'CCG Components'!$F104</f>
        <v>0.9702348333247478</v>
      </c>
      <c r="S104" s="2">
        <f>'CCG Components'!V104/'CCG Components'!$F104</f>
        <v>0.96978962512184752</v>
      </c>
    </row>
    <row r="105" spans="1:19">
      <c r="A105" s="1" t="s">
        <v>101</v>
      </c>
      <c r="B105" s="1" t="s">
        <v>460</v>
      </c>
      <c r="C105" s="1" t="s">
        <v>219</v>
      </c>
      <c r="D105" s="1" t="s">
        <v>263</v>
      </c>
      <c r="E105" s="1" t="s">
        <v>285</v>
      </c>
      <c r="F105" s="2">
        <f>'CCG Components'!F105/'CCG Components'!$F105</f>
        <v>1</v>
      </c>
      <c r="G105" s="2">
        <f>'CCG Components'!G105/'CCG Components'!$F105</f>
        <v>0.97894071376015546</v>
      </c>
      <c r="H105" s="2">
        <f>'CCG Components'!H105/'CCG Components'!$F105</f>
        <v>0.8196565729462828</v>
      </c>
      <c r="I105" s="2">
        <f>'CCG Components'!I105/'CCG Components'!$F105</f>
        <v>0.95499798428963678</v>
      </c>
      <c r="J105" s="2">
        <f>'CCG Components'!J105/'CCG Components'!$F105</f>
        <v>0.95780003755529719</v>
      </c>
      <c r="K105" s="2">
        <v>1.01021014868522</v>
      </c>
      <c r="L105" s="2">
        <v>1.0022928714752199</v>
      </c>
      <c r="M105" s="2">
        <f>'CCG Components'!M105/'CCG Components'!$F105</f>
        <v>0.98338700724654349</v>
      </c>
      <c r="N105" s="2">
        <f>'CCG Components'!N105/'CCG Components'!$F105</f>
        <v>0.73926754405080231</v>
      </c>
      <c r="O105" s="2">
        <f>'CCG Components'!O105/'CCG Components'!$F105</f>
        <v>0.94767086080407681</v>
      </c>
      <c r="P105" s="2">
        <f>'CCG Components'!P105/'CCG Components'!$F105</f>
        <v>0.95328590248830858</v>
      </c>
      <c r="Q105" s="2">
        <f>'CCG Components'!Q105/'CCG Components'!$F105</f>
        <v>0.95897506092696927</v>
      </c>
      <c r="R105" s="2">
        <f>'CCG Components'!R105/'CCG Components'!$F105</f>
        <v>0.95400197459601044</v>
      </c>
      <c r="S105" s="2">
        <f>'CCG Components'!V105/'CCG Components'!$F105</f>
        <v>0.95356421510718881</v>
      </c>
    </row>
    <row r="106" spans="1:19">
      <c r="A106" s="1" t="s">
        <v>102</v>
      </c>
      <c r="B106" s="1" t="s">
        <v>461</v>
      </c>
      <c r="C106" s="1" t="s">
        <v>217</v>
      </c>
      <c r="D106" s="1" t="s">
        <v>261</v>
      </c>
      <c r="E106" s="1" t="s">
        <v>285</v>
      </c>
      <c r="F106" s="2">
        <f>'CCG Components'!F106/'CCG Components'!$F106</f>
        <v>1</v>
      </c>
      <c r="G106" s="2">
        <f>'CCG Components'!G106/'CCG Components'!$F106</f>
        <v>1.1141065153471026</v>
      </c>
      <c r="H106" s="2">
        <f>'CCG Components'!H106/'CCG Components'!$F106</f>
        <v>1.1039698974469305</v>
      </c>
      <c r="I106" s="2">
        <f>'CCG Components'!I106/'CCG Components'!$F106</f>
        <v>0.88882530120481928</v>
      </c>
      <c r="J106" s="2">
        <f>'CCG Components'!J106/'CCG Components'!$F106</f>
        <v>1.103478157676183</v>
      </c>
      <c r="K106" s="2">
        <v>0.97482200758595405</v>
      </c>
      <c r="L106" s="2">
        <v>1.00188767910004</v>
      </c>
      <c r="M106" s="2">
        <f>'CCG Components'!M106/'CCG Components'!$F106</f>
        <v>1.1227701594483477</v>
      </c>
      <c r="N106" s="2">
        <f>'CCG Components'!N106/'CCG Components'!$F106</f>
        <v>0.99726459409064827</v>
      </c>
      <c r="O106" s="2">
        <f>'CCG Components'!O106/'CCG Components'!$F106</f>
        <v>1.0673518827422654</v>
      </c>
      <c r="P106" s="2">
        <f>'CCG Components'!P106/'CCG Components'!$F106</f>
        <v>1.0736760460791608</v>
      </c>
      <c r="Q106" s="2">
        <f>'CCG Components'!Q106/'CCG Components'!$F106</f>
        <v>1.1102196029125777</v>
      </c>
      <c r="R106" s="2">
        <f>'CCG Components'!R106/'CCG Components'!$F106</f>
        <v>1.0782756405616774</v>
      </c>
      <c r="S106" s="2">
        <f>'CCG Components'!V106/'CCG Components'!$F106</f>
        <v>1.0777808560583004</v>
      </c>
    </row>
    <row r="107" spans="1:19">
      <c r="A107" s="1" t="s">
        <v>103</v>
      </c>
      <c r="B107" s="1" t="s">
        <v>462</v>
      </c>
      <c r="C107" s="1" t="s">
        <v>218</v>
      </c>
      <c r="D107" s="1" t="s">
        <v>262</v>
      </c>
      <c r="E107" s="1" t="s">
        <v>285</v>
      </c>
      <c r="F107" s="2">
        <f>'CCG Components'!F107/'CCG Components'!$F107</f>
        <v>1</v>
      </c>
      <c r="G107" s="2">
        <f>'CCG Components'!G107/'CCG Components'!$F107</f>
        <v>1.2185979739466251</v>
      </c>
      <c r="H107" s="2">
        <f>'CCG Components'!H107/'CCG Components'!$F107</f>
        <v>0.79933965934635998</v>
      </c>
      <c r="I107" s="2">
        <f>'CCG Components'!I107/'CCG Components'!$F107</f>
        <v>0.65103860453052054</v>
      </c>
      <c r="J107" s="2">
        <f>'CCG Components'!J107/'CCG Components'!$F107</f>
        <v>1.1420210118530709</v>
      </c>
      <c r="K107" s="2">
        <v>0.93526595811809798</v>
      </c>
      <c r="L107" s="2">
        <v>1.0065436363220199</v>
      </c>
      <c r="M107" s="2">
        <f>'CCG Components'!M107/'CCG Components'!$F107</f>
        <v>1.2624056620023114</v>
      </c>
      <c r="N107" s="2">
        <f>'CCG Components'!N107/'CCG Components'!$F107</f>
        <v>0.69169679268257533</v>
      </c>
      <c r="O107" s="2">
        <f>'CCG Components'!O107/'CCG Components'!$F107</f>
        <v>1.0326896989839196</v>
      </c>
      <c r="P107" s="2">
        <f>'CCG Components'!P107/'CCG Components'!$F107</f>
        <v>1.0388084855231106</v>
      </c>
      <c r="Q107" s="2">
        <f>'CCG Components'!Q107/'CCG Components'!$F107</f>
        <v>1.2053347750703376</v>
      </c>
      <c r="R107" s="2">
        <f>'CCG Components'!R107/'CCG Components'!$F107</f>
        <v>1.05976849787459</v>
      </c>
      <c r="S107" s="2">
        <f>'CCG Components'!V107/'CCG Components'!$F107</f>
        <v>1.0592822056778728</v>
      </c>
    </row>
    <row r="108" spans="1:19">
      <c r="A108" s="1" t="s">
        <v>104</v>
      </c>
      <c r="B108" s="1" t="s">
        <v>463</v>
      </c>
      <c r="C108" s="1" t="s">
        <v>218</v>
      </c>
      <c r="D108" s="1" t="s">
        <v>262</v>
      </c>
      <c r="E108" s="1" t="s">
        <v>285</v>
      </c>
      <c r="F108" s="2">
        <f>'CCG Components'!F108/'CCG Components'!$F108</f>
        <v>1</v>
      </c>
      <c r="G108" s="2">
        <f>'CCG Components'!G108/'CCG Components'!$F108</f>
        <v>0.9382874268775041</v>
      </c>
      <c r="H108" s="2">
        <f>'CCG Components'!H108/'CCG Components'!$F108</f>
        <v>0.91843241582646018</v>
      </c>
      <c r="I108" s="2">
        <f>'CCG Components'!I108/'CCG Components'!$F108</f>
        <v>0.88646452465577497</v>
      </c>
      <c r="J108" s="2">
        <f>'CCG Components'!J108/'CCG Components'!$F108</f>
        <v>0.93362605785842356</v>
      </c>
      <c r="K108" s="2">
        <v>0.93510990127661797</v>
      </c>
      <c r="L108" s="2">
        <v>0.99909138679504395</v>
      </c>
      <c r="M108" s="2">
        <f>'CCG Components'!M108/'CCG Components'!$F108</f>
        <v>0.98272653878460703</v>
      </c>
      <c r="N108" s="2">
        <f>'CCG Components'!N108/'CCG Components'!$F108</f>
        <v>0.86151827315705709</v>
      </c>
      <c r="O108" s="2">
        <f>'CCG Components'!O108/'CCG Components'!$F108</f>
        <v>0.86551296873920791</v>
      </c>
      <c r="P108" s="2">
        <f>'CCG Components'!P108/'CCG Components'!$F108</f>
        <v>0.87064121695145158</v>
      </c>
      <c r="Q108" s="2">
        <f>'CCG Components'!Q108/'CCG Components'!$F108</f>
        <v>0.9706057122218521</v>
      </c>
      <c r="R108" s="2">
        <f>'CCG Components'!R108/'CCG Components'!$F108</f>
        <v>0.88322335675216324</v>
      </c>
      <c r="S108" s="2">
        <f>'CCG Components'!V108/'CCG Components'!$F108</f>
        <v>0.88281807519566458</v>
      </c>
    </row>
    <row r="109" spans="1:19">
      <c r="A109" s="1" t="s">
        <v>105</v>
      </c>
      <c r="B109" s="1" t="s">
        <v>464</v>
      </c>
      <c r="C109" s="1" t="s">
        <v>218</v>
      </c>
      <c r="D109" s="1" t="s">
        <v>262</v>
      </c>
      <c r="E109" s="1" t="s">
        <v>285</v>
      </c>
      <c r="F109" s="2">
        <f>'CCG Components'!F109/'CCG Components'!$F109</f>
        <v>1</v>
      </c>
      <c r="G109" s="2">
        <f>'CCG Components'!G109/'CCG Components'!$F109</f>
        <v>1.0591148188797459</v>
      </c>
      <c r="H109" s="2">
        <f>'CCG Components'!H109/'CCG Components'!$F109</f>
        <v>0.6517011047011847</v>
      </c>
      <c r="I109" s="2">
        <f>'CCG Components'!I109/'CCG Components'!$F109</f>
        <v>0.80037131306669018</v>
      </c>
      <c r="J109" s="2">
        <f>'CCG Components'!J109/'CCG Components'!$F109</f>
        <v>0.99684784133923399</v>
      </c>
      <c r="K109" s="2">
        <v>0.93905067798729802</v>
      </c>
      <c r="L109" s="2">
        <v>1.00497114658356</v>
      </c>
      <c r="M109" s="2">
        <f>'CCG Components'!M109/'CCG Components'!$F109</f>
        <v>1.0935875817719474</v>
      </c>
      <c r="N109" s="2">
        <f>'CCG Components'!N109/'CCG Components'!$F109</f>
        <v>0.71601472015707379</v>
      </c>
      <c r="O109" s="2">
        <f>'CCG Components'!O109/'CCG Components'!$F109</f>
        <v>0.91424133441411426</v>
      </c>
      <c r="P109" s="2">
        <f>'CCG Components'!P109/'CCG Components'!$F109</f>
        <v>0.91965830291499984</v>
      </c>
      <c r="Q109" s="2">
        <f>'CCG Components'!Q109/'CCG Components'!$F109</f>
        <v>1.0558302956104602</v>
      </c>
      <c r="R109" s="2">
        <f>'CCG Components'!R109/'CCG Components'!$F109</f>
        <v>0.93679773871569327</v>
      </c>
      <c r="S109" s="2">
        <f>'CCG Components'!V109/'CCG Components'!$F109</f>
        <v>0.93636787367332464</v>
      </c>
    </row>
    <row r="110" spans="1:19">
      <c r="A110" s="1" t="s">
        <v>106</v>
      </c>
      <c r="B110" s="1" t="s">
        <v>465</v>
      </c>
      <c r="C110" s="1" t="s">
        <v>219</v>
      </c>
      <c r="D110" s="1" t="s">
        <v>263</v>
      </c>
      <c r="E110" s="1" t="s">
        <v>285</v>
      </c>
      <c r="F110" s="2">
        <f>'CCG Components'!F110/'CCG Components'!$F110</f>
        <v>1</v>
      </c>
      <c r="G110" s="2">
        <f>'CCG Components'!G110/'CCG Components'!$F110</f>
        <v>0.90624937539974415</v>
      </c>
      <c r="H110" s="2">
        <f>'CCG Components'!H110/'CCG Components'!$F110</f>
        <v>0.80275257763602725</v>
      </c>
      <c r="I110" s="2">
        <f>'CCG Components'!I110/'CCG Components'!$F110</f>
        <v>1.3068368387089406</v>
      </c>
      <c r="J110" s="2">
        <f>'CCG Components'!J110/'CCG Components'!$F110</f>
        <v>0.90977749082455206</v>
      </c>
      <c r="K110" s="2">
        <v>1.0378693185582599</v>
      </c>
      <c r="L110" s="2">
        <v>1.00035429000854</v>
      </c>
      <c r="M110" s="2">
        <f>'CCG Components'!M110/'CCG Components'!$F110</f>
        <v>0.88978841069617165</v>
      </c>
      <c r="N110" s="2">
        <f>'CCG Components'!N110/'CCG Components'!$F110</f>
        <v>0.96935238233245014</v>
      </c>
      <c r="O110" s="2">
        <f>'CCG Components'!O110/'CCG Components'!$F110</f>
        <v>0.95074996156176095</v>
      </c>
      <c r="P110" s="2">
        <f>'CCG Components'!P110/'CCG Components'!$F110</f>
        <v>0.95638324721636203</v>
      </c>
      <c r="Q110" s="2">
        <f>'CCG Components'!Q110/'CCG Components'!$F110</f>
        <v>0.8977448078597996</v>
      </c>
      <c r="R110" s="2">
        <f>'CCG Components'!R110/'CCG Components'!$F110</f>
        <v>0.94900265634073078</v>
      </c>
      <c r="S110" s="2">
        <f>'CCG Components'!V110/'CCG Components'!$F110</f>
        <v>0.94856719087127406</v>
      </c>
    </row>
    <row r="111" spans="1:19">
      <c r="A111" s="1" t="s">
        <v>107</v>
      </c>
      <c r="B111" s="1" t="s">
        <v>466</v>
      </c>
      <c r="C111" s="1" t="s">
        <v>216</v>
      </c>
      <c r="D111" s="1" t="s">
        <v>260</v>
      </c>
      <c r="E111" s="1" t="s">
        <v>285</v>
      </c>
      <c r="F111" s="2">
        <f>'CCG Components'!F111/'CCG Components'!$F111</f>
        <v>1</v>
      </c>
      <c r="G111" s="2">
        <f>'CCG Components'!G111/'CCG Components'!$F111</f>
        <v>0.98048757406056009</v>
      </c>
      <c r="H111" s="2">
        <f>'CCG Components'!H111/'CCG Components'!$F111</f>
        <v>0.79319703725611856</v>
      </c>
      <c r="I111" s="2">
        <f>'CCG Components'!I111/'CCG Components'!$F111</f>
        <v>1.0680197821663135</v>
      </c>
      <c r="J111" s="2">
        <f>'CCG Components'!J111/'CCG Components'!$F111</f>
        <v>0.96042919763537893</v>
      </c>
      <c r="K111" s="2">
        <v>1.05673099239547</v>
      </c>
      <c r="L111" s="2">
        <v>1.0012903213501001</v>
      </c>
      <c r="M111" s="2">
        <f>'CCG Components'!M111/'CCG Components'!$F111</f>
        <v>0.97816592710545136</v>
      </c>
      <c r="N111" s="2">
        <f>'CCG Components'!N111/'CCG Components'!$F111</f>
        <v>0.79517402825151173</v>
      </c>
      <c r="O111" s="2">
        <f>'CCG Components'!O111/'CCG Components'!$F111</f>
        <v>0.99873930719252224</v>
      </c>
      <c r="P111" s="2">
        <f>'CCG Components'!P111/'CCG Components'!$F111</f>
        <v>1.0046569343703893</v>
      </c>
      <c r="Q111" s="2">
        <f>'CCG Components'!Q111/'CCG Components'!$F111</f>
        <v>0.95986673722005744</v>
      </c>
      <c r="R111" s="2">
        <f>'CCG Components'!R111/'CCG Components'!$F111</f>
        <v>0.99901936754506271</v>
      </c>
      <c r="S111" s="2">
        <f>'CCG Components'!V111/'CCG Components'!$F111</f>
        <v>0.99856095108544851</v>
      </c>
    </row>
    <row r="112" spans="1:19">
      <c r="A112" s="1" t="s">
        <v>108</v>
      </c>
      <c r="B112" s="1" t="s">
        <v>467</v>
      </c>
      <c r="C112" s="1" t="s">
        <v>218</v>
      </c>
      <c r="D112" s="1" t="s">
        <v>262</v>
      </c>
      <c r="E112" s="1" t="s">
        <v>285</v>
      </c>
      <c r="F112" s="2">
        <f>'CCG Components'!F112/'CCG Components'!$F112</f>
        <v>1</v>
      </c>
      <c r="G112" s="2">
        <f>'CCG Components'!G112/'CCG Components'!$F112</f>
        <v>1.2758097332357599</v>
      </c>
      <c r="H112" s="2">
        <f>'CCG Components'!H112/'CCG Components'!$F112</f>
        <v>0.78989368164380747</v>
      </c>
      <c r="I112" s="2">
        <f>'CCG Components'!I112/'CCG Components'!$F112</f>
        <v>0.83071229796868118</v>
      </c>
      <c r="J112" s="2">
        <f>'CCG Components'!J112/'CCG Components'!$F112</f>
        <v>1.1958819959035627</v>
      </c>
      <c r="K112" s="2">
        <v>0.94674605983541804</v>
      </c>
      <c r="L112" s="2">
        <v>1.00324559211731</v>
      </c>
      <c r="M112" s="2">
        <f>'CCG Components'!M112/'CCG Components'!$F112</f>
        <v>1.2312203110729343</v>
      </c>
      <c r="N112" s="2">
        <f>'CCG Components'!N112/'CCG Components'!$F112</f>
        <v>0.87801823141483382</v>
      </c>
      <c r="O112" s="2">
        <f>'CCG Components'!O112/'CCG Components'!$F112</f>
        <v>1.1056799176081404</v>
      </c>
      <c r="P112" s="2">
        <f>'CCG Components'!P112/'CCG Components'!$F112</f>
        <v>1.112231178265791</v>
      </c>
      <c r="Q112" s="2">
        <f>'CCG Components'!Q112/'CCG Components'!$F112</f>
        <v>1.1959001031071244</v>
      </c>
      <c r="R112" s="2">
        <f>'CCG Components'!R112/'CCG Components'!$F112</f>
        <v>1.1227622583906021</v>
      </c>
      <c r="S112" s="2">
        <f>'CCG Components'!V112/'CCG Components'!$F112</f>
        <v>1.1222470604713215</v>
      </c>
    </row>
    <row r="113" spans="1:19">
      <c r="A113" s="1" t="s">
        <v>109</v>
      </c>
      <c r="B113" s="1" t="s">
        <v>468</v>
      </c>
      <c r="C113" s="1" t="s">
        <v>217</v>
      </c>
      <c r="D113" s="1" t="s">
        <v>261</v>
      </c>
      <c r="E113" s="1" t="s">
        <v>285</v>
      </c>
      <c r="F113" s="2">
        <f>'CCG Components'!F113/'CCG Components'!$F113</f>
        <v>1</v>
      </c>
      <c r="G113" s="2">
        <f>'CCG Components'!G113/'CCG Components'!$F113</f>
        <v>1.0942875973223605</v>
      </c>
      <c r="H113" s="2">
        <f>'CCG Components'!H113/'CCG Components'!$F113</f>
        <v>0.76211843336492435</v>
      </c>
      <c r="I113" s="2">
        <f>'CCG Components'!I113/'CCG Components'!$F113</f>
        <v>0.89102526132578352</v>
      </c>
      <c r="J113" s="2">
        <f>'CCG Components'!J113/'CCG Components'!$F113</f>
        <v>1.0438398135904274</v>
      </c>
      <c r="K113" s="2">
        <v>0.96782690024218998</v>
      </c>
      <c r="L113" s="2">
        <v>1.0070384740829501</v>
      </c>
      <c r="M113" s="2">
        <f>'CCG Components'!M113/'CCG Components'!$F113</f>
        <v>1.0632243587352432</v>
      </c>
      <c r="N113" s="2">
        <f>'CCG Components'!N113/'CCG Components'!$F113</f>
        <v>0.68939021317945703</v>
      </c>
      <c r="O113" s="2">
        <f>'CCG Components'!O113/'CCG Components'!$F113</f>
        <v>0.98282087583346867</v>
      </c>
      <c r="P113" s="2">
        <f>'CCG Components'!P113/'CCG Components'!$F113</f>
        <v>0.9886441847629589</v>
      </c>
      <c r="Q113" s="2">
        <f>'CCG Components'!Q113/'CCG Components'!$F113</f>
        <v>1.0258409441796645</v>
      </c>
      <c r="R113" s="2">
        <f>'CCG Components'!R113/'CCG Components'!$F113</f>
        <v>0.99332599529827403</v>
      </c>
      <c r="S113" s="2">
        <f>'CCG Components'!V113/'CCG Components'!$F113</f>
        <v>0.99287019133610832</v>
      </c>
    </row>
    <row r="114" spans="1:19">
      <c r="A114" s="1" t="s">
        <v>110</v>
      </c>
      <c r="B114" s="1" t="s">
        <v>469</v>
      </c>
      <c r="C114" s="1" t="s">
        <v>220</v>
      </c>
      <c r="D114" s="1" t="s">
        <v>264</v>
      </c>
      <c r="E114" s="1" t="s">
        <v>286</v>
      </c>
      <c r="F114" s="2">
        <f>'CCG Components'!F114/'CCG Components'!$F114</f>
        <v>1</v>
      </c>
      <c r="G114" s="2">
        <f>'CCG Components'!G114/'CCG Components'!$F114</f>
        <v>0.80152056191464904</v>
      </c>
      <c r="H114" s="2">
        <f>'CCG Components'!H114/'CCG Components'!$F114</f>
        <v>0.95565124054304529</v>
      </c>
      <c r="I114" s="2">
        <f>'CCG Components'!I114/'CCG Components'!$F114</f>
        <v>1.5545690792111853</v>
      </c>
      <c r="J114" s="2">
        <f>'CCG Components'!J114/'CCG Components'!$F114</f>
        <v>0.85225769374209803</v>
      </c>
      <c r="K114" s="2">
        <v>1.0877865617700899</v>
      </c>
      <c r="L114" s="2">
        <v>0.99744373559951804</v>
      </c>
      <c r="M114" s="2">
        <f>'CCG Components'!M114/'CCG Components'!$F114</f>
        <v>0.89221256183935871</v>
      </c>
      <c r="N114" s="2">
        <f>'CCG Components'!N114/'CCG Components'!$F114</f>
        <v>1.1591182058073946</v>
      </c>
      <c r="O114" s="2">
        <f>'CCG Components'!O114/'CCG Components'!$F114</f>
        <v>0.95799916531502805</v>
      </c>
      <c r="P114" s="2">
        <f>'CCG Components'!P114/'CCG Components'!$F114</f>
        <v>0.96367540320435074</v>
      </c>
      <c r="Q114" s="2">
        <f>'CCG Components'!Q114/'CCG Components'!$F114</f>
        <v>0.91890312623616222</v>
      </c>
      <c r="R114" s="2">
        <f>'CCG Components'!R114/'CCG Components'!$F114</f>
        <v>0.95804009192221873</v>
      </c>
      <c r="S114" s="2">
        <f>'CCG Components'!V114/'CCG Components'!$F114</f>
        <v>0.95760047947687954</v>
      </c>
    </row>
    <row r="115" spans="1:19">
      <c r="A115" s="1" t="s">
        <v>111</v>
      </c>
      <c r="B115" s="1" t="s">
        <v>470</v>
      </c>
      <c r="C115" s="1" t="s">
        <v>221</v>
      </c>
      <c r="D115" s="1" t="s">
        <v>265</v>
      </c>
      <c r="E115" s="1" t="s">
        <v>286</v>
      </c>
      <c r="F115" s="2">
        <f>'CCG Components'!F115/'CCG Components'!$F115</f>
        <v>1</v>
      </c>
      <c r="G115" s="2">
        <f>'CCG Components'!G115/'CCG Components'!$F115</f>
        <v>0.80526631782908897</v>
      </c>
      <c r="H115" s="2">
        <f>'CCG Components'!H115/'CCG Components'!$F115</f>
        <v>0.98224832432034292</v>
      </c>
      <c r="I115" s="2">
        <f>'CCG Components'!I115/'CCG Components'!$F115</f>
        <v>1.1272236465070307</v>
      </c>
      <c r="J115" s="2">
        <f>'CCG Components'!J115/'CCG Components'!$F115</f>
        <v>0.84100922993386995</v>
      </c>
      <c r="K115" s="2">
        <v>1.1244755285147601</v>
      </c>
      <c r="L115" s="2">
        <v>0.99805146455764804</v>
      </c>
      <c r="M115" s="2">
        <f>'CCG Components'!M115/'CCG Components'!$F115</f>
        <v>0.83708339780340424</v>
      </c>
      <c r="N115" s="2">
        <f>'CCG Components'!N115/'CCG Components'!$F115</f>
        <v>0.67007131291075239</v>
      </c>
      <c r="O115" s="2">
        <f>'CCG Components'!O115/'CCG Components'!$F115</f>
        <v>0.92466748287132927</v>
      </c>
      <c r="P115" s="2">
        <f>'CCG Components'!P115/'CCG Components'!$F115</f>
        <v>0.93014622731216889</v>
      </c>
      <c r="Q115" s="2">
        <f>'CCG Components'!Q115/'CCG Components'!$F115</f>
        <v>0.82038218931413909</v>
      </c>
      <c r="R115" s="2">
        <f>'CCG Components'!R115/'CCG Components'!$F115</f>
        <v>0.91633065741961761</v>
      </c>
      <c r="S115" s="2">
        <f>'CCG Components'!V115/'CCG Components'!$F115</f>
        <v>0.91591018403395874</v>
      </c>
    </row>
    <row r="116" spans="1:19">
      <c r="A116" s="1" t="s">
        <v>112</v>
      </c>
      <c r="B116" s="1" t="s">
        <v>471</v>
      </c>
      <c r="C116" s="1" t="s">
        <v>222</v>
      </c>
      <c r="D116" s="1" t="s">
        <v>266</v>
      </c>
      <c r="E116" s="1" t="s">
        <v>286</v>
      </c>
      <c r="F116" s="2">
        <f>'CCG Components'!F116/'CCG Components'!$F116</f>
        <v>1</v>
      </c>
      <c r="G116" s="2">
        <f>'CCG Components'!G116/'CCG Components'!$F116</f>
        <v>0.9630672889191394</v>
      </c>
      <c r="H116" s="2">
        <f>'CCG Components'!H116/'CCG Components'!$F116</f>
        <v>0.99786604816082192</v>
      </c>
      <c r="I116" s="2">
        <f>'CCG Components'!I116/'CCG Components'!$F116</f>
        <v>1.0653986282137742</v>
      </c>
      <c r="J116" s="2">
        <f>'CCG Components'!J116/'CCG Components'!$F116</f>
        <v>0.97171428319889452</v>
      </c>
      <c r="K116" s="2">
        <v>1.10198923913546</v>
      </c>
      <c r="L116" s="2">
        <v>1.000603556633</v>
      </c>
      <c r="M116" s="2">
        <f>'CCG Components'!M116/'CCG Components'!$F116</f>
        <v>0.93056378857010358</v>
      </c>
      <c r="N116" s="2">
        <f>'CCG Components'!N116/'CCG Components'!$F116</f>
        <v>0.84160154298631229</v>
      </c>
      <c r="O116" s="2">
        <f>'CCG Components'!O116/'CCG Components'!$F116</f>
        <v>1.0571180453933768</v>
      </c>
      <c r="P116" s="2">
        <f>'CCG Components'!P116/'CCG Components'!$F116</f>
        <v>1.0633815722522708</v>
      </c>
      <c r="Q116" s="2">
        <f>'CCG Components'!Q116/'CCG Components'!$F116</f>
        <v>0.92166756401172445</v>
      </c>
      <c r="R116" s="2">
        <f>'CCG Components'!R116/'CCG Components'!$F116</f>
        <v>1.0455445846440343</v>
      </c>
      <c r="S116" s="2">
        <f>'CCG Components'!V116/'CCG Components'!$F116</f>
        <v>1.0450648193237289</v>
      </c>
    </row>
    <row r="117" spans="1:19">
      <c r="A117" s="1" t="s">
        <v>113</v>
      </c>
      <c r="B117" s="1" t="s">
        <v>472</v>
      </c>
      <c r="C117" s="1" t="s">
        <v>223</v>
      </c>
      <c r="D117" s="1" t="s">
        <v>267</v>
      </c>
      <c r="E117" s="1" t="s">
        <v>286</v>
      </c>
      <c r="F117" s="2">
        <f>'CCG Components'!F117/'CCG Components'!$F117</f>
        <v>1</v>
      </c>
      <c r="G117" s="2">
        <f>'CCG Components'!G117/'CCG Components'!$F117</f>
        <v>0.75468708450779132</v>
      </c>
      <c r="H117" s="2">
        <f>'CCG Components'!H117/'CCG Components'!$F117</f>
        <v>0.89822003137797157</v>
      </c>
      <c r="I117" s="2">
        <f>'CCG Components'!I117/'CCG Components'!$F117</f>
        <v>1.186072036377174</v>
      </c>
      <c r="J117" s="2">
        <f>'CCG Components'!J117/'CCG Components'!$F117</f>
        <v>0.79073893375704896</v>
      </c>
      <c r="K117" s="2">
        <v>1.1155687404655901</v>
      </c>
      <c r="L117" s="2">
        <v>0.99730634689331099</v>
      </c>
      <c r="M117" s="2">
        <f>'CCG Components'!M117/'CCG Components'!$F117</f>
        <v>0.82005278245442748</v>
      </c>
      <c r="N117" s="2">
        <f>'CCG Components'!N117/'CCG Components'!$F117</f>
        <v>0.85496696005956496</v>
      </c>
      <c r="O117" s="2">
        <f>'CCG Components'!O117/'CCG Components'!$F117</f>
        <v>0.88689327890117131</v>
      </c>
      <c r="P117" s="2">
        <f>'CCG Components'!P117/'CCG Components'!$F117</f>
        <v>0.89214820752298185</v>
      </c>
      <c r="Q117" s="2">
        <f>'CCG Components'!Q117/'CCG Components'!$F117</f>
        <v>0.82354420021494124</v>
      </c>
      <c r="R117" s="2">
        <f>'CCG Components'!R117/'CCG Components'!$F117</f>
        <v>0.88351328961033759</v>
      </c>
      <c r="S117" s="2">
        <f>'CCG Components'!V117/'CCG Components'!$F117</f>
        <v>0.88310787501338073</v>
      </c>
    </row>
    <row r="118" spans="1:19">
      <c r="A118" s="1" t="s">
        <v>114</v>
      </c>
      <c r="B118" s="1" t="s">
        <v>473</v>
      </c>
      <c r="C118" s="1" t="s">
        <v>222</v>
      </c>
      <c r="D118" s="1" t="s">
        <v>266</v>
      </c>
      <c r="E118" s="1" t="s">
        <v>286</v>
      </c>
      <c r="F118" s="2">
        <f>'CCG Components'!F118/'CCG Components'!$F118</f>
        <v>1</v>
      </c>
      <c r="G118" s="2">
        <f>'CCG Components'!G118/'CCG Components'!$F118</f>
        <v>0.93520971306390654</v>
      </c>
      <c r="H118" s="2">
        <f>'CCG Components'!H118/'CCG Components'!$F118</f>
        <v>1.053660689669037</v>
      </c>
      <c r="I118" s="2">
        <f>'CCG Components'!I118/'CCG Components'!$F118</f>
        <v>0.98774316405128149</v>
      </c>
      <c r="J118" s="2">
        <f>'CCG Components'!J118/'CCG Components'!$F118</f>
        <v>0.95237166512236648</v>
      </c>
      <c r="K118" s="2">
        <v>1.11610874450074</v>
      </c>
      <c r="L118" s="2">
        <v>0.99861890077590898</v>
      </c>
      <c r="M118" s="2">
        <f>'CCG Components'!M118/'CCG Components'!$F118</f>
        <v>0.90901992360153194</v>
      </c>
      <c r="N118" s="2">
        <f>'CCG Components'!N118/'CCG Components'!$F118</f>
        <v>0.72610123859837561</v>
      </c>
      <c r="O118" s="2">
        <f>'CCG Components'!O118/'CCG Components'!$F118</f>
        <v>1.0362629420081721</v>
      </c>
      <c r="P118" s="2">
        <f>'CCG Components'!P118/'CCG Components'!$F118</f>
        <v>1.0424029003585464</v>
      </c>
      <c r="Q118" s="2">
        <f>'CCG Components'!Q118/'CCG Components'!$F118</f>
        <v>0.89072805510121633</v>
      </c>
      <c r="R118" s="2">
        <f>'CCG Components'!R118/'CCG Components'!$F118</f>
        <v>1.0233121811775323</v>
      </c>
      <c r="S118" s="2">
        <f>'CCG Components'!V118/'CCG Components'!$F118</f>
        <v>1.0228426175610346</v>
      </c>
    </row>
    <row r="119" spans="1:19">
      <c r="A119" s="1" t="s">
        <v>115</v>
      </c>
      <c r="B119" s="1" t="s">
        <v>474</v>
      </c>
      <c r="C119" s="1" t="s">
        <v>221</v>
      </c>
      <c r="D119" s="1" t="s">
        <v>265</v>
      </c>
      <c r="E119" s="1" t="s">
        <v>286</v>
      </c>
      <c r="F119" s="2">
        <f>'CCG Components'!F119/'CCG Components'!$F119</f>
        <v>1</v>
      </c>
      <c r="G119" s="2">
        <f>'CCG Components'!G119/'CCG Components'!$F119</f>
        <v>0.69751167397574598</v>
      </c>
      <c r="H119" s="2">
        <f>'CCG Components'!H119/'CCG Components'!$F119</f>
        <v>1.3872870493479015</v>
      </c>
      <c r="I119" s="2">
        <f>'CCG Components'!I119/'CCG Components'!$F119</f>
        <v>0.90222933621407564</v>
      </c>
      <c r="J119" s="2">
        <f>'CCG Components'!J119/'CCG Components'!$F119</f>
        <v>0.79325235955671591</v>
      </c>
      <c r="K119" s="2">
        <v>1.15030311752612</v>
      </c>
      <c r="L119" s="2">
        <v>0.99618190526962302</v>
      </c>
      <c r="M119" s="2">
        <f>'CCG Components'!M119/'CCG Components'!$F119</f>
        <v>0.72749236287978802</v>
      </c>
      <c r="N119" s="2">
        <f>'CCG Components'!N119/'CCG Components'!$F119</f>
        <v>0.83706259449084841</v>
      </c>
      <c r="O119" s="2">
        <f>'CCG Components'!O119/'CCG Components'!$F119</f>
        <v>0.91401698825020039</v>
      </c>
      <c r="P119" s="2">
        <f>'CCG Components'!P119/'CCG Components'!$F119</f>
        <v>0.91943262747832466</v>
      </c>
      <c r="Q119" s="2">
        <f>'CCG Components'!Q119/'CCG Components'!$F119</f>
        <v>0.73844938604089405</v>
      </c>
      <c r="R119" s="2">
        <f>'CCG Components'!R119/'CCG Components'!$F119</f>
        <v>0.89665297517085218</v>
      </c>
      <c r="S119" s="2">
        <f>'CCG Components'!V119/'CCG Components'!$F119</f>
        <v>0.8962415312131734</v>
      </c>
    </row>
    <row r="120" spans="1:19">
      <c r="A120" s="1" t="s">
        <v>116</v>
      </c>
      <c r="B120" s="1" t="s">
        <v>475</v>
      </c>
      <c r="C120" s="1" t="s">
        <v>220</v>
      </c>
      <c r="D120" s="1" t="s">
        <v>264</v>
      </c>
      <c r="E120" s="1" t="s">
        <v>286</v>
      </c>
      <c r="F120" s="2">
        <f>'CCG Components'!F120/'CCG Components'!$F120</f>
        <v>1</v>
      </c>
      <c r="G120" s="2">
        <f>'CCG Components'!G120/'CCG Components'!$F120</f>
        <v>0.6878451824179167</v>
      </c>
      <c r="H120" s="2">
        <f>'CCG Components'!H120/'CCG Components'!$F120</f>
        <v>1.6415986599871988</v>
      </c>
      <c r="I120" s="2">
        <f>'CCG Components'!I120/'CCG Components'!$F120</f>
        <v>1.1931368902767481</v>
      </c>
      <c r="J120" s="2">
        <f>'CCG Components'!J120/'CCG Components'!$F120</f>
        <v>0.82944552733648602</v>
      </c>
      <c r="K120" s="2">
        <v>1.11650035090022</v>
      </c>
      <c r="L120" s="2">
        <v>0.99620032310485795</v>
      </c>
      <c r="M120" s="2">
        <f>'CCG Components'!M120/'CCG Components'!$F120</f>
        <v>0.81432415466825092</v>
      </c>
      <c r="N120" s="2">
        <f>'CCG Components'!N120/'CCG Components'!$F120</f>
        <v>1.0963359965652073</v>
      </c>
      <c r="O120" s="2">
        <f>'CCG Components'!O120/'CCG Components'!$F120</f>
        <v>0.95224253812629744</v>
      </c>
      <c r="P120" s="2">
        <f>'CCG Components'!P120/'CCG Components'!$F120</f>
        <v>0.95788466744168144</v>
      </c>
      <c r="Q120" s="2">
        <f>'CCG Components'!Q120/'CCG Components'!$F120</f>
        <v>0.84252533885794656</v>
      </c>
      <c r="R120" s="2">
        <f>'CCG Components'!R120/'CCG Components'!$F120</f>
        <v>0.94336484022072042</v>
      </c>
      <c r="S120" s="2">
        <f>'CCG Components'!V120/'CCG Components'!$F120</f>
        <v>0.94293196175587013</v>
      </c>
    </row>
    <row r="121" spans="1:19">
      <c r="A121" s="1" t="s">
        <v>117</v>
      </c>
      <c r="B121" s="1" t="s">
        <v>476</v>
      </c>
      <c r="C121" s="1" t="s">
        <v>224</v>
      </c>
      <c r="D121" s="1" t="s">
        <v>268</v>
      </c>
      <c r="E121" s="1" t="s">
        <v>286</v>
      </c>
      <c r="F121" s="2">
        <f>'CCG Components'!F121/'CCG Components'!$F121</f>
        <v>1</v>
      </c>
      <c r="G121" s="2">
        <f>'CCG Components'!G121/'CCG Components'!$F121</f>
        <v>0.84280113881633345</v>
      </c>
      <c r="H121" s="2">
        <f>'CCG Components'!H121/'CCG Components'!$F121</f>
        <v>1.2114609931931977</v>
      </c>
      <c r="I121" s="2">
        <f>'CCG Components'!I121/'CCG Components'!$F121</f>
        <v>1.2896776402272023</v>
      </c>
      <c r="J121" s="2">
        <f>'CCG Components'!J121/'CCG Components'!$F121</f>
        <v>0.90797130328549391</v>
      </c>
      <c r="K121" s="2">
        <v>1.1091894519691201</v>
      </c>
      <c r="L121" s="2">
        <v>0.998942971229553</v>
      </c>
      <c r="M121" s="2">
        <f>'CCG Components'!M121/'CCG Components'!$F121</f>
        <v>0.88738002686065443</v>
      </c>
      <c r="N121" s="2">
        <f>'CCG Components'!N121/'CCG Components'!$F121</f>
        <v>0.95733523806736565</v>
      </c>
      <c r="O121" s="2">
        <f>'CCG Components'!O121/'CCG Components'!$F121</f>
        <v>1.0115172536587211</v>
      </c>
      <c r="P121" s="2">
        <f>'CCG Components'!P121/'CCG Components'!$F121</f>
        <v>1.0175105914076463</v>
      </c>
      <c r="Q121" s="2">
        <f>'CCG Components'!Q121/'CCG Components'!$F121</f>
        <v>0.89437554798132557</v>
      </c>
      <c r="R121" s="2">
        <f>'CCG Components'!R121/'CCG Components'!$F121</f>
        <v>1.0020120653903253</v>
      </c>
      <c r="S121" s="2">
        <f>'CCG Components'!V121/'CCG Components'!$F121</f>
        <v>1.0015522756821083</v>
      </c>
    </row>
    <row r="122" spans="1:19">
      <c r="A122" s="1" t="s">
        <v>118</v>
      </c>
      <c r="B122" s="1" t="s">
        <v>477</v>
      </c>
      <c r="C122" s="1" t="s">
        <v>223</v>
      </c>
      <c r="D122" s="1" t="s">
        <v>267</v>
      </c>
      <c r="E122" s="1" t="s">
        <v>286</v>
      </c>
      <c r="F122" s="2">
        <f>'CCG Components'!F122/'CCG Components'!$F122</f>
        <v>1</v>
      </c>
      <c r="G122" s="2">
        <f>'CCG Components'!G122/'CCG Components'!$F122</f>
        <v>0.7709876667433303</v>
      </c>
      <c r="H122" s="2">
        <f>'CCG Components'!H122/'CCG Components'!$F122</f>
        <v>1.115718146274149</v>
      </c>
      <c r="I122" s="2">
        <f>'CCG Components'!I122/'CCG Components'!$F122</f>
        <v>1.1179063649954002</v>
      </c>
      <c r="J122" s="2">
        <f>'CCG Components'!J122/'CCG Components'!$F122</f>
        <v>0.82898414292895406</v>
      </c>
      <c r="K122" s="2">
        <v>1.1161366414893801</v>
      </c>
      <c r="L122" s="2">
        <v>0.997081339359283</v>
      </c>
      <c r="M122" s="2">
        <f>'CCG Components'!M122/'CCG Components'!$F122</f>
        <v>0.82475657983339468</v>
      </c>
      <c r="N122" s="2">
        <f>'CCG Components'!N122/'CCG Components'!$F122</f>
        <v>0.84169424160533579</v>
      </c>
      <c r="O122" s="2">
        <f>'CCG Components'!O122/'CCG Components'!$F122</f>
        <v>0.92397353863904785</v>
      </c>
      <c r="P122" s="2">
        <f>'CCG Components'!P122/'CCG Components'!$F122</f>
        <v>0.92944817139306479</v>
      </c>
      <c r="Q122" s="2">
        <f>'CCG Components'!Q122/'CCG Components'!$F122</f>
        <v>0.82645034601058864</v>
      </c>
      <c r="R122" s="2">
        <f>'CCG Components'!R122/'CCG Components'!$F122</f>
        <v>0.91648423820232405</v>
      </c>
      <c r="S122" s="2">
        <f>'CCG Components'!V122/'CCG Components'!$F122</f>
        <v>0.91606369434359847</v>
      </c>
    </row>
    <row r="123" spans="1:19">
      <c r="A123" s="1" t="s">
        <v>119</v>
      </c>
      <c r="B123" s="1" t="s">
        <v>478</v>
      </c>
      <c r="C123" s="1" t="s">
        <v>221</v>
      </c>
      <c r="D123" s="1" t="s">
        <v>265</v>
      </c>
      <c r="E123" s="1" t="s">
        <v>286</v>
      </c>
      <c r="F123" s="2">
        <f>'CCG Components'!F123/'CCG Components'!$F123</f>
        <v>1</v>
      </c>
      <c r="G123" s="2">
        <f>'CCG Components'!G123/'CCG Components'!$F123</f>
        <v>0.8475526623734887</v>
      </c>
      <c r="H123" s="2">
        <f>'CCG Components'!H123/'CCG Components'!$F123</f>
        <v>1.1449568630533573</v>
      </c>
      <c r="I123" s="2">
        <f>'CCG Components'!I123/'CCG Components'!$F123</f>
        <v>1.2486121575444051</v>
      </c>
      <c r="J123" s="2">
        <f>'CCG Components'!J123/'CCG Components'!$F123</f>
        <v>0.90180911214683324</v>
      </c>
      <c r="K123" s="2">
        <v>1.11520329924982</v>
      </c>
      <c r="L123" s="2">
        <v>0.99762886762618996</v>
      </c>
      <c r="M123" s="2">
        <f>'CCG Components'!M123/'CCG Components'!$F123</f>
        <v>0.89776425863981213</v>
      </c>
      <c r="N123" s="2">
        <f>'CCG Components'!N123/'CCG Components'!$F123</f>
        <v>0.7739175255247327</v>
      </c>
      <c r="O123" s="2">
        <f>'CCG Components'!O123/'CCG Components'!$F123</f>
        <v>0.98908715452158136</v>
      </c>
      <c r="P123" s="2">
        <f>'CCG Components'!P123/'CCG Components'!$F123</f>
        <v>0.99494759175953185</v>
      </c>
      <c r="Q123" s="2">
        <f>'CCG Components'!Q123/'CCG Components'!$F123</f>
        <v>0.88537958532830419</v>
      </c>
      <c r="R123" s="2">
        <f>'CCG Components'!R123/'CCG Components'!$F123</f>
        <v>0.98115669559310881</v>
      </c>
      <c r="S123" s="2">
        <f>'CCG Components'!V123/'CCG Components'!$F123</f>
        <v>0.98070647571416303</v>
      </c>
    </row>
    <row r="124" spans="1:19">
      <c r="A124" s="1" t="s">
        <v>120</v>
      </c>
      <c r="B124" s="1" t="s">
        <v>479</v>
      </c>
      <c r="C124" s="1" t="s">
        <v>223</v>
      </c>
      <c r="D124" s="1" t="s">
        <v>267</v>
      </c>
      <c r="E124" s="1" t="s">
        <v>286</v>
      </c>
      <c r="F124" s="2">
        <f>'CCG Components'!F124/'CCG Components'!$F124</f>
        <v>1</v>
      </c>
      <c r="G124" s="2">
        <f>'CCG Components'!G124/'CCG Components'!$F124</f>
        <v>0.75115434499352507</v>
      </c>
      <c r="H124" s="2">
        <f>'CCG Components'!H124/'CCG Components'!$F124</f>
        <v>1.0626511814737245</v>
      </c>
      <c r="I124" s="2">
        <f>'CCG Components'!I124/'CCG Components'!$F124</f>
        <v>1.191973692624982</v>
      </c>
      <c r="J124" s="2">
        <f>'CCG Components'!J124/'CCG Components'!$F124</f>
        <v>0.80884284050066402</v>
      </c>
      <c r="K124" s="2">
        <v>1.1348004141580601</v>
      </c>
      <c r="L124" s="2">
        <v>0.99779587984085105</v>
      </c>
      <c r="M124" s="2">
        <f>'CCG Components'!M124/'CCG Components'!$F124</f>
        <v>0.8257300914754705</v>
      </c>
      <c r="N124" s="2">
        <f>'CCG Components'!N124/'CCG Components'!$F124</f>
        <v>0.84457455355001676</v>
      </c>
      <c r="O124" s="2">
        <f>'CCG Components'!O124/'CCG Components'!$F124</f>
        <v>0.91989798210853524</v>
      </c>
      <c r="P124" s="2">
        <f>'CCG Components'!P124/'CCG Components'!$F124</f>
        <v>0.92534846679516725</v>
      </c>
      <c r="Q124" s="2">
        <f>'CCG Components'!Q124/'CCG Components'!$F124</f>
        <v>0.82761453768292503</v>
      </c>
      <c r="R124" s="2">
        <f>'CCG Components'!R124/'CCG Components'!$F124</f>
        <v>0.9130470796272856</v>
      </c>
      <c r="S124" s="2">
        <f>'CCG Components'!V124/'CCG Components'!$F124</f>
        <v>0.91262811296527546</v>
      </c>
    </row>
    <row r="125" spans="1:19">
      <c r="A125" s="1" t="s">
        <v>121</v>
      </c>
      <c r="B125" s="1" t="s">
        <v>480</v>
      </c>
      <c r="C125" s="1" t="s">
        <v>222</v>
      </c>
      <c r="D125" s="1" t="s">
        <v>266</v>
      </c>
      <c r="E125" s="1" t="s">
        <v>286</v>
      </c>
      <c r="F125" s="2">
        <f>'CCG Components'!F125/'CCG Components'!$F125</f>
        <v>1</v>
      </c>
      <c r="G125" s="2">
        <f>'CCG Components'!G125/'CCG Components'!$F125</f>
        <v>0.81150136986534049</v>
      </c>
      <c r="H125" s="2">
        <f>'CCG Components'!H125/'CCG Components'!$F125</f>
        <v>1.525026582011876</v>
      </c>
      <c r="I125" s="2">
        <f>'CCG Components'!I125/'CCG Components'!$F125</f>
        <v>1.4476619931583168</v>
      </c>
      <c r="J125" s="2">
        <f>'CCG Components'!J125/'CCG Components'!$F125</f>
        <v>0.92814530905772696</v>
      </c>
      <c r="K125" s="2">
        <v>1.1128770777659001</v>
      </c>
      <c r="L125" s="2">
        <v>0.998219013214111</v>
      </c>
      <c r="M125" s="2">
        <f>'CCG Components'!M125/'CCG Components'!$F125</f>
        <v>0.8667628337888148</v>
      </c>
      <c r="N125" s="2">
        <f>'CCG Components'!N125/'CCG Components'!$F125</f>
        <v>1.00536120113326</v>
      </c>
      <c r="O125" s="2">
        <f>'CCG Components'!O125/'CCG Components'!$F125</f>
        <v>1.0396499125993672</v>
      </c>
      <c r="P125" s="2">
        <f>'CCG Components'!P125/'CCG Components'!$F125</f>
        <v>1.0458099390787086</v>
      </c>
      <c r="Q125" s="2">
        <f>'CCG Components'!Q125/'CCG Components'!$F125</f>
        <v>0.88062267052325938</v>
      </c>
      <c r="R125" s="2">
        <f>'CCG Components'!R125/'CCG Components'!$F125</f>
        <v>1.0250184640590996</v>
      </c>
      <c r="S125" s="2">
        <f>'CCG Components'!V125/'CCG Components'!$F125</f>
        <v>1.0245481174866524</v>
      </c>
    </row>
    <row r="126" spans="1:19">
      <c r="A126" s="1" t="s">
        <v>122</v>
      </c>
      <c r="B126" s="1" t="s">
        <v>481</v>
      </c>
      <c r="C126" s="1" t="s">
        <v>223</v>
      </c>
      <c r="D126" s="1" t="s">
        <v>267</v>
      </c>
      <c r="E126" s="1" t="s">
        <v>286</v>
      </c>
      <c r="F126" s="2">
        <f>'CCG Components'!F126/'CCG Components'!$F126</f>
        <v>1</v>
      </c>
      <c r="G126" s="2">
        <f>'CCG Components'!G126/'CCG Components'!$F126</f>
        <v>0.72388938669051517</v>
      </c>
      <c r="H126" s="2">
        <f>'CCG Components'!H126/'CCG Components'!$F126</f>
        <v>1.3795858258538558</v>
      </c>
      <c r="I126" s="2">
        <f>'CCG Components'!I126/'CCG Components'!$F126</f>
        <v>0.96628214604292728</v>
      </c>
      <c r="J126" s="2">
        <f>'CCG Components'!J126/'CCG Components'!$F126</f>
        <v>0.81688255205199301</v>
      </c>
      <c r="K126" s="2">
        <v>1.1398746202143699</v>
      </c>
      <c r="L126" s="2">
        <v>0.99611300230026201</v>
      </c>
      <c r="M126" s="2">
        <f>'CCG Components'!M126/'CCG Components'!$F126</f>
        <v>0.79427022583683393</v>
      </c>
      <c r="N126" s="2">
        <f>'CCG Components'!N126/'CCG Components'!$F126</f>
        <v>0.9570057452502253</v>
      </c>
      <c r="O126" s="2">
        <f>'CCG Components'!O126/'CCG Components'!$F126</f>
        <v>0.94343453832314128</v>
      </c>
      <c r="P126" s="2">
        <f>'CCG Components'!P126/'CCG Components'!$F126</f>
        <v>0.94902447938615297</v>
      </c>
      <c r="Q126" s="2">
        <f>'CCG Components'!Q126/'CCG Components'!$F126</f>
        <v>0.8105437777781731</v>
      </c>
      <c r="R126" s="2">
        <f>'CCG Components'!R126/'CCG Components'!$F126</f>
        <v>0.93159445542995578</v>
      </c>
      <c r="S126" s="2">
        <f>'CCG Components'!V126/'CCG Components'!$F126</f>
        <v>0.93116697799965953</v>
      </c>
    </row>
    <row r="127" spans="1:19">
      <c r="A127" s="1" t="s">
        <v>123</v>
      </c>
      <c r="B127" s="1" t="s">
        <v>482</v>
      </c>
      <c r="C127" s="1" t="s">
        <v>221</v>
      </c>
      <c r="D127" s="1" t="s">
        <v>265</v>
      </c>
      <c r="E127" s="1" t="s">
        <v>286</v>
      </c>
      <c r="F127" s="2">
        <f>'CCG Components'!F127/'CCG Components'!$F127</f>
        <v>1</v>
      </c>
      <c r="G127" s="2">
        <f>'CCG Components'!G127/'CCG Components'!$F127</f>
        <v>0.75877832385915045</v>
      </c>
      <c r="H127" s="2">
        <f>'CCG Components'!H127/'CCG Components'!$F127</f>
        <v>1.1737357887257225</v>
      </c>
      <c r="I127" s="2">
        <f>'CCG Components'!I127/'CCG Components'!$F127</f>
        <v>1.1893983893889153</v>
      </c>
      <c r="J127" s="2">
        <f>'CCG Components'!J127/'CCG Components'!$F127</f>
        <v>0.82913010434998347</v>
      </c>
      <c r="K127" s="2">
        <v>1.1178290941611899</v>
      </c>
      <c r="L127" s="2">
        <v>0.99682325124740601</v>
      </c>
      <c r="M127" s="2">
        <f>'CCG Components'!M127/'CCG Components'!$F127</f>
        <v>0.83564771073586919</v>
      </c>
      <c r="N127" s="2">
        <f>'CCG Components'!N127/'CCG Components'!$F127</f>
        <v>0.90798722959103106</v>
      </c>
      <c r="O127" s="2">
        <f>'CCG Components'!O127/'CCG Components'!$F127</f>
        <v>0.9326683371631771</v>
      </c>
      <c r="P127" s="2">
        <f>'CCG Components'!P127/'CCG Components'!$F127</f>
        <v>0.9381944874410183</v>
      </c>
      <c r="Q127" s="2">
        <f>'CCG Components'!Q127/'CCG Components'!$F127</f>
        <v>0.84288166262138553</v>
      </c>
      <c r="R127" s="2">
        <f>'CCG Components'!R127/'CCG Components'!$F127</f>
        <v>0.926197835195264</v>
      </c>
      <c r="S127" s="2">
        <f>'CCG Components'!V127/'CCG Components'!$F127</f>
        <v>0.92577283409287692</v>
      </c>
    </row>
    <row r="128" spans="1:19">
      <c r="A128" s="1" t="s">
        <v>124</v>
      </c>
      <c r="B128" s="1" t="s">
        <v>483</v>
      </c>
      <c r="C128" s="1" t="s">
        <v>223</v>
      </c>
      <c r="D128" s="1" t="s">
        <v>267</v>
      </c>
      <c r="E128" s="1" t="s">
        <v>286</v>
      </c>
      <c r="F128" s="2">
        <f>'CCG Components'!F128/'CCG Components'!$F128</f>
        <v>1</v>
      </c>
      <c r="G128" s="2">
        <f>'CCG Components'!G128/'CCG Components'!$F128</f>
        <v>0.83132864549144769</v>
      </c>
      <c r="H128" s="2">
        <f>'CCG Components'!H128/'CCG Components'!$F128</f>
        <v>0.78362846318386559</v>
      </c>
      <c r="I128" s="2">
        <f>'CCG Components'!I128/'CCG Components'!$F128</f>
        <v>1.1907450843915284</v>
      </c>
      <c r="J128" s="2">
        <f>'CCG Components'!J128/'CCG Components'!$F128</f>
        <v>0.84020624950082634</v>
      </c>
      <c r="K128" s="2">
        <v>1.1053004588017099</v>
      </c>
      <c r="L128" s="2">
        <v>0.99769794940948497</v>
      </c>
      <c r="M128" s="2">
        <f>'CCG Components'!M128/'CCG Components'!$F128</f>
        <v>0.80579478779350289</v>
      </c>
      <c r="N128" s="2">
        <f>'CCG Components'!N128/'CCG Components'!$F128</f>
        <v>0.66011354376513731</v>
      </c>
      <c r="O128" s="2">
        <f>'CCG Components'!O128/'CCG Components'!$F128</f>
        <v>0.90668265270342385</v>
      </c>
      <c r="P128" s="2">
        <f>'CCG Components'!P128/'CCG Components'!$F128</f>
        <v>0.91205483528270026</v>
      </c>
      <c r="Q128" s="2">
        <f>'CCG Components'!Q128/'CCG Components'!$F128</f>
        <v>0.79122666339066638</v>
      </c>
      <c r="R128" s="2">
        <f>'CCG Components'!R128/'CCG Components'!$F128</f>
        <v>0.89684666615727537</v>
      </c>
      <c r="S128" s="2">
        <f>'CCG Components'!V128/'CCG Components'!$F128</f>
        <v>0.89643513332130342</v>
      </c>
    </row>
    <row r="129" spans="1:19">
      <c r="A129" s="1" t="s">
        <v>125</v>
      </c>
      <c r="B129" s="1" t="s">
        <v>484</v>
      </c>
      <c r="C129" s="1" t="s">
        <v>220</v>
      </c>
      <c r="D129" s="1" t="s">
        <v>264</v>
      </c>
      <c r="E129" s="1" t="s">
        <v>286</v>
      </c>
      <c r="F129" s="2">
        <f>'CCG Components'!F129/'CCG Components'!$F129</f>
        <v>1</v>
      </c>
      <c r="G129" s="2">
        <f>'CCG Components'!G129/'CCG Components'!$F129</f>
        <v>1.0249167876044216</v>
      </c>
      <c r="H129" s="2">
        <f>'CCG Components'!H129/'CCG Components'!$F129</f>
        <v>0.77908496599302535</v>
      </c>
      <c r="I129" s="2">
        <f>'CCG Components'!I129/'CCG Components'!$F129</f>
        <v>1.2065411531324683</v>
      </c>
      <c r="J129" s="2">
        <f>'CCG Components'!J129/'CCG Components'!$F129</f>
        <v>1.0013572887262223</v>
      </c>
      <c r="K129" s="2">
        <v>1.0810245397535501</v>
      </c>
      <c r="L129" s="2">
        <v>0.99830120801925704</v>
      </c>
      <c r="M129" s="2">
        <f>'CCG Components'!M129/'CCG Components'!$F129</f>
        <v>0.99207087830283169</v>
      </c>
      <c r="N129" s="2">
        <f>'CCG Components'!N129/'CCG Components'!$F129</f>
        <v>0.8337926598905423</v>
      </c>
      <c r="O129" s="2">
        <f>'CCG Components'!O129/'CCG Components'!$F129</f>
        <v>1.0625694983734084</v>
      </c>
      <c r="P129" s="2">
        <f>'CCG Components'!P129/'CCG Components'!$F129</f>
        <v>1.0688653256194816</v>
      </c>
      <c r="Q129" s="2">
        <f>'CCG Components'!Q129/'CCG Components'!$F129</f>
        <v>0.97624305646160281</v>
      </c>
      <c r="R129" s="2">
        <f>'CCG Components'!R129/'CCG Components'!$F129</f>
        <v>1.0572073230851693</v>
      </c>
      <c r="S129" s="2">
        <f>'CCG Components'!V129/'CCG Components'!$F129</f>
        <v>1.0567222061256074</v>
      </c>
    </row>
    <row r="130" spans="1:19">
      <c r="A130" s="1" t="s">
        <v>126</v>
      </c>
      <c r="B130" s="1" t="s">
        <v>485</v>
      </c>
      <c r="C130" s="1" t="s">
        <v>223</v>
      </c>
      <c r="D130" s="1" t="s">
        <v>267</v>
      </c>
      <c r="E130" s="1" t="s">
        <v>286</v>
      </c>
      <c r="F130" s="2">
        <f>'CCG Components'!F130/'CCG Components'!$F130</f>
        <v>1</v>
      </c>
      <c r="G130" s="2">
        <f>'CCG Components'!G130/'CCG Components'!$F130</f>
        <v>0.88171205474249337</v>
      </c>
      <c r="H130" s="2">
        <f>'CCG Components'!H130/'CCG Components'!$F130</f>
        <v>0.64857683156254931</v>
      </c>
      <c r="I130" s="2">
        <f>'CCG Components'!I130/'CCG Components'!$F130</f>
        <v>1.2933792135916393</v>
      </c>
      <c r="J130" s="2">
        <f>'CCG Components'!J130/'CCG Components'!$F130</f>
        <v>0.86930226062180793</v>
      </c>
      <c r="K130" s="2">
        <v>1.09493786109193</v>
      </c>
      <c r="L130" s="2">
        <v>0.99800729751586903</v>
      </c>
      <c r="M130" s="2">
        <f>'CCG Components'!M130/'CCG Components'!$F130</f>
        <v>0.84641522533140012</v>
      </c>
      <c r="N130" s="2">
        <f>'CCG Components'!N130/'CCG Components'!$F130</f>
        <v>0.84343216008831923</v>
      </c>
      <c r="O130" s="2">
        <f>'CCG Components'!O130/'CCG Components'!$F130</f>
        <v>0.94710826928568081</v>
      </c>
      <c r="P130" s="2">
        <f>'CCG Components'!P130/'CCG Components'!$F130</f>
        <v>0.95271997756064808</v>
      </c>
      <c r="Q130" s="2">
        <f>'CCG Components'!Q130/'CCG Components'!$F130</f>
        <v>0.84611691880709194</v>
      </c>
      <c r="R130" s="2">
        <f>'CCG Components'!R130/'CCG Components'!$F130</f>
        <v>0.93930226775485592</v>
      </c>
      <c r="S130" s="2">
        <f>'CCG Components'!V130/'CCG Components'!$F130</f>
        <v>0.93887125346816591</v>
      </c>
    </row>
    <row r="131" spans="1:19">
      <c r="A131" s="1" t="s">
        <v>127</v>
      </c>
      <c r="B131" s="1" t="s">
        <v>486</v>
      </c>
      <c r="C131" s="1" t="s">
        <v>221</v>
      </c>
      <c r="D131" s="1" t="s">
        <v>265</v>
      </c>
      <c r="E131" s="1" t="s">
        <v>286</v>
      </c>
      <c r="F131" s="2">
        <f>'CCG Components'!F131/'CCG Components'!$F131</f>
        <v>1</v>
      </c>
      <c r="G131" s="2">
        <f>'CCG Components'!G131/'CCG Components'!$F131</f>
        <v>0.78546777296777293</v>
      </c>
      <c r="H131" s="2">
        <f>'CCG Components'!H131/'CCG Components'!$F131</f>
        <v>1.6982581269039603</v>
      </c>
      <c r="I131" s="2">
        <f>'CCG Components'!I131/'CCG Components'!$F131</f>
        <v>1.0581485740339907</v>
      </c>
      <c r="J131" s="2">
        <f>'CCG Components'!J131/'CCG Components'!$F131</f>
        <v>0.91223652316260118</v>
      </c>
      <c r="K131" s="2">
        <v>1.14488498294452</v>
      </c>
      <c r="L131" s="2">
        <v>0.99632716178893999</v>
      </c>
      <c r="M131" s="2">
        <f>'CCG Components'!M131/'CCG Components'!$F131</f>
        <v>0.82497223864309766</v>
      </c>
      <c r="N131" s="2">
        <f>'CCG Components'!N131/'CCG Components'!$F131</f>
        <v>1.0010045269159853</v>
      </c>
      <c r="O131" s="2">
        <f>'CCG Components'!O131/'CCG Components'!$F131</f>
        <v>1.0506955510808684</v>
      </c>
      <c r="P131" s="2">
        <f>'CCG Components'!P131/'CCG Components'!$F131</f>
        <v>1.0569210240385893</v>
      </c>
      <c r="Q131" s="2">
        <f>'CCG Components'!Q131/'CCG Components'!$F131</f>
        <v>0.84257546747038647</v>
      </c>
      <c r="R131" s="2">
        <f>'CCG Components'!R131/'CCG Components'!$F131</f>
        <v>1.0299421876916708</v>
      </c>
      <c r="S131" s="2">
        <f>'CCG Components'!V131/'CCG Components'!$F131</f>
        <v>1.0294695817876938</v>
      </c>
    </row>
    <row r="132" spans="1:19">
      <c r="A132" s="1" t="s">
        <v>128</v>
      </c>
      <c r="B132" s="1" t="s">
        <v>487</v>
      </c>
      <c r="C132" s="1" t="s">
        <v>224</v>
      </c>
      <c r="D132" s="1" t="s">
        <v>268</v>
      </c>
      <c r="E132" s="1" t="s">
        <v>286</v>
      </c>
      <c r="F132" s="2">
        <f>'CCG Components'!F132/'CCG Components'!$F132</f>
        <v>1</v>
      </c>
      <c r="G132" s="2">
        <f>'CCG Components'!G132/'CCG Components'!$F132</f>
        <v>0.74816444080162325</v>
      </c>
      <c r="H132" s="2">
        <f>'CCG Components'!H132/'CCG Components'!$F132</f>
        <v>1.1214778039064262</v>
      </c>
      <c r="I132" s="2">
        <f>'CCG Components'!I132/'CCG Components'!$F132</f>
        <v>1.0284204762395852</v>
      </c>
      <c r="J132" s="2">
        <f>'CCG Components'!J132/'CCG Components'!$F132</f>
        <v>0.80701065543115802</v>
      </c>
      <c r="K132" s="2">
        <v>1.1093299310475899</v>
      </c>
      <c r="L132" s="2">
        <v>0.99753570556640603</v>
      </c>
      <c r="M132" s="2">
        <f>'CCG Components'!M132/'CCG Components'!$F132</f>
        <v>0.75949833035909964</v>
      </c>
      <c r="N132" s="2">
        <f>'CCG Components'!N132/'CCG Components'!$F132</f>
        <v>0.69114323762333496</v>
      </c>
      <c r="O132" s="2">
        <f>'CCG Components'!O132/'CCG Components'!$F132</f>
        <v>0.88021309254261815</v>
      </c>
      <c r="P132" s="2">
        <f>'CCG Components'!P132/'CCG Components'!$F132</f>
        <v>0.88542844041291124</v>
      </c>
      <c r="Q132" s="2">
        <f>'CCG Components'!Q132/'CCG Components'!$F132</f>
        <v>0.75266282108552318</v>
      </c>
      <c r="R132" s="2">
        <f>'CCG Components'!R132/'CCG Components'!$F132</f>
        <v>0.86871775149694486</v>
      </c>
      <c r="S132" s="2">
        <f>'CCG Components'!V132/'CCG Components'!$F132</f>
        <v>0.86831912607587425</v>
      </c>
    </row>
    <row r="133" spans="1:19">
      <c r="A133" s="1" t="s">
        <v>129</v>
      </c>
      <c r="B133" s="1" t="s">
        <v>488</v>
      </c>
      <c r="C133" s="1" t="s">
        <v>222</v>
      </c>
      <c r="D133" s="1" t="s">
        <v>266</v>
      </c>
      <c r="E133" s="1" t="s">
        <v>286</v>
      </c>
      <c r="F133" s="2">
        <f>'CCG Components'!F133/'CCG Components'!$F133</f>
        <v>1</v>
      </c>
      <c r="G133" s="2">
        <f>'CCG Components'!G133/'CCG Components'!$F133</f>
        <v>0.68528597333856112</v>
      </c>
      <c r="H133" s="2">
        <f>'CCG Components'!H133/'CCG Components'!$F133</f>
        <v>1.6888767214761811</v>
      </c>
      <c r="I133" s="2">
        <f>'CCG Components'!I133/'CCG Components'!$F133</f>
        <v>1.01844912455891</v>
      </c>
      <c r="J133" s="2">
        <f>'CCG Components'!J133/'CCG Components'!$F133</f>
        <v>0.82604901207268133</v>
      </c>
      <c r="K133" s="2">
        <v>1.13901134396673</v>
      </c>
      <c r="L133" s="2">
        <v>0.99661940336227395</v>
      </c>
      <c r="M133" s="2">
        <f>'CCG Components'!M133/'CCG Components'!$F133</f>
        <v>0.78893617167470109</v>
      </c>
      <c r="N133" s="2">
        <f>'CCG Components'!N133/'CCG Components'!$F133</f>
        <v>1.0102394138404234</v>
      </c>
      <c r="O133" s="2">
        <f>'CCG Components'!O133/'CCG Components'!$F133</f>
        <v>0.95860703487241872</v>
      </c>
      <c r="P133" s="2">
        <f>'CCG Components'!P133/'CCG Components'!$F133</f>
        <v>0.9642868744477745</v>
      </c>
      <c r="Q133" s="2">
        <f>'CCG Components'!Q133/'CCG Components'!$F133</f>
        <v>0.81106649589127344</v>
      </c>
      <c r="R133" s="2">
        <f>'CCG Components'!R133/'CCG Components'!$F133</f>
        <v>0.94500162503896079</v>
      </c>
      <c r="S133" s="2">
        <f>'CCG Components'!V133/'CCG Components'!$F133</f>
        <v>0.94456799550848969</v>
      </c>
    </row>
    <row r="134" spans="1:19">
      <c r="A134" s="1" t="s">
        <v>130</v>
      </c>
      <c r="B134" s="1" t="s">
        <v>489</v>
      </c>
      <c r="C134" s="1" t="s">
        <v>222</v>
      </c>
      <c r="D134" s="1" t="s">
        <v>266</v>
      </c>
      <c r="E134" s="1" t="s">
        <v>286</v>
      </c>
      <c r="F134" s="2">
        <f>'CCG Components'!F134/'CCG Components'!$F134</f>
        <v>1</v>
      </c>
      <c r="G134" s="2">
        <f>'CCG Components'!G134/'CCG Components'!$F134</f>
        <v>0.76482526637769044</v>
      </c>
      <c r="H134" s="2">
        <f>'CCG Components'!H134/'CCG Components'!$F134</f>
        <v>1.6327987731221631</v>
      </c>
      <c r="I134" s="2">
        <f>'CCG Components'!I134/'CCG Components'!$F134</f>
        <v>1.3184753861828298</v>
      </c>
      <c r="J134" s="2">
        <f>'CCG Components'!J134/'CCG Components'!$F134</f>
        <v>0.89758180109854457</v>
      </c>
      <c r="K134" s="2">
        <v>1.11828269999548</v>
      </c>
      <c r="L134" s="2">
        <v>0.99679189920425404</v>
      </c>
      <c r="M134" s="2">
        <f>'CCG Components'!M134/'CCG Components'!$F134</f>
        <v>0.84790033030180534</v>
      </c>
      <c r="N134" s="2">
        <f>'CCG Components'!N134/'CCG Components'!$F134</f>
        <v>1.0283968112462785</v>
      </c>
      <c r="O134" s="2">
        <f>'CCG Components'!O134/'CCG Components'!$F134</f>
        <v>1.0151119537416009</v>
      </c>
      <c r="P134" s="2">
        <f>'CCG Components'!P134/'CCG Components'!$F134</f>
        <v>1.0211265904368612</v>
      </c>
      <c r="Q134" s="2">
        <f>'CCG Components'!Q134/'CCG Components'!$F134</f>
        <v>0.86594997839625276</v>
      </c>
      <c r="R134" s="2">
        <f>'CCG Components'!R134/'CCG Components'!$F134</f>
        <v>1.0015951175752775</v>
      </c>
      <c r="S134" s="2">
        <f>'CCG Components'!V134/'CCG Components'!$F134</f>
        <v>1.0011355191904194</v>
      </c>
    </row>
    <row r="135" spans="1:19">
      <c r="A135" s="1" t="s">
        <v>131</v>
      </c>
      <c r="B135" s="1" t="s">
        <v>490</v>
      </c>
      <c r="C135" s="1" t="s">
        <v>220</v>
      </c>
      <c r="D135" s="1" t="s">
        <v>264</v>
      </c>
      <c r="E135" s="1" t="s">
        <v>286</v>
      </c>
      <c r="F135" s="2">
        <f>'CCG Components'!F135/'CCG Components'!$F135</f>
        <v>1</v>
      </c>
      <c r="G135" s="2">
        <f>'CCG Components'!G135/'CCG Components'!$F135</f>
        <v>0.66647418212844467</v>
      </c>
      <c r="H135" s="2">
        <f>'CCG Components'!H135/'CCG Components'!$F135</f>
        <v>1.2000146194776813</v>
      </c>
      <c r="I135" s="2">
        <f>'CCG Components'!I135/'CCG Components'!$F135</f>
        <v>1.2359622294451404</v>
      </c>
      <c r="J135" s="2">
        <f>'CCG Components'!J135/'CCG Components'!$F135</f>
        <v>0.75758635804288399</v>
      </c>
      <c r="K135" s="2">
        <v>1.1148441264621101</v>
      </c>
      <c r="L135" s="2">
        <v>0.99623668193817105</v>
      </c>
      <c r="M135" s="2">
        <f>'CCG Components'!M135/'CCG Components'!$F135</f>
        <v>0.78754159657701572</v>
      </c>
      <c r="N135" s="2">
        <f>'CCG Components'!N135/'CCG Components'!$F135</f>
        <v>0.98759392384260369</v>
      </c>
      <c r="O135" s="2">
        <f>'CCG Components'!O135/'CCG Components'!$F135</f>
        <v>0.86695799651319605</v>
      </c>
      <c r="P135" s="2">
        <f>'CCG Components'!P135/'CCG Components'!$F135</f>
        <v>0.87209480665503059</v>
      </c>
      <c r="Q135" s="2">
        <f>'CCG Components'!Q135/'CCG Components'!$F135</f>
        <v>0.80754682930357446</v>
      </c>
      <c r="R135" s="2">
        <f>'CCG Components'!R135/'CCG Components'!$F135</f>
        <v>0.86397040535942715</v>
      </c>
      <c r="S135" s="2">
        <f>'CCG Components'!V135/'CCG Components'!$F135</f>
        <v>0.86357395833617279</v>
      </c>
    </row>
    <row r="136" spans="1:19">
      <c r="A136" s="1" t="s">
        <v>132</v>
      </c>
      <c r="B136" s="1" t="s">
        <v>491</v>
      </c>
      <c r="C136" s="1" t="s">
        <v>220</v>
      </c>
      <c r="D136" s="1" t="s">
        <v>264</v>
      </c>
      <c r="E136" s="1" t="s">
        <v>286</v>
      </c>
      <c r="F136" s="2">
        <f>'CCG Components'!F136/'CCG Components'!$F136</f>
        <v>1</v>
      </c>
      <c r="G136" s="2">
        <f>'CCG Components'!G136/'CCG Components'!$F136</f>
        <v>0.79374560497734825</v>
      </c>
      <c r="H136" s="2">
        <f>'CCG Components'!H136/'CCG Components'!$F136</f>
        <v>0.90803717693111141</v>
      </c>
      <c r="I136" s="2">
        <f>'CCG Components'!I136/'CCG Components'!$F136</f>
        <v>1.2878121755818495</v>
      </c>
      <c r="J136" s="2">
        <f>'CCG Components'!J136/'CCG Components'!$F136</f>
        <v>0.8286992642372849</v>
      </c>
      <c r="K136" s="2">
        <v>1.0964011667861</v>
      </c>
      <c r="L136" s="2">
        <v>0.99736297130584695</v>
      </c>
      <c r="M136" s="2">
        <f>'CCG Components'!M136/'CCG Components'!$F136</f>
        <v>0.82785815064701718</v>
      </c>
      <c r="N136" s="2">
        <f>'CCG Components'!N136/'CCG Components'!$F136</f>
        <v>0.75186857910008986</v>
      </c>
      <c r="O136" s="2">
        <f>'CCG Components'!O136/'CCG Components'!$F136</f>
        <v>0.89778935897808287</v>
      </c>
      <c r="P136" s="2">
        <f>'CCG Components'!P136/'CCG Components'!$F136</f>
        <v>0.90310884793023272</v>
      </c>
      <c r="Q136" s="2">
        <f>'CCG Components'!Q136/'CCG Components'!$F136</f>
        <v>0.82025919349232446</v>
      </c>
      <c r="R136" s="2">
        <f>'CCG Components'!R136/'CCG Components'!$F136</f>
        <v>0.89268088616482111</v>
      </c>
      <c r="S136" s="2">
        <f>'CCG Components'!V136/'CCG Components'!$F136</f>
        <v>0.8922712648654797</v>
      </c>
    </row>
    <row r="137" spans="1:19">
      <c r="A137" s="1" t="s">
        <v>133</v>
      </c>
      <c r="B137" s="1" t="s">
        <v>492</v>
      </c>
      <c r="C137" s="1" t="s">
        <v>224</v>
      </c>
      <c r="D137" s="1" t="s">
        <v>268</v>
      </c>
      <c r="E137" s="1" t="s">
        <v>286</v>
      </c>
      <c r="F137" s="2">
        <f>'CCG Components'!F137/'CCG Components'!$F137</f>
        <v>1</v>
      </c>
      <c r="G137" s="2">
        <f>'CCG Components'!G137/'CCG Components'!$F137</f>
        <v>0.73571491895800512</v>
      </c>
      <c r="H137" s="2">
        <f>'CCG Components'!H137/'CCG Components'!$F137</f>
        <v>1.0750470126737852</v>
      </c>
      <c r="I137" s="2">
        <f>'CCG Components'!I137/'CCG Components'!$F137</f>
        <v>0.98016457901132459</v>
      </c>
      <c r="J137" s="2">
        <f>'CCG Components'!J137/'CCG Components'!$F137</f>
        <v>0.78877745222443407</v>
      </c>
      <c r="K137" s="2">
        <v>1.1231726097235699</v>
      </c>
      <c r="L137" s="2">
        <v>0.99800461530685403</v>
      </c>
      <c r="M137" s="2">
        <f>'CCG Components'!M137/'CCG Components'!$F137</f>
        <v>0.8177612078517541</v>
      </c>
      <c r="N137" s="2">
        <f>'CCG Components'!N137/'CCG Components'!$F137</f>
        <v>0.65139127770513461</v>
      </c>
      <c r="O137" s="2">
        <f>'CCG Components'!O137/'CCG Components'!$F137</f>
        <v>0.86876540354282128</v>
      </c>
      <c r="P137" s="2">
        <f>'CCG Components'!P137/'CCG Components'!$F137</f>
        <v>0.87391292274645327</v>
      </c>
      <c r="Q137" s="2">
        <f>'CCG Components'!Q137/'CCG Components'!$F137</f>
        <v>0.80112421483709217</v>
      </c>
      <c r="R137" s="2">
        <f>'CCG Components'!R137/'CCG Components'!$F137</f>
        <v>0.86475129294627839</v>
      </c>
      <c r="S137" s="2">
        <f>'CCG Components'!V137/'CCG Components'!$F137</f>
        <v>0.86435448759991818</v>
      </c>
    </row>
    <row r="138" spans="1:19">
      <c r="A138" s="1" t="s">
        <v>134</v>
      </c>
      <c r="B138" s="1" t="s">
        <v>493</v>
      </c>
      <c r="C138" s="1" t="s">
        <v>222</v>
      </c>
      <c r="D138" s="1" t="s">
        <v>266</v>
      </c>
      <c r="E138" s="1" t="s">
        <v>286</v>
      </c>
      <c r="F138" s="2">
        <f>'CCG Components'!F138/'CCG Components'!$F138</f>
        <v>1</v>
      </c>
      <c r="G138" s="2">
        <f>'CCG Components'!G138/'CCG Components'!$F138</f>
        <v>0.716233586488082</v>
      </c>
      <c r="H138" s="2">
        <f>'CCG Components'!H138/'CCG Components'!$F138</f>
        <v>1.6547957047295996</v>
      </c>
      <c r="I138" s="2">
        <f>'CCG Components'!I138/'CCG Components'!$F138</f>
        <v>1.1881580889212426</v>
      </c>
      <c r="J138" s="2">
        <f>'CCG Components'!J138/'CCG Components'!$F138</f>
        <v>0.85452812224624208</v>
      </c>
      <c r="K138" s="2">
        <v>1.1417909271797799</v>
      </c>
      <c r="L138" s="2">
        <v>0.99635225534439098</v>
      </c>
      <c r="M138" s="2">
        <f>'CCG Components'!M138/'CCG Components'!$F138</f>
        <v>0.83010936277583414</v>
      </c>
      <c r="N138" s="2">
        <f>'CCG Components'!N138/'CCG Components'!$F138</f>
        <v>0.99485390712697397</v>
      </c>
      <c r="O138" s="2">
        <f>'CCG Components'!O138/'CCG Components'!$F138</f>
        <v>0.98809720570511983</v>
      </c>
      <c r="P138" s="2">
        <f>'CCG Components'!P138/'CCG Components'!$F138</f>
        <v>0.99395177740040186</v>
      </c>
      <c r="Q138" s="2">
        <f>'CCG Components'!Q138/'CCG Components'!$F138</f>
        <v>0.84658381721094822</v>
      </c>
      <c r="R138" s="2">
        <f>'CCG Components'!R138/'CCG Components'!$F138</f>
        <v>0.97540314898754554</v>
      </c>
      <c r="S138" s="2">
        <f>'CCG Components'!V138/'CCG Components'!$F138</f>
        <v>0.97495556921804161</v>
      </c>
    </row>
    <row r="139" spans="1:19">
      <c r="A139" s="1" t="s">
        <v>135</v>
      </c>
      <c r="B139" s="1" t="s">
        <v>494</v>
      </c>
      <c r="C139" s="1" t="s">
        <v>224</v>
      </c>
      <c r="D139" s="1" t="s">
        <v>268</v>
      </c>
      <c r="E139" s="1" t="s">
        <v>286</v>
      </c>
      <c r="F139" s="2">
        <f>'CCG Components'!F139/'CCG Components'!$F139</f>
        <v>1</v>
      </c>
      <c r="G139" s="2">
        <f>'CCG Components'!G139/'CCG Components'!$F139</f>
        <v>0.75116321003933784</v>
      </c>
      <c r="H139" s="2">
        <f>'CCG Components'!H139/'CCG Components'!$F139</f>
        <v>1.0320238140014426</v>
      </c>
      <c r="I139" s="2">
        <f>'CCG Components'!I139/'CCG Components'!$F139</f>
        <v>1.1225000387183561</v>
      </c>
      <c r="J139" s="2">
        <f>'CCG Components'!J139/'CCG Components'!$F139</f>
        <v>0.80209401068148356</v>
      </c>
      <c r="K139" s="2">
        <v>1.1101022521222601</v>
      </c>
      <c r="L139" s="2">
        <v>0.99718743562698398</v>
      </c>
      <c r="M139" s="2">
        <f>'CCG Components'!M139/'CCG Components'!$F139</f>
        <v>0.7887802789427677</v>
      </c>
      <c r="N139" s="2">
        <f>'CCG Components'!N139/'CCG Components'!$F139</f>
        <v>0.79057372583421459</v>
      </c>
      <c r="O139" s="2">
        <f>'CCG Components'!O139/'CCG Components'!$F139</f>
        <v>0.88662676993122347</v>
      </c>
      <c r="P139" s="2">
        <f>'CCG Components'!P139/'CCG Components'!$F139</f>
        <v>0.89188011946156087</v>
      </c>
      <c r="Q139" s="2">
        <f>'CCG Components'!Q139/'CCG Components'!$F139</f>
        <v>0.78895962363191241</v>
      </c>
      <c r="R139" s="2">
        <f>'CCG Components'!R139/'CCG Components'!$F139</f>
        <v>0.87892591943899923</v>
      </c>
      <c r="S139" s="2">
        <f>'CCG Components'!V139/'CCG Components'!$F139</f>
        <v>0.87852260983225694</v>
      </c>
    </row>
    <row r="140" spans="1:19">
      <c r="A140" s="1" t="s">
        <v>136</v>
      </c>
      <c r="B140" s="1" t="s">
        <v>495</v>
      </c>
      <c r="C140" s="1" t="s">
        <v>224</v>
      </c>
      <c r="D140" s="1" t="s">
        <v>268</v>
      </c>
      <c r="E140" s="1" t="s">
        <v>286</v>
      </c>
      <c r="F140" s="2">
        <f>'CCG Components'!F140/'CCG Components'!$F140</f>
        <v>1</v>
      </c>
      <c r="G140" s="2">
        <f>'CCG Components'!G140/'CCG Components'!$F140</f>
        <v>0.91615642269631148</v>
      </c>
      <c r="H140" s="2">
        <f>'CCG Components'!H140/'CCG Components'!$F140</f>
        <v>1.1615782836396351</v>
      </c>
      <c r="I140" s="2">
        <f>'CCG Components'!I140/'CCG Components'!$F140</f>
        <v>1.0346248875465878</v>
      </c>
      <c r="J140" s="2">
        <f>'CCG Components'!J140/'CCG Components'!$F140</f>
        <v>0.95211397270864917</v>
      </c>
      <c r="K140" s="2">
        <v>1.09913320942543</v>
      </c>
      <c r="L140" s="2">
        <v>0.99743425846099898</v>
      </c>
      <c r="M140" s="2">
        <f>'CCG Components'!M140/'CCG Components'!$F140</f>
        <v>0.88259845321335562</v>
      </c>
      <c r="N140" s="2">
        <f>'CCG Components'!N140/'CCG Components'!$F140</f>
        <v>0.82534161740136225</v>
      </c>
      <c r="O140" s="2">
        <f>'CCG Components'!O140/'CCG Components'!$F140</f>
        <v>1.0299168182109704</v>
      </c>
      <c r="P140" s="2">
        <f>'CCG Components'!P140/'CCG Components'!$F140</f>
        <v>1.036019175162876</v>
      </c>
      <c r="Q140" s="2">
        <f>'CCG Components'!Q140/'CCG Components'!$F140</f>
        <v>0.87687276963215632</v>
      </c>
      <c r="R140" s="2">
        <f>'CCG Components'!R140/'CCG Components'!$F140</f>
        <v>1.0159880399307935</v>
      </c>
      <c r="S140" s="2">
        <f>'CCG Components'!V140/'CCG Components'!$F140</f>
        <v>1.0155218371169079</v>
      </c>
    </row>
    <row r="141" spans="1:19">
      <c r="A141" s="1" t="s">
        <v>137</v>
      </c>
      <c r="B141" s="1" t="s">
        <v>496</v>
      </c>
      <c r="C141" s="1" t="s">
        <v>220</v>
      </c>
      <c r="D141" s="1" t="s">
        <v>264</v>
      </c>
      <c r="E141" s="1" t="s">
        <v>286</v>
      </c>
      <c r="F141" s="2">
        <f>'CCG Components'!F141/'CCG Components'!$F141</f>
        <v>1</v>
      </c>
      <c r="G141" s="2">
        <f>'CCG Components'!G141/'CCG Components'!$F141</f>
        <v>0.63809296217006872</v>
      </c>
      <c r="H141" s="2">
        <f>'CCG Components'!H141/'CCG Components'!$F141</f>
        <v>1.5512433011454219</v>
      </c>
      <c r="I141" s="2">
        <f>'CCG Components'!I141/'CCG Components'!$F141</f>
        <v>1.1563426916318738</v>
      </c>
      <c r="J141" s="2">
        <f>'CCG Components'!J141/'CCG Components'!$F141</f>
        <v>0.77509512673020697</v>
      </c>
      <c r="K141" s="2">
        <v>1.11683641510821</v>
      </c>
      <c r="L141" s="2">
        <v>0.99593394994735696</v>
      </c>
      <c r="M141" s="2">
        <f>'CCG Components'!M141/'CCG Components'!$F141</f>
        <v>0.74713766449889596</v>
      </c>
      <c r="N141" s="2">
        <f>'CCG Components'!N141/'CCG Components'!$F141</f>
        <v>1.0820608707023187</v>
      </c>
      <c r="O141" s="2">
        <f>'CCG Components'!O141/'CCG Components'!$F141</f>
        <v>0.89627832383161876</v>
      </c>
      <c r="P141" s="2">
        <f>'CCG Components'!P141/'CCG Components'!$F141</f>
        <v>0.90158885975409908</v>
      </c>
      <c r="Q141" s="2">
        <f>'CCG Components'!Q141/'CCG Components'!$F141</f>
        <v>0.78062998511923831</v>
      </c>
      <c r="R141" s="2">
        <f>'CCG Components'!R141/'CCG Components'!$F141</f>
        <v>0.88636423958595023</v>
      </c>
      <c r="S141" s="2">
        <f>'CCG Components'!V141/'CCG Components'!$F141</f>
        <v>0.88595751678373058</v>
      </c>
    </row>
    <row r="142" spans="1:19">
      <c r="A142" s="1" t="s">
        <v>138</v>
      </c>
      <c r="B142" s="1" t="s">
        <v>497</v>
      </c>
      <c r="C142" s="1" t="s">
        <v>220</v>
      </c>
      <c r="D142" s="1" t="s">
        <v>264</v>
      </c>
      <c r="E142" s="1" t="s">
        <v>286</v>
      </c>
      <c r="F142" s="2">
        <f>'CCG Components'!F142/'CCG Components'!$F142</f>
        <v>1</v>
      </c>
      <c r="G142" s="2">
        <f>'CCG Components'!G142/'CCG Components'!$F142</f>
        <v>0.78132278155372692</v>
      </c>
      <c r="H142" s="2">
        <f>'CCG Components'!H142/'CCG Components'!$F142</f>
        <v>0.99019555859136843</v>
      </c>
      <c r="I142" s="2">
        <f>'CCG Components'!I142/'CCG Components'!$F142</f>
        <v>1.3771424187830441</v>
      </c>
      <c r="J142" s="2">
        <f>'CCG Components'!J142/'CCG Components'!$F142</f>
        <v>0.8324611446183211</v>
      </c>
      <c r="K142" s="2">
        <v>1.1142840671966701</v>
      </c>
      <c r="L142" s="2">
        <v>0.99687677621841397</v>
      </c>
      <c r="M142" s="2">
        <f>'CCG Components'!M142/'CCG Components'!$F142</f>
        <v>0.85864929389607203</v>
      </c>
      <c r="N142" s="2">
        <f>'CCG Components'!N142/'CCG Components'!$F142</f>
        <v>0.89285295222949457</v>
      </c>
      <c r="O142" s="2">
        <f>'CCG Components'!O142/'CCG Components'!$F142</f>
        <v>0.93140943887649374</v>
      </c>
      <c r="P142" s="2">
        <f>'CCG Components'!P142/'CCG Components'!$F142</f>
        <v>0.93692813005999276</v>
      </c>
      <c r="Q142" s="2">
        <f>'CCG Components'!Q142/'CCG Components'!$F142</f>
        <v>0.86206965972941418</v>
      </c>
      <c r="R142" s="2">
        <f>'CCG Components'!R142/'CCG Components'!$F142</f>
        <v>0.92750598736403855</v>
      </c>
      <c r="S142" s="2">
        <f>'CCG Components'!V142/'CCG Components'!$F142</f>
        <v>0.92708038599452414</v>
      </c>
    </row>
    <row r="143" spans="1:19">
      <c r="A143" s="1" t="s">
        <v>139</v>
      </c>
      <c r="B143" s="1" t="s">
        <v>498</v>
      </c>
      <c r="C143" s="1" t="s">
        <v>224</v>
      </c>
      <c r="D143" s="1" t="s">
        <v>268</v>
      </c>
      <c r="E143" s="1" t="s">
        <v>286</v>
      </c>
      <c r="F143" s="2">
        <f>'CCG Components'!F143/'CCG Components'!$F143</f>
        <v>1</v>
      </c>
      <c r="G143" s="2">
        <f>'CCG Components'!G143/'CCG Components'!$F143</f>
        <v>0.64162751954854491</v>
      </c>
      <c r="H143" s="2">
        <f>'CCG Components'!H143/'CCG Components'!$F143</f>
        <v>1.2066925625478395</v>
      </c>
      <c r="I143" s="2">
        <f>'CCG Components'!I143/'CCG Components'!$F143</f>
        <v>1.1371537418641533</v>
      </c>
      <c r="J143" s="2">
        <f>'CCG Components'!J143/'CCG Components'!$F143</f>
        <v>0.7336587041726762</v>
      </c>
      <c r="K143" s="2">
        <v>1.12226899048458</v>
      </c>
      <c r="L143" s="2">
        <v>0.99670720100402799</v>
      </c>
      <c r="M143" s="2">
        <f>'CCG Components'!M143/'CCG Components'!$F143</f>
        <v>0.70241943267331541</v>
      </c>
      <c r="N143" s="2">
        <f>'CCG Components'!N143/'CCG Components'!$F143</f>
        <v>0.83966308151605662</v>
      </c>
      <c r="O143" s="2">
        <f>'CCG Components'!O143/'CCG Components'!$F143</f>
        <v>0.83250861599571524</v>
      </c>
      <c r="P143" s="2">
        <f>'CCG Components'!P143/'CCG Components'!$F143</f>
        <v>0.83744131021966961</v>
      </c>
      <c r="Q143" s="2">
        <f>'CCG Components'!Q143/'CCG Components'!$F143</f>
        <v>0.7161437975575895</v>
      </c>
      <c r="R143" s="2">
        <f>'CCG Components'!R143/'CCG Components'!$F143</f>
        <v>0.82217406700832141</v>
      </c>
      <c r="S143" s="2">
        <f>'CCG Components'!V143/'CCG Components'!$F143</f>
        <v>0.82179679892200719</v>
      </c>
    </row>
    <row r="144" spans="1:19">
      <c r="A144" s="1" t="s">
        <v>140</v>
      </c>
      <c r="B144" s="1" t="s">
        <v>499</v>
      </c>
      <c r="C144" s="1" t="s">
        <v>223</v>
      </c>
      <c r="D144" s="1" t="s">
        <v>267</v>
      </c>
      <c r="E144" s="1" t="s">
        <v>286</v>
      </c>
      <c r="F144" s="2">
        <f>'CCG Components'!F144/'CCG Components'!$F144</f>
        <v>1</v>
      </c>
      <c r="G144" s="2">
        <f>'CCG Components'!G144/'CCG Components'!$F144</f>
        <v>0.73136373207858152</v>
      </c>
      <c r="H144" s="2">
        <f>'CCG Components'!H144/'CCG Components'!$F144</f>
        <v>1.2502441534465276</v>
      </c>
      <c r="I144" s="2">
        <f>'CCG Components'!I144/'CCG Components'!$F144</f>
        <v>0.8584601820319222</v>
      </c>
      <c r="J144" s="2">
        <f>'CCG Components'!J144/'CCG Components'!$F144</f>
        <v>0.80226817382467619</v>
      </c>
      <c r="K144" s="2">
        <v>1.14135653996227</v>
      </c>
      <c r="L144" s="2">
        <v>0.99637418985366799</v>
      </c>
      <c r="M144" s="2">
        <f>'CCG Components'!M144/'CCG Components'!$F144</f>
        <v>0.8776449711783112</v>
      </c>
      <c r="N144" s="2">
        <f>'CCG Components'!N144/'CCG Components'!$F144</f>
        <v>0.75183645304376279</v>
      </c>
      <c r="O144" s="2">
        <f>'CCG Components'!O144/'CCG Components'!$F144</f>
        <v>0.90661877975851857</v>
      </c>
      <c r="P144" s="2">
        <f>'CCG Components'!P144/'CCG Components'!$F144</f>
        <v>0.91199058388440668</v>
      </c>
      <c r="Q144" s="2">
        <f>'CCG Components'!Q144/'CCG Components'!$F144</f>
        <v>0.86506411936485639</v>
      </c>
      <c r="R144" s="2">
        <f>'CCG Components'!R144/'CCG Components'!$F144</f>
        <v>0.90608413344576844</v>
      </c>
      <c r="S144" s="2">
        <f>'CCG Components'!V144/'CCG Components'!$F144</f>
        <v>0.90566836184607702</v>
      </c>
    </row>
    <row r="145" spans="1:19">
      <c r="A145" s="1" t="s">
        <v>141</v>
      </c>
      <c r="B145" s="1" t="s">
        <v>500</v>
      </c>
      <c r="C145" s="1" t="s">
        <v>223</v>
      </c>
      <c r="D145" s="1" t="s">
        <v>267</v>
      </c>
      <c r="E145" s="1" t="s">
        <v>286</v>
      </c>
      <c r="F145" s="2">
        <f>'CCG Components'!F145/'CCG Components'!$F145</f>
        <v>1</v>
      </c>
      <c r="G145" s="2">
        <f>'CCG Components'!G145/'CCG Components'!$F145</f>
        <v>0.65832430778188944</v>
      </c>
      <c r="H145" s="2">
        <f>'CCG Components'!H145/'CCG Components'!$F145</f>
        <v>1.2531788020287677</v>
      </c>
      <c r="I145" s="2">
        <f>'CCG Components'!I145/'CCG Components'!$F145</f>
        <v>0.84221546890526566</v>
      </c>
      <c r="J145" s="2">
        <f>'CCG Components'!J145/'CCG Components'!$F145</f>
        <v>0.741194713135923</v>
      </c>
      <c r="K145" s="2">
        <v>1.14855993712598</v>
      </c>
      <c r="L145" s="2">
        <v>0.99645227193832397</v>
      </c>
      <c r="M145" s="2">
        <f>'CCG Components'!M145/'CCG Components'!$F145</f>
        <v>0.79482287629605974</v>
      </c>
      <c r="N145" s="2">
        <f>'CCG Components'!N145/'CCG Components'!$F145</f>
        <v>0.75027638702164112</v>
      </c>
      <c r="O145" s="2">
        <f>'CCG Components'!O145/'CCG Components'!$F145</f>
        <v>0.84932573306785319</v>
      </c>
      <c r="P145" s="2">
        <f>'CCG Components'!P145/'CCG Components'!$F145</f>
        <v>0.85435807034012134</v>
      </c>
      <c r="Q145" s="2">
        <f>'CCG Components'!Q145/'CCG Components'!$F145</f>
        <v>0.79036822736861789</v>
      </c>
      <c r="R145" s="2">
        <f>'CCG Components'!R145/'CCG Components'!$F145</f>
        <v>0.84630391923461934</v>
      </c>
      <c r="S145" s="2">
        <f>'CCG Components'!V145/'CCG Components'!$F145</f>
        <v>0.84591557876894186</v>
      </c>
    </row>
    <row r="146" spans="1:19">
      <c r="A146" s="1" t="s">
        <v>142</v>
      </c>
      <c r="B146" s="1" t="s">
        <v>501</v>
      </c>
      <c r="C146" s="1" t="s">
        <v>225</v>
      </c>
      <c r="D146" s="1" t="s">
        <v>269</v>
      </c>
      <c r="E146" s="1" t="s">
        <v>287</v>
      </c>
      <c r="F146" s="2">
        <f>'CCG Components'!F146/'CCG Components'!$F146</f>
        <v>1</v>
      </c>
      <c r="G146" s="2">
        <f>'CCG Components'!G146/'CCG Components'!$F146</f>
        <v>0.93432931169243083</v>
      </c>
      <c r="H146" s="2">
        <f>'CCG Components'!H146/'CCG Components'!$F146</f>
        <v>0.70202993197728425</v>
      </c>
      <c r="I146" s="2">
        <f>'CCG Components'!I146/'CCG Components'!$F146</f>
        <v>0.96466843645926947</v>
      </c>
      <c r="J146" s="2">
        <f>'CCG Components'!J146/'CCG Components'!$F146</f>
        <v>0.90620514246484773</v>
      </c>
      <c r="K146" s="2">
        <v>0.97013376857365896</v>
      </c>
      <c r="L146" s="2">
        <v>1.0001090764999401</v>
      </c>
      <c r="M146" s="2">
        <f>'CCG Components'!M146/'CCG Components'!$F146</f>
        <v>0.97252757648366928</v>
      </c>
      <c r="N146" s="2">
        <f>'CCG Components'!N146/'CCG Components'!$F146</f>
        <v>0.76086572263043828</v>
      </c>
      <c r="O146" s="2">
        <f>'CCG Components'!O146/'CCG Components'!$F146</f>
        <v>0.86513469762444384</v>
      </c>
      <c r="P146" s="2">
        <f>'CCG Components'!P146/'CCG Components'!$F146</f>
        <v>0.8702607045436761</v>
      </c>
      <c r="Q146" s="2">
        <f>'CCG Components'!Q146/'CCG Components'!$F146</f>
        <v>0.95136139109834628</v>
      </c>
      <c r="R146" s="2">
        <f>'CCG Components'!R146/'CCG Components'!$F146</f>
        <v>0.88046853056634899</v>
      </c>
      <c r="S146" s="2">
        <f>'CCG Components'!V146/'CCG Components'!$F146</f>
        <v>0.88006451310713207</v>
      </c>
    </row>
    <row r="147" spans="1:19">
      <c r="A147" s="1" t="s">
        <v>143</v>
      </c>
      <c r="B147" s="1" t="s">
        <v>502</v>
      </c>
      <c r="C147" s="1" t="s">
        <v>226</v>
      </c>
      <c r="D147" s="1" t="s">
        <v>270</v>
      </c>
      <c r="E147" s="1" t="s">
        <v>287</v>
      </c>
      <c r="F147" s="2">
        <f>'CCG Components'!F147/'CCG Components'!$F147</f>
        <v>1</v>
      </c>
      <c r="G147" s="2">
        <f>'CCG Components'!G147/'CCG Components'!$F147</f>
        <v>0.81885754399680311</v>
      </c>
      <c r="H147" s="2">
        <f>'CCG Components'!H147/'CCG Components'!$F147</f>
        <v>1.1505364216462051</v>
      </c>
      <c r="I147" s="2">
        <f>'CCG Components'!I147/'CCG Components'!$F147</f>
        <v>0.80859358894664568</v>
      </c>
      <c r="J147" s="2">
        <f>'CCG Components'!J147/'CCG Components'!$F147</f>
        <v>0.86038477999514396</v>
      </c>
      <c r="K147" s="2">
        <v>0.99245728097493802</v>
      </c>
      <c r="L147" s="2">
        <v>0.99779671430587802</v>
      </c>
      <c r="M147" s="2">
        <f>'CCG Components'!M147/'CCG Components'!$F147</f>
        <v>0.8944958978208507</v>
      </c>
      <c r="N147" s="2">
        <f>'CCG Components'!N147/'CCG Components'!$F147</f>
        <v>1.0404712708566572</v>
      </c>
      <c r="O147" s="2">
        <f>'CCG Components'!O147/'CCG Components'!$F147</f>
        <v>0.86984720039007635</v>
      </c>
      <c r="P147" s="2">
        <f>'CCG Components'!P147/'CCG Components'!$F147</f>
        <v>0.87500112934485963</v>
      </c>
      <c r="Q147" s="2">
        <f>'CCG Components'!Q147/'CCG Components'!$F147</f>
        <v>0.90909343512443141</v>
      </c>
      <c r="R147" s="2">
        <f>'CCG Components'!R147/'CCG Components'!$F147</f>
        <v>0.87929219445039397</v>
      </c>
      <c r="S147" s="2">
        <f>'CCG Components'!V147/'CCG Components'!$F147</f>
        <v>0.87888871677234159</v>
      </c>
    </row>
    <row r="148" spans="1:19">
      <c r="A148" s="1" t="s">
        <v>144</v>
      </c>
      <c r="B148" s="1" t="s">
        <v>503</v>
      </c>
      <c r="C148" s="1" t="s">
        <v>225</v>
      </c>
      <c r="D148" s="1" t="s">
        <v>269</v>
      </c>
      <c r="E148" s="1" t="s">
        <v>287</v>
      </c>
      <c r="F148" s="2">
        <f>'CCG Components'!F148/'CCG Components'!$F148</f>
        <v>1</v>
      </c>
      <c r="G148" s="2">
        <f>'CCG Components'!G148/'CCG Components'!$F148</f>
        <v>0.99781545414540873</v>
      </c>
      <c r="H148" s="2">
        <f>'CCG Components'!H148/'CCG Components'!$F148</f>
        <v>0.87999538170462566</v>
      </c>
      <c r="I148" s="2">
        <f>'CCG Components'!I148/'CCG Components'!$F148</f>
        <v>0.68916394055075547</v>
      </c>
      <c r="J148" s="2">
        <f>'CCG Components'!J148/'CCG Components'!$F148</f>
        <v>0.9701077719575637</v>
      </c>
      <c r="K148" s="2">
        <v>0.96903711125899905</v>
      </c>
      <c r="L148" s="2">
        <v>1.00456094741821</v>
      </c>
      <c r="M148" s="2">
        <f>'CCG Components'!M148/'CCG Components'!$F148</f>
        <v>1.0042901804873257</v>
      </c>
      <c r="N148" s="2">
        <f>'CCG Components'!N148/'CCG Components'!$F148</f>
        <v>0.79246416493178107</v>
      </c>
      <c r="O148" s="2">
        <f>'CCG Components'!O148/'CCG Components'!$F148</f>
        <v>0.92706520635300516</v>
      </c>
      <c r="P148" s="2">
        <f>'CCG Components'!P148/'CCG Components'!$F148</f>
        <v>0.93255815753782501</v>
      </c>
      <c r="Q148" s="2">
        <f>'CCG Components'!Q148/'CCG Components'!$F148</f>
        <v>0.98310757893177125</v>
      </c>
      <c r="R148" s="2">
        <f>'CCG Components'!R148/'CCG Components'!$F148</f>
        <v>0.93892061537951477</v>
      </c>
      <c r="S148" s="2">
        <f>'CCG Components'!V148/'CCG Components'!$F148</f>
        <v>0.93848977622029128</v>
      </c>
    </row>
    <row r="149" spans="1:19">
      <c r="A149" s="1" t="s">
        <v>145</v>
      </c>
      <c r="B149" s="1" t="s">
        <v>504</v>
      </c>
      <c r="C149" s="1" t="s">
        <v>226</v>
      </c>
      <c r="D149" s="1" t="s">
        <v>270</v>
      </c>
      <c r="E149" s="1" t="s">
        <v>287</v>
      </c>
      <c r="F149" s="2">
        <f>'CCG Components'!F149/'CCG Components'!$F149</f>
        <v>1</v>
      </c>
      <c r="G149" s="2">
        <f>'CCG Components'!G149/'CCG Components'!$F149</f>
        <v>1.1761391470458824</v>
      </c>
      <c r="H149" s="2">
        <f>'CCG Components'!H149/'CCG Components'!$F149</f>
        <v>1.2314086994003766</v>
      </c>
      <c r="I149" s="2">
        <f>'CCG Components'!I149/'CCG Components'!$F149</f>
        <v>0.82413241343320232</v>
      </c>
      <c r="J149" s="2">
        <f>'CCG Components'!J149/'CCG Components'!$F149</f>
        <v>1.1685263750147765</v>
      </c>
      <c r="K149" s="2">
        <v>0.96877419334722703</v>
      </c>
      <c r="L149" s="2">
        <v>0.99970471858978305</v>
      </c>
      <c r="M149" s="2">
        <f>'CCG Components'!M149/'CCG Components'!$F149</f>
        <v>1.1786945352493041</v>
      </c>
      <c r="N149" s="2">
        <f>'CCG Components'!N149/'CCG Components'!$F149</f>
        <v>0.84432589687704651</v>
      </c>
      <c r="O149" s="2">
        <f>'CCG Components'!O149/'CCG Components'!$F149</f>
        <v>1.1003054949674143</v>
      </c>
      <c r="P149" s="2">
        <f>'CCG Components'!P149/'CCG Components'!$F149</f>
        <v>1.1068249116501105</v>
      </c>
      <c r="Q149" s="2">
        <f>'CCG Components'!Q149/'CCG Components'!$F149</f>
        <v>1.1452576714120786</v>
      </c>
      <c r="R149" s="2">
        <f>'CCG Components'!R149/'CCG Components'!$F149</f>
        <v>1.1116622927116986</v>
      </c>
      <c r="S149" s="2">
        <f>'CCG Components'!V149/'CCG Components'!$F149</f>
        <v>1.1111521881941415</v>
      </c>
    </row>
    <row r="150" spans="1:19">
      <c r="A150" s="1" t="s">
        <v>146</v>
      </c>
      <c r="B150" s="1" t="s">
        <v>505</v>
      </c>
      <c r="C150" s="1" t="s">
        <v>226</v>
      </c>
      <c r="D150" s="1" t="s">
        <v>270</v>
      </c>
      <c r="E150" s="1" t="s">
        <v>287</v>
      </c>
      <c r="F150" s="2">
        <f>'CCG Components'!F150/'CCG Components'!$F150</f>
        <v>1</v>
      </c>
      <c r="G150" s="2">
        <f>'CCG Components'!G150/'CCG Components'!$F150</f>
        <v>1.1725664772882254</v>
      </c>
      <c r="H150" s="2">
        <f>'CCG Components'!H150/'CCG Components'!$F150</f>
        <v>0.97943645057651318</v>
      </c>
      <c r="I150" s="2">
        <f>'CCG Components'!I150/'CCG Components'!$F150</f>
        <v>0.77930111415701264</v>
      </c>
      <c r="J150" s="2">
        <f>'CCG Components'!J150/'CCG Components'!$F150</f>
        <v>1.1318227054594956</v>
      </c>
      <c r="K150" s="2">
        <v>0.99738348843501801</v>
      </c>
      <c r="L150" s="2">
        <v>1.00090324878693</v>
      </c>
      <c r="M150" s="2">
        <f>'CCG Components'!M150/'CCG Components'!$F150</f>
        <v>1.1384016411078228</v>
      </c>
      <c r="N150" s="2">
        <f>'CCG Components'!N150/'CCG Components'!$F150</f>
        <v>0.86863471928347924</v>
      </c>
      <c r="O150" s="2">
        <f>'CCG Components'!O150/'CCG Components'!$F150</f>
        <v>1.1036072754426058</v>
      </c>
      <c r="P150" s="2">
        <f>'CCG Components'!P150/'CCG Components'!$F150</f>
        <v>1.1101462554945765</v>
      </c>
      <c r="Q150" s="2">
        <f>'CCG Components'!Q150/'CCG Components'!$F150</f>
        <v>1.1114249489253885</v>
      </c>
      <c r="R150" s="2">
        <f>'CCG Components'!R150/'CCG Components'!$F150</f>
        <v>1.1103071996324445</v>
      </c>
      <c r="S150" s="2">
        <f>'CCG Components'!V150/'CCG Components'!$F150</f>
        <v>1.1097977169216235</v>
      </c>
    </row>
    <row r="151" spans="1:19">
      <c r="A151" s="1" t="s">
        <v>147</v>
      </c>
      <c r="B151" s="1" t="s">
        <v>506</v>
      </c>
      <c r="C151" s="1" t="s">
        <v>226</v>
      </c>
      <c r="D151" s="1" t="s">
        <v>270</v>
      </c>
      <c r="E151" s="1" t="s">
        <v>287</v>
      </c>
      <c r="F151" s="2">
        <f>'CCG Components'!F151/'CCG Components'!$F151</f>
        <v>1</v>
      </c>
      <c r="G151" s="2">
        <f>'CCG Components'!G151/'CCG Components'!$F151</f>
        <v>0.91790518484134886</v>
      </c>
      <c r="H151" s="2">
        <f>'CCG Components'!H151/'CCG Components'!$F151</f>
        <v>0.77238360382136284</v>
      </c>
      <c r="I151" s="2">
        <f>'CCG Components'!I151/'CCG Components'!$F151</f>
        <v>1.2008037513585725</v>
      </c>
      <c r="J151" s="2">
        <f>'CCG Components'!J151/'CCG Components'!$F151</f>
        <v>0.91123517146506738</v>
      </c>
      <c r="K151" s="2">
        <v>1.06329427856218</v>
      </c>
      <c r="L151" s="2">
        <v>1.0012408494949301</v>
      </c>
      <c r="M151" s="2">
        <f>'CCG Components'!M151/'CCG Components'!$F151</f>
        <v>0.84537529344342299</v>
      </c>
      <c r="N151" s="2">
        <f>'CCG Components'!N151/'CCG Components'!$F151</f>
        <v>0.85027126637834738</v>
      </c>
      <c r="O151" s="2">
        <f>'CCG Components'!O151/'CCG Components'!$F151</f>
        <v>0.96362311649414034</v>
      </c>
      <c r="P151" s="2">
        <f>'CCG Components'!P151/'CCG Components'!$F151</f>
        <v>0.96933267683918778</v>
      </c>
      <c r="Q151" s="2">
        <f>'CCG Components'!Q151/'CCG Components'!$F151</f>
        <v>0.84586489073691551</v>
      </c>
      <c r="R151" s="2">
        <f>'CCG Components'!R151/'CCG Components'!$F151</f>
        <v>0.95379226980345966</v>
      </c>
      <c r="S151" s="2">
        <f>'CCG Components'!V151/'CCG Components'!$F151</f>
        <v>0.95335460654112925</v>
      </c>
    </row>
    <row r="152" spans="1:19">
      <c r="A152" s="1" t="s">
        <v>148</v>
      </c>
      <c r="B152" s="1" t="s">
        <v>507</v>
      </c>
      <c r="C152" s="1" t="s">
        <v>225</v>
      </c>
      <c r="D152" s="1" t="s">
        <v>269</v>
      </c>
      <c r="E152" s="1" t="s">
        <v>287</v>
      </c>
      <c r="F152" s="2">
        <f>'CCG Components'!F152/'CCG Components'!$F152</f>
        <v>1</v>
      </c>
      <c r="G152" s="2">
        <f>'CCG Components'!G152/'CCG Components'!$F152</f>
        <v>0.94881300237092858</v>
      </c>
      <c r="H152" s="2">
        <f>'CCG Components'!H152/'CCG Components'!$F152</f>
        <v>0.77947513942783087</v>
      </c>
      <c r="I152" s="2">
        <f>'CCG Components'!I152/'CCG Components'!$F152</f>
        <v>1.0899823350837503</v>
      </c>
      <c r="J152" s="2">
        <f>'CCG Components'!J152/'CCG Components'!$F152</f>
        <v>0.93325064047349149</v>
      </c>
      <c r="K152" s="2">
        <v>1.06726069053126</v>
      </c>
      <c r="L152" s="2">
        <v>0.99971926212310802</v>
      </c>
      <c r="M152" s="2">
        <f>'CCG Components'!M152/'CCG Components'!$F152</f>
        <v>0.97439745463884353</v>
      </c>
      <c r="N152" s="2">
        <f>'CCG Components'!N152/'CCG Components'!$F152</f>
        <v>0.95396628402825634</v>
      </c>
      <c r="O152" s="2">
        <f>'CCG Components'!O152/'CCG Components'!$F152</f>
        <v>0.99795238048798574</v>
      </c>
      <c r="P152" s="2">
        <f>'CCG Components'!P152/'CCG Components'!$F152</f>
        <v>1.0038653450488713</v>
      </c>
      <c r="Q152" s="2">
        <f>'CCG Components'!Q152/'CCG Components'!$F152</f>
        <v>0.97235433757778489</v>
      </c>
      <c r="R152" s="2">
        <f>'CCG Components'!R152/'CCG Components'!$F152</f>
        <v>0.99989917785931037</v>
      </c>
      <c r="S152" s="2">
        <f>'CCG Components'!V152/'CCG Components'!$F152</f>
        <v>0.99944035768427042</v>
      </c>
    </row>
    <row r="153" spans="1:19">
      <c r="A153" s="1" t="s">
        <v>149</v>
      </c>
      <c r="B153" s="1" t="s">
        <v>508</v>
      </c>
      <c r="C153" s="1" t="s">
        <v>226</v>
      </c>
      <c r="D153" s="1" t="s">
        <v>270</v>
      </c>
      <c r="E153" s="1" t="s">
        <v>287</v>
      </c>
      <c r="F153" s="2">
        <f>'CCG Components'!F153/'CCG Components'!$F153</f>
        <v>1</v>
      </c>
      <c r="G153" s="2">
        <f>'CCG Components'!G153/'CCG Components'!$F153</f>
        <v>0.97573788417698926</v>
      </c>
      <c r="H153" s="2">
        <f>'CCG Components'!H153/'CCG Components'!$F153</f>
        <v>0.75925483740283994</v>
      </c>
      <c r="I153" s="2">
        <f>'CCG Components'!I153/'CCG Components'!$F153</f>
        <v>1.0871147930456755</v>
      </c>
      <c r="J153" s="2">
        <f>'CCG Components'!J153/'CCG Components'!$F153</f>
        <v>0.95297627720593348</v>
      </c>
      <c r="K153" s="2">
        <v>1.07232666634573</v>
      </c>
      <c r="L153" s="2">
        <v>1.0003353357315099</v>
      </c>
      <c r="M153" s="2">
        <f>'CCG Components'!M153/'CCG Components'!$F153</f>
        <v>0.88073420406334146</v>
      </c>
      <c r="N153" s="2">
        <f>'CCG Components'!N153/'CCG Components'!$F153</f>
        <v>0.72362679900574034</v>
      </c>
      <c r="O153" s="2">
        <f>'CCG Components'!O153/'CCG Components'!$F153</f>
        <v>0.9976425513515409</v>
      </c>
      <c r="P153" s="2">
        <f>'CCG Components'!P153/'CCG Components'!$F153</f>
        <v>1.0035536801447691</v>
      </c>
      <c r="Q153" s="2">
        <f>'CCG Components'!Q153/'CCG Components'!$F153</f>
        <v>0.86502346355758153</v>
      </c>
      <c r="R153" s="2">
        <f>'CCG Components'!R153/'CCG Components'!$F153</f>
        <v>0.98611742393191992</v>
      </c>
      <c r="S153" s="2">
        <f>'CCG Components'!V153/'CCG Components'!$F153</f>
        <v>0.9856649277412266</v>
      </c>
    </row>
    <row r="154" spans="1:19">
      <c r="A154" s="1" t="s">
        <v>150</v>
      </c>
      <c r="B154" s="1" t="s">
        <v>509</v>
      </c>
      <c r="C154" s="1" t="s">
        <v>227</v>
      </c>
      <c r="D154" s="1" t="s">
        <v>271</v>
      </c>
      <c r="E154" s="1" t="s">
        <v>287</v>
      </c>
      <c r="F154" s="2">
        <f>'CCG Components'!F154/'CCG Components'!$F154</f>
        <v>1</v>
      </c>
      <c r="G154" s="2">
        <f>'CCG Components'!G154/'CCG Components'!$F154</f>
        <v>0.88210288015661953</v>
      </c>
      <c r="H154" s="2">
        <f>'CCG Components'!H154/'CCG Components'!$F154</f>
        <v>0.77254107032290542</v>
      </c>
      <c r="I154" s="2">
        <f>'CCG Components'!I154/'CCG Components'!$F154</f>
        <v>0.80495195006080367</v>
      </c>
      <c r="J154" s="2">
        <f>'CCG Components'!J154/'CCG Components'!$F154</f>
        <v>0.86504399021110556</v>
      </c>
      <c r="K154" s="2">
        <v>1.0670477671846701</v>
      </c>
      <c r="L154" s="2">
        <v>1.00069940090179</v>
      </c>
      <c r="M154" s="2">
        <f>'CCG Components'!M154/'CCG Components'!$F154</f>
        <v>0.89826675066149053</v>
      </c>
      <c r="N154" s="2">
        <f>'CCG Components'!N154/'CCG Components'!$F154</f>
        <v>0.63736397125968292</v>
      </c>
      <c r="O154" s="2">
        <f>'CCG Components'!O154/'CCG Components'!$F154</f>
        <v>0.89937729834594493</v>
      </c>
      <c r="P154" s="2">
        <f>'CCG Components'!P154/'CCG Components'!$F154</f>
        <v>0.90470619599272839</v>
      </c>
      <c r="Q154" s="2">
        <f>'CCG Components'!Q154/'CCG Components'!$F154</f>
        <v>0.87217647272130983</v>
      </c>
      <c r="R154" s="2">
        <f>'CCG Components'!R154/'CCG Components'!$F154</f>
        <v>0.90061180703220467</v>
      </c>
      <c r="S154" s="2">
        <f>'CCG Components'!V154/'CCG Components'!$F154</f>
        <v>0.90019854649944742</v>
      </c>
    </row>
    <row r="155" spans="1:19">
      <c r="A155" s="1" t="s">
        <v>151</v>
      </c>
      <c r="B155" s="1" t="s">
        <v>510</v>
      </c>
      <c r="C155" s="1" t="s">
        <v>226</v>
      </c>
      <c r="D155" s="1" t="s">
        <v>270</v>
      </c>
      <c r="E155" s="1" t="s">
        <v>287</v>
      </c>
      <c r="F155" s="2">
        <f>'CCG Components'!F155/'CCG Components'!$F155</f>
        <v>1</v>
      </c>
      <c r="G155" s="2">
        <f>'CCG Components'!G155/'CCG Components'!$F155</f>
        <v>1.1296328287213311</v>
      </c>
      <c r="H155" s="2">
        <f>'CCG Components'!H155/'CCG Components'!$F155</f>
        <v>1.2736040694216544</v>
      </c>
      <c r="I155" s="2">
        <f>'CCG Components'!I155/'CCG Components'!$F155</f>
        <v>0.88663886720513185</v>
      </c>
      <c r="J155" s="2">
        <f>'CCG Components'!J155/'CCG Components'!$F155</f>
        <v>1.1377622605587911</v>
      </c>
      <c r="K155" s="2">
        <v>0.96857187733274797</v>
      </c>
      <c r="L155" s="2">
        <v>1.00033891201019</v>
      </c>
      <c r="M155" s="2">
        <f>'CCG Components'!M155/'CCG Components'!$F155</f>
        <v>1.2479263339149236</v>
      </c>
      <c r="N155" s="2">
        <f>'CCG Components'!N155/'CCG Components'!$F155</f>
        <v>1.0515547087827182</v>
      </c>
      <c r="O155" s="2">
        <f>'CCG Components'!O155/'CCG Components'!$F155</f>
        <v>1.0940253603567989</v>
      </c>
      <c r="P155" s="2">
        <f>'CCG Components'!P155/'CCG Components'!$F155</f>
        <v>1.1005075666333513</v>
      </c>
      <c r="Q155" s="2">
        <f>'CCG Components'!Q155/'CCG Components'!$F155</f>
        <v>1.228289171401703</v>
      </c>
      <c r="R155" s="2">
        <f>'CCG Components'!R155/'CCG Components'!$F155</f>
        <v>1.1165909371421077</v>
      </c>
      <c r="S155" s="2">
        <f>'CCG Components'!V155/'CCG Components'!$F155</f>
        <v>1.1160785710350321</v>
      </c>
    </row>
    <row r="156" spans="1:19">
      <c r="A156" s="1" t="s">
        <v>152</v>
      </c>
      <c r="B156" s="1" t="s">
        <v>511</v>
      </c>
      <c r="C156" s="1" t="s">
        <v>225</v>
      </c>
      <c r="D156" s="1" t="s">
        <v>269</v>
      </c>
      <c r="E156" s="1" t="s">
        <v>287</v>
      </c>
      <c r="F156" s="2">
        <f>'CCG Components'!F156/'CCG Components'!$F156</f>
        <v>1</v>
      </c>
      <c r="G156" s="2">
        <f>'CCG Components'!G156/'CCG Components'!$F156</f>
        <v>0.98094262776023122</v>
      </c>
      <c r="H156" s="2">
        <f>'CCG Components'!H156/'CCG Components'!$F156</f>
        <v>0.70629061135810411</v>
      </c>
      <c r="I156" s="2">
        <f>'CCG Components'!I156/'CCG Components'!$F156</f>
        <v>1.1245485182093116</v>
      </c>
      <c r="J156" s="2">
        <f>'CCG Components'!J156/'CCG Components'!$F156</f>
        <v>0.95216048314462531</v>
      </c>
      <c r="K156" s="2">
        <v>1.02055029053438</v>
      </c>
      <c r="L156" s="2">
        <v>0.99840712547302202</v>
      </c>
      <c r="M156" s="2">
        <f>'CCG Components'!M156/'CCG Components'!$F156</f>
        <v>0.9229110853553113</v>
      </c>
      <c r="N156" s="2">
        <f>'CCG Components'!N156/'CCG Components'!$F156</f>
        <v>1.0930872888544663</v>
      </c>
      <c r="O156" s="2">
        <f>'CCG Components'!O156/'CCG Components'!$F156</f>
        <v>0.98453919754441732</v>
      </c>
      <c r="P156" s="2">
        <f>'CCG Components'!P156/'CCG Components'!$F156</f>
        <v>0.99037268769655884</v>
      </c>
      <c r="Q156" s="2">
        <f>'CCG Components'!Q156/'CCG Components'!$F156</f>
        <v>0.93992870570522691</v>
      </c>
      <c r="R156" s="2">
        <f>'CCG Components'!R156/'CCG Components'!$F156</f>
        <v>0.98402350109983072</v>
      </c>
      <c r="S156" s="2">
        <f>'CCG Components'!V156/'CCG Components'!$F156</f>
        <v>0.98357196574005101</v>
      </c>
    </row>
    <row r="157" spans="1:19">
      <c r="A157" s="1" t="s">
        <v>153</v>
      </c>
      <c r="B157" s="1" t="s">
        <v>512</v>
      </c>
      <c r="C157" s="1" t="s">
        <v>226</v>
      </c>
      <c r="D157" s="1" t="s">
        <v>270</v>
      </c>
      <c r="E157" s="1" t="s">
        <v>287</v>
      </c>
      <c r="F157" s="2">
        <f>'CCG Components'!F157/'CCG Components'!$F157</f>
        <v>1</v>
      </c>
      <c r="G157" s="2">
        <f>'CCG Components'!G157/'CCG Components'!$F157</f>
        <v>0.95165090774318384</v>
      </c>
      <c r="H157" s="2">
        <f>'CCG Components'!H157/'CCG Components'!$F157</f>
        <v>0.7635358066998057</v>
      </c>
      <c r="I157" s="2">
        <f>'CCG Components'!I157/'CCG Components'!$F157</f>
        <v>0.93789010698587982</v>
      </c>
      <c r="J157" s="2">
        <f>'CCG Components'!J157/'CCG Components'!$F157</f>
        <v>0.92728590696711</v>
      </c>
      <c r="K157" s="2">
        <v>1.0242044341538601</v>
      </c>
      <c r="L157" s="2">
        <v>1.0045738220214799</v>
      </c>
      <c r="M157" s="2">
        <f>'CCG Components'!M157/'CCG Components'!$F157</f>
        <v>0.92684543304090949</v>
      </c>
      <c r="N157" s="2">
        <f>'CCG Components'!N157/'CCG Components'!$F157</f>
        <v>0.64621460041368151</v>
      </c>
      <c r="O157" s="2">
        <f>'CCG Components'!O157/'CCG Components'!$F157</f>
        <v>0.9251551186654261</v>
      </c>
      <c r="P157" s="2">
        <f>'CCG Components'!P157/'CCG Components'!$F157</f>
        <v>0.93063675239560018</v>
      </c>
      <c r="Q157" s="2">
        <f>'CCG Components'!Q157/'CCG Components'!$F157</f>
        <v>0.89878234977818661</v>
      </c>
      <c r="R157" s="2">
        <f>'CCG Components'!R157/'CCG Components'!$F157</f>
        <v>0.92662736340287533</v>
      </c>
      <c r="S157" s="2">
        <f>'CCG Components'!V157/'CCG Components'!$F157</f>
        <v>0.92620216520440934</v>
      </c>
    </row>
    <row r="158" spans="1:19">
      <c r="A158" s="1" t="s">
        <v>154</v>
      </c>
      <c r="B158" s="1" t="s">
        <v>513</v>
      </c>
      <c r="C158" s="1" t="s">
        <v>227</v>
      </c>
      <c r="D158" s="1" t="s">
        <v>271</v>
      </c>
      <c r="E158" s="1" t="s">
        <v>287</v>
      </c>
      <c r="F158" s="2">
        <f>'CCG Components'!F158/'CCG Components'!$F158</f>
        <v>1</v>
      </c>
      <c r="G158" s="2">
        <f>'CCG Components'!G158/'CCG Components'!$F158</f>
        <v>0.92769619400471537</v>
      </c>
      <c r="H158" s="2">
        <f>'CCG Components'!H158/'CCG Components'!$F158</f>
        <v>0.80223442236443243</v>
      </c>
      <c r="I158" s="2">
        <f>'CCG Components'!I158/'CCG Components'!$F158</f>
        <v>1.1133223307510947</v>
      </c>
      <c r="J158" s="2">
        <f>'CCG Components'!J158/'CCG Components'!$F158</f>
        <v>0.9195279585037065</v>
      </c>
      <c r="K158" s="2">
        <v>1.07708970041166</v>
      </c>
      <c r="L158" s="2">
        <v>1.00007712841034</v>
      </c>
      <c r="M158" s="2">
        <f>'CCG Components'!M158/'CCG Components'!$F158</f>
        <v>0.90187349371237191</v>
      </c>
      <c r="N158" s="2">
        <f>'CCG Components'!N158/'CCG Components'!$F158</f>
        <v>0.73143112158976087</v>
      </c>
      <c r="O158" s="2">
        <f>'CCG Components'!O158/'CCG Components'!$F158</f>
        <v>0.97022920323776518</v>
      </c>
      <c r="P158" s="2">
        <f>'CCG Components'!P158/'CCG Components'!$F158</f>
        <v>0.97597790528693085</v>
      </c>
      <c r="Q158" s="2">
        <f>'CCG Components'!Q158/'CCG Components'!$F158</f>
        <v>0.88482925650011068</v>
      </c>
      <c r="R158" s="2">
        <f>'CCG Components'!R158/'CCG Components'!$F158</f>
        <v>0.96450538158159371</v>
      </c>
      <c r="S158" s="2">
        <f>'CCG Components'!V158/'CCG Components'!$F158</f>
        <v>0.96406280243181197</v>
      </c>
    </row>
    <row r="159" spans="1:19">
      <c r="A159" s="1" t="s">
        <v>155</v>
      </c>
      <c r="B159" s="1" t="s">
        <v>514</v>
      </c>
      <c r="C159" s="1" t="s">
        <v>225</v>
      </c>
      <c r="D159" s="1" t="s">
        <v>269</v>
      </c>
      <c r="E159" s="1" t="s">
        <v>287</v>
      </c>
      <c r="F159" s="2">
        <f>'CCG Components'!F159/'CCG Components'!$F159</f>
        <v>1</v>
      </c>
      <c r="G159" s="2">
        <f>'CCG Components'!G159/'CCG Components'!$F159</f>
        <v>1.1108414205002071</v>
      </c>
      <c r="H159" s="2">
        <f>'CCG Components'!H159/'CCG Components'!$F159</f>
        <v>0.97602540608333532</v>
      </c>
      <c r="I159" s="2">
        <f>'CCG Components'!I159/'CCG Components'!$F159</f>
        <v>0.82035157867179698</v>
      </c>
      <c r="J159" s="2">
        <f>'CCG Components'!J159/'CCG Components'!$F159</f>
        <v>1.0817374436924763</v>
      </c>
      <c r="K159" s="2">
        <v>0.96869168739380995</v>
      </c>
      <c r="L159" s="2">
        <v>1.0045291185378999</v>
      </c>
      <c r="M159" s="2">
        <f>'CCG Components'!M159/'CCG Components'!$F159</f>
        <v>1.1543256762569856</v>
      </c>
      <c r="N159" s="2">
        <f>'CCG Components'!N159/'CCG Components'!$F159</f>
        <v>1.0093171620436889</v>
      </c>
      <c r="O159" s="2">
        <f>'CCG Components'!O159/'CCG Components'!$F159</f>
        <v>1.0455689318308581</v>
      </c>
      <c r="P159" s="2">
        <f>'CCG Components'!P159/'CCG Components'!$F159</f>
        <v>1.0517640290727281</v>
      </c>
      <c r="Q159" s="2">
        <f>'CCG Components'!Q159/'CCG Components'!$F159</f>
        <v>1.1398248248356562</v>
      </c>
      <c r="R159" s="2">
        <f>'CCG Components'!R159/'CCG Components'!$F159</f>
        <v>1.0628478968025057</v>
      </c>
      <c r="S159" s="2">
        <f>'CCG Components'!V159/'CCG Components'!$F159</f>
        <v>1.0623601915729683</v>
      </c>
    </row>
    <row r="160" spans="1:19">
      <c r="A160" s="1" t="s">
        <v>156</v>
      </c>
      <c r="B160" s="1" t="s">
        <v>515</v>
      </c>
      <c r="C160" s="1" t="s">
        <v>228</v>
      </c>
      <c r="D160" s="1" t="s">
        <v>272</v>
      </c>
      <c r="E160" s="1" t="s">
        <v>287</v>
      </c>
      <c r="F160" s="2">
        <f>'CCG Components'!F160/'CCG Components'!$F160</f>
        <v>1</v>
      </c>
      <c r="G160" s="2">
        <f>'CCG Components'!G160/'CCG Components'!$F160</f>
        <v>0.98436124046869178</v>
      </c>
      <c r="H160" s="2">
        <f>'CCG Components'!H160/'CCG Components'!$F160</f>
        <v>0.78761281196904398</v>
      </c>
      <c r="I160" s="2">
        <f>'CCG Components'!I160/'CCG Components'!$F160</f>
        <v>0.90782692322634784</v>
      </c>
      <c r="J160" s="2">
        <f>'CCG Components'!J160/'CCG Components'!$F160</f>
        <v>0.95629996091668013</v>
      </c>
      <c r="K160" s="2">
        <v>1.0714417925606201</v>
      </c>
      <c r="L160" s="2">
        <v>0.99879461526870705</v>
      </c>
      <c r="M160" s="2">
        <f>'CCG Components'!M160/'CCG Components'!$F160</f>
        <v>0.89503338689568179</v>
      </c>
      <c r="N160" s="2">
        <f>'CCG Components'!N160/'CCG Components'!$F160</f>
        <v>0.67103797533514986</v>
      </c>
      <c r="O160" s="2">
        <f>'CCG Components'!O160/'CCG Components'!$F160</f>
        <v>0.99285736361028765</v>
      </c>
      <c r="P160" s="2">
        <f>'CCG Components'!P160/'CCG Components'!$F160</f>
        <v>0.99874013970244058</v>
      </c>
      <c r="Q160" s="2">
        <f>'CCG Components'!Q160/'CCG Components'!$F160</f>
        <v>0.87263384573962866</v>
      </c>
      <c r="R160" s="2">
        <f>'CCG Components'!R160/'CCG Components'!$F160</f>
        <v>0.98286763400831578</v>
      </c>
      <c r="S160" s="2">
        <f>'CCG Components'!V160/'CCG Components'!$F160</f>
        <v>0.98241662903715221</v>
      </c>
    </row>
    <row r="161" spans="1:19">
      <c r="A161" s="1" t="s">
        <v>157</v>
      </c>
      <c r="B161" s="1" t="s">
        <v>516</v>
      </c>
      <c r="C161" s="1" t="s">
        <v>225</v>
      </c>
      <c r="D161" s="1" t="s">
        <v>269</v>
      </c>
      <c r="E161" s="1" t="s">
        <v>287</v>
      </c>
      <c r="F161" s="2">
        <f>'CCG Components'!F161/'CCG Components'!$F161</f>
        <v>1</v>
      </c>
      <c r="G161" s="2">
        <f>'CCG Components'!G161/'CCG Components'!$F161</f>
        <v>1.0244271645865834</v>
      </c>
      <c r="H161" s="2">
        <f>'CCG Components'!H161/'CCG Components'!$F161</f>
        <v>0.87511958156897707</v>
      </c>
      <c r="I161" s="2">
        <f>'CCG Components'!I161/'CCG Components'!$F161</f>
        <v>1.1388138650546022</v>
      </c>
      <c r="J161" s="2">
        <f>'CCG Components'!J161/'CCG Components'!$F161</f>
        <v>1.0102872450301139</v>
      </c>
      <c r="K161" s="2">
        <v>1.01565351152172</v>
      </c>
      <c r="L161" s="2">
        <v>1.0036773681640601</v>
      </c>
      <c r="M161" s="2">
        <f>'CCG Components'!M161/'CCG Components'!$F161</f>
        <v>1.0370641543016625</v>
      </c>
      <c r="N161" s="2">
        <f>'CCG Components'!N161/'CCG Components'!$F161</f>
        <v>1.0281879596612435</v>
      </c>
      <c r="O161" s="2">
        <f>'CCG Components'!O161/'CCG Components'!$F161</f>
        <v>1.0316999202713151</v>
      </c>
      <c r="P161" s="2">
        <f>'CCG Components'!P161/'CCG Components'!$F161</f>
        <v>1.0378128422757193</v>
      </c>
      <c r="Q161" s="2">
        <f>'CCG Components'!Q161/'CCG Components'!$F161</f>
        <v>1.0361765348376208</v>
      </c>
      <c r="R161" s="2">
        <f>'CCG Components'!R161/'CCG Components'!$F161</f>
        <v>1.0376068866623047</v>
      </c>
      <c r="S161" s="2">
        <f>'CCG Components'!V161/'CCG Components'!$F161</f>
        <v>1.0371307636852056</v>
      </c>
    </row>
    <row r="162" spans="1:19">
      <c r="A162" s="1" t="s">
        <v>158</v>
      </c>
      <c r="B162" s="1" t="s">
        <v>517</v>
      </c>
      <c r="C162" s="1" t="s">
        <v>225</v>
      </c>
      <c r="D162" s="1" t="s">
        <v>269</v>
      </c>
      <c r="E162" s="1" t="s">
        <v>287</v>
      </c>
      <c r="F162" s="2">
        <f>'CCG Components'!F162/'CCG Components'!$F162</f>
        <v>1</v>
      </c>
      <c r="G162" s="2">
        <f>'CCG Components'!G162/'CCG Components'!$F162</f>
        <v>1.1512735016306901</v>
      </c>
      <c r="H162" s="2">
        <f>'CCG Components'!H162/'CCG Components'!$F162</f>
        <v>1.2208151377794976</v>
      </c>
      <c r="I162" s="2">
        <f>'CCG Components'!I162/'CCG Components'!$F162</f>
        <v>0.87569615267681933</v>
      </c>
      <c r="J162" s="2">
        <f>'CCG Components'!J162/'CCG Components'!$F162</f>
        <v>1.1486367764958265</v>
      </c>
      <c r="K162" s="2">
        <v>0.96807366642695503</v>
      </c>
      <c r="L162" s="2">
        <v>0.99831551313400302</v>
      </c>
      <c r="M162" s="2">
        <f>'CCG Components'!M162/'CCG Components'!$F162</f>
        <v>1.2523420185253518</v>
      </c>
      <c r="N162" s="2">
        <f>'CCG Components'!N162/'CCG Components'!$F162</f>
        <v>1.36191334453857</v>
      </c>
      <c r="O162" s="2">
        <f>'CCG Components'!O162/'CCG Components'!$F162</f>
        <v>1.1307038889024394</v>
      </c>
      <c r="P162" s="2">
        <f>'CCG Components'!P162/'CCG Components'!$F162</f>
        <v>1.1374034190149545</v>
      </c>
      <c r="Q162" s="2">
        <f>'CCG Components'!Q162/'CCG Components'!$F162</f>
        <v>1.2632991511266736</v>
      </c>
      <c r="R162" s="2">
        <f>'CCG Components'!R162/'CCG Components'!$F162</f>
        <v>1.1532494221129326</v>
      </c>
      <c r="S162" s="2">
        <f>'CCG Components'!V162/'CCG Components'!$F162</f>
        <v>1.1527202346574019</v>
      </c>
    </row>
    <row r="163" spans="1:19">
      <c r="A163" s="1" t="s">
        <v>159</v>
      </c>
      <c r="B163" s="1" t="s">
        <v>518</v>
      </c>
      <c r="C163" s="1" t="s">
        <v>229</v>
      </c>
      <c r="D163" s="1" t="s">
        <v>273</v>
      </c>
      <c r="E163" s="1" t="s">
        <v>287</v>
      </c>
      <c r="F163" s="2">
        <f>'CCG Components'!F163/'CCG Components'!$F163</f>
        <v>1</v>
      </c>
      <c r="G163" s="2">
        <f>'CCG Components'!G163/'CCG Components'!$F163</f>
        <v>0.97233696963859473</v>
      </c>
      <c r="H163" s="2">
        <f>'CCG Components'!H163/'CCG Components'!$F163</f>
        <v>0.78722120183514677</v>
      </c>
      <c r="I163" s="2">
        <f>'CCG Components'!I163/'CCG Components'!$F163</f>
        <v>0.88929044718417449</v>
      </c>
      <c r="J163" s="2">
        <f>'CCG Components'!J163/'CCG Components'!$F163</f>
        <v>0.94547689918093136</v>
      </c>
      <c r="K163" s="2">
        <v>1.02288132836115</v>
      </c>
      <c r="L163" s="2">
        <v>1.0009473562240601</v>
      </c>
      <c r="M163" s="2">
        <f>'CCG Components'!M163/'CCG Components'!$F163</f>
        <v>0.89571205821610367</v>
      </c>
      <c r="N163" s="2">
        <f>'CCG Components'!N163/'CCG Components'!$F163</f>
        <v>0.75928568384016859</v>
      </c>
      <c r="O163" s="2">
        <f>'CCG Components'!O163/'CCG Components'!$F163</f>
        <v>0.94896367056754227</v>
      </c>
      <c r="P163" s="2">
        <f>'CCG Components'!P163/'CCG Components'!$F163</f>
        <v>0.95458637227490217</v>
      </c>
      <c r="Q163" s="2">
        <f>'CCG Components'!Q163/'CCG Components'!$F163</f>
        <v>0.88206942077851014</v>
      </c>
      <c r="R163" s="2">
        <f>'CCG Components'!R163/'CCG Components'!$F163</f>
        <v>0.94545894739088743</v>
      </c>
      <c r="S163" s="2">
        <f>'CCG Components'!V163/'CCG Components'!$F163</f>
        <v>0.94502510801053718</v>
      </c>
    </row>
    <row r="164" spans="1:19">
      <c r="A164" s="1" t="s">
        <v>160</v>
      </c>
      <c r="B164" s="1" t="s">
        <v>519</v>
      </c>
      <c r="C164" s="1" t="s">
        <v>229</v>
      </c>
      <c r="D164" s="1" t="s">
        <v>273</v>
      </c>
      <c r="E164" s="1" t="s">
        <v>287</v>
      </c>
      <c r="F164" s="2">
        <f>'CCG Components'!F164/'CCG Components'!$F164</f>
        <v>1</v>
      </c>
      <c r="G164" s="2">
        <f>'CCG Components'!G164/'CCG Components'!$F164</f>
        <v>1.0487230009135051</v>
      </c>
      <c r="H164" s="2">
        <f>'CCG Components'!H164/'CCG Components'!$F164</f>
        <v>0.73620811676257658</v>
      </c>
      <c r="I164" s="2">
        <f>'CCG Components'!I164/'CCG Components'!$F164</f>
        <v>0.88864403400486547</v>
      </c>
      <c r="J164" s="2">
        <f>'CCG Components'!J164/'CCG Components'!$F164</f>
        <v>1.0025527693114415</v>
      </c>
      <c r="K164" s="2">
        <v>1.0013441946300501</v>
      </c>
      <c r="L164" s="2">
        <v>1.0012453794479399</v>
      </c>
      <c r="M164" s="2">
        <f>'CCG Components'!M164/'CCG Components'!$F164</f>
        <v>1.0309305131314861</v>
      </c>
      <c r="N164" s="2">
        <f>'CCG Components'!N164/'CCG Components'!$F164</f>
        <v>0.82035631283401567</v>
      </c>
      <c r="O164" s="2">
        <f>'CCG Components'!O164/'CCG Components'!$F164</f>
        <v>0.98688377501035363</v>
      </c>
      <c r="P164" s="2">
        <f>'CCG Components'!P164/'CCG Components'!$F164</f>
        <v>0.99273115701118197</v>
      </c>
      <c r="Q164" s="2">
        <f>'CCG Components'!Q164/'CCG Components'!$F164</f>
        <v>1.0098730931017392</v>
      </c>
      <c r="R164" s="2">
        <f>'CCG Components'!R164/'CCG Components'!$F164</f>
        <v>0.99488874542057504</v>
      </c>
      <c r="S164" s="2">
        <f>'CCG Components'!V164/'CCG Components'!$F164</f>
        <v>0.99443222436482559</v>
      </c>
    </row>
    <row r="165" spans="1:19">
      <c r="A165" s="1" t="s">
        <v>161</v>
      </c>
      <c r="B165" s="1" t="s">
        <v>520</v>
      </c>
      <c r="C165" s="1" t="s">
        <v>229</v>
      </c>
      <c r="D165" s="1" t="s">
        <v>273</v>
      </c>
      <c r="E165" s="1" t="s">
        <v>287</v>
      </c>
      <c r="F165" s="2">
        <f>'CCG Components'!F165/'CCG Components'!$F165</f>
        <v>1</v>
      </c>
      <c r="G165" s="2">
        <f>'CCG Components'!G165/'CCG Components'!$F165</f>
        <v>1.132688597023727</v>
      </c>
      <c r="H165" s="2">
        <f>'CCG Components'!H165/'CCG Components'!$F165</f>
        <v>0.71662294470653531</v>
      </c>
      <c r="I165" s="2">
        <f>'CCG Components'!I165/'CCG Components'!$F165</f>
        <v>0.76154449450187323</v>
      </c>
      <c r="J165" s="2">
        <f>'CCG Components'!J165/'CCG Components'!$F165</f>
        <v>1.0646641155355334</v>
      </c>
      <c r="K165" s="2">
        <v>0.97022209367680101</v>
      </c>
      <c r="L165" s="2">
        <v>1.0013282299041699</v>
      </c>
      <c r="M165" s="2">
        <f>'CCG Components'!M165/'CCG Components'!$F165</f>
        <v>1.2694592849183086</v>
      </c>
      <c r="N165" s="2">
        <f>'CCG Components'!N165/'CCG Components'!$F165</f>
        <v>0.80398511213056756</v>
      </c>
      <c r="O165" s="2">
        <f>'CCG Components'!O165/'CCG Components'!$F165</f>
        <v>1.0090074104831852</v>
      </c>
      <c r="P165" s="2">
        <f>'CCG Components'!P165/'CCG Components'!$F165</f>
        <v>1.0149858771680791</v>
      </c>
      <c r="Q165" s="2">
        <f>'CCG Components'!Q165/'CCG Components'!$F165</f>
        <v>1.2229118676395347</v>
      </c>
      <c r="R165" s="2">
        <f>'CCG Components'!R165/'CCG Components'!$F165</f>
        <v>1.0411567078538808</v>
      </c>
      <c r="S165" s="2">
        <f>'CCG Components'!V165/'CCG Components'!$F165</f>
        <v>1.0698365861060226</v>
      </c>
    </row>
    <row r="166" spans="1:19">
      <c r="A166" s="1" t="s">
        <v>162</v>
      </c>
      <c r="B166" s="1" t="s">
        <v>521</v>
      </c>
      <c r="C166" s="1" t="s">
        <v>230</v>
      </c>
      <c r="D166" s="1" t="s">
        <v>274</v>
      </c>
      <c r="E166" s="1" t="s">
        <v>287</v>
      </c>
      <c r="F166" s="2">
        <f>'CCG Components'!F166/'CCG Components'!$F166</f>
        <v>1</v>
      </c>
      <c r="G166" s="2">
        <f>'CCG Components'!G166/'CCG Components'!$F166</f>
        <v>0.85962204660477959</v>
      </c>
      <c r="H166" s="2">
        <f>'CCG Components'!H166/'CCG Components'!$F166</f>
        <v>0.90707935262118056</v>
      </c>
      <c r="I166" s="2">
        <f>'CCG Components'!I166/'CCG Components'!$F166</f>
        <v>0.9025400721264446</v>
      </c>
      <c r="J166" s="2">
        <f>'CCG Components'!J166/'CCG Components'!$F166</f>
        <v>0.86740531091624784</v>
      </c>
      <c r="K166" s="2">
        <v>1.0145650433156901</v>
      </c>
      <c r="L166" s="2">
        <v>1.00155484676361</v>
      </c>
      <c r="M166" s="2">
        <f>'CCG Components'!M166/'CCG Components'!$F166</f>
        <v>0.87103818397715094</v>
      </c>
      <c r="N166" s="2">
        <f>'CCG Components'!N166/'CCG Components'!$F166</f>
        <v>0.74886558161249295</v>
      </c>
      <c r="O166" s="2">
        <f>'CCG Components'!O166/'CCG Components'!$F166</f>
        <v>0.86936210667817337</v>
      </c>
      <c r="P166" s="2">
        <f>'CCG Components'!P166/'CCG Components'!$F166</f>
        <v>0.87451316140570567</v>
      </c>
      <c r="Q166" s="2">
        <f>'CCG Components'!Q166/'CCG Components'!$F166</f>
        <v>0.85882092374068519</v>
      </c>
      <c r="R166" s="2">
        <f>'CCG Components'!R166/'CCG Components'!$F166</f>
        <v>0.87253804086362519</v>
      </c>
      <c r="S166" s="2">
        <f>'CCG Components'!V166/'CCG Components'!$F166</f>
        <v>0.87213766243997703</v>
      </c>
    </row>
    <row r="167" spans="1:19">
      <c r="A167" s="1" t="s">
        <v>163</v>
      </c>
      <c r="B167" s="1" t="s">
        <v>522</v>
      </c>
      <c r="C167" s="1" t="s">
        <v>229</v>
      </c>
      <c r="D167" s="1" t="s">
        <v>273</v>
      </c>
      <c r="E167" s="1" t="s">
        <v>287</v>
      </c>
      <c r="F167" s="2">
        <f>'CCG Components'!F167/'CCG Components'!$F167</f>
        <v>1</v>
      </c>
      <c r="G167" s="2">
        <f>'CCG Components'!G167/'CCG Components'!$F167</f>
        <v>0.89128869473277816</v>
      </c>
      <c r="H167" s="2">
        <f>'CCG Components'!H167/'CCG Components'!$F167</f>
        <v>0.97247250348779057</v>
      </c>
      <c r="I167" s="2">
        <f>'CCG Components'!I167/'CCG Components'!$F167</f>
        <v>1.0156788112337565</v>
      </c>
      <c r="J167" s="2">
        <f>'CCG Components'!J167/'CCG Components'!$F167</f>
        <v>0.90671794237495418</v>
      </c>
      <c r="K167" s="2">
        <v>1.0014862145315899</v>
      </c>
      <c r="L167" s="2">
        <v>0.998088479042053</v>
      </c>
      <c r="M167" s="2">
        <f>'CCG Components'!M167/'CCG Components'!$F167</f>
        <v>0.95825910574094719</v>
      </c>
      <c r="N167" s="2">
        <f>'CCG Components'!N167/'CCG Components'!$F167</f>
        <v>1.3665713099614807</v>
      </c>
      <c r="O167" s="2">
        <f>'CCG Components'!O167/'CCG Components'!$F167</f>
        <v>0.95229538174303863</v>
      </c>
      <c r="P167" s="2">
        <f>'CCG Components'!P167/'CCG Components'!$F167</f>
        <v>0.9579378241619726</v>
      </c>
      <c r="Q167" s="2">
        <f>'CCG Components'!Q167/'CCG Components'!$F167</f>
        <v>0.99909032616300053</v>
      </c>
      <c r="R167" s="2">
        <f>'CCG Components'!R167/'CCG Components'!$F167</f>
        <v>0.96311752853526444</v>
      </c>
      <c r="S167" s="2">
        <f>'CCG Components'!V167/'CCG Components'!$F167</f>
        <v>0.96267558622466753</v>
      </c>
    </row>
    <row r="168" spans="1:19">
      <c r="A168" s="1" t="s">
        <v>164</v>
      </c>
      <c r="B168" s="1" t="s">
        <v>523</v>
      </c>
      <c r="C168" s="1" t="s">
        <v>229</v>
      </c>
      <c r="D168" s="1" t="s">
        <v>273</v>
      </c>
      <c r="E168" s="1" t="s">
        <v>287</v>
      </c>
      <c r="F168" s="2">
        <f>'CCG Components'!F168/'CCG Components'!$F168</f>
        <v>1</v>
      </c>
      <c r="G168" s="2">
        <f>'CCG Components'!G168/'CCG Components'!$F168</f>
        <v>1.0562608292151265</v>
      </c>
      <c r="H168" s="2">
        <f>'CCG Components'!H168/'CCG Components'!$F168</f>
        <v>0.90526299855144687</v>
      </c>
      <c r="I168" s="2">
        <f>'CCG Components'!I168/'CCG Components'!$F168</f>
        <v>0.85723884998393085</v>
      </c>
      <c r="J168" s="2">
        <f>'CCG Components'!J168/'CCG Components'!$F168</f>
        <v>1.0289047769208921</v>
      </c>
      <c r="K168" s="2">
        <v>1.0089861339711701</v>
      </c>
      <c r="L168" s="2">
        <v>1.0019633769989</v>
      </c>
      <c r="M168" s="2">
        <f>'CCG Components'!M168/'CCG Components'!$F168</f>
        <v>1.0812819586476801</v>
      </c>
      <c r="N168" s="2">
        <f>'CCG Components'!N168/'CCG Components'!$F168</f>
        <v>0.82198116706334978</v>
      </c>
      <c r="O168" s="2">
        <f>'CCG Components'!O168/'CCG Components'!$F168</f>
        <v>1.0192696369053689</v>
      </c>
      <c r="P168" s="2">
        <f>'CCG Components'!P168/'CCG Components'!$F168</f>
        <v>1.0253089082762743</v>
      </c>
      <c r="Q168" s="2">
        <f>'CCG Components'!Q168/'CCG Components'!$F168</f>
        <v>1.0553518794892471</v>
      </c>
      <c r="R168" s="2">
        <f>'CCG Components'!R168/'CCG Components'!$F168</f>
        <v>1.0290902994873026</v>
      </c>
      <c r="S168" s="2">
        <f>'CCG Components'!V168/'CCG Components'!$F168</f>
        <v>1.0286180844862325</v>
      </c>
    </row>
    <row r="169" spans="1:19">
      <c r="A169" s="1" t="s">
        <v>165</v>
      </c>
      <c r="B169" s="1" t="s">
        <v>524</v>
      </c>
      <c r="C169" s="1" t="s">
        <v>229</v>
      </c>
      <c r="D169" s="1" t="s">
        <v>273</v>
      </c>
      <c r="E169" s="1" t="s">
        <v>287</v>
      </c>
      <c r="F169" s="2">
        <f>'CCG Components'!F169/'CCG Components'!$F169</f>
        <v>1</v>
      </c>
      <c r="G169" s="2">
        <f>'CCG Components'!G169/'CCG Components'!$F169</f>
        <v>0.92751045768578599</v>
      </c>
      <c r="H169" s="2">
        <f>'CCG Components'!H169/'CCG Components'!$F169</f>
        <v>1.0573915869056461</v>
      </c>
      <c r="I169" s="2">
        <f>'CCG Components'!I169/'CCG Components'!$F169</f>
        <v>0.98860175748679213</v>
      </c>
      <c r="J169" s="2">
        <f>'CCG Components'!J169/'CCG Components'!$F169</f>
        <v>0.94647321325517964</v>
      </c>
      <c r="K169" s="2">
        <v>1.0003920966022799</v>
      </c>
      <c r="L169" s="2">
        <v>0.99787986278533902</v>
      </c>
      <c r="M169" s="2">
        <f>'CCG Components'!M169/'CCG Components'!$F169</f>
        <v>0.89995796426960151</v>
      </c>
      <c r="N169" s="2">
        <f>'CCG Components'!N169/'CCG Components'!$F169</f>
        <v>1.1646088133592118</v>
      </c>
      <c r="O169" s="2">
        <f>'CCG Components'!O169/'CCG Components'!$F169</f>
        <v>0.96661272946151122</v>
      </c>
      <c r="P169" s="2">
        <f>'CCG Components'!P169/'CCG Components'!$F169</f>
        <v>0.97234000355309846</v>
      </c>
      <c r="Q169" s="2">
        <f>'CCG Components'!Q169/'CCG Components'!$F169</f>
        <v>0.92642304917856255</v>
      </c>
      <c r="R169" s="2">
        <f>'CCG Components'!R169/'CCG Components'!$F169</f>
        <v>0.96656061620561506</v>
      </c>
      <c r="S169" s="2">
        <f>'CCG Components'!V169/'CCG Components'!$F169</f>
        <v>0.96611709397764045</v>
      </c>
    </row>
    <row r="170" spans="1:19">
      <c r="A170" s="1" t="s">
        <v>166</v>
      </c>
      <c r="B170" s="1" t="s">
        <v>525</v>
      </c>
      <c r="C170" s="1" t="s">
        <v>229</v>
      </c>
      <c r="D170" s="1" t="s">
        <v>273</v>
      </c>
      <c r="E170" s="1" t="s">
        <v>287</v>
      </c>
      <c r="F170" s="2">
        <f>'CCG Components'!F170/'CCG Components'!$F170</f>
        <v>1</v>
      </c>
      <c r="G170" s="2">
        <f>'CCG Components'!G170/'CCG Components'!$F170</f>
        <v>1.0731022738410272</v>
      </c>
      <c r="H170" s="2">
        <f>'CCG Components'!H170/'CCG Components'!$F170</f>
        <v>0.85458243119225186</v>
      </c>
      <c r="I170" s="2">
        <f>'CCG Components'!I170/'CCG Components'!$F170</f>
        <v>0.81234251512478506</v>
      </c>
      <c r="J170" s="2">
        <f>'CCG Components'!J170/'CCG Components'!$F170</f>
        <v>1.0346442611568205</v>
      </c>
      <c r="K170" s="2">
        <v>1.00541476324428</v>
      </c>
      <c r="L170" s="2">
        <v>1.00199317932129</v>
      </c>
      <c r="M170" s="2">
        <f>'CCG Components'!M170/'CCG Components'!$F170</f>
        <v>1.0138288169199343</v>
      </c>
      <c r="N170" s="2">
        <f>'CCG Components'!N170/'CCG Components'!$F170</f>
        <v>0.65629109753815718</v>
      </c>
      <c r="O170" s="2">
        <f>'CCG Components'!O170/'CCG Components'!$F170</f>
        <v>1.0042040063612059</v>
      </c>
      <c r="P170" s="2">
        <f>'CCG Components'!P170/'CCG Components'!$F170</f>
        <v>1.0101540124112034</v>
      </c>
      <c r="Q170" s="2">
        <f>'CCG Components'!Q170/'CCG Components'!$F170</f>
        <v>0.97807504498175679</v>
      </c>
      <c r="R170" s="2">
        <f>'CCG Components'!R170/'CCG Components'!$F170</f>
        <v>1.0061163583244401</v>
      </c>
      <c r="S170" s="2">
        <f>'CCG Components'!V170/'CCG Components'!$F170</f>
        <v>1.0056546852939396</v>
      </c>
    </row>
    <row r="171" spans="1:19">
      <c r="A171" s="1" t="s">
        <v>167</v>
      </c>
      <c r="B171" s="1" t="s">
        <v>526</v>
      </c>
      <c r="C171" s="1" t="s">
        <v>231</v>
      </c>
      <c r="D171" s="1" t="s">
        <v>275</v>
      </c>
      <c r="E171" s="1" t="s">
        <v>288</v>
      </c>
      <c r="F171" s="2">
        <f>'CCG Components'!F171/'CCG Components'!$F171</f>
        <v>1</v>
      </c>
      <c r="G171" s="2">
        <f>'CCG Components'!G171/'CCG Components'!$F171</f>
        <v>0.97396655787790809</v>
      </c>
      <c r="H171" s="2">
        <f>'CCG Components'!H171/'CCG Components'!$F171</f>
        <v>0.87354249320785438</v>
      </c>
      <c r="I171" s="2">
        <f>'CCG Components'!I171/'CCG Components'!$F171</f>
        <v>0.78694278965926479</v>
      </c>
      <c r="J171" s="2">
        <f>'CCG Components'!J171/'CCG Components'!$F171</f>
        <v>0.95350519580162496</v>
      </c>
      <c r="K171" s="2">
        <v>0.99376732789510502</v>
      </c>
      <c r="L171" s="2">
        <v>0.99972522258758501</v>
      </c>
      <c r="M171" s="2">
        <f>'CCG Components'!M171/'CCG Components'!$F171</f>
        <v>0.92546427299950962</v>
      </c>
      <c r="N171" s="2">
        <f>'CCG Components'!N171/'CCG Components'!$F171</f>
        <v>0.70851281741633643</v>
      </c>
      <c r="O171" s="2">
        <f>'CCG Components'!O171/'CCG Components'!$F171</f>
        <v>0.92296208960366477</v>
      </c>
      <c r="P171" s="2">
        <f>'CCG Components'!P171/'CCG Components'!$F171</f>
        <v>0.92843072942413263</v>
      </c>
      <c r="Q171" s="2">
        <f>'CCG Components'!Q171/'CCG Components'!$F171</f>
        <v>0.90376912744119242</v>
      </c>
      <c r="R171" s="2">
        <f>'CCG Components'!R171/'CCG Components'!$F171</f>
        <v>0.92532667009767355</v>
      </c>
      <c r="S171" s="2">
        <f>'CCG Components'!V171/'CCG Components'!$F171</f>
        <v>0.92490206874371261</v>
      </c>
    </row>
    <row r="172" spans="1:19">
      <c r="A172" s="1" t="s">
        <v>168</v>
      </c>
      <c r="B172" s="1" t="s">
        <v>527</v>
      </c>
      <c r="C172" s="1" t="s">
        <v>232</v>
      </c>
      <c r="D172" s="1" t="s">
        <v>276</v>
      </c>
      <c r="E172" s="1" t="s">
        <v>288</v>
      </c>
      <c r="F172" s="2">
        <f>'CCG Components'!F172/'CCG Components'!$F172</f>
        <v>1</v>
      </c>
      <c r="G172" s="2">
        <f>'CCG Components'!G172/'CCG Components'!$F172</f>
        <v>1.1225581495741308</v>
      </c>
      <c r="H172" s="2">
        <f>'CCG Components'!H172/'CCG Components'!$F172</f>
        <v>1.0392202282563949</v>
      </c>
      <c r="I172" s="2">
        <f>'CCG Components'!I172/'CCG Components'!$F172</f>
        <v>0.85418327204203259</v>
      </c>
      <c r="J172" s="2">
        <f>'CCG Components'!J172/'CCG Components'!$F172</f>
        <v>1.1008829607884785</v>
      </c>
      <c r="K172" s="2">
        <v>0.97600617476356399</v>
      </c>
      <c r="L172" s="2">
        <v>1.0007579326629601</v>
      </c>
      <c r="M172" s="2">
        <f>'CCG Components'!M172/'CCG Components'!$F172</f>
        <v>1.099992764149031</v>
      </c>
      <c r="N172" s="2">
        <f>'CCG Components'!N172/'CCG Components'!$F172</f>
        <v>0.81876369356935597</v>
      </c>
      <c r="O172" s="2">
        <f>'CCG Components'!O172/'CCG Components'!$F172</f>
        <v>1.0477270578745557</v>
      </c>
      <c r="P172" s="2">
        <f>'CCG Components'!P172/'CCG Components'!$F172</f>
        <v>1.0539349422223676</v>
      </c>
      <c r="Q172" s="2">
        <f>'CCG Components'!Q172/'CCG Components'!$F172</f>
        <v>1.0718698570910636</v>
      </c>
      <c r="R172" s="2">
        <f>'CCG Components'!R172/'CCG Components'!$F172</f>
        <v>1.0561923397671797</v>
      </c>
      <c r="S172" s="2">
        <f>'CCG Components'!V172/'CCG Components'!$F172</f>
        <v>1.0557076885493983</v>
      </c>
    </row>
    <row r="173" spans="1:19">
      <c r="A173" s="1" t="s">
        <v>169</v>
      </c>
      <c r="B173" s="1" t="s">
        <v>528</v>
      </c>
      <c r="C173" s="1" t="s">
        <v>233</v>
      </c>
      <c r="D173" s="1" t="s">
        <v>277</v>
      </c>
      <c r="E173" s="1" t="s">
        <v>288</v>
      </c>
      <c r="F173" s="2">
        <f>'CCG Components'!F173/'CCG Components'!$F173</f>
        <v>1</v>
      </c>
      <c r="G173" s="2">
        <f>'CCG Components'!G173/'CCG Components'!$F173</f>
        <v>1.0105857217689476</v>
      </c>
      <c r="H173" s="2">
        <f>'CCG Components'!H173/'CCG Components'!$F173</f>
        <v>0.92443941256841222</v>
      </c>
      <c r="I173" s="2">
        <f>'CCG Components'!I173/'CCG Components'!$F173</f>
        <v>0.83302656980801848</v>
      </c>
      <c r="J173" s="2">
        <f>'CCG Components'!J173/'CCG Components'!$F173</f>
        <v>0.99232296677467924</v>
      </c>
      <c r="K173" s="2">
        <v>0.973878936489464</v>
      </c>
      <c r="L173" s="2">
        <v>1.0017180442810101</v>
      </c>
      <c r="M173" s="2">
        <f>'CCG Components'!M173/'CCG Components'!$F173</f>
        <v>1.0249770083538843</v>
      </c>
      <c r="N173" s="2">
        <f>'CCG Components'!N173/'CCG Components'!$F173</f>
        <v>0.82578198954523485</v>
      </c>
      <c r="O173" s="2">
        <f>'CCG Components'!O173/'CCG Components'!$F173</f>
        <v>0.95181581764649914</v>
      </c>
      <c r="P173" s="2">
        <f>'CCG Components'!P173/'CCG Components'!$F173</f>
        <v>0.95745541860168903</v>
      </c>
      <c r="Q173" s="2">
        <f>'CCG Components'!Q173/'CCG Components'!$F173</f>
        <v>1.0050575064730192</v>
      </c>
      <c r="R173" s="2">
        <f>'CCG Components'!R173/'CCG Components'!$F173</f>
        <v>0.96344690710751024</v>
      </c>
      <c r="S173" s="2">
        <f>'CCG Components'!V173/'CCG Components'!$F173</f>
        <v>0.96300481365614099</v>
      </c>
    </row>
    <row r="174" spans="1:19">
      <c r="A174" s="1" t="s">
        <v>170</v>
      </c>
      <c r="B174" s="1" t="s">
        <v>529</v>
      </c>
      <c r="C174" s="1" t="s">
        <v>234</v>
      </c>
      <c r="D174" s="1" t="s">
        <v>278</v>
      </c>
      <c r="E174" s="1" t="s">
        <v>288</v>
      </c>
      <c r="F174" s="2">
        <f>'CCG Components'!F174/'CCG Components'!$F174</f>
        <v>1</v>
      </c>
      <c r="G174" s="2">
        <f>'CCG Components'!G174/'CCG Components'!$F174</f>
        <v>1.2167235435365265</v>
      </c>
      <c r="H174" s="2">
        <f>'CCG Components'!H174/'CCG Components'!$F174</f>
        <v>0.71558642392420757</v>
      </c>
      <c r="I174" s="2">
        <f>'CCG Components'!I174/'CCG Components'!$F174</f>
        <v>0.8229768458535105</v>
      </c>
      <c r="J174" s="2">
        <f>'CCG Components'!J174/'CCG Components'!$F174</f>
        <v>1.1370009197556297</v>
      </c>
      <c r="K174" s="2">
        <v>0.92554091758505896</v>
      </c>
      <c r="L174" s="2">
        <v>1.00569331645966</v>
      </c>
      <c r="M174" s="2">
        <f>'CCG Components'!M174/'CCG Components'!$F174</f>
        <v>1.1982009336691841</v>
      </c>
      <c r="N174" s="2">
        <f>'CCG Components'!N174/'CCG Components'!$F174</f>
        <v>0.82609595508674527</v>
      </c>
      <c r="O174" s="2">
        <f>'CCG Components'!O174/'CCG Components'!$F174</f>
        <v>1.0293928293804926</v>
      </c>
      <c r="P174" s="2">
        <f>'CCG Components'!P174/'CCG Components'!$F174</f>
        <v>1.0354920816478004</v>
      </c>
      <c r="Q174" s="2">
        <f>'CCG Components'!Q174/'CCG Components'!$F174</f>
        <v>1.1609904358109402</v>
      </c>
      <c r="R174" s="2">
        <f>'CCG Components'!R174/'CCG Components'!$F174</f>
        <v>1.051288068338561</v>
      </c>
      <c r="S174" s="2">
        <f>'CCG Components'!V174/'CCG Components'!$F174</f>
        <v>1.0508056675263457</v>
      </c>
    </row>
    <row r="175" spans="1:19">
      <c r="A175" s="1" t="s">
        <v>171</v>
      </c>
      <c r="B175" s="1" t="s">
        <v>530</v>
      </c>
      <c r="C175" s="1" t="s">
        <v>235</v>
      </c>
      <c r="D175" s="1" t="s">
        <v>279</v>
      </c>
      <c r="E175" s="1" t="s">
        <v>288</v>
      </c>
      <c r="F175" s="2">
        <f>'CCG Components'!F175/'CCG Components'!$F175</f>
        <v>1</v>
      </c>
      <c r="G175" s="2">
        <f>'CCG Components'!G175/'CCG Components'!$F175</f>
        <v>1.1391197524872603</v>
      </c>
      <c r="H175" s="2">
        <f>'CCG Components'!H175/'CCG Components'!$F175</f>
        <v>0.94318667851450455</v>
      </c>
      <c r="I175" s="2">
        <f>'CCG Components'!I175/'CCG Components'!$F175</f>
        <v>0.84221537475188502</v>
      </c>
      <c r="J175" s="2">
        <f>'CCG Components'!J175/'CCG Components'!$F175</f>
        <v>1.1020191453236741</v>
      </c>
      <c r="K175" s="2">
        <v>0.95558025627107002</v>
      </c>
      <c r="L175" s="2">
        <v>1.0031772851944001</v>
      </c>
      <c r="M175" s="2">
        <f>'CCG Components'!M175/'CCG Components'!$F175</f>
        <v>1.1201614987470405</v>
      </c>
      <c r="N175" s="2">
        <f>'CCG Components'!N175/'CCG Components'!$F175</f>
        <v>0.77294589346722087</v>
      </c>
      <c r="O175" s="2">
        <f>'CCG Components'!O175/'CCG Components'!$F175</f>
        <v>1.024868131992084</v>
      </c>
      <c r="P175" s="2">
        <f>'CCG Components'!P175/'CCG Components'!$F175</f>
        <v>1.0309405749889</v>
      </c>
      <c r="Q175" s="2">
        <f>'CCG Components'!Q175/'CCG Components'!$F175</f>
        <v>1.0854399382190585</v>
      </c>
      <c r="R175" s="2">
        <f>'CCG Components'!R175/'CCG Components'!$F175</f>
        <v>1.0378001965511034</v>
      </c>
      <c r="S175" s="2">
        <f>'CCG Components'!V175/'CCG Components'!$F175</f>
        <v>1.0373239848705842</v>
      </c>
    </row>
    <row r="176" spans="1:19">
      <c r="A176" s="1" t="s">
        <v>172</v>
      </c>
      <c r="B176" s="1" t="s">
        <v>531</v>
      </c>
      <c r="C176" s="1" t="s">
        <v>231</v>
      </c>
      <c r="D176" s="1" t="s">
        <v>275</v>
      </c>
      <c r="E176" s="1" t="s">
        <v>288</v>
      </c>
      <c r="F176" s="2">
        <f>'CCG Components'!F176/'CCG Components'!$F176</f>
        <v>1</v>
      </c>
      <c r="G176" s="2">
        <f>'CCG Components'!G176/'CCG Components'!$F176</f>
        <v>0.90416873546085119</v>
      </c>
      <c r="H176" s="2">
        <f>'CCG Components'!H176/'CCG Components'!$F176</f>
        <v>0.81135181922761235</v>
      </c>
      <c r="I176" s="2">
        <f>'CCG Components'!I176/'CCG Components'!$F176</f>
        <v>1.1004059133668735</v>
      </c>
      <c r="J176" s="2">
        <f>'CCG Components'!J176/'CCG Components'!$F176</f>
        <v>0.9005698673560778</v>
      </c>
      <c r="K176" s="2">
        <v>1.0064058357252601</v>
      </c>
      <c r="L176" s="2">
        <v>0.99936383962631203</v>
      </c>
      <c r="M176" s="2">
        <f>'CCG Components'!M176/'CCG Components'!$F176</f>
        <v>0.93403028215068828</v>
      </c>
      <c r="N176" s="2">
        <f>'CCG Components'!N176/'CCG Components'!$F176</f>
        <v>0.93980925274622462</v>
      </c>
      <c r="O176" s="2">
        <f>'CCG Components'!O176/'CCG Components'!$F176</f>
        <v>0.90970875557476827</v>
      </c>
      <c r="P176" s="2">
        <f>'CCG Components'!P176/'CCG Components'!$F176</f>
        <v>0.91509886810680163</v>
      </c>
      <c r="Q176" s="2">
        <f>'CCG Components'!Q176/'CCG Components'!$F176</f>
        <v>0.93460817921024208</v>
      </c>
      <c r="R176" s="2">
        <f>'CCG Components'!R176/'CCG Components'!$F176</f>
        <v>0.91755442874415671</v>
      </c>
      <c r="S176" s="2">
        <f>'CCG Components'!V176/'CCG Components'!$F176</f>
        <v>0.91713339381090819</v>
      </c>
    </row>
    <row r="177" spans="1:19">
      <c r="A177" s="1" t="s">
        <v>173</v>
      </c>
      <c r="B177" s="1" t="s">
        <v>532</v>
      </c>
      <c r="C177" s="1" t="s">
        <v>199</v>
      </c>
      <c r="D177" s="1" t="s">
        <v>243</v>
      </c>
      <c r="E177" s="1" t="s">
        <v>284</v>
      </c>
      <c r="F177" s="2">
        <f>'CCG Components'!F177/'CCG Components'!$F177</f>
        <v>1</v>
      </c>
      <c r="G177" s="2">
        <f>'CCG Components'!G177/'CCG Components'!$F177</f>
        <v>1.2700598691060538</v>
      </c>
      <c r="H177" s="2">
        <f>'CCG Components'!H177/'CCG Components'!$F177</f>
        <v>1.4403437825375576</v>
      </c>
      <c r="I177" s="2">
        <f>'CCG Components'!I177/'CCG Components'!$F177</f>
        <v>0.91724406886806487</v>
      </c>
      <c r="J177" s="2">
        <f>'CCG Components'!J177/'CCG Components'!$F177</f>
        <v>1.2769613491082255</v>
      </c>
      <c r="K177" s="2">
        <v>0.95500644195796303</v>
      </c>
      <c r="L177" s="2">
        <v>0.99895435571670499</v>
      </c>
      <c r="M177" s="2">
        <f>'CCG Components'!M177/'CCG Components'!$F177</f>
        <v>1.1843826328897753</v>
      </c>
      <c r="N177" s="2">
        <f>'CCG Components'!N177/'CCG Components'!$F177</f>
        <v>1.3205694072586642</v>
      </c>
      <c r="O177" s="2">
        <f>'CCG Components'!O177/'CCG Components'!$F177</f>
        <v>1.2223913876812309</v>
      </c>
      <c r="P177" s="2">
        <f>'CCG Components'!P177/'CCG Components'!$F177</f>
        <v>1.2296341751089801</v>
      </c>
      <c r="Q177" s="2">
        <f>'CCG Components'!Q177/'CCG Components'!$F177</f>
        <v>1.1980013103266642</v>
      </c>
      <c r="R177" s="2">
        <f>'CCG Components'!R177/'CCG Components'!$F177</f>
        <v>1.2256526702165529</v>
      </c>
      <c r="S177" s="2">
        <f>'CCG Components'!V177/'CCG Components'!$F177</f>
        <v>1.2250902593403972</v>
      </c>
    </row>
    <row r="178" spans="1:19">
      <c r="A178" s="1" t="s">
        <v>174</v>
      </c>
      <c r="B178" s="1" t="s">
        <v>533</v>
      </c>
      <c r="C178" s="1" t="s">
        <v>196</v>
      </c>
      <c r="D178" s="1" t="s">
        <v>240</v>
      </c>
      <c r="E178" s="1" t="s">
        <v>284</v>
      </c>
      <c r="F178" s="2">
        <f>'CCG Components'!F178/'CCG Components'!$F178</f>
        <v>1</v>
      </c>
      <c r="G178" s="2">
        <f>'CCG Components'!G178/'CCG Components'!$F178</f>
        <v>1.0962195936136561</v>
      </c>
      <c r="H178" s="2">
        <f>'CCG Components'!H178/'CCG Components'!$F178</f>
        <v>1.2021933955055664</v>
      </c>
      <c r="I178" s="2">
        <f>'CCG Components'!I178/'CCG Components'!$F178</f>
        <v>0.8901640330702284</v>
      </c>
      <c r="J178" s="2">
        <f>'CCG Components'!J178/'CCG Components'!$F178</f>
        <v>1.101075302522585</v>
      </c>
      <c r="K178" s="2">
        <v>0.94946949576855399</v>
      </c>
      <c r="L178" s="2">
        <v>0.99883842468261697</v>
      </c>
      <c r="M178" s="2">
        <f>'CCG Components'!M178/'CCG Components'!$F178</f>
        <v>1.0242049452806232</v>
      </c>
      <c r="N178" s="2">
        <f>'CCG Components'!N178/'CCG Components'!$F178</f>
        <v>1.4445619512810128</v>
      </c>
      <c r="O178" s="2">
        <f>'CCG Components'!O178/'CCG Components'!$F178</f>
        <v>1.0767981850484483</v>
      </c>
      <c r="P178" s="2">
        <f>'CCG Components'!P178/'CCG Components'!$F178</f>
        <v>1.0831783186419008</v>
      </c>
      <c r="Q178" s="2">
        <f>'CCG Components'!Q178/'CCG Components'!$F178</f>
        <v>1.0662406458806624</v>
      </c>
      <c r="R178" s="2">
        <f>'CCG Components'!R178/'CCG Components'!$F178</f>
        <v>1.0810464400583684</v>
      </c>
      <c r="S178" s="2">
        <f>'CCG Components'!V178/'CCG Components'!$F178</f>
        <v>1.0805503841280935</v>
      </c>
    </row>
    <row r="179" spans="1:19">
      <c r="A179" s="1" t="s">
        <v>175</v>
      </c>
      <c r="B179" s="1" t="s">
        <v>534</v>
      </c>
      <c r="C179" s="1" t="s">
        <v>198</v>
      </c>
      <c r="D179" s="1" t="s">
        <v>242</v>
      </c>
      <c r="E179" s="1" t="s">
        <v>284</v>
      </c>
      <c r="F179" s="2">
        <f>'CCG Components'!F179/'CCG Components'!$F179</f>
        <v>1</v>
      </c>
      <c r="G179" s="2">
        <f>'CCG Components'!G179/'CCG Components'!$F179</f>
        <v>0.89723690896248598</v>
      </c>
      <c r="H179" s="2">
        <f>'CCG Components'!H179/'CCG Components'!$F179</f>
        <v>1.4080661076354095</v>
      </c>
      <c r="I179" s="2">
        <f>'CCG Components'!I179/'CCG Components'!$F179</f>
        <v>1.2318094278122902</v>
      </c>
      <c r="J179" s="2">
        <f>'CCG Components'!J179/'CCG Components'!$F179</f>
        <v>0.97573050422720553</v>
      </c>
      <c r="K179" s="2">
        <v>0.97024720625258198</v>
      </c>
      <c r="L179" s="2">
        <v>0.99703818559646595</v>
      </c>
      <c r="M179" s="2">
        <f>'CCG Components'!M179/'CCG Components'!$F179</f>
        <v>0.94865301779892974</v>
      </c>
      <c r="N179" s="2">
        <f>'CCG Components'!N179/'CCG Components'!$F179</f>
        <v>1.8524246755065024</v>
      </c>
      <c r="O179" s="2">
        <f>'CCG Components'!O179/'CCG Components'!$F179</f>
        <v>1.0287049188172295</v>
      </c>
      <c r="P179" s="2">
        <f>'CCG Components'!P179/'CCG Components'!$F179</f>
        <v>1.034800095147788</v>
      </c>
      <c r="Q179" s="2">
        <f>'CCG Components'!Q179/'CCG Components'!$F179</f>
        <v>1.0390301835696869</v>
      </c>
      <c r="R179" s="2">
        <f>'CCG Components'!R179/'CCG Components'!$F179</f>
        <v>1.0353325198226662</v>
      </c>
      <c r="S179" s="2">
        <f>'CCG Components'!V179/'CCG Components'!$F179</f>
        <v>1.0348574404761794</v>
      </c>
    </row>
    <row r="180" spans="1:19">
      <c r="A180" s="1" t="s">
        <v>176</v>
      </c>
      <c r="B180" s="1" t="s">
        <v>535</v>
      </c>
      <c r="C180" s="1" t="s">
        <v>230</v>
      </c>
      <c r="D180" s="1" t="s">
        <v>274</v>
      </c>
      <c r="E180" s="1" t="s">
        <v>287</v>
      </c>
      <c r="F180" s="2">
        <f>'CCG Components'!F180/'CCG Components'!$F180</f>
        <v>1</v>
      </c>
      <c r="G180" s="2">
        <f>'CCG Components'!G180/'CCG Components'!$F180</f>
        <v>0.89118596045182519</v>
      </c>
      <c r="H180" s="2">
        <f>'CCG Components'!H180/'CCG Components'!$F180</f>
        <v>0.72370928877565133</v>
      </c>
      <c r="I180" s="2">
        <f>'CCG Components'!I180/'CCG Components'!$F180</f>
        <v>1.0616678876218486</v>
      </c>
      <c r="J180" s="2">
        <f>'CCG Components'!J180/'CCG Components'!$F180</f>
        <v>0.87707510216005669</v>
      </c>
      <c r="K180" s="2">
        <v>1.0533476498794101</v>
      </c>
      <c r="L180" s="2">
        <v>1.0019848346710201</v>
      </c>
      <c r="M180" s="2">
        <f>'CCG Components'!M180/'CCG Components'!$F180</f>
        <v>0.890361372083736</v>
      </c>
      <c r="N180" s="2">
        <f>'CCG Components'!N180/'CCG Components'!$F180</f>
        <v>0.70450370865136525</v>
      </c>
      <c r="O180" s="2">
        <f>'CCG Components'!O180/'CCG Components'!$F180</f>
        <v>0.90748486986525534</v>
      </c>
      <c r="P180" s="2">
        <f>'CCG Components'!P180/'CCG Components'!$F180</f>
        <v>0.91286180565895436</v>
      </c>
      <c r="Q180" s="2">
        <f>'CCG Components'!Q180/'CCG Components'!$F180</f>
        <v>0.87177560574049895</v>
      </c>
      <c r="R180" s="2">
        <f>'CCG Components'!R180/'CCG Components'!$F180</f>
        <v>0.90769044646931751</v>
      </c>
      <c r="S180" s="2">
        <f>'CCG Components'!V180/'CCG Components'!$F180</f>
        <v>0.90727393778648902</v>
      </c>
    </row>
    <row r="181" spans="1:19">
      <c r="A181" s="1" t="s">
        <v>177</v>
      </c>
      <c r="B181" s="1" t="s">
        <v>536</v>
      </c>
      <c r="C181" s="1" t="s">
        <v>230</v>
      </c>
      <c r="D181" s="1" t="s">
        <v>274</v>
      </c>
      <c r="E181" s="1" t="s">
        <v>287</v>
      </c>
      <c r="F181" s="2">
        <f>'CCG Components'!F181/'CCG Components'!$F181</f>
        <v>1</v>
      </c>
      <c r="G181" s="2">
        <f>'CCG Components'!G181/'CCG Components'!$F181</f>
        <v>0.79798175747018674</v>
      </c>
      <c r="H181" s="2">
        <f>'CCG Components'!H181/'CCG Components'!$F181</f>
        <v>1.0987301052362963</v>
      </c>
      <c r="I181" s="2">
        <f>'CCG Components'!I181/'CCG Components'!$F181</f>
        <v>0.95773235290310532</v>
      </c>
      <c r="J181" s="2">
        <f>'CCG Components'!J181/'CCG Components'!$F181</f>
        <v>0.84265005247885194</v>
      </c>
      <c r="K181" s="2">
        <v>1.05231315165603</v>
      </c>
      <c r="L181" s="2">
        <v>1.0002920627594001</v>
      </c>
      <c r="M181" s="2">
        <f>'CCG Components'!M181/'CCG Components'!$F181</f>
        <v>0.83380513163862391</v>
      </c>
      <c r="N181" s="2">
        <f>'CCG Components'!N181/'CCG Components'!$F181</f>
        <v>0.83524884288152546</v>
      </c>
      <c r="O181" s="2">
        <f>'CCG Components'!O181/'CCG Components'!$F181</f>
        <v>0.88621164729415558</v>
      </c>
      <c r="P181" s="2">
        <f>'CCG Components'!P181/'CCG Components'!$F181</f>
        <v>0.89146253718264101</v>
      </c>
      <c r="Q181" s="2">
        <f>'CCG Components'!Q181/'CCG Components'!$F181</f>
        <v>0.83394950276291413</v>
      </c>
      <c r="R181" s="2">
        <f>'CCG Components'!R181/'CCG Components'!$F181</f>
        <v>0.88422359662204764</v>
      </c>
      <c r="S181" s="2">
        <f>'CCG Components'!V181/'CCG Components'!$F181</f>
        <v>0.88381785608904173</v>
      </c>
    </row>
    <row r="182" spans="1:19">
      <c r="A182" s="1" t="s">
        <v>178</v>
      </c>
      <c r="B182" s="1" t="s">
        <v>537</v>
      </c>
      <c r="C182" s="1" t="s">
        <v>236</v>
      </c>
      <c r="D182" s="1" t="s">
        <v>280</v>
      </c>
      <c r="E182" s="1" t="s">
        <v>288</v>
      </c>
      <c r="F182" s="2">
        <f>'CCG Components'!F182/'CCG Components'!$F182</f>
        <v>1</v>
      </c>
      <c r="G182" s="2">
        <f>'CCG Components'!G182/'CCG Components'!$F182</f>
        <v>0.9539673557366124</v>
      </c>
      <c r="H182" s="2">
        <f>'CCG Components'!H182/'CCG Components'!$F182</f>
        <v>0.81798430279450585</v>
      </c>
      <c r="I182" s="2">
        <f>'CCG Components'!I182/'CCG Components'!$F182</f>
        <v>1.0245616260289518</v>
      </c>
      <c r="J182" s="2">
        <f>'CCG Components'!J182/'CCG Components'!$F182</f>
        <v>0.93969600565200728</v>
      </c>
      <c r="K182" s="2">
        <v>0.99039543490432502</v>
      </c>
      <c r="L182" s="2">
        <v>0.99951308965682995</v>
      </c>
      <c r="M182" s="2">
        <f>'CCG Components'!M182/'CCG Components'!$F182</f>
        <v>0.93823852131212593</v>
      </c>
      <c r="N182" s="2">
        <f>'CCG Components'!N182/'CCG Components'!$F182</f>
        <v>0.94139596955123395</v>
      </c>
      <c r="O182" s="2">
        <f>'CCG Components'!O182/'CCG Components'!$F182</f>
        <v>0.93038576270823015</v>
      </c>
      <c r="P182" s="2">
        <f>'CCG Components'!P182/'CCG Components'!$F182</f>
        <v>0.93589838851123297</v>
      </c>
      <c r="Q182" s="2">
        <f>'CCG Components'!Q182/'CCG Components'!$F182</f>
        <v>0.93855426613603676</v>
      </c>
      <c r="R182" s="2">
        <f>'CCG Components'!R182/'CCG Components'!$F182</f>
        <v>0.9362326734338795</v>
      </c>
      <c r="S182" s="2">
        <f>'CCG Components'!V182/'CCG Components'!$F182</f>
        <v>0.93580306768100463</v>
      </c>
    </row>
    <row r="183" spans="1:19">
      <c r="A183" s="1" t="s">
        <v>179</v>
      </c>
      <c r="B183" s="1" t="s">
        <v>538</v>
      </c>
      <c r="C183" s="1" t="s">
        <v>228</v>
      </c>
      <c r="D183" s="1" t="s">
        <v>272</v>
      </c>
      <c r="E183" s="1" t="s">
        <v>287</v>
      </c>
      <c r="F183" s="2">
        <f>'CCG Components'!F183/'CCG Components'!$F183</f>
        <v>1</v>
      </c>
      <c r="G183" s="2">
        <f>'CCG Components'!G183/'CCG Components'!$F183</f>
        <v>0.82785015622914482</v>
      </c>
      <c r="H183" s="2">
        <f>'CCG Components'!H183/'CCG Components'!$F183</f>
        <v>1.0214160016716956</v>
      </c>
      <c r="I183" s="2">
        <f>'CCG Components'!I183/'CCG Components'!$F183</f>
        <v>1.1150773159220255</v>
      </c>
      <c r="J183" s="2">
        <f>'CCG Components'!J183/'CCG Components'!$F183</f>
        <v>0.86424986255683744</v>
      </c>
      <c r="K183" s="2">
        <v>1.06954054674184</v>
      </c>
      <c r="L183" s="2">
        <v>1.0001124143600499</v>
      </c>
      <c r="M183" s="2">
        <f>'CCG Components'!M183/'CCG Components'!$F183</f>
        <v>0.79394577618561291</v>
      </c>
      <c r="N183" s="2">
        <f>'CCG Components'!N183/'CCG Components'!$F183</f>
        <v>0.81550854610619639</v>
      </c>
      <c r="O183" s="2">
        <f>'CCG Components'!O183/'CCG Components'!$F183</f>
        <v>0.91924051331495671</v>
      </c>
      <c r="P183" s="2">
        <f>'CCG Components'!P183/'CCG Components'!$F183</f>
        <v>0.92468710243527485</v>
      </c>
      <c r="Q183" s="2">
        <f>'CCG Components'!Q183/'CCG Components'!$F183</f>
        <v>0.79610205317767124</v>
      </c>
      <c r="R183" s="2">
        <f>'CCG Components'!R183/'CCG Components'!$F183</f>
        <v>0.90850260551299999</v>
      </c>
      <c r="S183" s="2">
        <f>'CCG Components'!V183/'CCG Components'!$F183</f>
        <v>0.90808572415764355</v>
      </c>
    </row>
    <row r="184" spans="1:19">
      <c r="A184" s="1" t="s">
        <v>180</v>
      </c>
      <c r="B184" s="1" t="s">
        <v>539</v>
      </c>
      <c r="C184" s="1" t="s">
        <v>237</v>
      </c>
      <c r="D184" s="1" t="s">
        <v>281</v>
      </c>
      <c r="E184" s="1" t="s">
        <v>285</v>
      </c>
      <c r="F184" s="2">
        <f>'CCG Components'!F184/'CCG Components'!$F184</f>
        <v>1</v>
      </c>
      <c r="G184" s="2">
        <f>'CCG Components'!G184/'CCG Components'!$F184</f>
        <v>0.96922563599299727</v>
      </c>
      <c r="H184" s="2">
        <f>'CCG Components'!H184/'CCG Components'!$F184</f>
        <v>1.3009886186093544</v>
      </c>
      <c r="I184" s="2">
        <f>'CCG Components'!I184/'CCG Components'!$F184</f>
        <v>1.2776895118663323</v>
      </c>
      <c r="J184" s="2">
        <f>'CCG Components'!J184/'CCG Components'!$F184</f>
        <v>1.0239865234350027</v>
      </c>
      <c r="K184" s="2">
        <v>0.962787457691471</v>
      </c>
      <c r="L184" s="2">
        <v>0.99804174900054898</v>
      </c>
      <c r="M184" s="2">
        <f>'CCG Components'!M184/'CCG Components'!$F184</f>
        <v>0.97816536688577194</v>
      </c>
      <c r="N184" s="2">
        <f>'CCG Components'!N184/'CCG Components'!$F184</f>
        <v>1.2345290440565762</v>
      </c>
      <c r="O184" s="2">
        <f>'CCG Components'!O184/'CCG Components'!$F184</f>
        <v>1.0041818529687068</v>
      </c>
      <c r="P184" s="2">
        <f>'CCG Components'!P184/'CCG Components'!$F184</f>
        <v>1.0101317277577071</v>
      </c>
      <c r="Q184" s="2">
        <f>'CCG Components'!Q184/'CCG Components'!$F184</f>
        <v>1.0038017346028523</v>
      </c>
      <c r="R184" s="2">
        <f>'CCG Components'!R184/'CCG Components'!$F184</f>
        <v>1.0093349962922353</v>
      </c>
      <c r="S184" s="2">
        <f>'CCG Components'!V184/'CCG Components'!$F184</f>
        <v>1.0088718463367925</v>
      </c>
    </row>
    <row r="185" spans="1:19">
      <c r="A185" s="1" t="s">
        <v>181</v>
      </c>
      <c r="B185" s="1" t="s">
        <v>540</v>
      </c>
      <c r="C185" s="1" t="s">
        <v>201</v>
      </c>
      <c r="D185" s="1" t="s">
        <v>245</v>
      </c>
      <c r="E185" s="1" t="s">
        <v>284</v>
      </c>
      <c r="F185" s="2">
        <f>'CCG Components'!F185/'CCG Components'!$F185</f>
        <v>1</v>
      </c>
      <c r="G185" s="2">
        <f>'CCG Components'!G185/'CCG Components'!$F185</f>
        <v>0.96013550652917667</v>
      </c>
      <c r="H185" s="2">
        <f>'CCG Components'!H185/'CCG Components'!$F185</f>
        <v>0.97032439545611771</v>
      </c>
      <c r="I185" s="2">
        <f>'CCG Components'!I185/'CCG Components'!$F185</f>
        <v>1.1095131114360763</v>
      </c>
      <c r="J185" s="2">
        <f>'CCG Components'!J185/'CCG Components'!$F185</f>
        <v>0.96762147426027589</v>
      </c>
      <c r="K185" s="2">
        <v>0.96076003016446099</v>
      </c>
      <c r="L185" s="2">
        <v>0.99891644716262795</v>
      </c>
      <c r="M185" s="2">
        <f>'CCG Components'!M185/'CCG Components'!$F185</f>
        <v>0.96621398117022328</v>
      </c>
      <c r="N185" s="2">
        <f>'CCG Components'!N185/'CCG Components'!$F185</f>
        <v>1.302792779834496</v>
      </c>
      <c r="O185" s="2">
        <f>'CCG Components'!O185/'CCG Components'!$F185</f>
        <v>0.96081173658011942</v>
      </c>
      <c r="P185" s="2">
        <f>'CCG Components'!P185/'CCG Components'!$F185</f>
        <v>0.96650463922673979</v>
      </c>
      <c r="Q185" s="2">
        <f>'CCG Components'!Q185/'CCG Components'!$F185</f>
        <v>0.99987186103665049</v>
      </c>
      <c r="R185" s="2">
        <f>'CCG Components'!R185/'CCG Components'!$F185</f>
        <v>0.97070444085068663</v>
      </c>
      <c r="S185" s="2">
        <f>'CCG Components'!V185/'CCG Components'!$F185</f>
        <v>0.97025901716065333</v>
      </c>
    </row>
    <row r="186" spans="1:19">
      <c r="A186" s="1" t="s">
        <v>182</v>
      </c>
      <c r="B186" s="1" t="s">
        <v>541</v>
      </c>
      <c r="C186" s="1" t="s">
        <v>199</v>
      </c>
      <c r="D186" s="1" t="s">
        <v>243</v>
      </c>
      <c r="E186" s="1" t="s">
        <v>284</v>
      </c>
      <c r="F186" s="2">
        <f>'CCG Components'!F186/'CCG Components'!$F186</f>
        <v>1</v>
      </c>
      <c r="G186" s="2">
        <f>'CCG Components'!G186/'CCG Components'!$F186</f>
        <v>1.1107577344581618</v>
      </c>
      <c r="H186" s="2">
        <f>'CCG Components'!H186/'CCG Components'!$F186</f>
        <v>1.3875740583602607</v>
      </c>
      <c r="I186" s="2">
        <f>'CCG Components'!I186/'CCG Components'!$F186</f>
        <v>0.99623232827362573</v>
      </c>
      <c r="J186" s="2">
        <f>'CCG Components'!J186/'CCG Components'!$F186</f>
        <v>1.1410200934118899</v>
      </c>
      <c r="K186" s="2">
        <v>0.95713893936266403</v>
      </c>
      <c r="L186" s="2">
        <v>0.99788480997085605</v>
      </c>
      <c r="M186" s="2">
        <f>'CCG Components'!M186/'CCG Components'!$F186</f>
        <v>1.1656209271476377</v>
      </c>
      <c r="N186" s="2">
        <f>'CCG Components'!N186/'CCG Components'!$F186</f>
        <v>1.7722871153605753</v>
      </c>
      <c r="O186" s="2">
        <f>'CCG Components'!O186/'CCG Components'!$F186</f>
        <v>1.1500979545795664</v>
      </c>
      <c r="P186" s="2">
        <f>'CCG Components'!P186/'CCG Components'!$F186</f>
        <v>1.156912396410599</v>
      </c>
      <c r="Q186" s="2">
        <f>'CCG Components'!Q186/'CCG Components'!$F186</f>
        <v>1.2262875459689313</v>
      </c>
      <c r="R186" s="2">
        <f>'CCG Components'!R186/'CCG Components'!$F186</f>
        <v>1.1656443749803611</v>
      </c>
      <c r="S186" s="2">
        <f>'CCG Components'!V186/'CCG Components'!$F186</f>
        <v>1.1651094998969471</v>
      </c>
    </row>
    <row r="187" spans="1:19">
      <c r="A187" s="1" t="s">
        <v>183</v>
      </c>
      <c r="B187" s="1" t="s">
        <v>542</v>
      </c>
      <c r="C187" s="1" t="s">
        <v>196</v>
      </c>
      <c r="D187" s="1" t="s">
        <v>240</v>
      </c>
      <c r="E187" s="1" t="s">
        <v>284</v>
      </c>
      <c r="F187" s="2">
        <f>'CCG Components'!F187/'CCG Components'!$F187</f>
        <v>1</v>
      </c>
      <c r="G187" s="2">
        <f>'CCG Components'!G187/'CCG Components'!$F187</f>
        <v>1.234975110139205</v>
      </c>
      <c r="H187" s="2">
        <f>'CCG Components'!H187/'CCG Components'!$F187</f>
        <v>0.82823403952672137</v>
      </c>
      <c r="I187" s="2">
        <f>'CCG Components'!I187/'CCG Components'!$F187</f>
        <v>0.89583540415604124</v>
      </c>
      <c r="J187" s="2">
        <f>'CCG Components'!J187/'CCG Components'!$F187</f>
        <v>1.1694578282597188</v>
      </c>
      <c r="K187" s="2">
        <v>0.948691670558927</v>
      </c>
      <c r="L187" s="2">
        <v>0.99860489368438698</v>
      </c>
      <c r="M187" s="2">
        <f>'CCG Components'!M187/'CCG Components'!$F187</f>
        <v>1.1006611420597949</v>
      </c>
      <c r="N187" s="2">
        <f>'CCG Components'!N187/'CCG Components'!$F187</f>
        <v>1.1558787514738544</v>
      </c>
      <c r="O187" s="2">
        <f>'CCG Components'!O187/'CCG Components'!$F187</f>
        <v>1.1066206547227211</v>
      </c>
      <c r="P187" s="2">
        <f>'CCG Components'!P187/'CCG Components'!$F187</f>
        <v>1.1131774893389377</v>
      </c>
      <c r="Q187" s="2">
        <f>'CCG Components'!Q187/'CCG Components'!$F187</f>
        <v>1.1061829030012009</v>
      </c>
      <c r="R187" s="2">
        <f>'CCG Components'!R187/'CCG Components'!$F187</f>
        <v>1.1122971081304747</v>
      </c>
      <c r="S187" s="2">
        <f>'CCG Components'!V187/'CCG Components'!$F187</f>
        <v>1.1117867123174272</v>
      </c>
    </row>
    <row r="188" spans="1:19">
      <c r="A188" s="1" t="s">
        <v>184</v>
      </c>
      <c r="B188" s="1" t="s">
        <v>543</v>
      </c>
      <c r="C188" s="1" t="s">
        <v>204</v>
      </c>
      <c r="D188" s="1" t="s">
        <v>248</v>
      </c>
      <c r="E188" s="1" t="s">
        <v>285</v>
      </c>
      <c r="F188" s="2">
        <f>'CCG Components'!F188/'CCG Components'!$F188</f>
        <v>1</v>
      </c>
      <c r="G188" s="2">
        <f>'CCG Components'!G188/'CCG Components'!$F188</f>
        <v>1.1164220917020855</v>
      </c>
      <c r="H188" s="2">
        <f>'CCG Components'!H188/'CCG Components'!$F188</f>
        <v>0.6516893933017921</v>
      </c>
      <c r="I188" s="2">
        <f>'CCG Components'!I188/'CCG Components'!$F188</f>
        <v>0.80234280597921159</v>
      </c>
      <c r="J188" s="2">
        <f>'CCG Components'!J188/'CCG Components'!$F188</f>
        <v>1.0446093025914149</v>
      </c>
      <c r="K188" s="2">
        <v>0.96427521748971301</v>
      </c>
      <c r="L188" s="2">
        <v>1.0048898458480799</v>
      </c>
      <c r="M188" s="2">
        <f>'CCG Components'!M188/'CCG Components'!$F188</f>
        <v>1.0660667298119488</v>
      </c>
      <c r="N188" s="2">
        <f>'CCG Components'!N188/'CCG Components'!$F188</f>
        <v>0.74937412830717254</v>
      </c>
      <c r="O188" s="2">
        <f>'CCG Components'!O188/'CCG Components'!$F188</f>
        <v>0.98360835527546342</v>
      </c>
      <c r="P188" s="2">
        <f>'CCG Components'!P188/'CCG Components'!$F188</f>
        <v>0.98943633009695808</v>
      </c>
      <c r="Q188" s="2">
        <f>'CCG Components'!Q188/'CCG Components'!$F188</f>
        <v>1.0343974696614711</v>
      </c>
      <c r="R188" s="2">
        <f>'CCG Components'!R188/'CCG Components'!$F188</f>
        <v>0.99509541277496072</v>
      </c>
      <c r="S188" s="2">
        <f>'CCG Components'!V188/'CCG Components'!$F188</f>
        <v>0.99463879688649848</v>
      </c>
    </row>
    <row r="189" spans="1:19">
      <c r="A189" s="1" t="s">
        <v>185</v>
      </c>
      <c r="B189" s="1" t="s">
        <v>544</v>
      </c>
      <c r="C189" s="1" t="s">
        <v>219</v>
      </c>
      <c r="D189" s="1" t="s">
        <v>263</v>
      </c>
      <c r="E189" s="1" t="s">
        <v>285</v>
      </c>
      <c r="F189" s="2">
        <f>'CCG Components'!F189/'CCG Components'!$F189</f>
        <v>1</v>
      </c>
      <c r="G189" s="2">
        <f>'CCG Components'!G189/'CCG Components'!$F189</f>
        <v>0.97895417352588376</v>
      </c>
      <c r="H189" s="2">
        <f>'CCG Components'!H189/'CCG Components'!$F189</f>
        <v>0.85397944531297842</v>
      </c>
      <c r="I189" s="2">
        <f>'CCG Components'!I189/'CCG Components'!$F189</f>
        <v>1.1185091469235287</v>
      </c>
      <c r="J189" s="2">
        <f>'CCG Components'!J189/'CCG Components'!$F189</f>
        <v>0.9689361952926403</v>
      </c>
      <c r="K189" s="2">
        <v>1.03694647347113</v>
      </c>
      <c r="L189" s="2">
        <v>0.99971836805343595</v>
      </c>
      <c r="M189" s="2">
        <f>'CCG Components'!M189/'CCG Components'!$F189</f>
        <v>0.97118166285741725</v>
      </c>
      <c r="N189" s="2">
        <f>'CCG Components'!N189/'CCG Components'!$F189</f>
        <v>0.85706671211460805</v>
      </c>
      <c r="O189" s="2">
        <f>'CCG Components'!O189/'CCG Components'!$F189</f>
        <v>0.99285500566026597</v>
      </c>
      <c r="P189" s="2">
        <f>'CCG Components'!P189/'CCG Components'!$F189</f>
        <v>0.99873776778133661</v>
      </c>
      <c r="Q189" s="2">
        <f>'CCG Components'!Q189/'CCG Components'!$F189</f>
        <v>0.95977016778313629</v>
      </c>
      <c r="R189" s="2">
        <f>'CCG Components'!R189/'CCG Components'!$F189</f>
        <v>0.99383306847235375</v>
      </c>
      <c r="S189" s="2">
        <f>'CCG Components'!V189/'CCG Components'!$F189</f>
        <v>0.99337703183132608</v>
      </c>
    </row>
    <row r="190" spans="1:19">
      <c r="A190" s="1" t="s">
        <v>186</v>
      </c>
      <c r="B190" s="1" t="s">
        <v>545</v>
      </c>
      <c r="C190" s="1" t="s">
        <v>219</v>
      </c>
      <c r="D190" s="1" t="s">
        <v>263</v>
      </c>
      <c r="E190" s="1" t="s">
        <v>285</v>
      </c>
      <c r="F190" s="2">
        <f>'CCG Components'!F190/'CCG Components'!$F190</f>
        <v>1</v>
      </c>
      <c r="G190" s="2">
        <f>'CCG Components'!G190/'CCG Components'!$F190</f>
        <v>1.0764374215512298</v>
      </c>
      <c r="H190" s="2">
        <f>'CCG Components'!H190/'CCG Components'!$F190</f>
        <v>0.79919794585952797</v>
      </c>
      <c r="I190" s="2">
        <f>'CCG Components'!I190/'CCG Components'!$F190</f>
        <v>0.77050945037168483</v>
      </c>
      <c r="J190" s="2">
        <f>'CCG Components'!J190/'CCG Components'!$F190</f>
        <v>1.028678253807217</v>
      </c>
      <c r="K190" s="2">
        <v>0.99925181315625899</v>
      </c>
      <c r="L190" s="2">
        <v>1.00059378147125</v>
      </c>
      <c r="M190" s="2">
        <f>'CCG Components'!M190/'CCG Components'!$F190</f>
        <v>1.0529811969794518</v>
      </c>
      <c r="N190" s="2">
        <f>'CCG Components'!N190/'CCG Components'!$F190</f>
        <v>0.75148587719250792</v>
      </c>
      <c r="O190" s="2">
        <f>'CCG Components'!O190/'CCG Components'!$F190</f>
        <v>1.0008040180104731</v>
      </c>
      <c r="P190" s="2">
        <f>'CCG Components'!P190/'CCG Components'!$F190</f>
        <v>1.0067338788000169</v>
      </c>
      <c r="Q190" s="2">
        <f>'CCG Components'!Q190/'CCG Components'!$F190</f>
        <v>1.0228316650007576</v>
      </c>
      <c r="R190" s="2">
        <f>'CCG Components'!R190/'CCG Components'!$F190</f>
        <v>1.0087600441491422</v>
      </c>
      <c r="S190" s="2">
        <f>'CCG Components'!V190/'CCG Components'!$F190</f>
        <v>1.0082971580199418</v>
      </c>
    </row>
    <row r="191" spans="1:19">
      <c r="A191" s="1" t="s">
        <v>187</v>
      </c>
      <c r="B191" s="1" t="s">
        <v>546</v>
      </c>
      <c r="C191" s="1" t="s">
        <v>219</v>
      </c>
      <c r="D191" s="1" t="s">
        <v>263</v>
      </c>
      <c r="E191" s="1" t="s">
        <v>285</v>
      </c>
      <c r="F191" s="2">
        <f>'CCG Components'!F191/'CCG Components'!$F191</f>
        <v>1</v>
      </c>
      <c r="G191" s="2">
        <f>'CCG Components'!G191/'CCG Components'!$F191</f>
        <v>1.0304788434330272</v>
      </c>
      <c r="H191" s="2">
        <f>'CCG Components'!H191/'CCG Components'!$F191</f>
        <v>1.2222460926072689</v>
      </c>
      <c r="I191" s="2">
        <f>'CCG Components'!I191/'CCG Components'!$F191</f>
        <v>1.0240440617204496</v>
      </c>
      <c r="J191" s="2">
        <f>'CCG Components'!J191/'CCG Components'!$F191</f>
        <v>1.0544679422760344</v>
      </c>
      <c r="K191" s="2">
        <v>0.99720691219693602</v>
      </c>
      <c r="L191" s="2">
        <v>0.99775862693786599</v>
      </c>
      <c r="M191" s="2">
        <f>'CCG Components'!M191/'CCG Components'!$F191</f>
        <v>1.0656821009145305</v>
      </c>
      <c r="N191" s="2">
        <f>'CCG Components'!N191/'CCG Components'!$F191</f>
        <v>1.0484808074347505</v>
      </c>
      <c r="O191" s="2">
        <f>'CCG Components'!O191/'CCG Components'!$F191</f>
        <v>1.0485701629946003</v>
      </c>
      <c r="P191" s="2">
        <f>'CCG Components'!P191/'CCG Components'!$F191</f>
        <v>1.0547830428219496</v>
      </c>
      <c r="Q191" s="2">
        <f>'CCG Components'!Q191/'CCG Components'!$F191</f>
        <v>1.0639619715665527</v>
      </c>
      <c r="R191" s="2">
        <f>'CCG Components'!R191/'CCG Components'!$F191</f>
        <v>1.0559383586605677</v>
      </c>
      <c r="S191" s="2">
        <f>'CCG Components'!V191/'CCG Components'!$F191</f>
        <v>1.0554538239861924</v>
      </c>
    </row>
    <row r="192" spans="1:19">
      <c r="A192" s="1" t="s">
        <v>188</v>
      </c>
      <c r="B192" s="1" t="s">
        <v>547</v>
      </c>
      <c r="C192" s="1" t="s">
        <v>227</v>
      </c>
      <c r="D192" s="1" t="s">
        <v>271</v>
      </c>
      <c r="E192" s="1" t="s">
        <v>287</v>
      </c>
      <c r="F192" s="2">
        <f>'CCG Components'!F192/'CCG Components'!$F192</f>
        <v>1</v>
      </c>
      <c r="G192" s="2">
        <f>'CCG Components'!G192/'CCG Components'!$F192</f>
        <v>0.93450485993112109</v>
      </c>
      <c r="H192" s="2">
        <f>'CCG Components'!H192/'CCG Components'!$F192</f>
        <v>0.75837940380396218</v>
      </c>
      <c r="I192" s="2">
        <f>'CCG Components'!I192/'CCG Components'!$F192</f>
        <v>0.8188641640299994</v>
      </c>
      <c r="J192" s="2">
        <f>'CCG Components'!J192/'CCG Components'!$F192</f>
        <v>0.90742971718839216</v>
      </c>
      <c r="K192" s="2">
        <v>1.0948796522017099</v>
      </c>
      <c r="L192" s="2">
        <v>0.99975621700286899</v>
      </c>
      <c r="M192" s="2">
        <f>'CCG Components'!M192/'CCG Components'!$F192</f>
        <v>0.9209789573320899</v>
      </c>
      <c r="N192" s="2">
        <f>'CCG Components'!N192/'CCG Components'!$F192</f>
        <v>0.64343622439014858</v>
      </c>
      <c r="O192" s="2">
        <f>'CCG Components'!O192/'CCG Components'!$F192</f>
        <v>0.96438706429830512</v>
      </c>
      <c r="P192" s="2">
        <f>'CCG Components'!P192/'CCG Components'!$F192</f>
        <v>0.97010115110812256</v>
      </c>
      <c r="Q192" s="2">
        <f>'CCG Components'!Q192/'CCG Components'!$F192</f>
        <v>0.89322468403789568</v>
      </c>
      <c r="R192" s="2">
        <f>'CCG Components'!R192/'CCG Components'!$F192</f>
        <v>0.960425011060139</v>
      </c>
      <c r="S192" s="2">
        <f>'CCG Components'!V192/'CCG Components'!$F192</f>
        <v>0.9599843042554479</v>
      </c>
    </row>
    <row r="193" spans="1:19">
      <c r="A193" s="1" t="s">
        <v>189</v>
      </c>
      <c r="B193" s="1" t="s">
        <v>548</v>
      </c>
      <c r="C193" s="1" t="s">
        <v>225</v>
      </c>
      <c r="D193" s="1" t="s">
        <v>269</v>
      </c>
      <c r="E193" s="1" t="s">
        <v>287</v>
      </c>
      <c r="F193" s="2">
        <f>'CCG Components'!F193/'CCG Components'!$F193</f>
        <v>1</v>
      </c>
      <c r="G193" s="2">
        <f>'CCG Components'!G193/'CCG Components'!$F193</f>
        <v>0.95099581220733909</v>
      </c>
      <c r="H193" s="2">
        <f>'CCG Components'!H193/'CCG Components'!$F193</f>
        <v>0.76315807259520729</v>
      </c>
      <c r="I193" s="2">
        <f>'CCG Components'!I193/'CCG Components'!$F193</f>
        <v>0.97631206451547081</v>
      </c>
      <c r="J193" s="2">
        <f>'CCG Components'!J193/'CCG Components'!$F193</f>
        <v>0.92828707782107278</v>
      </c>
      <c r="K193" s="2">
        <v>1.02635744935699</v>
      </c>
      <c r="L193" s="2">
        <v>1.0006726980209399</v>
      </c>
      <c r="M193" s="2">
        <f>'CCG Components'!M193/'CCG Components'!$F193</f>
        <v>0.95351944913837161</v>
      </c>
      <c r="N193" s="2">
        <f>'CCG Components'!N193/'CCG Components'!$F193</f>
        <v>0.71291782285790073</v>
      </c>
      <c r="O193" s="2">
        <f>'CCG Components'!O193/'CCG Components'!$F193</f>
        <v>0.93127581980494967</v>
      </c>
      <c r="P193" s="2">
        <f>'CCG Components'!P193/'CCG Components'!$F193</f>
        <v>0.93679371928250144</v>
      </c>
      <c r="Q193" s="2">
        <f>'CCG Components'!Q193/'CCG Components'!$F193</f>
        <v>0.9294592865103245</v>
      </c>
      <c r="R193" s="2">
        <f>'CCG Components'!R193/'CCG Components'!$F193</f>
        <v>0.93587056293335136</v>
      </c>
      <c r="S193" s="2">
        <f>'CCG Components'!V193/'CCG Components'!$F193</f>
        <v>0.93544112334083229</v>
      </c>
    </row>
    <row r="194" spans="1:19">
      <c r="A194" s="1" t="s">
        <v>190</v>
      </c>
      <c r="B194" s="1" t="s">
        <v>549</v>
      </c>
      <c r="C194" s="1" t="s">
        <v>226</v>
      </c>
      <c r="D194" s="1" t="s">
        <v>270</v>
      </c>
      <c r="E194" s="1" t="s">
        <v>287</v>
      </c>
      <c r="F194" s="2">
        <f>'CCG Components'!F194/'CCG Components'!$F194</f>
        <v>1</v>
      </c>
      <c r="G194" s="2">
        <f>'CCG Components'!G194/'CCG Components'!$F194</f>
        <v>1.04306451707684</v>
      </c>
      <c r="H194" s="2">
        <f>'CCG Components'!H194/'CCG Components'!$F194</f>
        <v>0.77035036610018104</v>
      </c>
      <c r="I194" s="2">
        <f>'CCG Components'!I194/'CCG Components'!$F194</f>
        <v>0.79966004983193473</v>
      </c>
      <c r="J194" s="2">
        <f>'CCG Components'!J194/'CCG Components'!$F194</f>
        <v>0.9984716470700703</v>
      </c>
      <c r="K194" s="2">
        <v>1.0015100938296999</v>
      </c>
      <c r="L194" s="2">
        <v>1.00334656238556</v>
      </c>
      <c r="M194" s="2">
        <f>'CCG Components'!M194/'CCG Components'!$F194</f>
        <v>1.0314762962023365</v>
      </c>
      <c r="N194" s="2">
        <f>'CCG Components'!N194/'CCG Components'!$F194</f>
        <v>0.65303611015619489</v>
      </c>
      <c r="O194" s="2">
        <f>'CCG Components'!O194/'CCG Components'!$F194</f>
        <v>0.96861443207383868</v>
      </c>
      <c r="P194" s="2">
        <f>'CCG Components'!P194/'CCG Components'!$F194</f>
        <v>0.9743535664473788</v>
      </c>
      <c r="Q194" s="2">
        <f>'CCG Components'!Q194/'CCG Components'!$F194</f>
        <v>0.99363227759772244</v>
      </c>
      <c r="R194" s="2">
        <f>'CCG Components'!R194/'CCG Components'!$F194</f>
        <v>0.9767801023711089</v>
      </c>
      <c r="S194" s="2">
        <f>'CCG Components'!V194/'CCG Components'!$F194</f>
        <v>0.97633189076390936</v>
      </c>
    </row>
    <row r="195" spans="1:19">
      <c r="A195" s="1" t="s">
        <v>191</v>
      </c>
      <c r="B195" s="1" t="s">
        <v>550</v>
      </c>
      <c r="C195" s="1" t="s">
        <v>228</v>
      </c>
      <c r="D195" s="1" t="s">
        <v>272</v>
      </c>
      <c r="E195" s="1" t="s">
        <v>287</v>
      </c>
      <c r="F195" s="2">
        <f>'CCG Components'!F195/'CCG Components'!$F195</f>
        <v>1</v>
      </c>
      <c r="G195" s="2">
        <f>'CCG Components'!G195/'CCG Components'!$F195</f>
        <v>0.96461992674162056</v>
      </c>
      <c r="H195" s="2">
        <f>'CCG Components'!H195/'CCG Components'!$F195</f>
        <v>0.78558891303677669</v>
      </c>
      <c r="I195" s="2">
        <f>'CCG Components'!I195/'CCG Components'!$F195</f>
        <v>0.9942382928617669</v>
      </c>
      <c r="J195" s="2">
        <f>'CCG Components'!J195/'CCG Components'!$F195</f>
        <v>0.94320360954611093</v>
      </c>
      <c r="K195" s="2">
        <v>1.0705747944672199</v>
      </c>
      <c r="L195" s="2">
        <v>0.99999529123306297</v>
      </c>
      <c r="M195" s="2">
        <f>'CCG Components'!M195/'CCG Components'!$F195</f>
        <v>0.8783800122492943</v>
      </c>
      <c r="N195" s="2">
        <f>'CCG Components'!N195/'CCG Components'!$F195</f>
        <v>0.67817088282182381</v>
      </c>
      <c r="O195" s="2">
        <f>'CCG Components'!O195/'CCG Components'!$F195</f>
        <v>0.98139165357024305</v>
      </c>
      <c r="P195" s="2">
        <f>'CCG Components'!P195/'CCG Components'!$F195</f>
        <v>0.98720649421932494</v>
      </c>
      <c r="Q195" s="2">
        <f>'CCG Components'!Q195/'CCG Components'!$F195</f>
        <v>0.8583590993065473</v>
      </c>
      <c r="R195" s="2">
        <f>'CCG Components'!R195/'CCG Components'!$F195</f>
        <v>0.97098897687614383</v>
      </c>
      <c r="S195" s="2">
        <f>'CCG Components'!V195/'CCG Components'!$F195</f>
        <v>0.9705434226220776</v>
      </c>
    </row>
    <row r="196" spans="1:19">
      <c r="A196" s="1" t="s">
        <v>192</v>
      </c>
      <c r="B196" s="1" t="s">
        <v>551</v>
      </c>
      <c r="C196" s="1" t="s">
        <v>231</v>
      </c>
      <c r="D196" s="1" t="s">
        <v>275</v>
      </c>
      <c r="E196" s="1" t="s">
        <v>288</v>
      </c>
      <c r="F196" s="2">
        <f>'CCG Components'!F196/'CCG Components'!$F196</f>
        <v>1</v>
      </c>
      <c r="G196" s="2">
        <f>'CCG Components'!G196/'CCG Components'!$F196</f>
        <v>1.0688563347118696</v>
      </c>
      <c r="H196" s="2">
        <f>'CCG Components'!H196/'CCG Components'!$F196</f>
        <v>0.7478665206196653</v>
      </c>
      <c r="I196" s="2">
        <f>'CCG Components'!I196/'CCG Components'!$F196</f>
        <v>0.94509948811857458</v>
      </c>
      <c r="J196" s="2">
        <f>'CCG Components'!J196/'CCG Components'!$F196</f>
        <v>1.0231210252344924</v>
      </c>
      <c r="K196" s="2">
        <v>0.99378527049279397</v>
      </c>
      <c r="L196" s="2">
        <v>1.00422716140747</v>
      </c>
      <c r="M196" s="2">
        <f>'CCG Components'!M196/'CCG Components'!$F196</f>
        <v>1.0285094272278232</v>
      </c>
      <c r="N196" s="2">
        <f>'CCG Components'!N196/'CCG Components'!$F196</f>
        <v>0.74189130610673104</v>
      </c>
      <c r="O196" s="2">
        <f>'CCG Components'!O196/'CCG Components'!$F196</f>
        <v>0.99299428767136799</v>
      </c>
      <c r="P196" s="2">
        <f>'CCG Components'!P196/'CCG Components'!$F196</f>
        <v>0.99887787505185155</v>
      </c>
      <c r="Q196" s="2">
        <f>'CCG Components'!Q196/'CCG Components'!$F196</f>
        <v>0.99984761511571396</v>
      </c>
      <c r="R196" s="2">
        <f>'CCG Components'!R196/'CCG Components'!$F196</f>
        <v>0.99899993243853524</v>
      </c>
      <c r="S196" s="2">
        <f>'CCG Components'!V196/'CCG Components'!$F196</f>
        <v>0.99854152489703907</v>
      </c>
    </row>
    <row r="197" spans="1:19">
      <c r="A197" s="1" t="s">
        <v>193</v>
      </c>
      <c r="B197" s="1" t="s">
        <v>552</v>
      </c>
      <c r="C197" s="1" t="s">
        <v>238</v>
      </c>
      <c r="D197" s="1" t="s">
        <v>282</v>
      </c>
      <c r="E197" s="1" t="s">
        <v>288</v>
      </c>
      <c r="F197" s="2">
        <f>'CCG Components'!F197/'CCG Components'!$F197</f>
        <v>1</v>
      </c>
      <c r="G197" s="2">
        <f>'CCG Components'!G197/'CCG Components'!$F197</f>
        <v>1.1220796272376969</v>
      </c>
      <c r="H197" s="2">
        <f>'CCG Components'!H197/'CCG Components'!$F197</f>
        <v>0.94212307981407239</v>
      </c>
      <c r="I197" s="2">
        <f>'CCG Components'!I197/'CCG Components'!$F197</f>
        <v>0.81256135577222144</v>
      </c>
      <c r="J197" s="2">
        <f>'CCG Components'!J197/'CCG Components'!$F197</f>
        <v>1.0864765317562199</v>
      </c>
      <c r="K197" s="2">
        <v>0.93763651712909502</v>
      </c>
      <c r="L197" s="2">
        <v>1.0019615888595601</v>
      </c>
      <c r="M197" s="2">
        <f>'CCG Components'!M197/'CCG Components'!$F197</f>
        <v>1.1003516084883558</v>
      </c>
      <c r="N197" s="2">
        <f>'CCG Components'!N197/'CCG Components'!$F197</f>
        <v>0.87680105178238177</v>
      </c>
      <c r="O197" s="2">
        <f>'CCG Components'!O197/'CCG Components'!$F197</f>
        <v>1.001019877727342</v>
      </c>
      <c r="P197" s="2">
        <f>'CCG Components'!P197/'CCG Components'!$F197</f>
        <v>1.0069510175066261</v>
      </c>
      <c r="Q197" s="2">
        <f>'CCG Components'!Q197/'CCG Components'!$F197</f>
        <v>1.0779965528177584</v>
      </c>
      <c r="R197" s="2">
        <f>'CCG Components'!R197/'CCG Components'!$F197</f>
        <v>1.0158932409939061</v>
      </c>
      <c r="S197" s="2">
        <f>'CCG Components'!V197/'CCG Components'!$F197</f>
        <v>1.0188319377081545</v>
      </c>
    </row>
    <row r="198" spans="1:19">
      <c r="A198" s="1" t="s">
        <v>194</v>
      </c>
      <c r="B198" s="1" t="s">
        <v>553</v>
      </c>
      <c r="C198" s="1" t="s">
        <v>238</v>
      </c>
      <c r="D198" s="1" t="s">
        <v>282</v>
      </c>
      <c r="E198" s="1" t="s">
        <v>288</v>
      </c>
      <c r="F198" s="2">
        <f>'CCG Components'!F198/'CCG Components'!$F198</f>
        <v>1</v>
      </c>
      <c r="G198" s="2">
        <f>'CCG Components'!G198/'CCG Components'!$F198</f>
        <v>1.2012236783632728</v>
      </c>
      <c r="H198" s="2">
        <f>'CCG Components'!H198/'CCG Components'!$F198</f>
        <v>0.84296403635462425</v>
      </c>
      <c r="I198" s="2">
        <f>'CCG Components'!I198/'CCG Components'!$F198</f>
        <v>0.69622651990360129</v>
      </c>
      <c r="J198" s="2">
        <f>'CCG Components'!J198/'CCG Components'!$F198</f>
        <v>1.1349577623107749</v>
      </c>
      <c r="K198" s="2">
        <v>0.93282786382582294</v>
      </c>
      <c r="L198" s="2">
        <v>1.00085353851318</v>
      </c>
      <c r="M198" s="2">
        <f>'CCG Components'!M198/'CCG Components'!$F198</f>
        <v>1.2274556222973318</v>
      </c>
      <c r="N198" s="2">
        <f>'CCG Components'!N198/'CCG Components'!$F198</f>
        <v>0.84075906515459686</v>
      </c>
      <c r="O198" s="2">
        <f>'CCG Components'!O198/'CCG Components'!$F198</f>
        <v>1.0321567849818285</v>
      </c>
      <c r="P198" s="2">
        <f>'CCG Components'!P198/'CCG Components'!$F198</f>
        <v>1.038272413953915</v>
      </c>
      <c r="Q198" s="2">
        <f>'CCG Components'!Q198/'CCG Components'!$F198</f>
        <v>1.1887859665830585</v>
      </c>
      <c r="R198" s="2">
        <f>'CCG Components'!R198/'CCG Components'!$F198</f>
        <v>1.0572169657766299</v>
      </c>
      <c r="S198" s="2">
        <f>'CCG Components'!V198/'CCG Components'!$F198</f>
        <v>1.0567318443923601</v>
      </c>
    </row>
    <row r="200" spans="1:19">
      <c r="F200" s="1"/>
      <c r="G200" s="1"/>
      <c r="H200" s="1"/>
      <c r="I200" s="1"/>
      <c r="J200" s="1"/>
      <c r="K200" s="1"/>
      <c r="L200" s="1"/>
      <c r="M200" s="1"/>
      <c r="N200" s="1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</sheetPr>
  <dimension ref="A1:HH604"/>
  <sheetViews>
    <sheetView zoomScaleNormal="100" workbookViewId="0">
      <selection activeCell="O3" sqref="O3"/>
    </sheetView>
  </sheetViews>
  <sheetFormatPr defaultRowHeight="14.25"/>
  <cols>
    <col min="1" max="286" width="4.28515625" style="75" customWidth="1"/>
    <col min="287" max="16384" width="9.140625" style="75"/>
  </cols>
  <sheetData>
    <row r="1" spans="1:216" s="331" customFormat="1" ht="12.75">
      <c r="A1" s="69" t="s">
        <v>590</v>
      </c>
      <c r="B1" s="70"/>
      <c r="C1" s="70"/>
      <c r="D1" s="330"/>
      <c r="E1" s="70"/>
      <c r="F1" s="70"/>
      <c r="G1" s="71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  <c r="AA1" s="72"/>
      <c r="AB1" s="72"/>
      <c r="AC1" s="72"/>
      <c r="AD1" s="72"/>
      <c r="AE1" s="72"/>
      <c r="AF1" s="72"/>
      <c r="AG1" s="72"/>
      <c r="AH1" s="72"/>
      <c r="AI1" s="72"/>
      <c r="AJ1" s="328" t="s">
        <v>619</v>
      </c>
    </row>
    <row r="2" spans="1:216" s="331" customFormat="1" ht="12.75">
      <c r="A2" s="73" t="s">
        <v>591</v>
      </c>
      <c r="B2" s="70"/>
      <c r="C2" s="70"/>
      <c r="D2" s="330"/>
      <c r="E2" s="70"/>
      <c r="F2" s="70"/>
      <c r="G2" s="71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2"/>
      <c r="AB2" s="72"/>
      <c r="AC2" s="72"/>
      <c r="AD2" s="72"/>
      <c r="AE2" s="72"/>
      <c r="AF2" s="72"/>
      <c r="AG2" s="72"/>
      <c r="AH2" s="72"/>
      <c r="AI2" s="72"/>
      <c r="AJ2" s="72"/>
    </row>
    <row r="3" spans="1:216" s="331" customFormat="1" ht="12.75">
      <c r="A3" s="74" t="s">
        <v>616</v>
      </c>
      <c r="B3" s="70"/>
      <c r="C3" s="70"/>
      <c r="D3" s="330"/>
      <c r="E3" s="70"/>
      <c r="F3" s="70"/>
      <c r="G3" s="71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</row>
    <row r="4" spans="1:216">
      <c r="A4" s="74"/>
      <c r="B4" s="70"/>
      <c r="C4" s="70"/>
      <c r="D4" s="330"/>
      <c r="E4" s="70"/>
      <c r="F4" s="70"/>
      <c r="G4" s="71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72"/>
      <c r="X4" s="72"/>
      <c r="Y4" s="72"/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/>
      <c r="CU4" s="325"/>
    </row>
    <row r="5" spans="1:216" s="78" customFormat="1" ht="26.25">
      <c r="A5" s="76" t="s">
        <v>592</v>
      </c>
      <c r="B5" s="76"/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  <c r="S5" s="76"/>
      <c r="T5" s="76"/>
      <c r="U5" s="76"/>
      <c r="V5" s="76"/>
      <c r="W5" s="76"/>
      <c r="X5" s="76"/>
      <c r="Y5" s="76"/>
      <c r="Z5" s="76"/>
      <c r="AA5" s="76"/>
      <c r="AB5" s="76"/>
      <c r="AC5" s="76"/>
      <c r="AD5" s="76"/>
      <c r="AE5" s="76"/>
      <c r="AF5" s="76"/>
      <c r="AG5" s="76"/>
      <c r="AH5" s="76"/>
      <c r="AI5" s="76"/>
      <c r="AJ5" s="76"/>
      <c r="AK5" s="77"/>
    </row>
    <row r="6" spans="1:216" ht="16.5" customHeight="1">
      <c r="A6" s="711" t="s">
        <v>593</v>
      </c>
      <c r="B6" s="79"/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79"/>
      <c r="S6" s="79"/>
      <c r="T6" s="79"/>
      <c r="U6" s="79"/>
      <c r="V6" s="79"/>
      <c r="W6" s="79"/>
      <c r="X6" s="79"/>
      <c r="Y6" s="79"/>
      <c r="Z6" s="79"/>
      <c r="AA6" s="79"/>
      <c r="AB6" s="79"/>
      <c r="AC6" s="79"/>
      <c r="AD6" s="79"/>
      <c r="AE6" s="79"/>
      <c r="AF6" s="79"/>
      <c r="AG6" s="79"/>
      <c r="AH6" s="79"/>
      <c r="AI6" s="79"/>
      <c r="AJ6" s="79"/>
      <c r="AK6" s="330"/>
    </row>
    <row r="7" spans="1:216" ht="16.5" customHeight="1">
      <c r="A7" s="80"/>
      <c r="B7" s="332"/>
      <c r="C7" s="332"/>
      <c r="D7" s="332"/>
      <c r="E7" s="332"/>
      <c r="F7" s="332"/>
      <c r="G7" s="332"/>
      <c r="H7" s="332"/>
      <c r="I7" s="332"/>
      <c r="J7" s="332"/>
      <c r="K7" s="332"/>
      <c r="L7" s="332"/>
      <c r="M7" s="332"/>
      <c r="N7" s="332"/>
      <c r="O7" s="332"/>
      <c r="P7" s="332"/>
      <c r="Q7" s="332"/>
      <c r="R7" s="332"/>
      <c r="S7" s="81"/>
      <c r="T7" s="333"/>
      <c r="U7" s="333"/>
      <c r="V7" s="333"/>
      <c r="W7" s="333"/>
      <c r="X7" s="333"/>
      <c r="Y7" s="333"/>
      <c r="Z7" s="333"/>
      <c r="AA7" s="333"/>
      <c r="AB7" s="333"/>
      <c r="AC7" s="333"/>
      <c r="AD7" s="333"/>
      <c r="AE7" s="333"/>
      <c r="AF7" s="333"/>
      <c r="AG7" s="333"/>
      <c r="AH7" s="333"/>
      <c r="AI7" s="333"/>
      <c r="AJ7" s="333"/>
      <c r="AK7" s="80"/>
      <c r="AL7" s="332"/>
      <c r="AM7" s="332"/>
      <c r="AN7" s="332"/>
      <c r="AO7" s="332"/>
      <c r="AP7" s="332"/>
      <c r="AQ7" s="332"/>
      <c r="AR7" s="332"/>
      <c r="AS7" s="332"/>
      <c r="AT7" s="332"/>
      <c r="AU7" s="332"/>
      <c r="AV7" s="332"/>
      <c r="AW7" s="332"/>
      <c r="AX7" s="332"/>
      <c r="AY7" s="332"/>
      <c r="AZ7" s="332"/>
      <c r="BA7" s="332"/>
      <c r="BB7" s="332"/>
      <c r="BC7" s="82"/>
      <c r="BD7" s="334"/>
      <c r="BE7" s="334"/>
      <c r="BF7" s="334"/>
      <c r="BG7" s="334"/>
      <c r="BH7" s="334"/>
      <c r="BI7" s="334"/>
      <c r="BJ7" s="334"/>
      <c r="BK7" s="334"/>
      <c r="BL7" s="334"/>
      <c r="BM7" s="334"/>
      <c r="BN7" s="334"/>
      <c r="BO7" s="334"/>
      <c r="BP7" s="334"/>
      <c r="BQ7" s="334"/>
      <c r="BR7" s="334"/>
      <c r="BS7" s="334"/>
      <c r="BT7" s="334"/>
      <c r="BU7" s="83"/>
      <c r="BV7" s="335"/>
      <c r="BW7" s="335"/>
      <c r="BX7" s="335"/>
      <c r="BY7" s="335"/>
      <c r="BZ7" s="335"/>
      <c r="CA7" s="335"/>
      <c r="CB7" s="335"/>
      <c r="CC7" s="335"/>
      <c r="CD7" s="335"/>
      <c r="CE7" s="335"/>
      <c r="CF7" s="335"/>
      <c r="CG7" s="335"/>
      <c r="CH7" s="335"/>
      <c r="CI7" s="335"/>
      <c r="CJ7" s="335"/>
      <c r="CK7" s="335"/>
      <c r="CL7" s="335"/>
      <c r="CM7" s="81"/>
      <c r="CN7" s="333"/>
      <c r="CO7" s="333"/>
      <c r="CP7" s="333"/>
      <c r="CQ7" s="333"/>
      <c r="CR7" s="333"/>
      <c r="CS7" s="333"/>
      <c r="CT7" s="333"/>
      <c r="CU7" s="333"/>
      <c r="CV7" s="333"/>
      <c r="CW7" s="333"/>
      <c r="CX7" s="333"/>
      <c r="CY7" s="333"/>
      <c r="CZ7" s="333"/>
      <c r="DA7" s="333"/>
      <c r="DB7" s="333"/>
      <c r="DC7" s="333"/>
      <c r="DD7" s="333"/>
      <c r="DE7" s="80"/>
      <c r="DF7" s="332"/>
      <c r="DG7" s="332"/>
      <c r="DH7" s="332"/>
      <c r="DI7" s="332"/>
      <c r="DJ7" s="332"/>
      <c r="DK7" s="332"/>
      <c r="DL7" s="332"/>
      <c r="DM7" s="332"/>
      <c r="DN7" s="332"/>
      <c r="DO7" s="332"/>
      <c r="DP7" s="332"/>
      <c r="DQ7" s="332"/>
      <c r="DR7" s="332"/>
      <c r="DS7" s="332"/>
      <c r="DT7" s="332"/>
      <c r="DU7" s="332"/>
      <c r="DV7" s="332"/>
      <c r="DW7" s="84"/>
      <c r="DX7" s="336"/>
      <c r="DY7" s="336"/>
      <c r="DZ7" s="336"/>
      <c r="EA7" s="336"/>
      <c r="EB7" s="336"/>
      <c r="EC7" s="336"/>
      <c r="ED7" s="336"/>
      <c r="EE7" s="336"/>
      <c r="EF7" s="336"/>
      <c r="EG7" s="336"/>
      <c r="EH7" s="336"/>
      <c r="EI7" s="336"/>
      <c r="EJ7" s="336"/>
      <c r="EK7" s="336"/>
      <c r="EL7" s="336"/>
      <c r="EM7" s="336"/>
      <c r="EN7" s="336"/>
      <c r="EO7" s="82"/>
      <c r="EP7" s="334"/>
      <c r="EQ7" s="334"/>
      <c r="ER7" s="334"/>
      <c r="ES7" s="334"/>
      <c r="ET7" s="334"/>
      <c r="EU7" s="334"/>
      <c r="EV7" s="334"/>
      <c r="EW7" s="334"/>
      <c r="EX7" s="334"/>
      <c r="EY7" s="334"/>
      <c r="EZ7" s="334"/>
      <c r="FA7" s="334"/>
      <c r="FB7" s="334"/>
      <c r="FC7" s="334"/>
      <c r="FD7" s="334"/>
      <c r="FE7" s="334"/>
      <c r="FF7" s="334"/>
      <c r="FG7" s="83"/>
      <c r="FH7" s="335"/>
      <c r="FI7" s="335"/>
      <c r="FJ7" s="335"/>
      <c r="FK7" s="335"/>
      <c r="FL7" s="335"/>
      <c r="FM7" s="335"/>
      <c r="FN7" s="335"/>
      <c r="FO7" s="335"/>
      <c r="FP7" s="335"/>
      <c r="FQ7" s="335"/>
      <c r="FR7" s="335"/>
      <c r="FS7" s="335"/>
      <c r="FT7" s="335"/>
      <c r="FU7" s="335"/>
      <c r="FV7" s="335"/>
      <c r="FW7" s="335"/>
      <c r="FX7" s="335"/>
      <c r="FY7" s="81"/>
      <c r="FZ7" s="333"/>
      <c r="GA7" s="333"/>
      <c r="GB7" s="333"/>
      <c r="GC7" s="333"/>
      <c r="GD7" s="333"/>
      <c r="GE7" s="333"/>
      <c r="GF7" s="333"/>
      <c r="GG7" s="333"/>
      <c r="GH7" s="333"/>
      <c r="GI7" s="333"/>
      <c r="GJ7" s="333"/>
      <c r="GK7" s="333"/>
      <c r="GL7" s="333"/>
      <c r="GM7" s="333"/>
      <c r="GN7" s="333"/>
      <c r="GO7" s="333"/>
      <c r="GP7" s="333"/>
      <c r="GQ7" s="80"/>
      <c r="GR7" s="332"/>
      <c r="GS7" s="332"/>
      <c r="GT7" s="332"/>
      <c r="GU7" s="332"/>
      <c r="GV7" s="332"/>
      <c r="GW7" s="332"/>
      <c r="GX7" s="332"/>
      <c r="GY7" s="332"/>
      <c r="GZ7" s="332"/>
      <c r="HA7" s="332"/>
      <c r="HB7" s="332"/>
      <c r="HC7" s="332"/>
      <c r="HD7" s="332"/>
      <c r="HE7" s="332"/>
      <c r="HF7" s="332"/>
      <c r="HG7" s="332"/>
      <c r="HH7" s="332"/>
    </row>
    <row r="8" spans="1:216" ht="18">
      <c r="A8" s="85"/>
      <c r="B8" s="86"/>
      <c r="C8" s="86"/>
      <c r="D8" s="86"/>
      <c r="E8" s="86"/>
      <c r="F8" s="86"/>
      <c r="G8" s="86"/>
      <c r="H8" s="86"/>
      <c r="I8" s="87" t="s">
        <v>594</v>
      </c>
      <c r="J8" s="86"/>
      <c r="K8" s="86"/>
      <c r="L8" s="86"/>
      <c r="M8" s="86"/>
      <c r="N8" s="86"/>
      <c r="O8" s="86"/>
      <c r="P8" s="86"/>
      <c r="Q8" s="86"/>
      <c r="R8" s="86"/>
      <c r="S8" s="88"/>
      <c r="T8" s="89"/>
      <c r="U8" s="89"/>
      <c r="V8" s="89"/>
      <c r="W8" s="89"/>
      <c r="X8" s="89"/>
      <c r="Y8" s="89"/>
      <c r="Z8" s="89"/>
      <c r="AA8" s="90" t="s">
        <v>594</v>
      </c>
      <c r="AB8" s="89"/>
      <c r="AC8" s="89"/>
      <c r="AD8" s="89"/>
      <c r="AE8" s="89"/>
      <c r="AF8" s="89"/>
      <c r="AG8" s="89"/>
      <c r="AH8" s="89"/>
      <c r="AI8" s="89"/>
      <c r="AJ8" s="89"/>
      <c r="AK8" s="85"/>
      <c r="AL8" s="86"/>
      <c r="AM8" s="86"/>
      <c r="AN8" s="86"/>
      <c r="AO8" s="86"/>
      <c r="AP8" s="86"/>
      <c r="AQ8" s="86"/>
      <c r="AR8" s="86"/>
      <c r="AS8" s="87" t="s">
        <v>595</v>
      </c>
      <c r="AT8" s="86"/>
      <c r="AU8" s="86"/>
      <c r="AV8" s="86"/>
      <c r="AW8" s="86"/>
      <c r="AX8" s="86"/>
      <c r="AY8" s="86"/>
      <c r="AZ8" s="86"/>
      <c r="BA8" s="86"/>
      <c r="BB8" s="86"/>
      <c r="BC8" s="91"/>
      <c r="BD8" s="92"/>
      <c r="BE8" s="92"/>
      <c r="BF8" s="92"/>
      <c r="BG8" s="92"/>
      <c r="BH8" s="92"/>
      <c r="BI8" s="92"/>
      <c r="BJ8" s="92"/>
      <c r="BK8" s="93" t="s">
        <v>596</v>
      </c>
      <c r="BL8" s="92"/>
      <c r="BM8" s="92"/>
      <c r="BN8" s="92"/>
      <c r="BO8" s="92"/>
      <c r="BP8" s="92"/>
      <c r="BQ8" s="92"/>
      <c r="BR8" s="92"/>
      <c r="BS8" s="92"/>
      <c r="BT8" s="92"/>
      <c r="BU8" s="94"/>
      <c r="BV8" s="95"/>
      <c r="BW8" s="95"/>
      <c r="BX8" s="95"/>
      <c r="BY8" s="95"/>
      <c r="BZ8" s="95"/>
      <c r="CA8" s="95"/>
      <c r="CB8" s="95"/>
      <c r="CC8" s="96" t="s">
        <v>596</v>
      </c>
      <c r="CD8" s="95"/>
      <c r="CE8" s="95"/>
      <c r="CF8" s="95"/>
      <c r="CG8" s="95"/>
      <c r="CH8" s="95"/>
      <c r="CI8" s="95"/>
      <c r="CJ8" s="95"/>
      <c r="CK8" s="95"/>
      <c r="CL8" s="95"/>
      <c r="CM8" s="88"/>
      <c r="CN8" s="89"/>
      <c r="CO8" s="89"/>
      <c r="CP8" s="89"/>
      <c r="CQ8" s="89"/>
      <c r="CR8" s="89"/>
      <c r="CS8" s="89"/>
      <c r="CT8" s="89"/>
      <c r="CU8" s="90" t="s">
        <v>597</v>
      </c>
      <c r="CV8" s="89"/>
      <c r="CW8" s="89"/>
      <c r="CX8" s="89"/>
      <c r="CY8" s="89"/>
      <c r="CZ8" s="89"/>
      <c r="DA8" s="89"/>
      <c r="DB8" s="89"/>
      <c r="DC8" s="89"/>
      <c r="DD8" s="89"/>
      <c r="DE8" s="85"/>
      <c r="DF8" s="86"/>
      <c r="DG8" s="86"/>
      <c r="DH8" s="86"/>
      <c r="DI8" s="86"/>
      <c r="DJ8" s="86"/>
      <c r="DK8" s="86"/>
      <c r="DL8" s="86"/>
      <c r="DM8" s="87" t="s">
        <v>597</v>
      </c>
      <c r="DN8" s="86"/>
      <c r="DO8" s="86"/>
      <c r="DP8" s="86"/>
      <c r="DQ8" s="86"/>
      <c r="DR8" s="86"/>
      <c r="DS8" s="86"/>
      <c r="DT8" s="86"/>
      <c r="DU8" s="86"/>
      <c r="DV8" s="86"/>
      <c r="DW8" s="97"/>
      <c r="DX8" s="98"/>
      <c r="DY8" s="98"/>
      <c r="DZ8" s="98"/>
      <c r="EA8" s="98"/>
      <c r="EB8" s="98"/>
      <c r="EC8" s="98"/>
      <c r="ED8" s="98"/>
      <c r="EE8" s="99" t="s">
        <v>597</v>
      </c>
      <c r="EF8" s="98"/>
      <c r="EG8" s="98"/>
      <c r="EH8" s="98"/>
      <c r="EI8" s="98"/>
      <c r="EJ8" s="98"/>
      <c r="EK8" s="98"/>
      <c r="EL8" s="98"/>
      <c r="EM8" s="98"/>
      <c r="EN8" s="98"/>
      <c r="EO8" s="91"/>
      <c r="EP8" s="92"/>
      <c r="EQ8" s="92"/>
      <c r="ER8" s="92"/>
      <c r="ES8" s="92"/>
      <c r="ET8" s="92"/>
      <c r="EU8" s="92"/>
      <c r="EV8" s="92"/>
      <c r="EW8" s="93" t="s">
        <v>597</v>
      </c>
      <c r="EX8" s="92"/>
      <c r="EY8" s="92"/>
      <c r="EZ8" s="92"/>
      <c r="FA8" s="92"/>
      <c r="FB8" s="92"/>
      <c r="FC8" s="92"/>
      <c r="FD8" s="92"/>
      <c r="FE8" s="92"/>
      <c r="FF8" s="92"/>
      <c r="FG8" s="94"/>
      <c r="FH8" s="95"/>
      <c r="FI8" s="95"/>
      <c r="FJ8" s="95"/>
      <c r="FK8" s="95"/>
      <c r="FL8" s="95"/>
      <c r="FM8" s="95"/>
      <c r="FN8" s="95"/>
      <c r="FO8" s="96" t="s">
        <v>597</v>
      </c>
      <c r="FP8" s="95"/>
      <c r="FQ8" s="95"/>
      <c r="FR8" s="95"/>
      <c r="FS8" s="95"/>
      <c r="FT8" s="95"/>
      <c r="FU8" s="95"/>
      <c r="FV8" s="95"/>
      <c r="FW8" s="95"/>
      <c r="FX8" s="95"/>
      <c r="FY8" s="88"/>
      <c r="FZ8" s="89"/>
      <c r="GA8" s="89"/>
      <c r="GB8" s="89"/>
      <c r="GC8" s="89"/>
      <c r="GD8" s="89"/>
      <c r="GE8" s="89"/>
      <c r="GF8" s="89"/>
      <c r="GG8" s="90" t="s">
        <v>597</v>
      </c>
      <c r="GH8" s="89"/>
      <c r="GI8" s="89"/>
      <c r="GJ8" s="89"/>
      <c r="GK8" s="89"/>
      <c r="GL8" s="89"/>
      <c r="GM8" s="89"/>
      <c r="GN8" s="89"/>
      <c r="GO8" s="89"/>
      <c r="GP8" s="89"/>
      <c r="GQ8" s="85"/>
      <c r="GR8" s="86"/>
      <c r="GS8" s="86"/>
      <c r="GT8" s="86"/>
      <c r="GU8" s="86"/>
      <c r="GV8" s="86"/>
      <c r="GW8" s="86"/>
      <c r="GX8" s="86"/>
      <c r="GY8" s="87" t="s">
        <v>597</v>
      </c>
      <c r="GZ8" s="86"/>
      <c r="HA8" s="86"/>
      <c r="HB8" s="86"/>
      <c r="HC8" s="86"/>
      <c r="HD8" s="86"/>
      <c r="HE8" s="86"/>
      <c r="HF8" s="86"/>
      <c r="HG8" s="86"/>
      <c r="HH8" s="86"/>
    </row>
    <row r="9" spans="1:216" ht="23.25">
      <c r="A9" s="100"/>
      <c r="B9" s="101"/>
      <c r="C9" s="101"/>
      <c r="D9" s="101"/>
      <c r="E9" s="102"/>
      <c r="F9" s="101"/>
      <c r="G9" s="101"/>
      <c r="H9" s="101"/>
      <c r="I9" s="103" t="s">
        <v>598</v>
      </c>
      <c r="J9" s="101"/>
      <c r="K9" s="101"/>
      <c r="L9" s="101"/>
      <c r="M9" s="101"/>
      <c r="N9" s="101"/>
      <c r="O9" s="101"/>
      <c r="P9" s="101"/>
      <c r="Q9" s="101"/>
      <c r="R9" s="101"/>
      <c r="S9" s="104"/>
      <c r="T9" s="105"/>
      <c r="U9" s="105"/>
      <c r="V9" s="105"/>
      <c r="W9" s="106"/>
      <c r="X9" s="105"/>
      <c r="Y9" s="105"/>
      <c r="Z9" s="105"/>
      <c r="AA9" s="107" t="s">
        <v>599</v>
      </c>
      <c r="AB9" s="105"/>
      <c r="AC9" s="105"/>
      <c r="AD9" s="105"/>
      <c r="AE9" s="105"/>
      <c r="AF9" s="105"/>
      <c r="AG9" s="105"/>
      <c r="AH9" s="105"/>
      <c r="AI9" s="105"/>
      <c r="AJ9" s="105"/>
      <c r="AK9" s="100"/>
      <c r="AL9" s="101"/>
      <c r="AM9" s="101"/>
      <c r="AN9" s="101"/>
      <c r="AO9" s="102"/>
      <c r="AP9" s="101"/>
      <c r="AQ9" s="101"/>
      <c r="AR9" s="101"/>
      <c r="AS9" s="103" t="s">
        <v>600</v>
      </c>
      <c r="AT9" s="101"/>
      <c r="AU9" s="101"/>
      <c r="AV9" s="101"/>
      <c r="AW9" s="101"/>
      <c r="AX9" s="101"/>
      <c r="AY9" s="101"/>
      <c r="AZ9" s="101"/>
      <c r="BA9" s="101"/>
      <c r="BB9" s="101"/>
      <c r="BC9" s="108"/>
      <c r="BD9" s="109"/>
      <c r="BE9" s="109"/>
      <c r="BF9" s="109"/>
      <c r="BG9" s="110"/>
      <c r="BH9" s="109"/>
      <c r="BI9" s="109"/>
      <c r="BJ9" s="109"/>
      <c r="BK9" s="111" t="s">
        <v>570</v>
      </c>
      <c r="BL9" s="109"/>
      <c r="BM9" s="109"/>
      <c r="BN9" s="109"/>
      <c r="BO9" s="109"/>
      <c r="BP9" s="109"/>
      <c r="BQ9" s="109"/>
      <c r="BR9" s="109"/>
      <c r="BS9" s="109"/>
      <c r="BT9" s="109"/>
      <c r="BU9" s="112"/>
      <c r="BV9" s="113"/>
      <c r="BW9" s="113"/>
      <c r="BX9" s="113"/>
      <c r="BY9" s="114"/>
      <c r="BZ9" s="113"/>
      <c r="CA9" s="113"/>
      <c r="CB9" s="113"/>
      <c r="CC9" s="115" t="s">
        <v>572</v>
      </c>
      <c r="CD9" s="113"/>
      <c r="CE9" s="113"/>
      <c r="CF9" s="113"/>
      <c r="CG9" s="113"/>
      <c r="CH9" s="113"/>
      <c r="CI9" s="113"/>
      <c r="CJ9" s="113"/>
      <c r="CK9" s="113"/>
      <c r="CL9" s="113"/>
      <c r="CM9" s="104"/>
      <c r="CN9" s="105"/>
      <c r="CO9" s="105"/>
      <c r="CP9" s="105"/>
      <c r="CQ9" s="106"/>
      <c r="CR9" s="105"/>
      <c r="CS9" s="105"/>
      <c r="CT9" s="105"/>
      <c r="CU9" s="107" t="s">
        <v>573</v>
      </c>
      <c r="CV9" s="105"/>
      <c r="CW9" s="105"/>
      <c r="CX9" s="105"/>
      <c r="CY9" s="105"/>
      <c r="CZ9" s="105"/>
      <c r="DA9" s="105"/>
      <c r="DB9" s="105"/>
      <c r="DC9" s="105"/>
      <c r="DD9" s="105"/>
      <c r="DE9" s="100"/>
      <c r="DF9" s="101"/>
      <c r="DG9" s="101"/>
      <c r="DH9" s="101"/>
      <c r="DI9" s="102"/>
      <c r="DJ9" s="101"/>
      <c r="DK9" s="101"/>
      <c r="DL9" s="101"/>
      <c r="DM9" s="103" t="s">
        <v>617</v>
      </c>
      <c r="DN9" s="101"/>
      <c r="DO9" s="101"/>
      <c r="DP9" s="101"/>
      <c r="DQ9" s="101"/>
      <c r="DR9" s="101"/>
      <c r="DS9" s="101"/>
      <c r="DT9" s="101"/>
      <c r="DU9" s="101"/>
      <c r="DV9" s="101"/>
      <c r="DW9" s="116"/>
      <c r="DX9" s="117"/>
      <c r="DY9" s="117"/>
      <c r="DZ9" s="117"/>
      <c r="EA9" s="118"/>
      <c r="EB9" s="117"/>
      <c r="EC9" s="117"/>
      <c r="ED9" s="117"/>
      <c r="EE9" s="119" t="s">
        <v>618</v>
      </c>
      <c r="EF9" s="117"/>
      <c r="EG9" s="117"/>
      <c r="EH9" s="117"/>
      <c r="EI9" s="117"/>
      <c r="EJ9" s="117"/>
      <c r="EK9" s="117"/>
      <c r="EL9" s="117"/>
      <c r="EM9" s="117"/>
      <c r="EN9" s="117"/>
      <c r="EO9" s="108"/>
      <c r="EP9" s="109"/>
      <c r="EQ9" s="109"/>
      <c r="ER9" s="109"/>
      <c r="ES9" s="110"/>
      <c r="ET9" s="109"/>
      <c r="EU9" s="109"/>
      <c r="EV9" s="109"/>
      <c r="EW9" s="111" t="s">
        <v>300</v>
      </c>
      <c r="EX9" s="109"/>
      <c r="EY9" s="109"/>
      <c r="EZ9" s="109"/>
      <c r="FA9" s="109"/>
      <c r="FB9" s="109"/>
      <c r="FC9" s="109"/>
      <c r="FD9" s="109"/>
      <c r="FE9" s="109"/>
      <c r="FF9" s="109"/>
      <c r="FG9" s="112"/>
      <c r="FH9" s="113"/>
      <c r="FI9" s="113"/>
      <c r="FJ9" s="113"/>
      <c r="FK9" s="114"/>
      <c r="FL9" s="113"/>
      <c r="FM9" s="113"/>
      <c r="FN9" s="113"/>
      <c r="FO9" s="115" t="s">
        <v>575</v>
      </c>
      <c r="FP9" s="113"/>
      <c r="FQ9" s="113"/>
      <c r="FR9" s="113"/>
      <c r="FS9" s="113"/>
      <c r="FT9" s="113"/>
      <c r="FU9" s="113"/>
      <c r="FV9" s="113"/>
      <c r="FW9" s="113"/>
      <c r="FX9" s="113"/>
      <c r="FY9" s="104"/>
      <c r="FZ9" s="105"/>
      <c r="GA9" s="105"/>
      <c r="GB9" s="105"/>
      <c r="GC9" s="106"/>
      <c r="GD9" s="105"/>
      <c r="GE9" s="105"/>
      <c r="GF9" s="105"/>
      <c r="GG9" s="107" t="s">
        <v>576</v>
      </c>
      <c r="GH9" s="105"/>
      <c r="GI9" s="105"/>
      <c r="GJ9" s="105"/>
      <c r="GK9" s="105"/>
      <c r="GL9" s="105"/>
      <c r="GM9" s="105"/>
      <c r="GN9" s="105"/>
      <c r="GO9" s="105"/>
      <c r="GP9" s="105"/>
      <c r="GQ9" s="100"/>
      <c r="GR9" s="101"/>
      <c r="GS9" s="101"/>
      <c r="GT9" s="101"/>
      <c r="GU9" s="102"/>
      <c r="GV9" s="101"/>
      <c r="GW9" s="101"/>
      <c r="GX9" s="101"/>
      <c r="GY9" s="103" t="s">
        <v>623</v>
      </c>
      <c r="GZ9" s="101"/>
      <c r="HA9" s="101"/>
      <c r="HB9" s="101"/>
      <c r="HC9" s="101"/>
      <c r="HD9" s="101"/>
      <c r="HE9" s="101"/>
      <c r="HF9" s="101"/>
      <c r="HG9" s="101"/>
      <c r="HH9" s="101"/>
    </row>
    <row r="10" spans="1:216" ht="16.5" customHeight="1" thickBot="1">
      <c r="A10" s="120"/>
      <c r="B10" s="121"/>
      <c r="C10" s="337"/>
      <c r="D10" s="337"/>
      <c r="E10" s="337"/>
      <c r="F10" s="337"/>
      <c r="G10" s="337"/>
      <c r="H10" s="337"/>
      <c r="I10" s="337"/>
      <c r="J10" s="337"/>
      <c r="K10" s="337"/>
      <c r="L10" s="337"/>
      <c r="M10" s="337"/>
      <c r="N10" s="337"/>
      <c r="O10" s="337"/>
      <c r="P10" s="337"/>
      <c r="Q10" s="337"/>
      <c r="R10" s="337"/>
      <c r="S10" s="122"/>
      <c r="T10" s="123"/>
      <c r="U10" s="333"/>
      <c r="V10" s="333"/>
      <c r="W10" s="333"/>
      <c r="X10" s="333"/>
      <c r="Y10" s="333"/>
      <c r="Z10" s="333"/>
      <c r="AA10" s="333"/>
      <c r="AB10" s="333"/>
      <c r="AC10" s="333"/>
      <c r="AD10" s="333"/>
      <c r="AE10" s="333"/>
      <c r="AF10" s="333"/>
      <c r="AG10" s="333"/>
      <c r="AH10" s="333"/>
      <c r="AI10" s="333"/>
      <c r="AJ10" s="333"/>
      <c r="AK10" s="124"/>
      <c r="AL10" s="125"/>
      <c r="AM10" s="338"/>
      <c r="AN10" s="338"/>
      <c r="AO10" s="338"/>
      <c r="AP10" s="338"/>
      <c r="AQ10" s="338"/>
      <c r="AR10" s="338"/>
      <c r="AS10" s="338"/>
      <c r="AT10" s="338"/>
      <c r="AU10" s="338"/>
      <c r="AV10" s="338"/>
      <c r="AW10" s="338"/>
      <c r="AX10" s="338"/>
      <c r="AY10" s="338"/>
      <c r="AZ10" s="338"/>
      <c r="BA10" s="338"/>
      <c r="BB10" s="338"/>
      <c r="BC10" s="126"/>
      <c r="BD10" s="127"/>
      <c r="BE10" s="339"/>
      <c r="BF10" s="339"/>
      <c r="BG10" s="339"/>
      <c r="BH10" s="339"/>
      <c r="BI10" s="339"/>
      <c r="BJ10" s="339"/>
      <c r="BK10" s="339"/>
      <c r="BL10" s="339"/>
      <c r="BM10" s="339"/>
      <c r="BN10" s="339"/>
      <c r="BO10" s="339"/>
      <c r="BP10" s="339"/>
      <c r="BQ10" s="339"/>
      <c r="BR10" s="339"/>
      <c r="BS10" s="339"/>
      <c r="BT10" s="339"/>
      <c r="BU10" s="128"/>
      <c r="BV10" s="129"/>
      <c r="BW10" s="340"/>
      <c r="BX10" s="340"/>
      <c r="BY10" s="340"/>
      <c r="BZ10" s="340"/>
      <c r="CA10" s="340"/>
      <c r="CB10" s="340"/>
      <c r="CC10" s="340"/>
      <c r="CD10" s="340"/>
      <c r="CE10" s="340"/>
      <c r="CF10" s="340"/>
      <c r="CG10" s="340"/>
      <c r="CH10" s="340"/>
      <c r="CI10" s="340"/>
      <c r="CJ10" s="340"/>
      <c r="CK10" s="340"/>
      <c r="CL10" s="340"/>
      <c r="CM10" s="130"/>
      <c r="CN10" s="131"/>
      <c r="CO10" s="341"/>
      <c r="CP10" s="341"/>
      <c r="CQ10" s="341"/>
      <c r="CR10" s="341"/>
      <c r="CS10" s="341"/>
      <c r="CT10" s="341"/>
      <c r="CU10" s="341"/>
      <c r="CV10" s="341"/>
      <c r="CW10" s="341"/>
      <c r="CX10" s="341"/>
      <c r="CY10" s="341"/>
      <c r="CZ10" s="341"/>
      <c r="DA10" s="341"/>
      <c r="DB10" s="341"/>
      <c r="DC10" s="341"/>
      <c r="DD10" s="341"/>
      <c r="DE10" s="124"/>
      <c r="DF10" s="125"/>
      <c r="DG10" s="338"/>
      <c r="DH10" s="338"/>
      <c r="DI10" s="338"/>
      <c r="DJ10" s="338"/>
      <c r="DK10" s="338"/>
      <c r="DL10" s="338"/>
      <c r="DM10" s="338"/>
      <c r="DN10" s="338"/>
      <c r="DO10" s="338"/>
      <c r="DP10" s="338"/>
      <c r="DQ10" s="338"/>
      <c r="DR10" s="338"/>
      <c r="DS10" s="338"/>
      <c r="DT10" s="338"/>
      <c r="DU10" s="338"/>
      <c r="DV10" s="338"/>
      <c r="DW10" s="132"/>
      <c r="DX10" s="133"/>
      <c r="DY10" s="342"/>
      <c r="DZ10" s="342"/>
      <c r="EA10" s="342"/>
      <c r="EB10" s="342"/>
      <c r="EC10" s="342"/>
      <c r="ED10" s="342"/>
      <c r="EE10" s="342"/>
      <c r="EF10" s="342"/>
      <c r="EG10" s="342"/>
      <c r="EH10" s="342"/>
      <c r="EI10" s="342"/>
      <c r="EJ10" s="342"/>
      <c r="EK10" s="342"/>
      <c r="EL10" s="342"/>
      <c r="EM10" s="342"/>
      <c r="EN10" s="342"/>
      <c r="EO10" s="134"/>
      <c r="EP10" s="135"/>
      <c r="EQ10" s="136"/>
      <c r="ER10" s="136"/>
      <c r="ES10" s="136"/>
      <c r="ET10" s="136"/>
      <c r="EU10" s="136"/>
      <c r="EV10" s="136"/>
      <c r="EW10" s="136"/>
      <c r="EX10" s="136"/>
      <c r="EY10" s="136"/>
      <c r="EZ10" s="136"/>
      <c r="FA10" s="136"/>
      <c r="FB10" s="136"/>
      <c r="FC10" s="136"/>
      <c r="FD10" s="136"/>
      <c r="FE10" s="136"/>
      <c r="FF10" s="136"/>
      <c r="FG10" s="128"/>
      <c r="FH10" s="129"/>
      <c r="FI10" s="340"/>
      <c r="FJ10" s="340"/>
      <c r="FK10" s="340"/>
      <c r="FL10" s="340"/>
      <c r="FM10" s="340"/>
      <c r="FN10" s="340"/>
      <c r="FO10" s="340"/>
      <c r="FP10" s="340"/>
      <c r="FQ10" s="340"/>
      <c r="FR10" s="340"/>
      <c r="FS10" s="340"/>
      <c r="FT10" s="340"/>
      <c r="FU10" s="340"/>
      <c r="FV10" s="340"/>
      <c r="FW10" s="340"/>
      <c r="FX10" s="340"/>
      <c r="FY10" s="130"/>
      <c r="FZ10" s="131"/>
      <c r="GA10" s="341"/>
      <c r="GB10" s="341"/>
      <c r="GC10" s="341"/>
      <c r="GD10" s="341"/>
      <c r="GE10" s="341"/>
      <c r="GF10" s="341"/>
      <c r="GG10" s="341"/>
      <c r="GH10" s="341"/>
      <c r="GI10" s="341"/>
      <c r="GJ10" s="341"/>
      <c r="GK10" s="341"/>
      <c r="GL10" s="341"/>
      <c r="GM10" s="341"/>
      <c r="GN10" s="341"/>
      <c r="GO10" s="341"/>
      <c r="GP10" s="341"/>
      <c r="GQ10" s="120"/>
      <c r="GR10" s="121"/>
      <c r="GS10" s="337"/>
      <c r="GT10" s="337"/>
      <c r="GU10" s="337"/>
      <c r="GV10" s="337"/>
      <c r="GW10" s="337"/>
      <c r="GX10" s="337"/>
      <c r="GY10" s="337"/>
      <c r="GZ10" s="337"/>
      <c r="HA10" s="337"/>
      <c r="HB10" s="337"/>
      <c r="HC10" s="337"/>
      <c r="HD10" s="337"/>
      <c r="HE10" s="337"/>
      <c r="HF10" s="337"/>
      <c r="HG10" s="337"/>
      <c r="HH10" s="337"/>
    </row>
    <row r="11" spans="1:216" ht="16.5" customHeight="1" thickTop="1" thickBot="1">
      <c r="A11" s="121"/>
      <c r="B11" s="343"/>
      <c r="C11" s="343"/>
      <c r="D11" s="343"/>
      <c r="E11" s="343"/>
      <c r="F11" s="343"/>
      <c r="G11" s="343"/>
      <c r="H11" s="343"/>
      <c r="I11" s="343"/>
      <c r="J11" s="344">
        <v>324.35000000000002</v>
      </c>
      <c r="K11" s="345">
        <v>218.81399999999999</v>
      </c>
      <c r="L11" s="346"/>
      <c r="M11" s="337"/>
      <c r="N11" s="343"/>
      <c r="O11" s="337"/>
      <c r="P11" s="137" t="s">
        <v>601</v>
      </c>
      <c r="Q11" s="137"/>
      <c r="R11" s="337"/>
      <c r="S11" s="138"/>
      <c r="T11" s="347"/>
      <c r="U11" s="347"/>
      <c r="V11" s="347"/>
      <c r="W11" s="347"/>
      <c r="X11" s="347"/>
      <c r="Y11" s="347"/>
      <c r="Z11" s="347"/>
      <c r="AA11" s="347"/>
      <c r="AB11" s="344">
        <v>23.6149221519963</v>
      </c>
      <c r="AC11" s="345">
        <v>19.485499099691975</v>
      </c>
      <c r="AD11" s="348"/>
      <c r="AE11" s="349"/>
      <c r="AF11" s="347"/>
      <c r="AG11" s="349"/>
      <c r="AH11" s="139" t="s">
        <v>601</v>
      </c>
      <c r="AI11" s="139"/>
      <c r="AJ11" s="349"/>
      <c r="AK11" s="125"/>
      <c r="AL11" s="350"/>
      <c r="AM11" s="350"/>
      <c r="AN11" s="350"/>
      <c r="AO11" s="350"/>
      <c r="AP11" s="350"/>
      <c r="AQ11" s="350"/>
      <c r="AR11" s="350"/>
      <c r="AS11" s="350"/>
      <c r="AT11" s="351">
        <v>0.11530047049745901</v>
      </c>
      <c r="AU11" s="352">
        <v>0.47517414204776298</v>
      </c>
      <c r="AV11" s="353"/>
      <c r="AW11" s="338"/>
      <c r="AX11" s="350"/>
      <c r="AY11" s="338"/>
      <c r="AZ11" s="140" t="s">
        <v>601</v>
      </c>
      <c r="BA11" s="140"/>
      <c r="BB11" s="338"/>
      <c r="BC11" s="141"/>
      <c r="BD11" s="354"/>
      <c r="BE11" s="354"/>
      <c r="BF11" s="354"/>
      <c r="BG11" s="354"/>
      <c r="BH11" s="354"/>
      <c r="BI11" s="354"/>
      <c r="BJ11" s="354"/>
      <c r="BK11" s="354"/>
      <c r="BL11" s="351">
        <v>1.2622888083860029</v>
      </c>
      <c r="BM11" s="352">
        <v>1.234975110139205</v>
      </c>
      <c r="BN11" s="355"/>
      <c r="BO11" s="356"/>
      <c r="BP11" s="354"/>
      <c r="BQ11" s="356"/>
      <c r="BR11" s="142" t="s">
        <v>601</v>
      </c>
      <c r="BS11" s="142"/>
      <c r="BT11" s="356"/>
      <c r="BU11" s="143"/>
      <c r="BV11" s="357"/>
      <c r="BW11" s="357"/>
      <c r="BX11" s="357"/>
      <c r="BY11" s="357"/>
      <c r="BZ11" s="357"/>
      <c r="CA11" s="357"/>
      <c r="CB11" s="357"/>
      <c r="CC11" s="357"/>
      <c r="CD11" s="351">
        <v>0.84485798520117161</v>
      </c>
      <c r="CE11" s="352">
        <v>0.82823403952672137</v>
      </c>
      <c r="CF11" s="358"/>
      <c r="CG11" s="359"/>
      <c r="CH11" s="357"/>
      <c r="CI11" s="359"/>
      <c r="CJ11" s="144" t="s">
        <v>601</v>
      </c>
      <c r="CK11" s="144"/>
      <c r="CL11" s="359"/>
      <c r="CM11" s="145"/>
      <c r="CN11" s="360"/>
      <c r="CO11" s="360"/>
      <c r="CP11" s="360"/>
      <c r="CQ11" s="360"/>
      <c r="CR11" s="360"/>
      <c r="CS11" s="360"/>
      <c r="CT11" s="360"/>
      <c r="CU11" s="360"/>
      <c r="CV11" s="351">
        <v>0.76294362763989521</v>
      </c>
      <c r="CW11" s="352">
        <v>0.89583540415604124</v>
      </c>
      <c r="CX11" s="361"/>
      <c r="CY11" s="362"/>
      <c r="CZ11" s="360"/>
      <c r="DA11" s="362"/>
      <c r="DB11" s="146" t="s">
        <v>601</v>
      </c>
      <c r="DC11" s="146"/>
      <c r="DD11" s="362"/>
      <c r="DE11" s="125"/>
      <c r="DF11" s="350"/>
      <c r="DG11" s="350"/>
      <c r="DH11" s="350"/>
      <c r="DI11" s="350"/>
      <c r="DJ11" s="350"/>
      <c r="DK11" s="350"/>
      <c r="DL11" s="350"/>
      <c r="DM11" s="350"/>
      <c r="DN11" s="351">
        <v>1.1887729918549659</v>
      </c>
      <c r="DO11" s="352">
        <v>1.1694578282597188</v>
      </c>
      <c r="DP11" s="353"/>
      <c r="DQ11" s="338"/>
      <c r="DR11" s="350"/>
      <c r="DS11" s="338"/>
      <c r="DT11" s="140" t="s">
        <v>601</v>
      </c>
      <c r="DU11" s="140"/>
      <c r="DV11" s="338"/>
      <c r="DW11" s="147"/>
      <c r="DX11" s="363"/>
      <c r="DY11" s="363"/>
      <c r="DZ11" s="363"/>
      <c r="EA11" s="363"/>
      <c r="EB11" s="363"/>
      <c r="EC11" s="363"/>
      <c r="ED11" s="363"/>
      <c r="EE11" s="363"/>
      <c r="EF11" s="351">
        <v>0.94797966129793498</v>
      </c>
      <c r="EG11" s="352">
        <v>0.948691670558927</v>
      </c>
      <c r="EH11" s="364"/>
      <c r="EI11" s="365"/>
      <c r="EJ11" s="363"/>
      <c r="EK11" s="365"/>
      <c r="EL11" s="148" t="s">
        <v>601</v>
      </c>
      <c r="EM11" s="148"/>
      <c r="EN11" s="365"/>
      <c r="EO11" s="149"/>
      <c r="EP11" s="150"/>
      <c r="EQ11" s="150"/>
      <c r="ER11" s="150"/>
      <c r="ES11" s="150"/>
      <c r="ET11" s="150"/>
      <c r="EU11" s="150"/>
      <c r="EV11" s="150"/>
      <c r="EW11" s="150"/>
      <c r="EX11" s="151">
        <v>1.00265669822693</v>
      </c>
      <c r="EY11" s="152">
        <v>0.99860489368438698</v>
      </c>
      <c r="EZ11" s="153"/>
      <c r="FA11" s="154"/>
      <c r="FB11" s="150"/>
      <c r="FC11" s="154"/>
      <c r="FD11" s="155" t="s">
        <v>601</v>
      </c>
      <c r="FE11" s="155"/>
      <c r="FF11" s="154"/>
      <c r="FG11" s="143"/>
      <c r="FH11" s="357"/>
      <c r="FI11" s="357"/>
      <c r="FJ11" s="357"/>
      <c r="FK11" s="357"/>
      <c r="FL11" s="357"/>
      <c r="FM11" s="357"/>
      <c r="FN11" s="357"/>
      <c r="FO11" s="357"/>
      <c r="FP11" s="351">
        <v>1.1823718451777339</v>
      </c>
      <c r="FQ11" s="352">
        <v>1.1006611420597949</v>
      </c>
      <c r="FR11" s="358"/>
      <c r="FS11" s="359"/>
      <c r="FT11" s="357"/>
      <c r="FU11" s="359"/>
      <c r="FV11" s="144" t="s">
        <v>601</v>
      </c>
      <c r="FW11" s="144"/>
      <c r="FX11" s="359"/>
      <c r="FY11" s="145"/>
      <c r="FZ11" s="360"/>
      <c r="GA11" s="360"/>
      <c r="GB11" s="360"/>
      <c r="GC11" s="360"/>
      <c r="GD11" s="360"/>
      <c r="GE11" s="360"/>
      <c r="GF11" s="360"/>
      <c r="GG11" s="360"/>
      <c r="GH11" s="351">
        <v>0.99066084091259443</v>
      </c>
      <c r="GI11" s="352">
        <v>1.1558787514738544</v>
      </c>
      <c r="GJ11" s="361"/>
      <c r="GK11" s="362"/>
      <c r="GL11" s="360"/>
      <c r="GM11" s="362"/>
      <c r="GN11" s="146" t="s">
        <v>601</v>
      </c>
      <c r="GO11" s="146"/>
      <c r="GP11" s="362"/>
      <c r="GQ11" s="121"/>
      <c r="GR11" s="343"/>
      <c r="GS11" s="343"/>
      <c r="GT11" s="343"/>
      <c r="GU11" s="343"/>
      <c r="GV11" s="343"/>
      <c r="GW11" s="343"/>
      <c r="GX11" s="343"/>
      <c r="GY11" s="343"/>
      <c r="GZ11" s="344">
        <v>1.1228934692838084</v>
      </c>
      <c r="HA11" s="345">
        <v>1.1117867123174272</v>
      </c>
      <c r="HB11" s="346"/>
      <c r="HC11" s="337"/>
      <c r="HD11" s="343"/>
      <c r="HE11" s="337"/>
      <c r="HF11" s="137" t="s">
        <v>601</v>
      </c>
      <c r="HG11" s="137"/>
      <c r="HH11" s="337"/>
    </row>
    <row r="12" spans="1:216" ht="16.5" customHeight="1" thickTop="1" thickBot="1">
      <c r="A12" s="121"/>
      <c r="B12" s="343"/>
      <c r="C12" s="343"/>
      <c r="D12" s="343"/>
      <c r="E12" s="343"/>
      <c r="F12" s="343"/>
      <c r="G12" s="343"/>
      <c r="H12" s="343"/>
      <c r="I12" s="366"/>
      <c r="J12" s="367">
        <v>523.49199999999996</v>
      </c>
      <c r="K12" s="367">
        <v>156.76</v>
      </c>
      <c r="L12" s="345">
        <v>284.15600000000001</v>
      </c>
      <c r="M12" s="337"/>
      <c r="N12" s="343"/>
      <c r="O12" s="337"/>
      <c r="P12" s="368" t="s">
        <v>624</v>
      </c>
      <c r="Q12" s="369"/>
      <c r="R12" s="337"/>
      <c r="S12" s="138"/>
      <c r="T12" s="347"/>
      <c r="U12" s="347"/>
      <c r="V12" s="347"/>
      <c r="W12" s="347"/>
      <c r="X12" s="347"/>
      <c r="Y12" s="347"/>
      <c r="Z12" s="347"/>
      <c r="AA12" s="370"/>
      <c r="AB12" s="367">
        <v>15.596608926210905</v>
      </c>
      <c r="AC12" s="367">
        <v>19.233222760908394</v>
      </c>
      <c r="AD12" s="345">
        <v>18.814313264544825</v>
      </c>
      <c r="AE12" s="349"/>
      <c r="AF12" s="347"/>
      <c r="AG12" s="349"/>
      <c r="AH12" s="371" t="s">
        <v>624</v>
      </c>
      <c r="AI12" s="372"/>
      <c r="AJ12" s="349"/>
      <c r="AK12" s="125"/>
      <c r="AL12" s="350"/>
      <c r="AM12" s="350"/>
      <c r="AN12" s="350"/>
      <c r="AO12" s="350"/>
      <c r="AP12" s="350"/>
      <c r="AQ12" s="350"/>
      <c r="AR12" s="350"/>
      <c r="AS12" s="373"/>
      <c r="AT12" s="374">
        <v>0.45408308506011996</v>
      </c>
      <c r="AU12" s="374">
        <v>0.20621158182620997</v>
      </c>
      <c r="AV12" s="352">
        <v>0.18085711635649199</v>
      </c>
      <c r="AW12" s="338"/>
      <c r="AX12" s="350"/>
      <c r="AY12" s="338"/>
      <c r="AZ12" s="375" t="s">
        <v>624</v>
      </c>
      <c r="BA12" s="376"/>
      <c r="BB12" s="338"/>
      <c r="BC12" s="141"/>
      <c r="BD12" s="354"/>
      <c r="BE12" s="354"/>
      <c r="BF12" s="354"/>
      <c r="BG12" s="354"/>
      <c r="BH12" s="354"/>
      <c r="BI12" s="354"/>
      <c r="BJ12" s="354"/>
      <c r="BK12" s="377"/>
      <c r="BL12" s="374">
        <v>1.0962195936136561</v>
      </c>
      <c r="BM12" s="374">
        <v>1.2982327682444501</v>
      </c>
      <c r="BN12" s="352">
        <v>1.1606080814763722</v>
      </c>
      <c r="BO12" s="356"/>
      <c r="BP12" s="354"/>
      <c r="BQ12" s="356"/>
      <c r="BR12" s="378" t="s">
        <v>624</v>
      </c>
      <c r="BS12" s="379"/>
      <c r="BT12" s="356"/>
      <c r="BU12" s="143"/>
      <c r="BV12" s="357"/>
      <c r="BW12" s="357"/>
      <c r="BX12" s="357"/>
      <c r="BY12" s="357"/>
      <c r="BZ12" s="357"/>
      <c r="CA12" s="357"/>
      <c r="CB12" s="357"/>
      <c r="CC12" s="380"/>
      <c r="CD12" s="374">
        <v>1.2021933955055664</v>
      </c>
      <c r="CE12" s="374">
        <v>1.0185313137917835</v>
      </c>
      <c r="CF12" s="352">
        <v>1.0541791964625065</v>
      </c>
      <c r="CG12" s="359"/>
      <c r="CH12" s="357"/>
      <c r="CI12" s="359"/>
      <c r="CJ12" s="381" t="s">
        <v>624</v>
      </c>
      <c r="CK12" s="382"/>
      <c r="CL12" s="359"/>
      <c r="CM12" s="145"/>
      <c r="CN12" s="360"/>
      <c r="CO12" s="360"/>
      <c r="CP12" s="360"/>
      <c r="CQ12" s="360"/>
      <c r="CR12" s="360"/>
      <c r="CS12" s="360"/>
      <c r="CT12" s="360"/>
      <c r="CU12" s="383"/>
      <c r="CV12" s="374">
        <v>0.8901640330702284</v>
      </c>
      <c r="CW12" s="374">
        <v>1.0137739418537892</v>
      </c>
      <c r="CX12" s="352">
        <v>0.85449459319880627</v>
      </c>
      <c r="CY12" s="362"/>
      <c r="CZ12" s="360"/>
      <c r="DA12" s="362"/>
      <c r="DB12" s="384" t="s">
        <v>624</v>
      </c>
      <c r="DC12" s="385"/>
      <c r="DD12" s="362"/>
      <c r="DE12" s="125"/>
      <c r="DF12" s="350"/>
      <c r="DG12" s="350"/>
      <c r="DH12" s="350"/>
      <c r="DI12" s="350"/>
      <c r="DJ12" s="350"/>
      <c r="DK12" s="350"/>
      <c r="DL12" s="350"/>
      <c r="DM12" s="373"/>
      <c r="DN12" s="374">
        <v>1.101075302522585</v>
      </c>
      <c r="DO12" s="374">
        <v>1.2510528794340368</v>
      </c>
      <c r="DP12" s="352">
        <v>1.1344465307051357</v>
      </c>
      <c r="DQ12" s="338"/>
      <c r="DR12" s="350"/>
      <c r="DS12" s="338"/>
      <c r="DT12" s="375" t="s">
        <v>624</v>
      </c>
      <c r="DU12" s="376"/>
      <c r="DV12" s="338"/>
      <c r="DW12" s="147"/>
      <c r="DX12" s="363"/>
      <c r="DY12" s="363"/>
      <c r="DZ12" s="363"/>
      <c r="EA12" s="363"/>
      <c r="EB12" s="363"/>
      <c r="EC12" s="363"/>
      <c r="ED12" s="363"/>
      <c r="EE12" s="386"/>
      <c r="EF12" s="374">
        <v>0.94946949576855399</v>
      </c>
      <c r="EG12" s="374">
        <v>0.94614000099932305</v>
      </c>
      <c r="EH12" s="352">
        <v>0.94394364722116597</v>
      </c>
      <c r="EI12" s="365"/>
      <c r="EJ12" s="363"/>
      <c r="EK12" s="365"/>
      <c r="EL12" s="387" t="s">
        <v>624</v>
      </c>
      <c r="EM12" s="388"/>
      <c r="EN12" s="365"/>
      <c r="EO12" s="149"/>
      <c r="EP12" s="150"/>
      <c r="EQ12" s="150"/>
      <c r="ER12" s="150"/>
      <c r="ES12" s="150"/>
      <c r="ET12" s="150"/>
      <c r="EU12" s="150"/>
      <c r="EV12" s="150"/>
      <c r="EW12" s="156"/>
      <c r="EX12" s="157">
        <v>0.99883842468261697</v>
      </c>
      <c r="EY12" s="157">
        <v>0.99817478656768799</v>
      </c>
      <c r="EZ12" s="152">
        <v>0.99890071153640703</v>
      </c>
      <c r="FA12" s="154"/>
      <c r="FB12" s="150"/>
      <c r="FC12" s="154"/>
      <c r="FD12" s="389" t="s">
        <v>624</v>
      </c>
      <c r="FE12" s="390"/>
      <c r="FF12" s="154"/>
      <c r="FG12" s="143"/>
      <c r="FH12" s="357"/>
      <c r="FI12" s="357"/>
      <c r="FJ12" s="357"/>
      <c r="FK12" s="357"/>
      <c r="FL12" s="357"/>
      <c r="FM12" s="357"/>
      <c r="FN12" s="357"/>
      <c r="FO12" s="380"/>
      <c r="FP12" s="374">
        <v>1.0242049452806232</v>
      </c>
      <c r="FQ12" s="374">
        <v>1.2265682499820618</v>
      </c>
      <c r="FR12" s="352">
        <v>1.1755494784794689</v>
      </c>
      <c r="FS12" s="359"/>
      <c r="FT12" s="357"/>
      <c r="FU12" s="359"/>
      <c r="FV12" s="381" t="s">
        <v>624</v>
      </c>
      <c r="FW12" s="382"/>
      <c r="FX12" s="359"/>
      <c r="FY12" s="145"/>
      <c r="FZ12" s="360"/>
      <c r="GA12" s="360"/>
      <c r="GB12" s="360"/>
      <c r="GC12" s="360"/>
      <c r="GD12" s="360"/>
      <c r="GE12" s="360"/>
      <c r="GF12" s="360"/>
      <c r="GG12" s="383"/>
      <c r="GH12" s="374">
        <v>1.4445619512810128</v>
      </c>
      <c r="GI12" s="374">
        <v>1.2894523276027048</v>
      </c>
      <c r="GJ12" s="352">
        <v>1.3506841312518476</v>
      </c>
      <c r="GK12" s="362"/>
      <c r="GL12" s="360"/>
      <c r="GM12" s="362"/>
      <c r="GN12" s="384" t="s">
        <v>624</v>
      </c>
      <c r="GO12" s="385"/>
      <c r="GP12" s="362"/>
      <c r="GQ12" s="121"/>
      <c r="GR12" s="343"/>
      <c r="GS12" s="343"/>
      <c r="GT12" s="343"/>
      <c r="GU12" s="343"/>
      <c r="GV12" s="343"/>
      <c r="GW12" s="343"/>
      <c r="GX12" s="343"/>
      <c r="GY12" s="366"/>
      <c r="GZ12" s="367">
        <v>1.0805503841280935</v>
      </c>
      <c r="HA12" s="367">
        <v>1.1967322959837987</v>
      </c>
      <c r="HB12" s="345">
        <v>1.1081665386221455</v>
      </c>
      <c r="HC12" s="337"/>
      <c r="HD12" s="343"/>
      <c r="HE12" s="337"/>
      <c r="HF12" s="368" t="s">
        <v>624</v>
      </c>
      <c r="HG12" s="369"/>
      <c r="HH12" s="337"/>
    </row>
    <row r="13" spans="1:216" ht="16.5" customHeight="1" thickTop="1" thickBot="1">
      <c r="A13" s="337"/>
      <c r="B13" s="343"/>
      <c r="C13" s="343"/>
      <c r="D13" s="343"/>
      <c r="E13" s="343"/>
      <c r="F13" s="343"/>
      <c r="G13" s="343"/>
      <c r="H13" s="343"/>
      <c r="I13" s="366"/>
      <c r="J13" s="391">
        <v>323.791</v>
      </c>
      <c r="K13" s="367">
        <v>291.66000000000003</v>
      </c>
      <c r="L13" s="392">
        <v>255.989</v>
      </c>
      <c r="M13" s="393"/>
      <c r="N13" s="343"/>
      <c r="O13" s="337"/>
      <c r="P13" s="394" t="s">
        <v>625</v>
      </c>
      <c r="Q13" s="395"/>
      <c r="R13" s="337"/>
      <c r="S13" s="349"/>
      <c r="T13" s="347"/>
      <c r="U13" s="347"/>
      <c r="V13" s="347"/>
      <c r="W13" s="347"/>
      <c r="X13" s="347"/>
      <c r="Y13" s="347"/>
      <c r="Z13" s="347"/>
      <c r="AA13" s="370"/>
      <c r="AB13" s="391">
        <v>22.390060254917525</v>
      </c>
      <c r="AC13" s="367">
        <v>20.383665912363711</v>
      </c>
      <c r="AD13" s="392">
        <v>19.201215677236132</v>
      </c>
      <c r="AE13" s="396"/>
      <c r="AF13" s="347"/>
      <c r="AG13" s="349"/>
      <c r="AH13" s="397" t="s">
        <v>625</v>
      </c>
      <c r="AI13" s="398"/>
      <c r="AJ13" s="349"/>
      <c r="AK13" s="338"/>
      <c r="AL13" s="350"/>
      <c r="AM13" s="350"/>
      <c r="AN13" s="350"/>
      <c r="AO13" s="350"/>
      <c r="AP13" s="350"/>
      <c r="AQ13" s="350"/>
      <c r="AR13" s="350"/>
      <c r="AS13" s="373"/>
      <c r="AT13" s="158">
        <v>-5.4816529154777506E-2</v>
      </c>
      <c r="AU13" s="374">
        <v>0.434158556163311</v>
      </c>
      <c r="AV13" s="399">
        <v>0.40016020648181405</v>
      </c>
      <c r="AW13" s="400"/>
      <c r="AX13" s="350"/>
      <c r="AY13" s="338"/>
      <c r="AZ13" s="401" t="s">
        <v>625</v>
      </c>
      <c r="BA13" s="402"/>
      <c r="BB13" s="338"/>
      <c r="BC13" s="356"/>
      <c r="BD13" s="354"/>
      <c r="BE13" s="354"/>
      <c r="BF13" s="354"/>
      <c r="BG13" s="354"/>
      <c r="BH13" s="354"/>
      <c r="BI13" s="354"/>
      <c r="BJ13" s="354"/>
      <c r="BK13" s="377"/>
      <c r="BL13" s="403">
        <v>1.1777227632948415</v>
      </c>
      <c r="BM13" s="374">
        <v>1.2743360205376122</v>
      </c>
      <c r="BN13" s="399">
        <v>1.1364678999878901</v>
      </c>
      <c r="BO13" s="404"/>
      <c r="BP13" s="354"/>
      <c r="BQ13" s="356"/>
      <c r="BR13" s="405" t="s">
        <v>625</v>
      </c>
      <c r="BS13" s="406"/>
      <c r="BT13" s="356"/>
      <c r="BU13" s="359"/>
      <c r="BV13" s="357"/>
      <c r="BW13" s="357"/>
      <c r="BX13" s="357"/>
      <c r="BY13" s="357"/>
      <c r="BZ13" s="357"/>
      <c r="CA13" s="357"/>
      <c r="CB13" s="357"/>
      <c r="CC13" s="380"/>
      <c r="CD13" s="403">
        <v>0.97251207183028554</v>
      </c>
      <c r="CE13" s="374">
        <v>1.2558629911540835</v>
      </c>
      <c r="CF13" s="399">
        <v>1.102931180636668</v>
      </c>
      <c r="CG13" s="407"/>
      <c r="CH13" s="357"/>
      <c r="CI13" s="359"/>
      <c r="CJ13" s="408" t="s">
        <v>625</v>
      </c>
      <c r="CK13" s="409"/>
      <c r="CL13" s="359"/>
      <c r="CM13" s="362"/>
      <c r="CN13" s="360"/>
      <c r="CO13" s="360"/>
      <c r="CP13" s="360"/>
      <c r="CQ13" s="360"/>
      <c r="CR13" s="360"/>
      <c r="CS13" s="360"/>
      <c r="CT13" s="360"/>
      <c r="CU13" s="383"/>
      <c r="CV13" s="403">
        <v>0.8182100876800158</v>
      </c>
      <c r="CW13" s="374">
        <v>0.82795704973256534</v>
      </c>
      <c r="CX13" s="399">
        <v>0.77271905482266812</v>
      </c>
      <c r="CY13" s="410"/>
      <c r="CZ13" s="360"/>
      <c r="DA13" s="362"/>
      <c r="DB13" s="411" t="s">
        <v>625</v>
      </c>
      <c r="DC13" s="412"/>
      <c r="DD13" s="362"/>
      <c r="DE13" s="338"/>
      <c r="DF13" s="350"/>
      <c r="DG13" s="350"/>
      <c r="DH13" s="350"/>
      <c r="DI13" s="350"/>
      <c r="DJ13" s="350"/>
      <c r="DK13" s="350"/>
      <c r="DL13" s="350"/>
      <c r="DM13" s="373"/>
      <c r="DN13" s="403">
        <v>1.136851237462331</v>
      </c>
      <c r="DO13" s="374">
        <v>1.2534805663118596</v>
      </c>
      <c r="DP13" s="399">
        <v>1.11713514882206</v>
      </c>
      <c r="DQ13" s="400"/>
      <c r="DR13" s="350"/>
      <c r="DS13" s="338"/>
      <c r="DT13" s="401" t="s">
        <v>625</v>
      </c>
      <c r="DU13" s="402"/>
      <c r="DV13" s="338"/>
      <c r="DW13" s="365"/>
      <c r="DX13" s="363"/>
      <c r="DY13" s="363"/>
      <c r="DZ13" s="363"/>
      <c r="EA13" s="363"/>
      <c r="EB13" s="363"/>
      <c r="EC13" s="363"/>
      <c r="ED13" s="363"/>
      <c r="EE13" s="386"/>
      <c r="EF13" s="403">
        <v>0.94588572270299398</v>
      </c>
      <c r="EG13" s="374">
        <v>0.94422919440243902</v>
      </c>
      <c r="EH13" s="399">
        <v>0.94546963360166103</v>
      </c>
      <c r="EI13" s="413"/>
      <c r="EJ13" s="363"/>
      <c r="EK13" s="365"/>
      <c r="EL13" s="414" t="s">
        <v>625</v>
      </c>
      <c r="EM13" s="415"/>
      <c r="EN13" s="365"/>
      <c r="EO13" s="154"/>
      <c r="EP13" s="150"/>
      <c r="EQ13" s="150"/>
      <c r="ER13" s="150"/>
      <c r="ES13" s="150"/>
      <c r="ET13" s="150"/>
      <c r="EU13" s="150"/>
      <c r="EV13" s="150"/>
      <c r="EW13" s="156"/>
      <c r="EX13" s="159">
        <v>1.0027161836624101</v>
      </c>
      <c r="EY13" s="157">
        <v>1.0030725002288801</v>
      </c>
      <c r="EZ13" s="160">
        <v>1.00079298019409</v>
      </c>
      <c r="FA13" s="161"/>
      <c r="FB13" s="150"/>
      <c r="FC13" s="154"/>
      <c r="FD13" s="416" t="s">
        <v>625</v>
      </c>
      <c r="FE13" s="417"/>
      <c r="FF13" s="154"/>
      <c r="FG13" s="359"/>
      <c r="FH13" s="357"/>
      <c r="FI13" s="357"/>
      <c r="FJ13" s="357"/>
      <c r="FK13" s="357"/>
      <c r="FL13" s="357"/>
      <c r="FM13" s="357"/>
      <c r="FN13" s="357"/>
      <c r="FO13" s="380"/>
      <c r="FP13" s="403">
        <v>1.1695226457264778</v>
      </c>
      <c r="FQ13" s="374">
        <v>1.2503464903416546</v>
      </c>
      <c r="FR13" s="399">
        <v>1.0638085879895582</v>
      </c>
      <c r="FS13" s="407"/>
      <c r="FT13" s="357"/>
      <c r="FU13" s="359"/>
      <c r="FV13" s="408" t="s">
        <v>625</v>
      </c>
      <c r="FW13" s="409"/>
      <c r="FX13" s="359"/>
      <c r="FY13" s="362"/>
      <c r="FZ13" s="360"/>
      <c r="GA13" s="360"/>
      <c r="GB13" s="360"/>
      <c r="GC13" s="360"/>
      <c r="GD13" s="360"/>
      <c r="GE13" s="360"/>
      <c r="GF13" s="360"/>
      <c r="GG13" s="383"/>
      <c r="GH13" s="403">
        <v>1.012844415842318</v>
      </c>
      <c r="GI13" s="374">
        <v>1.2274473059384214</v>
      </c>
      <c r="GJ13" s="399">
        <v>1.0756409455093774</v>
      </c>
      <c r="GK13" s="410"/>
      <c r="GL13" s="360"/>
      <c r="GM13" s="362"/>
      <c r="GN13" s="411" t="s">
        <v>625</v>
      </c>
      <c r="GO13" s="412"/>
      <c r="GP13" s="362"/>
      <c r="GQ13" s="337"/>
      <c r="GR13" s="343"/>
      <c r="GS13" s="343"/>
      <c r="GT13" s="343"/>
      <c r="GU13" s="343"/>
      <c r="GV13" s="343"/>
      <c r="GW13" s="343"/>
      <c r="GX13" s="343"/>
      <c r="GY13" s="366"/>
      <c r="GZ13" s="391">
        <v>1.1049690955817508</v>
      </c>
      <c r="HA13" s="367">
        <v>1.1982987824897127</v>
      </c>
      <c r="HB13" s="392">
        <v>1.0595898931552068</v>
      </c>
      <c r="HC13" s="393"/>
      <c r="HD13" s="343"/>
      <c r="HE13" s="337"/>
      <c r="HF13" s="394" t="s">
        <v>625</v>
      </c>
      <c r="HG13" s="395"/>
      <c r="HH13" s="337"/>
    </row>
    <row r="14" spans="1:216" ht="16.5" customHeight="1" thickTop="1">
      <c r="A14" s="121"/>
      <c r="B14" s="343"/>
      <c r="C14" s="343"/>
      <c r="D14" s="343"/>
      <c r="E14" s="343"/>
      <c r="F14" s="343"/>
      <c r="G14" s="343"/>
      <c r="H14" s="343"/>
      <c r="I14" s="366"/>
      <c r="J14" s="418">
        <v>361.529</v>
      </c>
      <c r="K14" s="419">
        <v>108.136</v>
      </c>
      <c r="L14" s="420">
        <v>296.59199999999998</v>
      </c>
      <c r="M14" s="421">
        <v>295.92200000000003</v>
      </c>
      <c r="N14" s="422"/>
      <c r="O14" s="337"/>
      <c r="P14" s="423" t="s">
        <v>358</v>
      </c>
      <c r="Q14" s="424"/>
      <c r="R14" s="337"/>
      <c r="S14" s="138"/>
      <c r="T14" s="347"/>
      <c r="U14" s="347"/>
      <c r="V14" s="347"/>
      <c r="W14" s="347"/>
      <c r="X14" s="347"/>
      <c r="Y14" s="347"/>
      <c r="Z14" s="347"/>
      <c r="AA14" s="370"/>
      <c r="AB14" s="418">
        <v>22.301392142815651</v>
      </c>
      <c r="AC14" s="419">
        <v>19.448657246430422</v>
      </c>
      <c r="AD14" s="420">
        <v>17.839321357285428</v>
      </c>
      <c r="AE14" s="421">
        <v>18.123356830516148</v>
      </c>
      <c r="AF14" s="425"/>
      <c r="AG14" s="349"/>
      <c r="AH14" s="426" t="s">
        <v>358</v>
      </c>
      <c r="AI14" s="427"/>
      <c r="AJ14" s="349"/>
      <c r="AK14" s="125"/>
      <c r="AL14" s="350"/>
      <c r="AM14" s="350"/>
      <c r="AN14" s="350"/>
      <c r="AO14" s="350"/>
      <c r="AP14" s="350"/>
      <c r="AQ14" s="350"/>
      <c r="AR14" s="350"/>
      <c r="AS14" s="373"/>
      <c r="AT14" s="428">
        <v>0.415608379989862</v>
      </c>
      <c r="AU14" s="429">
        <v>0.11352072469890101</v>
      </c>
      <c r="AV14" s="430">
        <v>0.41075358167290699</v>
      </c>
      <c r="AW14" s="431">
        <v>0.183641095645726</v>
      </c>
      <c r="AX14" s="432"/>
      <c r="AY14" s="338"/>
      <c r="AZ14" s="433" t="s">
        <v>358</v>
      </c>
      <c r="BA14" s="434"/>
      <c r="BB14" s="338"/>
      <c r="BC14" s="141"/>
      <c r="BD14" s="354"/>
      <c r="BE14" s="354"/>
      <c r="BF14" s="354"/>
      <c r="BG14" s="354"/>
      <c r="BH14" s="354"/>
      <c r="BI14" s="354"/>
      <c r="BJ14" s="354"/>
      <c r="BK14" s="377"/>
      <c r="BL14" s="428">
        <v>1.2277797043943917</v>
      </c>
      <c r="BM14" s="429">
        <v>1.1428767217901532</v>
      </c>
      <c r="BN14" s="430">
        <v>1.1729612986864109</v>
      </c>
      <c r="BO14" s="431">
        <v>1.1728747355722116</v>
      </c>
      <c r="BP14" s="435"/>
      <c r="BQ14" s="356"/>
      <c r="BR14" s="436" t="s">
        <v>358</v>
      </c>
      <c r="BS14" s="437"/>
      <c r="BT14" s="356"/>
      <c r="BU14" s="143"/>
      <c r="BV14" s="357"/>
      <c r="BW14" s="357"/>
      <c r="BX14" s="357"/>
      <c r="BY14" s="357"/>
      <c r="BZ14" s="357"/>
      <c r="CA14" s="357"/>
      <c r="CB14" s="357"/>
      <c r="CC14" s="380"/>
      <c r="CD14" s="428">
        <v>0.83832028343507714</v>
      </c>
      <c r="CE14" s="429">
        <v>1.3983194484260562</v>
      </c>
      <c r="CF14" s="430">
        <v>1.0568268024761289</v>
      </c>
      <c r="CG14" s="431">
        <v>1.283889208980745</v>
      </c>
      <c r="CH14" s="438"/>
      <c r="CI14" s="359"/>
      <c r="CJ14" s="439" t="s">
        <v>358</v>
      </c>
      <c r="CK14" s="440"/>
      <c r="CL14" s="359"/>
      <c r="CM14" s="145"/>
      <c r="CN14" s="360"/>
      <c r="CO14" s="360"/>
      <c r="CP14" s="360"/>
      <c r="CQ14" s="360"/>
      <c r="CR14" s="360"/>
      <c r="CS14" s="360"/>
      <c r="CT14" s="360"/>
      <c r="CU14" s="383"/>
      <c r="CV14" s="428">
        <v>0.79055328203270003</v>
      </c>
      <c r="CW14" s="429">
        <v>0.88686230475974703</v>
      </c>
      <c r="CX14" s="430">
        <v>0.93788963458218699</v>
      </c>
      <c r="CY14" s="431">
        <v>0.88648539564479834</v>
      </c>
      <c r="CZ14" s="441"/>
      <c r="DA14" s="362"/>
      <c r="DB14" s="442" t="s">
        <v>358</v>
      </c>
      <c r="DC14" s="443"/>
      <c r="DD14" s="362"/>
      <c r="DE14" s="125"/>
      <c r="DF14" s="350"/>
      <c r="DG14" s="350"/>
      <c r="DH14" s="350"/>
      <c r="DI14" s="350"/>
      <c r="DJ14" s="350"/>
      <c r="DK14" s="350"/>
      <c r="DL14" s="350"/>
      <c r="DM14" s="373"/>
      <c r="DN14" s="428">
        <v>1.1603790172082036</v>
      </c>
      <c r="DO14" s="429">
        <v>1.1645656660890544</v>
      </c>
      <c r="DP14" s="430">
        <v>1.1485194159978327</v>
      </c>
      <c r="DQ14" s="431">
        <v>1.175035228389729</v>
      </c>
      <c r="DR14" s="432"/>
      <c r="DS14" s="338"/>
      <c r="DT14" s="433" t="s">
        <v>358</v>
      </c>
      <c r="DU14" s="434"/>
      <c r="DV14" s="338"/>
      <c r="DW14" s="147"/>
      <c r="DX14" s="363"/>
      <c r="DY14" s="363"/>
      <c r="DZ14" s="363"/>
      <c r="EA14" s="363"/>
      <c r="EB14" s="363"/>
      <c r="EC14" s="363"/>
      <c r="ED14" s="363"/>
      <c r="EE14" s="386"/>
      <c r="EF14" s="428">
        <v>0.94722536220106801</v>
      </c>
      <c r="EG14" s="429">
        <v>0.94501951569228204</v>
      </c>
      <c r="EH14" s="430">
        <v>0.94296893365967405</v>
      </c>
      <c r="EI14" s="431">
        <v>0.94602896339852105</v>
      </c>
      <c r="EJ14" s="444"/>
      <c r="EK14" s="365"/>
      <c r="EL14" s="445" t="s">
        <v>358</v>
      </c>
      <c r="EM14" s="446"/>
      <c r="EN14" s="365"/>
      <c r="EO14" s="149"/>
      <c r="EP14" s="150"/>
      <c r="EQ14" s="150"/>
      <c r="ER14" s="150"/>
      <c r="ES14" s="150"/>
      <c r="ET14" s="150"/>
      <c r="EU14" s="150"/>
      <c r="EV14" s="150"/>
      <c r="EW14" s="156"/>
      <c r="EX14" s="162">
        <v>1.00196349620819</v>
      </c>
      <c r="EY14" s="163">
        <v>0.99794173240661599</v>
      </c>
      <c r="EZ14" s="164">
        <v>1.0001703500747701</v>
      </c>
      <c r="FA14" s="165">
        <v>0.99976670742034901</v>
      </c>
      <c r="FB14" s="166"/>
      <c r="FC14" s="154"/>
      <c r="FD14" s="447" t="s">
        <v>358</v>
      </c>
      <c r="FE14" s="448"/>
      <c r="FF14" s="154"/>
      <c r="FG14" s="143"/>
      <c r="FH14" s="357"/>
      <c r="FI14" s="357"/>
      <c r="FJ14" s="357"/>
      <c r="FK14" s="357"/>
      <c r="FL14" s="357"/>
      <c r="FM14" s="357"/>
      <c r="FN14" s="357"/>
      <c r="FO14" s="380"/>
      <c r="FP14" s="428">
        <v>1.0983148818164048</v>
      </c>
      <c r="FQ14" s="429">
        <v>1.119709642256048</v>
      </c>
      <c r="FR14" s="430">
        <v>1.1079779690431097</v>
      </c>
      <c r="FS14" s="431">
        <v>1.17353034045413</v>
      </c>
      <c r="FT14" s="438"/>
      <c r="FU14" s="359"/>
      <c r="FV14" s="439" t="s">
        <v>358</v>
      </c>
      <c r="FW14" s="440"/>
      <c r="FX14" s="359"/>
      <c r="FY14" s="145"/>
      <c r="FZ14" s="360"/>
      <c r="GA14" s="360"/>
      <c r="GB14" s="360"/>
      <c r="GC14" s="360"/>
      <c r="GD14" s="360"/>
      <c r="GE14" s="360"/>
      <c r="GF14" s="360"/>
      <c r="GG14" s="383"/>
      <c r="GH14" s="428">
        <v>1.1004754286654737</v>
      </c>
      <c r="GI14" s="429">
        <v>1.2101658299502478</v>
      </c>
      <c r="GJ14" s="430">
        <v>1.3762405509926094</v>
      </c>
      <c r="GK14" s="431">
        <v>1.6432079230337724</v>
      </c>
      <c r="GL14" s="441"/>
      <c r="GM14" s="362"/>
      <c r="GN14" s="442" t="s">
        <v>358</v>
      </c>
      <c r="GO14" s="443"/>
      <c r="GP14" s="362"/>
      <c r="GQ14" s="121"/>
      <c r="GR14" s="343"/>
      <c r="GS14" s="343"/>
      <c r="GT14" s="343"/>
      <c r="GU14" s="343"/>
      <c r="GV14" s="343"/>
      <c r="GW14" s="343"/>
      <c r="GX14" s="343"/>
      <c r="GY14" s="366"/>
      <c r="GZ14" s="418">
        <v>1.1148955391297819</v>
      </c>
      <c r="HA14" s="419">
        <v>1.1110685546640635</v>
      </c>
      <c r="HB14" s="420">
        <v>1.1136815671447529</v>
      </c>
      <c r="HC14" s="421">
        <v>1.1692505037342031</v>
      </c>
      <c r="HD14" s="422"/>
      <c r="HE14" s="337"/>
      <c r="HF14" s="423" t="s">
        <v>358</v>
      </c>
      <c r="HG14" s="424"/>
      <c r="HH14" s="337"/>
    </row>
    <row r="15" spans="1:216" ht="16.5" customHeight="1" thickBot="1">
      <c r="A15" s="337"/>
      <c r="B15" s="343"/>
      <c r="C15" s="343"/>
      <c r="D15" s="343"/>
      <c r="E15" s="343"/>
      <c r="F15" s="343"/>
      <c r="G15" s="343"/>
      <c r="H15" s="343"/>
      <c r="I15" s="449"/>
      <c r="J15" s="367">
        <v>215.28800000000001</v>
      </c>
      <c r="K15" s="450">
        <v>380.74400000000003</v>
      </c>
      <c r="L15" s="367">
        <v>162.761</v>
      </c>
      <c r="M15" s="392">
        <v>144.10599999999999</v>
      </c>
      <c r="N15" s="393"/>
      <c r="O15" s="337"/>
      <c r="P15" s="343"/>
      <c r="Q15" s="343"/>
      <c r="R15" s="337"/>
      <c r="S15" s="349"/>
      <c r="T15" s="347"/>
      <c r="U15" s="347"/>
      <c r="V15" s="347"/>
      <c r="W15" s="347"/>
      <c r="X15" s="347"/>
      <c r="Y15" s="347"/>
      <c r="Z15" s="347"/>
      <c r="AA15" s="451"/>
      <c r="AB15" s="367">
        <v>16.390137861840884</v>
      </c>
      <c r="AC15" s="450">
        <v>18.018406068119262</v>
      </c>
      <c r="AD15" s="367">
        <v>22.00772912429882</v>
      </c>
      <c r="AE15" s="392">
        <v>25.358416721024803</v>
      </c>
      <c r="AF15" s="396"/>
      <c r="AG15" s="349"/>
      <c r="AH15" s="347"/>
      <c r="AI15" s="347"/>
      <c r="AJ15" s="349"/>
      <c r="AK15" s="338"/>
      <c r="AL15" s="350"/>
      <c r="AM15" s="350"/>
      <c r="AN15" s="350"/>
      <c r="AO15" s="350"/>
      <c r="AP15" s="350"/>
      <c r="AQ15" s="350"/>
      <c r="AR15" s="350"/>
      <c r="AS15" s="452"/>
      <c r="AT15" s="374">
        <v>0.202215579338372</v>
      </c>
      <c r="AU15" s="453">
        <v>0.15731529565528002</v>
      </c>
      <c r="AV15" s="374">
        <v>0.147141667548567</v>
      </c>
      <c r="AW15" s="399">
        <v>5.9968163259327398E-2</v>
      </c>
      <c r="AX15" s="400"/>
      <c r="AY15" s="338"/>
      <c r="AZ15" s="350"/>
      <c r="BA15" s="350"/>
      <c r="BB15" s="338"/>
      <c r="BC15" s="356"/>
      <c r="BD15" s="354"/>
      <c r="BE15" s="354"/>
      <c r="BF15" s="354"/>
      <c r="BG15" s="354"/>
      <c r="BH15" s="354"/>
      <c r="BI15" s="354"/>
      <c r="BJ15" s="354"/>
      <c r="BK15" s="454"/>
      <c r="BL15" s="374">
        <v>1.0697393578601686</v>
      </c>
      <c r="BM15" s="453">
        <v>1.1622185773117895</v>
      </c>
      <c r="BN15" s="374">
        <v>1.0414783793414883</v>
      </c>
      <c r="BO15" s="399">
        <v>1.1210696249635685</v>
      </c>
      <c r="BP15" s="404"/>
      <c r="BQ15" s="356"/>
      <c r="BR15" s="354"/>
      <c r="BS15" s="354"/>
      <c r="BT15" s="356"/>
      <c r="BU15" s="359"/>
      <c r="BV15" s="357"/>
      <c r="BW15" s="357"/>
      <c r="BX15" s="357"/>
      <c r="BY15" s="357"/>
      <c r="BZ15" s="357"/>
      <c r="CA15" s="357"/>
      <c r="CB15" s="357"/>
      <c r="CC15" s="455"/>
      <c r="CD15" s="374">
        <v>0.8961082799552228</v>
      </c>
      <c r="CE15" s="453">
        <v>1.0269121115500179</v>
      </c>
      <c r="CF15" s="374">
        <v>0.83866000224255199</v>
      </c>
      <c r="CG15" s="399">
        <v>0.87682537073404299</v>
      </c>
      <c r="CH15" s="407"/>
      <c r="CI15" s="359"/>
      <c r="CJ15" s="357"/>
      <c r="CK15" s="357"/>
      <c r="CL15" s="359"/>
      <c r="CM15" s="362"/>
      <c r="CN15" s="360"/>
      <c r="CO15" s="360"/>
      <c r="CP15" s="360"/>
      <c r="CQ15" s="360"/>
      <c r="CR15" s="360"/>
      <c r="CS15" s="360"/>
      <c r="CT15" s="360"/>
      <c r="CU15" s="456"/>
      <c r="CV15" s="374">
        <v>1.0733704676990821</v>
      </c>
      <c r="CW15" s="453">
        <v>0.97993820979450763</v>
      </c>
      <c r="CX15" s="374">
        <v>0.78465904378198703</v>
      </c>
      <c r="CY15" s="399">
        <v>0.78084074179770446</v>
      </c>
      <c r="CZ15" s="410"/>
      <c r="DA15" s="362"/>
      <c r="DB15" s="360"/>
      <c r="DC15" s="360"/>
      <c r="DD15" s="362"/>
      <c r="DE15" s="338"/>
      <c r="DF15" s="350"/>
      <c r="DG15" s="350"/>
      <c r="DH15" s="350"/>
      <c r="DI15" s="350"/>
      <c r="DJ15" s="350"/>
      <c r="DK15" s="350"/>
      <c r="DL15" s="350"/>
      <c r="DM15" s="452"/>
      <c r="DN15" s="374">
        <v>1.0479279327977902</v>
      </c>
      <c r="DO15" s="453">
        <v>1.1375418348773993</v>
      </c>
      <c r="DP15" s="374">
        <v>1.0051698731460581</v>
      </c>
      <c r="DQ15" s="399">
        <v>1.0760608859554888</v>
      </c>
      <c r="DR15" s="400"/>
      <c r="DS15" s="338"/>
      <c r="DT15" s="350"/>
      <c r="DU15" s="350"/>
      <c r="DV15" s="338"/>
      <c r="DW15" s="365"/>
      <c r="DX15" s="363"/>
      <c r="DY15" s="363"/>
      <c r="DZ15" s="363"/>
      <c r="EA15" s="363"/>
      <c r="EB15" s="363"/>
      <c r="EC15" s="363"/>
      <c r="ED15" s="363"/>
      <c r="EE15" s="457"/>
      <c r="EF15" s="374">
        <v>0.95176603411973804</v>
      </c>
      <c r="EG15" s="453">
        <v>0.94995259357766004</v>
      </c>
      <c r="EH15" s="374">
        <v>0.95519528392938302</v>
      </c>
      <c r="EI15" s="399">
        <v>0.94638105440563403</v>
      </c>
      <c r="EJ15" s="413"/>
      <c r="EK15" s="365"/>
      <c r="EL15" s="363"/>
      <c r="EM15" s="363"/>
      <c r="EN15" s="365"/>
      <c r="EO15" s="154"/>
      <c r="EP15" s="150"/>
      <c r="EQ15" s="150"/>
      <c r="ER15" s="150"/>
      <c r="ES15" s="150"/>
      <c r="ET15" s="150"/>
      <c r="EU15" s="150"/>
      <c r="EV15" s="150"/>
      <c r="EW15" s="167"/>
      <c r="EX15" s="157">
        <v>0.99889409542083696</v>
      </c>
      <c r="EY15" s="168">
        <v>1.0024549961090099</v>
      </c>
      <c r="EZ15" s="157">
        <v>1.0003749132156401</v>
      </c>
      <c r="FA15" s="160">
        <v>1.00388383865356</v>
      </c>
      <c r="FB15" s="161"/>
      <c r="FC15" s="154"/>
      <c r="FD15" s="150"/>
      <c r="FE15" s="150"/>
      <c r="FF15" s="154"/>
      <c r="FG15" s="359"/>
      <c r="FH15" s="357"/>
      <c r="FI15" s="357"/>
      <c r="FJ15" s="357"/>
      <c r="FK15" s="357"/>
      <c r="FL15" s="357"/>
      <c r="FM15" s="357"/>
      <c r="FN15" s="357"/>
      <c r="FO15" s="455"/>
      <c r="FP15" s="374">
        <v>0.96873390487212008</v>
      </c>
      <c r="FQ15" s="453">
        <v>1.1107275305599247</v>
      </c>
      <c r="FR15" s="374">
        <v>1.0173743957301686</v>
      </c>
      <c r="FS15" s="399">
        <v>1.1040812029344926</v>
      </c>
      <c r="FT15" s="407"/>
      <c r="FU15" s="359"/>
      <c r="FV15" s="357"/>
      <c r="FW15" s="357"/>
      <c r="FX15" s="359"/>
      <c r="FY15" s="362"/>
      <c r="FZ15" s="360"/>
      <c r="GA15" s="360"/>
      <c r="GB15" s="360"/>
      <c r="GC15" s="360"/>
      <c r="GD15" s="360"/>
      <c r="GE15" s="360"/>
      <c r="GF15" s="360"/>
      <c r="GG15" s="456"/>
      <c r="GH15" s="374">
        <v>1.3005598895433095</v>
      </c>
      <c r="GI15" s="453">
        <v>1.3298980909745131</v>
      </c>
      <c r="GJ15" s="374">
        <v>0.72045202589993917</v>
      </c>
      <c r="GK15" s="399">
        <v>0.74812128311798265</v>
      </c>
      <c r="GL15" s="410"/>
      <c r="GM15" s="362"/>
      <c r="GN15" s="360"/>
      <c r="GO15" s="360"/>
      <c r="GP15" s="362"/>
      <c r="GQ15" s="337"/>
      <c r="GR15" s="343"/>
      <c r="GS15" s="343"/>
      <c r="GT15" s="343"/>
      <c r="GU15" s="343"/>
      <c r="GV15" s="343"/>
      <c r="GW15" s="343"/>
      <c r="GX15" s="343"/>
      <c r="GY15" s="449"/>
      <c r="GZ15" s="367">
        <v>1.0227986600963643</v>
      </c>
      <c r="HA15" s="450">
        <v>1.1106868539307591</v>
      </c>
      <c r="HB15" s="367">
        <v>0.94453384843509591</v>
      </c>
      <c r="HC15" s="392">
        <v>1.0055668848884591</v>
      </c>
      <c r="HD15" s="393"/>
      <c r="HE15" s="337"/>
      <c r="HF15" s="343"/>
      <c r="HG15" s="343"/>
      <c r="HH15" s="337"/>
    </row>
    <row r="16" spans="1:216" ht="16.5" customHeight="1" thickTop="1" thickBot="1">
      <c r="A16" s="337"/>
      <c r="B16" s="343"/>
      <c r="C16" s="343"/>
      <c r="D16" s="343"/>
      <c r="E16" s="343"/>
      <c r="F16" s="343"/>
      <c r="G16" s="343"/>
      <c r="H16" s="449"/>
      <c r="I16" s="458">
        <v>173.25299999999999</v>
      </c>
      <c r="J16" s="367">
        <v>151.73500000000001</v>
      </c>
      <c r="K16" s="459">
        <v>174.53100000000001</v>
      </c>
      <c r="L16" s="367">
        <v>158.91999999999999</v>
      </c>
      <c r="M16" s="367">
        <v>353.74599999999998</v>
      </c>
      <c r="N16" s="345">
        <v>120.211</v>
      </c>
      <c r="O16" s="393"/>
      <c r="P16" s="343"/>
      <c r="Q16" s="343"/>
      <c r="R16" s="337"/>
      <c r="S16" s="349"/>
      <c r="T16" s="347"/>
      <c r="U16" s="347"/>
      <c r="V16" s="347"/>
      <c r="W16" s="347"/>
      <c r="X16" s="347"/>
      <c r="Y16" s="347"/>
      <c r="Z16" s="451"/>
      <c r="AA16" s="458">
        <v>20.217831725857561</v>
      </c>
      <c r="AB16" s="367">
        <v>26.268823936468184</v>
      </c>
      <c r="AC16" s="459">
        <v>14.330405486704368</v>
      </c>
      <c r="AD16" s="367">
        <v>21.361062169645102</v>
      </c>
      <c r="AE16" s="367">
        <v>19.709056780854059</v>
      </c>
      <c r="AF16" s="345">
        <v>24.302268511201138</v>
      </c>
      <c r="AG16" s="396"/>
      <c r="AH16" s="347"/>
      <c r="AI16" s="347"/>
      <c r="AJ16" s="349"/>
      <c r="AK16" s="338"/>
      <c r="AL16" s="350"/>
      <c r="AM16" s="350"/>
      <c r="AN16" s="350"/>
      <c r="AO16" s="350"/>
      <c r="AP16" s="350"/>
      <c r="AQ16" s="350"/>
      <c r="AR16" s="452"/>
      <c r="AS16" s="169">
        <v>-0.12043435126542999</v>
      </c>
      <c r="AT16" s="374">
        <v>0.37819603458046902</v>
      </c>
      <c r="AU16" s="170">
        <v>-5.4374086903408204E-2</v>
      </c>
      <c r="AV16" s="374">
        <v>0.48247105441987498</v>
      </c>
      <c r="AW16" s="374">
        <v>0.66588795743882701</v>
      </c>
      <c r="AX16" s="352">
        <v>7.1891059633344398E-2</v>
      </c>
      <c r="AY16" s="400"/>
      <c r="AZ16" s="350"/>
      <c r="BA16" s="350"/>
      <c r="BB16" s="338"/>
      <c r="BC16" s="356"/>
      <c r="BD16" s="354"/>
      <c r="BE16" s="354"/>
      <c r="BF16" s="354"/>
      <c r="BG16" s="354"/>
      <c r="BH16" s="354"/>
      <c r="BI16" s="354"/>
      <c r="BJ16" s="454"/>
      <c r="BK16" s="460">
        <v>1.252959274153983</v>
      </c>
      <c r="BL16" s="374">
        <v>1.295439726332092</v>
      </c>
      <c r="BM16" s="461">
        <v>1.0920665598088592</v>
      </c>
      <c r="BN16" s="374">
        <v>1.1610996295305813</v>
      </c>
      <c r="BO16" s="374">
        <v>0.97928457141564851</v>
      </c>
      <c r="BP16" s="352">
        <v>1.1557971504271656</v>
      </c>
      <c r="BQ16" s="404"/>
      <c r="BR16" s="354"/>
      <c r="BS16" s="354"/>
      <c r="BT16" s="356"/>
      <c r="BU16" s="359"/>
      <c r="BV16" s="357"/>
      <c r="BW16" s="357"/>
      <c r="BX16" s="357"/>
      <c r="BY16" s="357"/>
      <c r="BZ16" s="357"/>
      <c r="CA16" s="357"/>
      <c r="CB16" s="455"/>
      <c r="CC16" s="460">
        <v>1.1758329040478375</v>
      </c>
      <c r="CD16" s="374">
        <v>0.924392547039246</v>
      </c>
      <c r="CE16" s="461">
        <v>1.0500934468661727</v>
      </c>
      <c r="CF16" s="374">
        <v>1.0427584437138182</v>
      </c>
      <c r="CG16" s="374">
        <v>0.74395046163066159</v>
      </c>
      <c r="CH16" s="352">
        <v>0.90787429239004747</v>
      </c>
      <c r="CI16" s="462"/>
      <c r="CJ16" s="357"/>
      <c r="CK16" s="357"/>
      <c r="CL16" s="359"/>
      <c r="CM16" s="362"/>
      <c r="CN16" s="360"/>
      <c r="CO16" s="360"/>
      <c r="CP16" s="360"/>
      <c r="CQ16" s="360"/>
      <c r="CR16" s="360"/>
      <c r="CS16" s="360"/>
      <c r="CT16" s="456"/>
      <c r="CU16" s="460">
        <v>1.012196848683717</v>
      </c>
      <c r="CV16" s="374">
        <v>0.76235022201535574</v>
      </c>
      <c r="CW16" s="461">
        <v>1.0565655241762208</v>
      </c>
      <c r="CX16" s="374">
        <v>0.96954560470677065</v>
      </c>
      <c r="CY16" s="374">
        <v>0.82349561903173463</v>
      </c>
      <c r="CZ16" s="352">
        <v>0.86042757630333333</v>
      </c>
      <c r="DA16" s="410"/>
      <c r="DB16" s="360"/>
      <c r="DC16" s="360"/>
      <c r="DD16" s="362"/>
      <c r="DE16" s="338"/>
      <c r="DF16" s="350"/>
      <c r="DG16" s="350"/>
      <c r="DH16" s="350"/>
      <c r="DI16" s="350"/>
      <c r="DJ16" s="350"/>
      <c r="DK16" s="350"/>
      <c r="DL16" s="452"/>
      <c r="DM16" s="460">
        <v>1.2332153192572581</v>
      </c>
      <c r="DN16" s="374">
        <v>1.2263908905781598</v>
      </c>
      <c r="DO16" s="461">
        <v>1.0852846819804869</v>
      </c>
      <c r="DP16" s="374">
        <v>1.1381840390788893</v>
      </c>
      <c r="DQ16" s="374">
        <v>0.94305468103255752</v>
      </c>
      <c r="DR16" s="352">
        <v>1.1121841873437044</v>
      </c>
      <c r="DS16" s="400"/>
      <c r="DT16" s="350"/>
      <c r="DU16" s="350"/>
      <c r="DV16" s="338"/>
      <c r="DW16" s="365"/>
      <c r="DX16" s="363"/>
      <c r="DY16" s="363"/>
      <c r="DZ16" s="363"/>
      <c r="EA16" s="363"/>
      <c r="EB16" s="363"/>
      <c r="EC16" s="363"/>
      <c r="ED16" s="457"/>
      <c r="EE16" s="460">
        <v>0.94463220573800699</v>
      </c>
      <c r="EF16" s="374">
        <v>0.94504482851462301</v>
      </c>
      <c r="EG16" s="461">
        <v>0.94970621643267905</v>
      </c>
      <c r="EH16" s="374">
        <v>0.94860540246225</v>
      </c>
      <c r="EI16" s="374">
        <v>0.95106208781284096</v>
      </c>
      <c r="EJ16" s="352">
        <v>0.94995101660239101</v>
      </c>
      <c r="EK16" s="413"/>
      <c r="EL16" s="363"/>
      <c r="EM16" s="363"/>
      <c r="EN16" s="365"/>
      <c r="EO16" s="154"/>
      <c r="EP16" s="150"/>
      <c r="EQ16" s="150"/>
      <c r="ER16" s="150"/>
      <c r="ES16" s="150"/>
      <c r="ET16" s="150"/>
      <c r="EU16" s="150"/>
      <c r="EV16" s="167"/>
      <c r="EW16" s="171">
        <v>0.99781644344329801</v>
      </c>
      <c r="EX16" s="157">
        <v>1.0010280609130899</v>
      </c>
      <c r="EY16" s="172">
        <v>0.99783855676651001</v>
      </c>
      <c r="EZ16" s="157">
        <v>1.0013056993484499</v>
      </c>
      <c r="FA16" s="157">
        <v>1.00125420093536</v>
      </c>
      <c r="FB16" s="152">
        <v>1.0015509128570601</v>
      </c>
      <c r="FC16" s="161"/>
      <c r="FD16" s="150"/>
      <c r="FE16" s="150"/>
      <c r="FF16" s="154"/>
      <c r="FG16" s="359"/>
      <c r="FH16" s="357"/>
      <c r="FI16" s="357"/>
      <c r="FJ16" s="357"/>
      <c r="FK16" s="357"/>
      <c r="FL16" s="357"/>
      <c r="FM16" s="357"/>
      <c r="FN16" s="455"/>
      <c r="FO16" s="460">
        <v>1.3001948256126936</v>
      </c>
      <c r="FP16" s="374">
        <v>1.2195960640659835</v>
      </c>
      <c r="FQ16" s="461">
        <v>1.0535399987759597</v>
      </c>
      <c r="FR16" s="374">
        <v>1.069851192202643</v>
      </c>
      <c r="FS16" s="374">
        <v>0.95500578643634415</v>
      </c>
      <c r="FT16" s="352">
        <v>1.1783971114624785</v>
      </c>
      <c r="FU16" s="462"/>
      <c r="FV16" s="357"/>
      <c r="FW16" s="357"/>
      <c r="FX16" s="359"/>
      <c r="FY16" s="362"/>
      <c r="FZ16" s="360"/>
      <c r="GA16" s="360"/>
      <c r="GB16" s="360"/>
      <c r="GC16" s="360"/>
      <c r="GD16" s="360"/>
      <c r="GE16" s="360"/>
      <c r="GF16" s="456"/>
      <c r="GG16" s="460">
        <v>1.9974479157648064</v>
      </c>
      <c r="GH16" s="374">
        <v>1.0231886595050581</v>
      </c>
      <c r="GI16" s="461">
        <v>1.4910033890827417</v>
      </c>
      <c r="GJ16" s="374">
        <v>0.93556830874024666</v>
      </c>
      <c r="GK16" s="374">
        <v>0.84747097847042796</v>
      </c>
      <c r="GL16" s="352">
        <v>0.91524167661445288</v>
      </c>
      <c r="GM16" s="410"/>
      <c r="GN16" s="360"/>
      <c r="GO16" s="360"/>
      <c r="GP16" s="362"/>
      <c r="GQ16" s="337"/>
      <c r="GR16" s="343"/>
      <c r="GS16" s="343"/>
      <c r="GT16" s="343"/>
      <c r="GU16" s="343"/>
      <c r="GV16" s="343"/>
      <c r="GW16" s="343"/>
      <c r="GX16" s="449"/>
      <c r="GY16" s="458">
        <v>1.25729592844144</v>
      </c>
      <c r="GZ16" s="367">
        <v>1.1537675536363876</v>
      </c>
      <c r="HA16" s="459">
        <v>1.0757758104353095</v>
      </c>
      <c r="HB16" s="367">
        <v>1.0661788318276713</v>
      </c>
      <c r="HC16" s="367">
        <v>0.90008093076410001</v>
      </c>
      <c r="HD16" s="345">
        <v>1.0772837778947004</v>
      </c>
      <c r="HE16" s="393"/>
      <c r="HF16" s="343"/>
      <c r="HG16" s="343"/>
      <c r="HH16" s="337"/>
    </row>
    <row r="17" spans="1:216" ht="16.5" customHeight="1" thickTop="1">
      <c r="A17" s="337"/>
      <c r="B17" s="343"/>
      <c r="C17" s="343"/>
      <c r="D17" s="343"/>
      <c r="E17" s="343"/>
      <c r="F17" s="343"/>
      <c r="G17" s="366"/>
      <c r="H17" s="367">
        <v>124.735</v>
      </c>
      <c r="I17" s="463">
        <v>197.31899999999999</v>
      </c>
      <c r="J17" s="419">
        <v>113.581</v>
      </c>
      <c r="K17" s="464">
        <v>182.893</v>
      </c>
      <c r="L17" s="367">
        <v>332.31</v>
      </c>
      <c r="M17" s="367">
        <v>875.99099999999999</v>
      </c>
      <c r="N17" s="367">
        <v>303.24099999999999</v>
      </c>
      <c r="O17" s="345">
        <v>297.23700000000002</v>
      </c>
      <c r="P17" s="343"/>
      <c r="Q17" s="343"/>
      <c r="R17" s="337"/>
      <c r="S17" s="349"/>
      <c r="T17" s="347"/>
      <c r="U17" s="347"/>
      <c r="V17" s="347"/>
      <c r="W17" s="347"/>
      <c r="X17" s="347"/>
      <c r="Y17" s="370"/>
      <c r="Z17" s="367">
        <v>25.50446947528761</v>
      </c>
      <c r="AA17" s="463">
        <v>20.052807889762263</v>
      </c>
      <c r="AB17" s="419">
        <v>21.009675914105351</v>
      </c>
      <c r="AC17" s="464">
        <v>19.652474397598596</v>
      </c>
      <c r="AD17" s="367">
        <v>15.434383557521592</v>
      </c>
      <c r="AE17" s="367">
        <v>14.677205587728642</v>
      </c>
      <c r="AF17" s="367">
        <v>25.054989265963375</v>
      </c>
      <c r="AG17" s="345">
        <v>15.341293311397974</v>
      </c>
      <c r="AH17" s="347"/>
      <c r="AI17" s="347"/>
      <c r="AJ17" s="349"/>
      <c r="AK17" s="338"/>
      <c r="AL17" s="350"/>
      <c r="AM17" s="350"/>
      <c r="AN17" s="350"/>
      <c r="AO17" s="350"/>
      <c r="AP17" s="350"/>
      <c r="AQ17" s="373"/>
      <c r="AR17" s="374">
        <v>0.197943788953125</v>
      </c>
      <c r="AS17" s="465">
        <v>0.33849468454718601</v>
      </c>
      <c r="AT17" s="429">
        <v>0.16208889428526199</v>
      </c>
      <c r="AU17" s="466">
        <v>0.695891818031669</v>
      </c>
      <c r="AV17" s="374">
        <v>0.48054577782750102</v>
      </c>
      <c r="AW17" s="374">
        <v>0.65379668958485104</v>
      </c>
      <c r="AX17" s="374">
        <v>0.37250996101647599</v>
      </c>
      <c r="AY17" s="352">
        <v>0.20544058643281499</v>
      </c>
      <c r="AZ17" s="350"/>
      <c r="BA17" s="350"/>
      <c r="BB17" s="338"/>
      <c r="BC17" s="356"/>
      <c r="BD17" s="354"/>
      <c r="BE17" s="354"/>
      <c r="BF17" s="354"/>
      <c r="BG17" s="354"/>
      <c r="BH17" s="354"/>
      <c r="BI17" s="377"/>
      <c r="BJ17" s="374">
        <v>1.2715594560468193</v>
      </c>
      <c r="BK17" s="465">
        <v>1.2730739943948632</v>
      </c>
      <c r="BL17" s="429">
        <v>1.1795096946232204</v>
      </c>
      <c r="BM17" s="466">
        <v>1.1444413536876754</v>
      </c>
      <c r="BN17" s="374">
        <v>1.0842013105233066</v>
      </c>
      <c r="BO17" s="374">
        <v>0.96013550652917667</v>
      </c>
      <c r="BP17" s="374">
        <v>1.176832329731138</v>
      </c>
      <c r="BQ17" s="352">
        <v>1.0609999343957852</v>
      </c>
      <c r="BR17" s="354"/>
      <c r="BS17" s="354"/>
      <c r="BT17" s="356"/>
      <c r="BU17" s="359"/>
      <c r="BV17" s="357"/>
      <c r="BW17" s="357"/>
      <c r="BX17" s="357"/>
      <c r="BY17" s="357"/>
      <c r="BZ17" s="357"/>
      <c r="CA17" s="380"/>
      <c r="CB17" s="374">
        <v>1.1403569316951938</v>
      </c>
      <c r="CC17" s="465">
        <v>1.0160962388315367</v>
      </c>
      <c r="CD17" s="429">
        <v>0.90217884153159422</v>
      </c>
      <c r="CE17" s="466">
        <v>0.78106922490199182</v>
      </c>
      <c r="CF17" s="374">
        <v>1.0636982411001776</v>
      </c>
      <c r="CG17" s="374">
        <v>0.97032439545611771</v>
      </c>
      <c r="CH17" s="374">
        <v>0.60167536917831033</v>
      </c>
      <c r="CI17" s="352">
        <v>0.87986653957952743</v>
      </c>
      <c r="CJ17" s="357"/>
      <c r="CK17" s="357"/>
      <c r="CL17" s="359"/>
      <c r="CM17" s="362"/>
      <c r="CN17" s="360"/>
      <c r="CO17" s="360"/>
      <c r="CP17" s="360"/>
      <c r="CQ17" s="360"/>
      <c r="CR17" s="360"/>
      <c r="CS17" s="383"/>
      <c r="CT17" s="374">
        <v>0.65539406040806514</v>
      </c>
      <c r="CU17" s="465">
        <v>0.93263303964646083</v>
      </c>
      <c r="CV17" s="429">
        <v>0.72336055876422989</v>
      </c>
      <c r="CW17" s="466">
        <v>0.99518417189285535</v>
      </c>
      <c r="CX17" s="374">
        <v>1.1369505318828805</v>
      </c>
      <c r="CY17" s="374">
        <v>1.1095131114360763</v>
      </c>
      <c r="CZ17" s="374">
        <v>0.75920281846781934</v>
      </c>
      <c r="DA17" s="352">
        <v>1.1389032573333737</v>
      </c>
      <c r="DB17" s="360"/>
      <c r="DC17" s="360"/>
      <c r="DD17" s="362"/>
      <c r="DE17" s="338"/>
      <c r="DF17" s="350"/>
      <c r="DG17" s="350"/>
      <c r="DH17" s="350"/>
      <c r="DI17" s="350"/>
      <c r="DJ17" s="350"/>
      <c r="DK17" s="373"/>
      <c r="DL17" s="374">
        <v>1.2294012862476558</v>
      </c>
      <c r="DM17" s="465">
        <v>1.226445835246156</v>
      </c>
      <c r="DN17" s="429">
        <v>1.1255067661156724</v>
      </c>
      <c r="DO17" s="466">
        <v>1.0922873052382407</v>
      </c>
      <c r="DP17" s="374">
        <v>1.083796338423789</v>
      </c>
      <c r="DQ17" s="374">
        <v>0.96762147426027589</v>
      </c>
      <c r="DR17" s="374">
        <v>1.0867563381243599</v>
      </c>
      <c r="DS17" s="352">
        <v>1.0413208840831198</v>
      </c>
      <c r="DT17" s="350"/>
      <c r="DU17" s="350"/>
      <c r="DV17" s="338"/>
      <c r="DW17" s="365"/>
      <c r="DX17" s="363"/>
      <c r="DY17" s="363"/>
      <c r="DZ17" s="363"/>
      <c r="EA17" s="363"/>
      <c r="EB17" s="363"/>
      <c r="EC17" s="386"/>
      <c r="ED17" s="374">
        <v>0.953345109924013</v>
      </c>
      <c r="EE17" s="465">
        <v>0.95882826316856695</v>
      </c>
      <c r="EF17" s="429">
        <v>0.95387363538248204</v>
      </c>
      <c r="EG17" s="466">
        <v>0.95233008664462904</v>
      </c>
      <c r="EH17" s="374">
        <v>0.95064606918396999</v>
      </c>
      <c r="EI17" s="374">
        <v>0.96076003016446099</v>
      </c>
      <c r="EJ17" s="374">
        <v>0.93894193747162402</v>
      </c>
      <c r="EK17" s="352">
        <v>0.93375655539517499</v>
      </c>
      <c r="EL17" s="363"/>
      <c r="EM17" s="363"/>
      <c r="EN17" s="365"/>
      <c r="EO17" s="154"/>
      <c r="EP17" s="150"/>
      <c r="EQ17" s="150"/>
      <c r="ER17" s="150"/>
      <c r="ES17" s="150"/>
      <c r="ET17" s="150"/>
      <c r="EU17" s="156"/>
      <c r="EV17" s="157">
        <v>0.99934029579162598</v>
      </c>
      <c r="EW17" s="173">
        <v>0.99966353178024303</v>
      </c>
      <c r="EX17" s="163">
        <v>1.00188195705414</v>
      </c>
      <c r="EY17" s="174">
        <v>0.99944877624511697</v>
      </c>
      <c r="EZ17" s="157">
        <v>0.99838453531265303</v>
      </c>
      <c r="FA17" s="157">
        <v>0.99891644716262795</v>
      </c>
      <c r="FB17" s="157">
        <v>1.00406193733215</v>
      </c>
      <c r="FC17" s="152">
        <v>0.99746727943420399</v>
      </c>
      <c r="FD17" s="150"/>
      <c r="FE17" s="150"/>
      <c r="FF17" s="154"/>
      <c r="FG17" s="359"/>
      <c r="FH17" s="357"/>
      <c r="FI17" s="357"/>
      <c r="FJ17" s="357"/>
      <c r="FK17" s="357"/>
      <c r="FL17" s="357"/>
      <c r="FM17" s="380"/>
      <c r="FN17" s="374">
        <v>1.1825948608706698</v>
      </c>
      <c r="FO17" s="465">
        <v>1.2147536840229982</v>
      </c>
      <c r="FP17" s="429">
        <v>1.1233752582304963</v>
      </c>
      <c r="FQ17" s="466">
        <v>1.0319396582536895</v>
      </c>
      <c r="FR17" s="374">
        <v>0.99938045408841147</v>
      </c>
      <c r="FS17" s="374">
        <v>0.96621398117022328</v>
      </c>
      <c r="FT17" s="374">
        <v>1.1495633481548109</v>
      </c>
      <c r="FU17" s="352">
        <v>1.140329315728984</v>
      </c>
      <c r="FV17" s="357"/>
      <c r="FW17" s="357"/>
      <c r="FX17" s="359"/>
      <c r="FY17" s="362"/>
      <c r="FZ17" s="360"/>
      <c r="GA17" s="360"/>
      <c r="GB17" s="360"/>
      <c r="GC17" s="360"/>
      <c r="GD17" s="360"/>
      <c r="GE17" s="383"/>
      <c r="GF17" s="374">
        <v>0.98110819938269134</v>
      </c>
      <c r="GG17" s="465">
        <v>1.2608468868938116</v>
      </c>
      <c r="GH17" s="429">
        <v>0.98980827834320884</v>
      </c>
      <c r="GI17" s="466">
        <v>0.95622021824236025</v>
      </c>
      <c r="GJ17" s="374">
        <v>1.2632787344648069</v>
      </c>
      <c r="GK17" s="374">
        <v>1.302792779834496</v>
      </c>
      <c r="GL17" s="374">
        <v>0.83660258053825176</v>
      </c>
      <c r="GM17" s="352">
        <v>1.6193918909826166</v>
      </c>
      <c r="GN17" s="360"/>
      <c r="GO17" s="360"/>
      <c r="GP17" s="362"/>
      <c r="GQ17" s="337"/>
      <c r="GR17" s="343"/>
      <c r="GS17" s="343"/>
      <c r="GT17" s="343"/>
      <c r="GU17" s="343"/>
      <c r="GV17" s="343"/>
      <c r="GW17" s="366"/>
      <c r="GX17" s="367">
        <v>1.1548956246588076</v>
      </c>
      <c r="GY17" s="463">
        <v>1.1895110909621325</v>
      </c>
      <c r="GZ17" s="419">
        <v>1.073617233865066</v>
      </c>
      <c r="HA17" s="464">
        <v>1.0312451313657274</v>
      </c>
      <c r="HB17" s="367">
        <v>1.0481063066655745</v>
      </c>
      <c r="HC17" s="367">
        <v>0.97025901716065333</v>
      </c>
      <c r="HD17" s="367">
        <v>1.0204430568121527</v>
      </c>
      <c r="HE17" s="345">
        <v>1.0492461835196729</v>
      </c>
      <c r="HF17" s="343"/>
      <c r="HG17" s="343"/>
      <c r="HH17" s="337"/>
    </row>
    <row r="18" spans="1:216" ht="16.5" customHeight="1" thickBot="1">
      <c r="A18" s="337"/>
      <c r="B18" s="343"/>
      <c r="C18" s="343"/>
      <c r="D18" s="343"/>
      <c r="E18" s="343"/>
      <c r="F18" s="337"/>
      <c r="G18" s="467"/>
      <c r="H18" s="459">
        <v>154.33500000000001</v>
      </c>
      <c r="I18" s="367">
        <v>308.22000000000003</v>
      </c>
      <c r="J18" s="367">
        <v>203.43799999999999</v>
      </c>
      <c r="K18" s="459">
        <v>232.3</v>
      </c>
      <c r="L18" s="367">
        <v>220.27</v>
      </c>
      <c r="M18" s="367">
        <v>138.608</v>
      </c>
      <c r="N18" s="367">
        <v>173.929</v>
      </c>
      <c r="O18" s="468">
        <v>169.488</v>
      </c>
      <c r="P18" s="343"/>
      <c r="Q18" s="343"/>
      <c r="R18" s="337"/>
      <c r="S18" s="349"/>
      <c r="T18" s="347"/>
      <c r="U18" s="347"/>
      <c r="V18" s="347"/>
      <c r="W18" s="347"/>
      <c r="X18" s="349"/>
      <c r="Y18" s="469"/>
      <c r="Z18" s="459">
        <v>19.087698836945606</v>
      </c>
      <c r="AA18" s="367">
        <v>16.187463500097333</v>
      </c>
      <c r="AB18" s="367">
        <v>17.368928125522274</v>
      </c>
      <c r="AC18" s="459">
        <v>15.593198450279811</v>
      </c>
      <c r="AD18" s="367">
        <v>17.422254505833752</v>
      </c>
      <c r="AE18" s="367">
        <v>6.2831871176266887</v>
      </c>
      <c r="AF18" s="367">
        <v>20.57506223803966</v>
      </c>
      <c r="AG18" s="468">
        <v>19.563036911167753</v>
      </c>
      <c r="AH18" s="347"/>
      <c r="AI18" s="347"/>
      <c r="AJ18" s="349"/>
      <c r="AK18" s="338"/>
      <c r="AL18" s="350"/>
      <c r="AM18" s="350"/>
      <c r="AN18" s="350"/>
      <c r="AO18" s="350"/>
      <c r="AP18" s="338"/>
      <c r="AQ18" s="470"/>
      <c r="AR18" s="461">
        <v>5.1887286826968207E-2</v>
      </c>
      <c r="AS18" s="374">
        <v>0.45181335881352397</v>
      </c>
      <c r="AT18" s="374">
        <v>0.52947350777685598</v>
      </c>
      <c r="AU18" s="461">
        <v>0.26075418572872899</v>
      </c>
      <c r="AV18" s="374">
        <v>0.53847907111048698</v>
      </c>
      <c r="AW18" s="374">
        <v>0.32061280217021698</v>
      </c>
      <c r="AX18" s="374">
        <v>0.35052320454269598</v>
      </c>
      <c r="AY18" s="471">
        <v>0.11740007903426901</v>
      </c>
      <c r="AZ18" s="350"/>
      <c r="BA18" s="350"/>
      <c r="BB18" s="338"/>
      <c r="BC18" s="356"/>
      <c r="BD18" s="354"/>
      <c r="BE18" s="354"/>
      <c r="BF18" s="354"/>
      <c r="BG18" s="354"/>
      <c r="BH18" s="356"/>
      <c r="BI18" s="472"/>
      <c r="BJ18" s="461">
        <v>1.2275209973434411</v>
      </c>
      <c r="BK18" s="374">
        <v>1.0659229811498281</v>
      </c>
      <c r="BL18" s="374">
        <v>1.0730139526538798</v>
      </c>
      <c r="BM18" s="461">
        <v>1.1285344920361602</v>
      </c>
      <c r="BN18" s="374">
        <v>1.002713431243474</v>
      </c>
      <c r="BO18" s="374">
        <v>0.78956876136298049</v>
      </c>
      <c r="BP18" s="374">
        <v>1.1050540019203239</v>
      </c>
      <c r="BQ18" s="471">
        <v>1.0825062098791656</v>
      </c>
      <c r="BR18" s="354"/>
      <c r="BS18" s="354"/>
      <c r="BT18" s="356"/>
      <c r="BU18" s="359"/>
      <c r="BV18" s="357"/>
      <c r="BW18" s="357"/>
      <c r="BX18" s="357"/>
      <c r="BY18" s="357"/>
      <c r="BZ18" s="359"/>
      <c r="CA18" s="473"/>
      <c r="CB18" s="461">
        <v>1.1724662463148345</v>
      </c>
      <c r="CC18" s="374">
        <v>1.2058217344753748</v>
      </c>
      <c r="CD18" s="374">
        <v>1.0573326547891742</v>
      </c>
      <c r="CE18" s="461">
        <v>1.2055122686181661</v>
      </c>
      <c r="CF18" s="374">
        <v>0.74704616777137145</v>
      </c>
      <c r="CG18" s="374">
        <v>1.0952626967779637</v>
      </c>
      <c r="CH18" s="374">
        <v>0.8191401915436759</v>
      </c>
      <c r="CI18" s="471">
        <v>1.0493762832766922</v>
      </c>
      <c r="CJ18" s="357"/>
      <c r="CK18" s="357"/>
      <c r="CL18" s="359"/>
      <c r="CM18" s="362"/>
      <c r="CN18" s="360"/>
      <c r="CO18" s="360"/>
      <c r="CP18" s="360"/>
      <c r="CQ18" s="360"/>
      <c r="CR18" s="362"/>
      <c r="CS18" s="474"/>
      <c r="CT18" s="461">
        <v>0.9542483679981858</v>
      </c>
      <c r="CU18" s="374">
        <v>1.206142223898514</v>
      </c>
      <c r="CV18" s="374">
        <v>1.0955344810212448</v>
      </c>
      <c r="CW18" s="461">
        <v>1.2062136784330606</v>
      </c>
      <c r="CX18" s="374">
        <v>1.0121409236391701</v>
      </c>
      <c r="CY18" s="374">
        <v>1.4196003747979915</v>
      </c>
      <c r="CZ18" s="374">
        <v>0.89768813711341988</v>
      </c>
      <c r="DA18" s="471">
        <v>1.086353643030775</v>
      </c>
      <c r="DB18" s="360"/>
      <c r="DC18" s="360"/>
      <c r="DD18" s="362"/>
      <c r="DE18" s="338"/>
      <c r="DF18" s="350"/>
      <c r="DG18" s="350"/>
      <c r="DH18" s="350"/>
      <c r="DI18" s="350"/>
      <c r="DJ18" s="338"/>
      <c r="DK18" s="470"/>
      <c r="DL18" s="461">
        <v>1.2092200686880175</v>
      </c>
      <c r="DM18" s="374">
        <v>1.089435604593695</v>
      </c>
      <c r="DN18" s="374">
        <v>1.0719647786037301</v>
      </c>
      <c r="DO18" s="461">
        <v>1.1414938421424763</v>
      </c>
      <c r="DP18" s="374">
        <v>0.97076597155576583</v>
      </c>
      <c r="DQ18" s="374">
        <v>0.85437308613832008</v>
      </c>
      <c r="DR18" s="374">
        <v>1.0602866750773519</v>
      </c>
      <c r="DS18" s="471">
        <v>1.078475323833322</v>
      </c>
      <c r="DT18" s="350"/>
      <c r="DU18" s="350"/>
      <c r="DV18" s="338"/>
      <c r="DW18" s="365"/>
      <c r="DX18" s="363"/>
      <c r="DY18" s="363"/>
      <c r="DZ18" s="363"/>
      <c r="EA18" s="363"/>
      <c r="EB18" s="365"/>
      <c r="EC18" s="475"/>
      <c r="ED18" s="461">
        <v>0.955085480132432</v>
      </c>
      <c r="EE18" s="374">
        <v>0.963604908013179</v>
      </c>
      <c r="EF18" s="374">
        <v>0.96503228312728095</v>
      </c>
      <c r="EG18" s="461">
        <v>0.96441231277567696</v>
      </c>
      <c r="EH18" s="374">
        <v>0.95506847996266098</v>
      </c>
      <c r="EI18" s="374">
        <v>0.95105663659821105</v>
      </c>
      <c r="EJ18" s="374">
        <v>0.94188354849929001</v>
      </c>
      <c r="EK18" s="471">
        <v>0.94199399346357404</v>
      </c>
      <c r="EL18" s="363"/>
      <c r="EM18" s="363"/>
      <c r="EN18" s="365"/>
      <c r="EO18" s="154"/>
      <c r="EP18" s="150"/>
      <c r="EQ18" s="150"/>
      <c r="ER18" s="150"/>
      <c r="ES18" s="150"/>
      <c r="ET18" s="154"/>
      <c r="EU18" s="175"/>
      <c r="EV18" s="172">
        <v>0.99919003248214699</v>
      </c>
      <c r="EW18" s="157">
        <v>0.99872767925262496</v>
      </c>
      <c r="EX18" s="157">
        <v>0.99898970127105702</v>
      </c>
      <c r="EY18" s="172">
        <v>0.99949115514755205</v>
      </c>
      <c r="EZ18" s="157">
        <v>0.99928754568099998</v>
      </c>
      <c r="FA18" s="157">
        <v>0.996668100357056</v>
      </c>
      <c r="FB18" s="157">
        <v>1.00069344043732</v>
      </c>
      <c r="FC18" s="176">
        <v>0.99856150150299094</v>
      </c>
      <c r="FD18" s="150"/>
      <c r="FE18" s="150"/>
      <c r="FF18" s="154"/>
      <c r="FG18" s="359"/>
      <c r="FH18" s="357"/>
      <c r="FI18" s="357"/>
      <c r="FJ18" s="357"/>
      <c r="FK18" s="357"/>
      <c r="FL18" s="359"/>
      <c r="FM18" s="473"/>
      <c r="FN18" s="461">
        <v>1.2362968874652736</v>
      </c>
      <c r="FO18" s="374">
        <v>1.0598152697786387</v>
      </c>
      <c r="FP18" s="374">
        <v>1.0353415474036463</v>
      </c>
      <c r="FQ18" s="461">
        <v>1.0934481442369781</v>
      </c>
      <c r="FR18" s="374">
        <v>1.054987547319358</v>
      </c>
      <c r="FS18" s="374">
        <v>0.78048978718243534</v>
      </c>
      <c r="FT18" s="374">
        <v>1.1014302361647454</v>
      </c>
      <c r="FU18" s="471">
        <v>1.1524782233903108</v>
      </c>
      <c r="FV18" s="357"/>
      <c r="FW18" s="357"/>
      <c r="FX18" s="359"/>
      <c r="FY18" s="362"/>
      <c r="FZ18" s="360"/>
      <c r="GA18" s="360"/>
      <c r="GB18" s="360"/>
      <c r="GC18" s="360"/>
      <c r="GD18" s="362"/>
      <c r="GE18" s="474"/>
      <c r="GF18" s="461">
        <v>1.424356007224544</v>
      </c>
      <c r="GG18" s="374">
        <v>1.3613612030367919</v>
      </c>
      <c r="GH18" s="374">
        <v>1.2499787250906911</v>
      </c>
      <c r="GI18" s="461">
        <v>1.5428959050796385</v>
      </c>
      <c r="GJ18" s="374">
        <v>1.1473611930812184</v>
      </c>
      <c r="GK18" s="374">
        <v>1.8473259570154681</v>
      </c>
      <c r="GL18" s="374">
        <v>1.1573595583542711</v>
      </c>
      <c r="GM18" s="471">
        <v>1.2635782105517794</v>
      </c>
      <c r="GN18" s="360"/>
      <c r="GO18" s="360"/>
      <c r="GP18" s="362"/>
      <c r="GQ18" s="337"/>
      <c r="GR18" s="343"/>
      <c r="GS18" s="343"/>
      <c r="GT18" s="343"/>
      <c r="GU18" s="343"/>
      <c r="GV18" s="337"/>
      <c r="GW18" s="467"/>
      <c r="GX18" s="459">
        <v>1.1901852080241102</v>
      </c>
      <c r="GY18" s="367">
        <v>1.0816207419868467</v>
      </c>
      <c r="GZ18" s="367">
        <v>1.0563348996631923</v>
      </c>
      <c r="HA18" s="459">
        <v>1.1442997687207204</v>
      </c>
      <c r="HB18" s="367">
        <v>0.96300037668073046</v>
      </c>
      <c r="HC18" s="367">
        <v>0.90612240679749467</v>
      </c>
      <c r="HD18" s="367">
        <v>1.0256607538952072</v>
      </c>
      <c r="HE18" s="468">
        <v>1.0533073972944338</v>
      </c>
      <c r="HF18" s="343"/>
      <c r="HG18" s="343"/>
      <c r="HH18" s="337"/>
    </row>
    <row r="19" spans="1:216" ht="16.5" customHeight="1" thickTop="1">
      <c r="A19" s="337"/>
      <c r="B19" s="343"/>
      <c r="C19" s="343"/>
      <c r="D19" s="343"/>
      <c r="E19" s="343"/>
      <c r="F19" s="343"/>
      <c r="G19" s="366"/>
      <c r="H19" s="476">
        <v>164.41</v>
      </c>
      <c r="I19" s="367">
        <v>326.673</v>
      </c>
      <c r="J19" s="367">
        <v>635.68299999999999</v>
      </c>
      <c r="K19" s="459">
        <v>253.78700000000001</v>
      </c>
      <c r="L19" s="367">
        <v>248.28200000000001</v>
      </c>
      <c r="M19" s="367">
        <v>192.98099999999999</v>
      </c>
      <c r="N19" s="392">
        <v>371.577</v>
      </c>
      <c r="O19" s="343"/>
      <c r="P19" s="343"/>
      <c r="Q19" s="343"/>
      <c r="R19" s="337"/>
      <c r="S19" s="349"/>
      <c r="T19" s="347"/>
      <c r="U19" s="347"/>
      <c r="V19" s="347"/>
      <c r="W19" s="347"/>
      <c r="X19" s="347"/>
      <c r="Y19" s="370"/>
      <c r="Z19" s="476">
        <v>15.756340855179124</v>
      </c>
      <c r="AA19" s="367">
        <v>18.774125807764953</v>
      </c>
      <c r="AB19" s="367">
        <v>9.4435434013494142</v>
      </c>
      <c r="AC19" s="459">
        <v>15.255312525858297</v>
      </c>
      <c r="AD19" s="367">
        <v>17.124882190412517</v>
      </c>
      <c r="AE19" s="367">
        <v>15.651799918126654</v>
      </c>
      <c r="AF19" s="392">
        <v>18.058975663186907</v>
      </c>
      <c r="AG19" s="347"/>
      <c r="AH19" s="347"/>
      <c r="AI19" s="347"/>
      <c r="AJ19" s="349"/>
      <c r="AK19" s="338"/>
      <c r="AL19" s="350"/>
      <c r="AM19" s="350"/>
      <c r="AN19" s="350"/>
      <c r="AO19" s="350"/>
      <c r="AP19" s="350"/>
      <c r="AQ19" s="373"/>
      <c r="AR19" s="477">
        <v>0.115416315384209</v>
      </c>
      <c r="AS19" s="374">
        <v>0.39520347490906699</v>
      </c>
      <c r="AT19" s="374">
        <v>0.98814256489276908</v>
      </c>
      <c r="AU19" s="461">
        <v>0.46258252114057496</v>
      </c>
      <c r="AV19" s="374">
        <v>0.64875320531427905</v>
      </c>
      <c r="AW19" s="374">
        <v>0.67856456153094802</v>
      </c>
      <c r="AX19" s="399">
        <v>0.48671867698430998</v>
      </c>
      <c r="AY19" s="350"/>
      <c r="AZ19" s="350"/>
      <c r="BA19" s="350"/>
      <c r="BB19" s="338"/>
      <c r="BC19" s="356"/>
      <c r="BD19" s="354"/>
      <c r="BE19" s="354"/>
      <c r="BF19" s="354"/>
      <c r="BG19" s="354"/>
      <c r="BH19" s="354"/>
      <c r="BI19" s="377"/>
      <c r="BJ19" s="477">
        <v>1.3001487325892587</v>
      </c>
      <c r="BK19" s="374">
        <v>1.1997755591983421</v>
      </c>
      <c r="BL19" s="374">
        <v>0.89723690896248598</v>
      </c>
      <c r="BM19" s="461">
        <v>1.0259036120841494</v>
      </c>
      <c r="BN19" s="374">
        <v>0.96361716465551273</v>
      </c>
      <c r="BO19" s="374">
        <v>1.0176186386224551</v>
      </c>
      <c r="BP19" s="399">
        <v>1.1435006236930703</v>
      </c>
      <c r="BQ19" s="354"/>
      <c r="BR19" s="354"/>
      <c r="BS19" s="354"/>
      <c r="BT19" s="356"/>
      <c r="BU19" s="359"/>
      <c r="BV19" s="357"/>
      <c r="BW19" s="357"/>
      <c r="BX19" s="357"/>
      <c r="BY19" s="357"/>
      <c r="BZ19" s="357"/>
      <c r="CA19" s="380"/>
      <c r="CB19" s="477">
        <v>1.3052640882549724</v>
      </c>
      <c r="CC19" s="374">
        <v>0.90591164559054471</v>
      </c>
      <c r="CD19" s="374">
        <v>1.4080661076354095</v>
      </c>
      <c r="CE19" s="461">
        <v>1.0852987692434994</v>
      </c>
      <c r="CF19" s="374">
        <v>0.70283022430139919</v>
      </c>
      <c r="CG19" s="374">
        <v>0.63890118230551196</v>
      </c>
      <c r="CH19" s="399">
        <v>0.77985594170252737</v>
      </c>
      <c r="CI19" s="357"/>
      <c r="CJ19" s="357"/>
      <c r="CK19" s="357"/>
      <c r="CL19" s="359"/>
      <c r="CM19" s="362"/>
      <c r="CN19" s="360"/>
      <c r="CO19" s="360"/>
      <c r="CP19" s="360"/>
      <c r="CQ19" s="360"/>
      <c r="CR19" s="360"/>
      <c r="CS19" s="383"/>
      <c r="CT19" s="477">
        <v>0.95927445106745335</v>
      </c>
      <c r="CU19" s="374">
        <v>1.0103017773124807</v>
      </c>
      <c r="CV19" s="374">
        <v>1.2318094278122902</v>
      </c>
      <c r="CW19" s="461">
        <v>1.2177388173941139</v>
      </c>
      <c r="CX19" s="374">
        <v>0.97906261831304731</v>
      </c>
      <c r="CY19" s="374">
        <v>1.2795269514874521</v>
      </c>
      <c r="CZ19" s="399">
        <v>1.0882299462830045</v>
      </c>
      <c r="DA19" s="360"/>
      <c r="DB19" s="360"/>
      <c r="DC19" s="360"/>
      <c r="DD19" s="362"/>
      <c r="DE19" s="338"/>
      <c r="DF19" s="350"/>
      <c r="DG19" s="350"/>
      <c r="DH19" s="350"/>
      <c r="DI19" s="350"/>
      <c r="DJ19" s="350"/>
      <c r="DK19" s="373"/>
      <c r="DL19" s="477">
        <v>1.28665395870674</v>
      </c>
      <c r="DM19" s="374">
        <v>1.1547449340478533</v>
      </c>
      <c r="DN19" s="374">
        <v>0.97573050422720553</v>
      </c>
      <c r="DO19" s="461">
        <v>1.041374963465086</v>
      </c>
      <c r="DP19" s="374">
        <v>0.93127179881625444</v>
      </c>
      <c r="DQ19" s="374">
        <v>0.98058156686134057</v>
      </c>
      <c r="DR19" s="399">
        <v>1.0952113046919845</v>
      </c>
      <c r="DS19" s="350"/>
      <c r="DT19" s="350"/>
      <c r="DU19" s="350"/>
      <c r="DV19" s="338"/>
      <c r="DW19" s="365"/>
      <c r="DX19" s="363"/>
      <c r="DY19" s="363"/>
      <c r="DZ19" s="363"/>
      <c r="EA19" s="363"/>
      <c r="EB19" s="363"/>
      <c r="EC19" s="386"/>
      <c r="ED19" s="477">
        <v>0.95732072573327698</v>
      </c>
      <c r="EE19" s="374">
        <v>0.95904420769327503</v>
      </c>
      <c r="EF19" s="374">
        <v>0.97024720625258198</v>
      </c>
      <c r="EG19" s="461">
        <v>0.96482682660961405</v>
      </c>
      <c r="EH19" s="374">
        <v>0.95512022054437895</v>
      </c>
      <c r="EI19" s="374">
        <v>0.95638153418926897</v>
      </c>
      <c r="EJ19" s="399">
        <v>0.95623511432302499</v>
      </c>
      <c r="EK19" s="363"/>
      <c r="EL19" s="363"/>
      <c r="EM19" s="363"/>
      <c r="EN19" s="365"/>
      <c r="EO19" s="154"/>
      <c r="EP19" s="150"/>
      <c r="EQ19" s="150"/>
      <c r="ER19" s="150"/>
      <c r="ES19" s="150"/>
      <c r="ET19" s="150"/>
      <c r="EU19" s="156"/>
      <c r="EV19" s="177">
        <v>0.99864721298217796</v>
      </c>
      <c r="EW19" s="157">
        <v>0.99926263093948398</v>
      </c>
      <c r="EX19" s="157">
        <v>0.99703818559646595</v>
      </c>
      <c r="EY19" s="172">
        <v>0.99796855449676503</v>
      </c>
      <c r="EZ19" s="157">
        <v>0.99928480386733998</v>
      </c>
      <c r="FA19" s="157">
        <v>0.99804913997650102</v>
      </c>
      <c r="FB19" s="160">
        <v>1.0004920959472701</v>
      </c>
      <c r="FC19" s="150"/>
      <c r="FD19" s="150"/>
      <c r="FE19" s="150"/>
      <c r="FF19" s="154"/>
      <c r="FG19" s="359"/>
      <c r="FH19" s="357"/>
      <c r="FI19" s="357"/>
      <c r="FJ19" s="357"/>
      <c r="FK19" s="357"/>
      <c r="FL19" s="357"/>
      <c r="FM19" s="380"/>
      <c r="FN19" s="477">
        <v>1.2715377738010158</v>
      </c>
      <c r="FO19" s="374">
        <v>1.125780926320648</v>
      </c>
      <c r="FP19" s="374">
        <v>0.94865301779892974</v>
      </c>
      <c r="FQ19" s="461">
        <v>1.0361254114278471</v>
      </c>
      <c r="FR19" s="374">
        <v>0.99965855372770074</v>
      </c>
      <c r="FS19" s="374">
        <v>1.0035391682770636</v>
      </c>
      <c r="FT19" s="399">
        <v>1.110575816316637</v>
      </c>
      <c r="FU19" s="357"/>
      <c r="FV19" s="357"/>
      <c r="FW19" s="357"/>
      <c r="FX19" s="359"/>
      <c r="FY19" s="362"/>
      <c r="FZ19" s="360"/>
      <c r="GA19" s="360"/>
      <c r="GB19" s="360"/>
      <c r="GC19" s="360"/>
      <c r="GD19" s="360"/>
      <c r="GE19" s="383"/>
      <c r="GF19" s="477">
        <v>1.5920760218356547</v>
      </c>
      <c r="GG19" s="374">
        <v>1.3403181468930705</v>
      </c>
      <c r="GH19" s="374">
        <v>1.8524246755065024</v>
      </c>
      <c r="GI19" s="461">
        <v>1.515573591239898</v>
      </c>
      <c r="GJ19" s="374">
        <v>1.0078385540433861</v>
      </c>
      <c r="GK19" s="374">
        <v>1.0391684446914462</v>
      </c>
      <c r="GL19" s="399">
        <v>1.1709060302440679</v>
      </c>
      <c r="GM19" s="360"/>
      <c r="GN19" s="360"/>
      <c r="GO19" s="360"/>
      <c r="GP19" s="362"/>
      <c r="GQ19" s="337"/>
      <c r="GR19" s="343"/>
      <c r="GS19" s="343"/>
      <c r="GT19" s="343"/>
      <c r="GU19" s="343"/>
      <c r="GV19" s="343"/>
      <c r="GW19" s="366"/>
      <c r="GX19" s="476">
        <v>1.2707903157580853</v>
      </c>
      <c r="GY19" s="367">
        <v>1.1325945104024484</v>
      </c>
      <c r="GZ19" s="367">
        <v>1.0348574404761794</v>
      </c>
      <c r="HA19" s="459">
        <v>1.0578027866724629</v>
      </c>
      <c r="HB19" s="367">
        <v>0.9135016716252321</v>
      </c>
      <c r="HC19" s="367">
        <v>0.95425933164900612</v>
      </c>
      <c r="HD19" s="392">
        <v>1.067760676176345</v>
      </c>
      <c r="HE19" s="343"/>
      <c r="HF19" s="343"/>
      <c r="HG19" s="343"/>
      <c r="HH19" s="337"/>
    </row>
    <row r="20" spans="1:216" ht="16.5" customHeight="1" thickBot="1">
      <c r="A20" s="337"/>
      <c r="B20" s="343"/>
      <c r="C20" s="343"/>
      <c r="D20" s="343"/>
      <c r="E20" s="343"/>
      <c r="F20" s="343"/>
      <c r="G20" s="467"/>
      <c r="H20" s="459">
        <v>130.864</v>
      </c>
      <c r="I20" s="419">
        <v>241.31399999999999</v>
      </c>
      <c r="J20" s="420">
        <v>270.43599999999998</v>
      </c>
      <c r="K20" s="459">
        <v>310.93200000000002</v>
      </c>
      <c r="L20" s="367">
        <v>258.85899999999998</v>
      </c>
      <c r="M20" s="367">
        <v>319.447</v>
      </c>
      <c r="N20" s="468">
        <v>116.87</v>
      </c>
      <c r="O20" s="346"/>
      <c r="P20" s="343"/>
      <c r="Q20" s="343"/>
      <c r="R20" s="337"/>
      <c r="S20" s="349"/>
      <c r="T20" s="347"/>
      <c r="U20" s="347"/>
      <c r="V20" s="347"/>
      <c r="W20" s="347"/>
      <c r="X20" s="347"/>
      <c r="Y20" s="469"/>
      <c r="Z20" s="459">
        <v>17.010025675510455</v>
      </c>
      <c r="AA20" s="419">
        <v>16.9666907017413</v>
      </c>
      <c r="AB20" s="420">
        <v>13.629842180774748</v>
      </c>
      <c r="AC20" s="459">
        <v>18.845921294688228</v>
      </c>
      <c r="AD20" s="367">
        <v>18.474536330589238</v>
      </c>
      <c r="AE20" s="367">
        <v>18.57553835221492</v>
      </c>
      <c r="AF20" s="468">
        <v>21.001112347052281</v>
      </c>
      <c r="AG20" s="348"/>
      <c r="AH20" s="347"/>
      <c r="AI20" s="347"/>
      <c r="AJ20" s="349"/>
      <c r="AK20" s="338"/>
      <c r="AL20" s="350"/>
      <c r="AM20" s="350"/>
      <c r="AN20" s="350"/>
      <c r="AO20" s="350"/>
      <c r="AP20" s="350"/>
      <c r="AQ20" s="470"/>
      <c r="AR20" s="461">
        <v>0.238669198006392</v>
      </c>
      <c r="AS20" s="429">
        <v>0.83151608705520597</v>
      </c>
      <c r="AT20" s="430">
        <v>1.0564903728663901</v>
      </c>
      <c r="AU20" s="461">
        <v>0.53665186278521992</v>
      </c>
      <c r="AV20" s="374">
        <v>0.68211350589990594</v>
      </c>
      <c r="AW20" s="374">
        <v>0.170925899874419</v>
      </c>
      <c r="AX20" s="471">
        <v>0.294668111018837</v>
      </c>
      <c r="AY20" s="353"/>
      <c r="AZ20" s="350"/>
      <c r="BA20" s="350"/>
      <c r="BB20" s="338"/>
      <c r="BC20" s="356"/>
      <c r="BD20" s="354"/>
      <c r="BE20" s="354"/>
      <c r="BF20" s="354"/>
      <c r="BG20" s="354"/>
      <c r="BH20" s="354"/>
      <c r="BI20" s="472"/>
      <c r="BJ20" s="461">
        <v>1.2119547774789095</v>
      </c>
      <c r="BK20" s="429">
        <v>1.0591982852217443</v>
      </c>
      <c r="BL20" s="430">
        <v>1.0738304303051369</v>
      </c>
      <c r="BM20" s="461">
        <v>1.1569288059768696</v>
      </c>
      <c r="BN20" s="374">
        <v>1.1884708470634593</v>
      </c>
      <c r="BO20" s="374">
        <v>1.1315409911503316</v>
      </c>
      <c r="BP20" s="471">
        <v>1.1575516599640627</v>
      </c>
      <c r="BQ20" s="355"/>
      <c r="BR20" s="354"/>
      <c r="BS20" s="354"/>
      <c r="BT20" s="356"/>
      <c r="BU20" s="359"/>
      <c r="BV20" s="357"/>
      <c r="BW20" s="357"/>
      <c r="BX20" s="357"/>
      <c r="BY20" s="357"/>
      <c r="BZ20" s="357"/>
      <c r="CA20" s="473"/>
      <c r="CB20" s="461">
        <v>0.98953117597276563</v>
      </c>
      <c r="CC20" s="429">
        <v>0.96643604131960847</v>
      </c>
      <c r="CD20" s="430">
        <v>1.4168107241639427</v>
      </c>
      <c r="CE20" s="461">
        <v>1.053351998990133</v>
      </c>
      <c r="CF20" s="374">
        <v>0.92363488665644233</v>
      </c>
      <c r="CG20" s="374">
        <v>0.95128192235331688</v>
      </c>
      <c r="CH20" s="471">
        <v>0.93339995828698552</v>
      </c>
      <c r="CI20" s="358"/>
      <c r="CJ20" s="357"/>
      <c r="CK20" s="357"/>
      <c r="CL20" s="359"/>
      <c r="CM20" s="362"/>
      <c r="CN20" s="360"/>
      <c r="CO20" s="360"/>
      <c r="CP20" s="360"/>
      <c r="CQ20" s="360"/>
      <c r="CR20" s="360"/>
      <c r="CS20" s="474"/>
      <c r="CT20" s="461">
        <v>1.0196563799058564</v>
      </c>
      <c r="CU20" s="429">
        <v>1.0794352094159476</v>
      </c>
      <c r="CV20" s="430">
        <v>1.2702960450901508</v>
      </c>
      <c r="CW20" s="461">
        <v>1.0795229141741602</v>
      </c>
      <c r="CX20" s="374">
        <v>0.94028849924089952</v>
      </c>
      <c r="CY20" s="374">
        <v>1.0344193442104637</v>
      </c>
      <c r="CZ20" s="471">
        <v>0.9801206736117053</v>
      </c>
      <c r="DA20" s="361"/>
      <c r="DB20" s="360"/>
      <c r="DC20" s="360"/>
      <c r="DD20" s="362"/>
      <c r="DE20" s="338"/>
      <c r="DF20" s="350"/>
      <c r="DG20" s="350"/>
      <c r="DH20" s="350"/>
      <c r="DI20" s="350"/>
      <c r="DJ20" s="350"/>
      <c r="DK20" s="470"/>
      <c r="DL20" s="461">
        <v>1.1758432363018696</v>
      </c>
      <c r="DM20" s="429">
        <v>1.0483046365775401</v>
      </c>
      <c r="DN20" s="430">
        <v>1.125363706520951</v>
      </c>
      <c r="DO20" s="461">
        <v>1.1406163633293427</v>
      </c>
      <c r="DP20" s="374">
        <v>1.1446762462767262</v>
      </c>
      <c r="DQ20" s="374">
        <v>1.1047112972597448</v>
      </c>
      <c r="DR20" s="471">
        <v>1.1218383386764448</v>
      </c>
      <c r="DS20" s="353"/>
      <c r="DT20" s="350"/>
      <c r="DU20" s="350"/>
      <c r="DV20" s="338"/>
      <c r="DW20" s="365"/>
      <c r="DX20" s="363"/>
      <c r="DY20" s="363"/>
      <c r="DZ20" s="363"/>
      <c r="EA20" s="363"/>
      <c r="EB20" s="363"/>
      <c r="EC20" s="475"/>
      <c r="ED20" s="461">
        <v>0.96137313516883305</v>
      </c>
      <c r="EE20" s="429">
        <v>0.97208386146189396</v>
      </c>
      <c r="EF20" s="430">
        <v>0.96949614599382306</v>
      </c>
      <c r="EG20" s="461">
        <v>0.97160623016013703</v>
      </c>
      <c r="EH20" s="374">
        <v>0.94857126169747297</v>
      </c>
      <c r="EI20" s="374">
        <v>0.95168553923529797</v>
      </c>
      <c r="EJ20" s="471">
        <v>0.95161234583654597</v>
      </c>
      <c r="EK20" s="364"/>
      <c r="EL20" s="363"/>
      <c r="EM20" s="363"/>
      <c r="EN20" s="365"/>
      <c r="EO20" s="154"/>
      <c r="EP20" s="150"/>
      <c r="EQ20" s="150"/>
      <c r="ER20" s="150"/>
      <c r="ES20" s="150"/>
      <c r="ET20" s="150"/>
      <c r="EU20" s="175"/>
      <c r="EV20" s="172">
        <v>1.0005854368209799</v>
      </c>
      <c r="EW20" s="163">
        <v>0.99962854385375999</v>
      </c>
      <c r="EX20" s="164">
        <v>0.998232841491699</v>
      </c>
      <c r="EY20" s="172">
        <v>0.99880939722061202</v>
      </c>
      <c r="EZ20" s="157">
        <v>0.99964648485183705</v>
      </c>
      <c r="FA20" s="157">
        <v>1.0000458955764799</v>
      </c>
      <c r="FB20" s="176">
        <v>1.0008674860000599</v>
      </c>
      <c r="FC20" s="153"/>
      <c r="FD20" s="150"/>
      <c r="FE20" s="150"/>
      <c r="FF20" s="154"/>
      <c r="FG20" s="359"/>
      <c r="FH20" s="357"/>
      <c r="FI20" s="357"/>
      <c r="FJ20" s="357"/>
      <c r="FK20" s="357"/>
      <c r="FL20" s="357"/>
      <c r="FM20" s="473"/>
      <c r="FN20" s="461">
        <v>1.1682929661530748</v>
      </c>
      <c r="FO20" s="429">
        <v>0.95149005129937747</v>
      </c>
      <c r="FP20" s="430">
        <v>1.0508049620710853</v>
      </c>
      <c r="FQ20" s="461">
        <v>1.0329045183126471</v>
      </c>
      <c r="FR20" s="374">
        <v>1.175129240355935</v>
      </c>
      <c r="FS20" s="374">
        <v>1.1511936713949231</v>
      </c>
      <c r="FT20" s="471">
        <v>1.1433698178765637</v>
      </c>
      <c r="FU20" s="358"/>
      <c r="FV20" s="357"/>
      <c r="FW20" s="357"/>
      <c r="FX20" s="359"/>
      <c r="FY20" s="362"/>
      <c r="FZ20" s="360"/>
      <c r="GA20" s="360"/>
      <c r="GB20" s="360"/>
      <c r="GC20" s="360"/>
      <c r="GD20" s="360"/>
      <c r="GE20" s="474"/>
      <c r="GF20" s="461">
        <v>1.4556077779221177</v>
      </c>
      <c r="GG20" s="429">
        <v>0.92525221288445758</v>
      </c>
      <c r="GH20" s="430">
        <v>1.666425004437279</v>
      </c>
      <c r="GI20" s="461">
        <v>1.0415499811855968</v>
      </c>
      <c r="GJ20" s="374">
        <v>1.0927650284517827</v>
      </c>
      <c r="GK20" s="374">
        <v>1.2190739974080207</v>
      </c>
      <c r="GL20" s="471">
        <v>1.0664908124411741</v>
      </c>
      <c r="GM20" s="361"/>
      <c r="GN20" s="360"/>
      <c r="GO20" s="360"/>
      <c r="GP20" s="362"/>
      <c r="GQ20" s="337"/>
      <c r="GR20" s="343"/>
      <c r="GS20" s="343"/>
      <c r="GT20" s="343"/>
      <c r="GU20" s="343"/>
      <c r="GV20" s="343"/>
      <c r="GW20" s="467"/>
      <c r="GX20" s="459">
        <v>1.1683708998540536</v>
      </c>
      <c r="GY20" s="419">
        <v>1.0041774277544107</v>
      </c>
      <c r="GZ20" s="420">
        <v>1.1431947900637356</v>
      </c>
      <c r="HA20" s="459">
        <v>1.0944814558416913</v>
      </c>
      <c r="HB20" s="367">
        <v>1.0964674722166641</v>
      </c>
      <c r="HC20" s="367">
        <v>1.0793234302925216</v>
      </c>
      <c r="HD20" s="468">
        <v>1.0773437054796868</v>
      </c>
      <c r="HE20" s="346"/>
      <c r="HF20" s="343"/>
      <c r="HG20" s="343"/>
      <c r="HH20" s="337"/>
    </row>
    <row r="21" spans="1:216" ht="16.5" customHeight="1" thickTop="1" thickBot="1">
      <c r="A21" s="337"/>
      <c r="B21" s="343"/>
      <c r="C21" s="343"/>
      <c r="D21" s="343"/>
      <c r="E21" s="343"/>
      <c r="F21" s="337"/>
      <c r="G21" s="467"/>
      <c r="H21" s="478">
        <v>527.96199999999999</v>
      </c>
      <c r="I21" s="479">
        <v>106.154</v>
      </c>
      <c r="J21" s="450">
        <v>217.66900000000001</v>
      </c>
      <c r="K21" s="459">
        <v>247.08199999999999</v>
      </c>
      <c r="L21" s="480">
        <v>601.12199999999996</v>
      </c>
      <c r="M21" s="468">
        <v>262.34100000000001</v>
      </c>
      <c r="N21" s="367">
        <v>239.82599999999999</v>
      </c>
      <c r="O21" s="481">
        <v>249.18600000000001</v>
      </c>
      <c r="P21" s="343"/>
      <c r="Q21" s="343"/>
      <c r="R21" s="337"/>
      <c r="S21" s="349"/>
      <c r="T21" s="347"/>
      <c r="U21" s="347"/>
      <c r="V21" s="347"/>
      <c r="W21" s="347"/>
      <c r="X21" s="349"/>
      <c r="Y21" s="469"/>
      <c r="Z21" s="478">
        <v>14.458805747383336</v>
      </c>
      <c r="AA21" s="479">
        <v>18.752943836313278</v>
      </c>
      <c r="AB21" s="450">
        <v>17.664894863301619</v>
      </c>
      <c r="AC21" s="459">
        <v>17.164746926121694</v>
      </c>
      <c r="AD21" s="480">
        <v>15.89444405628142</v>
      </c>
      <c r="AE21" s="468">
        <v>18.795003449708584</v>
      </c>
      <c r="AF21" s="367">
        <v>19.592537923327747</v>
      </c>
      <c r="AG21" s="481">
        <v>25.8200701484032</v>
      </c>
      <c r="AH21" s="347"/>
      <c r="AI21" s="347"/>
      <c r="AJ21" s="349"/>
      <c r="AK21" s="338"/>
      <c r="AL21" s="350"/>
      <c r="AM21" s="350"/>
      <c r="AN21" s="350"/>
      <c r="AO21" s="350"/>
      <c r="AP21" s="338"/>
      <c r="AQ21" s="470"/>
      <c r="AR21" s="482">
        <v>0.47677494585514102</v>
      </c>
      <c r="AS21" s="483">
        <v>0.210597016848624</v>
      </c>
      <c r="AT21" s="453">
        <v>0.64702108502388</v>
      </c>
      <c r="AU21" s="461">
        <v>0.35632478538900603</v>
      </c>
      <c r="AV21" s="484">
        <v>0.68687796592712402</v>
      </c>
      <c r="AW21" s="471">
        <v>0.32804675865918398</v>
      </c>
      <c r="AX21" s="374">
        <v>0.57664592750370502</v>
      </c>
      <c r="AY21" s="485">
        <v>0.54171178489923499</v>
      </c>
      <c r="AZ21" s="350"/>
      <c r="BA21" s="350"/>
      <c r="BB21" s="338"/>
      <c r="BC21" s="356"/>
      <c r="BD21" s="354"/>
      <c r="BE21" s="354"/>
      <c r="BF21" s="354"/>
      <c r="BG21" s="354"/>
      <c r="BH21" s="356"/>
      <c r="BI21" s="472"/>
      <c r="BJ21" s="482">
        <v>1.1107577344581618</v>
      </c>
      <c r="BK21" s="483">
        <v>1.1193778614088965</v>
      </c>
      <c r="BL21" s="453">
        <v>1.1092953205325518</v>
      </c>
      <c r="BM21" s="461">
        <v>1.1544888184894084</v>
      </c>
      <c r="BN21" s="484">
        <v>0.97848970342126884</v>
      </c>
      <c r="BO21" s="471">
        <v>1.1079284690536364</v>
      </c>
      <c r="BP21" s="374">
        <v>1.0167009753946612</v>
      </c>
      <c r="BQ21" s="485">
        <v>1.2375959875354152</v>
      </c>
      <c r="BR21" s="354"/>
      <c r="BS21" s="354"/>
      <c r="BT21" s="356"/>
      <c r="BU21" s="359"/>
      <c r="BV21" s="357"/>
      <c r="BW21" s="357"/>
      <c r="BX21" s="357"/>
      <c r="BY21" s="357"/>
      <c r="BZ21" s="359"/>
      <c r="CA21" s="473"/>
      <c r="CB21" s="482">
        <v>1.3875740583602607</v>
      </c>
      <c r="CC21" s="483">
        <v>0.99827822373626995</v>
      </c>
      <c r="CD21" s="453">
        <v>0.92681125068337711</v>
      </c>
      <c r="CE21" s="461">
        <v>1.1120398541779652</v>
      </c>
      <c r="CF21" s="484">
        <v>1.0717354380641533</v>
      </c>
      <c r="CG21" s="471">
        <v>0.9416242242920474</v>
      </c>
      <c r="CH21" s="374">
        <v>0.98922206881238894</v>
      </c>
      <c r="CI21" s="485">
        <v>0.86192223128506418</v>
      </c>
      <c r="CJ21" s="357"/>
      <c r="CK21" s="357"/>
      <c r="CL21" s="359"/>
      <c r="CM21" s="362"/>
      <c r="CN21" s="360"/>
      <c r="CO21" s="360"/>
      <c r="CP21" s="360"/>
      <c r="CQ21" s="360"/>
      <c r="CR21" s="362"/>
      <c r="CS21" s="474"/>
      <c r="CT21" s="482">
        <v>0.99623232827362573</v>
      </c>
      <c r="CU21" s="483">
        <v>0.98885883068466562</v>
      </c>
      <c r="CV21" s="453">
        <v>0.94524118328746853</v>
      </c>
      <c r="CW21" s="461">
        <v>1.0457847748925457</v>
      </c>
      <c r="CX21" s="484">
        <v>0.94110450956710956</v>
      </c>
      <c r="CY21" s="471">
        <v>0.99491203719586341</v>
      </c>
      <c r="CZ21" s="374">
        <v>0.88614121540199975</v>
      </c>
      <c r="DA21" s="485">
        <v>0.79915279148908847</v>
      </c>
      <c r="DB21" s="360"/>
      <c r="DC21" s="360"/>
      <c r="DD21" s="362"/>
      <c r="DE21" s="338"/>
      <c r="DF21" s="350"/>
      <c r="DG21" s="350"/>
      <c r="DH21" s="350"/>
      <c r="DI21" s="350"/>
      <c r="DJ21" s="338"/>
      <c r="DK21" s="470"/>
      <c r="DL21" s="482">
        <v>1.1410200934118899</v>
      </c>
      <c r="DM21" s="483">
        <v>1.098645512307836</v>
      </c>
      <c r="DN21" s="453">
        <v>1.0794073749172621</v>
      </c>
      <c r="DO21" s="461">
        <v>1.1446097895573937</v>
      </c>
      <c r="DP21" s="484">
        <v>0.9887330796758047</v>
      </c>
      <c r="DQ21" s="471">
        <v>1.0822044539907263</v>
      </c>
      <c r="DR21" s="374">
        <v>1.0078087388590697</v>
      </c>
      <c r="DS21" s="485">
        <v>1.1718885271563846</v>
      </c>
      <c r="DT21" s="350"/>
      <c r="DU21" s="350"/>
      <c r="DV21" s="338"/>
      <c r="DW21" s="365"/>
      <c r="DX21" s="363"/>
      <c r="DY21" s="363"/>
      <c r="DZ21" s="363"/>
      <c r="EA21" s="363"/>
      <c r="EB21" s="365"/>
      <c r="EC21" s="475"/>
      <c r="ED21" s="482">
        <v>0.95713893936266403</v>
      </c>
      <c r="EE21" s="483">
        <v>0.95939964860990201</v>
      </c>
      <c r="EF21" s="453">
        <v>0.96427977706594104</v>
      </c>
      <c r="EG21" s="461">
        <v>0.96782447818070205</v>
      </c>
      <c r="EH21" s="484">
        <v>0.94657902129653504</v>
      </c>
      <c r="EI21" s="471">
        <v>0.94501966112674496</v>
      </c>
      <c r="EJ21" s="374">
        <v>0.93535522339982502</v>
      </c>
      <c r="EK21" s="485">
        <v>0.93587558559213402</v>
      </c>
      <c r="EL21" s="363"/>
      <c r="EM21" s="363"/>
      <c r="EN21" s="365"/>
      <c r="EO21" s="154"/>
      <c r="EP21" s="150"/>
      <c r="EQ21" s="150"/>
      <c r="ER21" s="150"/>
      <c r="ES21" s="150"/>
      <c r="ET21" s="154"/>
      <c r="EU21" s="175"/>
      <c r="EV21" s="178">
        <v>0.99788480997085605</v>
      </c>
      <c r="EW21" s="179">
        <v>1.00255334377289</v>
      </c>
      <c r="EX21" s="168">
        <v>0.99904423952102706</v>
      </c>
      <c r="EY21" s="172">
        <v>0.99885874986648604</v>
      </c>
      <c r="EZ21" s="180">
        <v>0.99915403127670299</v>
      </c>
      <c r="FA21" s="176">
        <v>0.99973398447036699</v>
      </c>
      <c r="FB21" s="157">
        <v>1.0006799697876001</v>
      </c>
      <c r="FC21" s="181">
        <v>1.0043590068817101</v>
      </c>
      <c r="FD21" s="150"/>
      <c r="FE21" s="150"/>
      <c r="FF21" s="154"/>
      <c r="FG21" s="359"/>
      <c r="FH21" s="357"/>
      <c r="FI21" s="357"/>
      <c r="FJ21" s="357"/>
      <c r="FK21" s="357"/>
      <c r="FL21" s="359"/>
      <c r="FM21" s="473"/>
      <c r="FN21" s="482">
        <v>1.1656209271476377</v>
      </c>
      <c r="FO21" s="483">
        <v>1.0231073027600279</v>
      </c>
      <c r="FP21" s="453">
        <v>1.0365440769944869</v>
      </c>
      <c r="FQ21" s="461">
        <v>1.1047178959435613</v>
      </c>
      <c r="FR21" s="484">
        <v>1.0092977499263878</v>
      </c>
      <c r="FS21" s="471">
        <v>1.1634461338196582</v>
      </c>
      <c r="FT21" s="374">
        <v>1.0143451638342758</v>
      </c>
      <c r="FU21" s="485">
        <v>1.2617615015035837</v>
      </c>
      <c r="FV21" s="357"/>
      <c r="FW21" s="357"/>
      <c r="FX21" s="359"/>
      <c r="FY21" s="362"/>
      <c r="FZ21" s="360"/>
      <c r="GA21" s="360"/>
      <c r="GB21" s="360"/>
      <c r="GC21" s="360"/>
      <c r="GD21" s="362"/>
      <c r="GE21" s="474"/>
      <c r="GF21" s="482">
        <v>1.7722871153605753</v>
      </c>
      <c r="GG21" s="483">
        <v>1.0036109096218702</v>
      </c>
      <c r="GH21" s="453">
        <v>1.1393517077535156</v>
      </c>
      <c r="GI21" s="461">
        <v>1.4158223535101706</v>
      </c>
      <c r="GJ21" s="484">
        <v>1.0628465394711888</v>
      </c>
      <c r="GK21" s="471">
        <v>1.2201371497402236</v>
      </c>
      <c r="GL21" s="374">
        <v>1.000330056999658</v>
      </c>
      <c r="GM21" s="485">
        <v>0.99090043431412678</v>
      </c>
      <c r="GN21" s="360"/>
      <c r="GO21" s="360"/>
      <c r="GP21" s="362"/>
      <c r="GQ21" s="337"/>
      <c r="GR21" s="343"/>
      <c r="GS21" s="343"/>
      <c r="GT21" s="343"/>
      <c r="GU21" s="343"/>
      <c r="GV21" s="337"/>
      <c r="GW21" s="467"/>
      <c r="GX21" s="478">
        <v>1.1651094998969471</v>
      </c>
      <c r="GY21" s="479">
        <v>1.0492076925913985</v>
      </c>
      <c r="GZ21" s="450">
        <v>1.0507142942677716</v>
      </c>
      <c r="HA21" s="459">
        <v>1.1384691905132436</v>
      </c>
      <c r="HB21" s="480">
        <v>0.95570051800530442</v>
      </c>
      <c r="HC21" s="468">
        <v>1.0571637358249188</v>
      </c>
      <c r="HD21" s="367">
        <v>0.95589721621182422</v>
      </c>
      <c r="HE21" s="481">
        <v>1.1181045676876555</v>
      </c>
      <c r="HF21" s="343"/>
      <c r="HG21" s="343"/>
      <c r="HH21" s="337"/>
    </row>
    <row r="22" spans="1:216" ht="16.5" customHeight="1" thickTop="1" thickBot="1">
      <c r="A22" s="337"/>
      <c r="B22" s="343"/>
      <c r="C22" s="343"/>
      <c r="D22" s="343"/>
      <c r="E22" s="343"/>
      <c r="F22" s="343"/>
      <c r="G22" s="467"/>
      <c r="H22" s="486">
        <v>336.15</v>
      </c>
      <c r="I22" s="480">
        <v>262.50700000000001</v>
      </c>
      <c r="J22" s="480">
        <v>184.36799999999999</v>
      </c>
      <c r="K22" s="487">
        <v>208.17500000000001</v>
      </c>
      <c r="L22" s="367">
        <v>292.52300000000002</v>
      </c>
      <c r="M22" s="488">
        <v>103.96</v>
      </c>
      <c r="N22" s="392">
        <v>133.285</v>
      </c>
      <c r="O22" s="343"/>
      <c r="P22" s="343"/>
      <c r="Q22" s="343"/>
      <c r="R22" s="337"/>
      <c r="S22" s="349"/>
      <c r="T22" s="347"/>
      <c r="U22" s="347"/>
      <c r="V22" s="347"/>
      <c r="W22" s="347"/>
      <c r="X22" s="347"/>
      <c r="Y22" s="469"/>
      <c r="Z22" s="486">
        <v>20.60806187713818</v>
      </c>
      <c r="AA22" s="480">
        <v>20.677924779148746</v>
      </c>
      <c r="AB22" s="480">
        <v>20.005640892128788</v>
      </c>
      <c r="AC22" s="487">
        <v>22.788038909571274</v>
      </c>
      <c r="AD22" s="367">
        <v>22.544893905778348</v>
      </c>
      <c r="AE22" s="488">
        <v>20.950365525201999</v>
      </c>
      <c r="AF22" s="392">
        <v>22.481899688637132</v>
      </c>
      <c r="AG22" s="349"/>
      <c r="AH22" s="347"/>
      <c r="AI22" s="347"/>
      <c r="AJ22" s="349"/>
      <c r="AK22" s="338"/>
      <c r="AL22" s="350"/>
      <c r="AM22" s="350"/>
      <c r="AN22" s="350"/>
      <c r="AO22" s="350"/>
      <c r="AP22" s="350"/>
      <c r="AQ22" s="470"/>
      <c r="AR22" s="489">
        <v>0.179404148366302</v>
      </c>
      <c r="AS22" s="484">
        <v>0.29497295618057301</v>
      </c>
      <c r="AT22" s="484">
        <v>0.33111691009253297</v>
      </c>
      <c r="AU22" s="490">
        <v>0.46251132152974594</v>
      </c>
      <c r="AV22" s="374">
        <v>0.25257568340748499</v>
      </c>
      <c r="AW22" s="491">
        <v>0.38858065381646201</v>
      </c>
      <c r="AX22" s="399">
        <v>0.78207598999142591</v>
      </c>
      <c r="AY22" s="350"/>
      <c r="AZ22" s="350"/>
      <c r="BA22" s="350"/>
      <c r="BB22" s="338"/>
      <c r="BC22" s="356"/>
      <c r="BD22" s="354"/>
      <c r="BE22" s="354"/>
      <c r="BF22" s="354"/>
      <c r="BG22" s="354"/>
      <c r="BH22" s="354"/>
      <c r="BI22" s="472"/>
      <c r="BJ22" s="489">
        <v>1.2700598691060538</v>
      </c>
      <c r="BK22" s="484">
        <v>1.1333197781392497</v>
      </c>
      <c r="BL22" s="484">
        <v>1.1263183551375511</v>
      </c>
      <c r="BM22" s="490">
        <v>1.0843885853248469</v>
      </c>
      <c r="BN22" s="374">
        <v>1.1515931012262284</v>
      </c>
      <c r="BO22" s="491">
        <v>1.2295877771498653</v>
      </c>
      <c r="BP22" s="399">
        <v>1.0845171999849945</v>
      </c>
      <c r="BQ22" s="356"/>
      <c r="BR22" s="354"/>
      <c r="BS22" s="354"/>
      <c r="BT22" s="356"/>
      <c r="BU22" s="359"/>
      <c r="BV22" s="357"/>
      <c r="BW22" s="357"/>
      <c r="BX22" s="357"/>
      <c r="BY22" s="357"/>
      <c r="BZ22" s="357"/>
      <c r="CA22" s="473"/>
      <c r="CB22" s="489">
        <v>1.4403437825375576</v>
      </c>
      <c r="CC22" s="484">
        <v>1.1926711716258995</v>
      </c>
      <c r="CD22" s="484">
        <v>0.98159608093595418</v>
      </c>
      <c r="CE22" s="490">
        <v>1.0675420319442777</v>
      </c>
      <c r="CF22" s="374">
        <v>0.79131010638479704</v>
      </c>
      <c r="CG22" s="491">
        <v>0.90996454465659871</v>
      </c>
      <c r="CH22" s="399">
        <v>0.73344946918257869</v>
      </c>
      <c r="CI22" s="357"/>
      <c r="CJ22" s="357"/>
      <c r="CK22" s="357"/>
      <c r="CL22" s="359"/>
      <c r="CM22" s="362"/>
      <c r="CN22" s="360"/>
      <c r="CO22" s="360"/>
      <c r="CP22" s="360"/>
      <c r="CQ22" s="360"/>
      <c r="CR22" s="360"/>
      <c r="CS22" s="474"/>
      <c r="CT22" s="489">
        <v>0.91724406886806487</v>
      </c>
      <c r="CU22" s="484">
        <v>0.88653445431931344</v>
      </c>
      <c r="CV22" s="484">
        <v>0.91734940445196567</v>
      </c>
      <c r="CW22" s="490">
        <v>0.82766167287138226</v>
      </c>
      <c r="CX22" s="374">
        <v>0.77821914857976981</v>
      </c>
      <c r="CY22" s="491">
        <v>0.91868153917372064</v>
      </c>
      <c r="CZ22" s="399">
        <v>0.80228065095472112</v>
      </c>
      <c r="DA22" s="362"/>
      <c r="DB22" s="360"/>
      <c r="DC22" s="360"/>
      <c r="DD22" s="362"/>
      <c r="DE22" s="338"/>
      <c r="DF22" s="350"/>
      <c r="DG22" s="350"/>
      <c r="DH22" s="350"/>
      <c r="DI22" s="350"/>
      <c r="DJ22" s="350"/>
      <c r="DK22" s="470"/>
      <c r="DL22" s="489">
        <v>1.2769613491082255</v>
      </c>
      <c r="DM22" s="484">
        <v>1.1305886105074665</v>
      </c>
      <c r="DN22" s="484">
        <v>1.0993434104458542</v>
      </c>
      <c r="DO22" s="490">
        <v>1.0716069253438572</v>
      </c>
      <c r="DP22" s="374">
        <v>1.0905318894212905</v>
      </c>
      <c r="DQ22" s="491">
        <v>1.1762610839704946</v>
      </c>
      <c r="DR22" s="399">
        <v>1.0284026026398556</v>
      </c>
      <c r="DS22" s="350"/>
      <c r="DT22" s="350"/>
      <c r="DU22" s="350"/>
      <c r="DV22" s="338"/>
      <c r="DW22" s="365"/>
      <c r="DX22" s="363"/>
      <c r="DY22" s="363"/>
      <c r="DZ22" s="363"/>
      <c r="EA22" s="363"/>
      <c r="EB22" s="363"/>
      <c r="EC22" s="475"/>
      <c r="ED22" s="489">
        <v>0.95500644195796303</v>
      </c>
      <c r="EE22" s="484">
        <v>0.95684819717841896</v>
      </c>
      <c r="EF22" s="484">
        <v>0.95838311982322599</v>
      </c>
      <c r="EG22" s="490">
        <v>0.96596172879099296</v>
      </c>
      <c r="EH22" s="374">
        <v>0.95070461370720105</v>
      </c>
      <c r="EI22" s="491">
        <v>0.94739421207919305</v>
      </c>
      <c r="EJ22" s="399">
        <v>0.93910285964453599</v>
      </c>
      <c r="EK22" s="363"/>
      <c r="EL22" s="363"/>
      <c r="EM22" s="363"/>
      <c r="EN22" s="365"/>
      <c r="EO22" s="154"/>
      <c r="EP22" s="150"/>
      <c r="EQ22" s="150"/>
      <c r="ER22" s="150"/>
      <c r="ES22" s="150"/>
      <c r="ET22" s="150"/>
      <c r="EU22" s="175"/>
      <c r="EV22" s="182">
        <v>0.99895435571670499</v>
      </c>
      <c r="EW22" s="180">
        <v>1.0004254579544101</v>
      </c>
      <c r="EX22" s="180">
        <v>1.0000698566436801</v>
      </c>
      <c r="EY22" s="183">
        <v>1.0004733800888099</v>
      </c>
      <c r="EZ22" s="157">
        <v>1.0015240907669101</v>
      </c>
      <c r="FA22" s="184">
        <v>1.00067579746246</v>
      </c>
      <c r="FB22" s="160">
        <v>1.0016239881515501</v>
      </c>
      <c r="FC22" s="154"/>
      <c r="FD22" s="150"/>
      <c r="FE22" s="150"/>
      <c r="FF22" s="154"/>
      <c r="FG22" s="359"/>
      <c r="FH22" s="357"/>
      <c r="FI22" s="357"/>
      <c r="FJ22" s="357"/>
      <c r="FK22" s="357"/>
      <c r="FL22" s="357"/>
      <c r="FM22" s="473"/>
      <c r="FN22" s="489">
        <v>1.1843826328897753</v>
      </c>
      <c r="FO22" s="484">
        <v>1.0418186484846652</v>
      </c>
      <c r="FP22" s="484">
        <v>0.99291909822084634</v>
      </c>
      <c r="FQ22" s="490">
        <v>1.0470327035693865</v>
      </c>
      <c r="FR22" s="374">
        <v>1.1207155846239032</v>
      </c>
      <c r="FS22" s="491">
        <v>1.1928531213740574</v>
      </c>
      <c r="FT22" s="399">
        <v>1.0523713127869228</v>
      </c>
      <c r="FU22" s="357"/>
      <c r="FV22" s="357"/>
      <c r="FW22" s="357"/>
      <c r="FX22" s="359"/>
      <c r="FY22" s="362"/>
      <c r="FZ22" s="360"/>
      <c r="GA22" s="360"/>
      <c r="GB22" s="360"/>
      <c r="GC22" s="360"/>
      <c r="GD22" s="360"/>
      <c r="GE22" s="474"/>
      <c r="GF22" s="489">
        <v>1.3205694072586642</v>
      </c>
      <c r="GG22" s="484">
        <v>0.94069991466894221</v>
      </c>
      <c r="GH22" s="484">
        <v>0.98816133019287511</v>
      </c>
      <c r="GI22" s="490">
        <v>0.74281411372643213</v>
      </c>
      <c r="GJ22" s="374">
        <v>0.91714209224573795</v>
      </c>
      <c r="GK22" s="491">
        <v>1.0620870557185456</v>
      </c>
      <c r="GL22" s="399">
        <v>0.83153832717485088</v>
      </c>
      <c r="GM22" s="362"/>
      <c r="GN22" s="360"/>
      <c r="GO22" s="360"/>
      <c r="GP22" s="362"/>
      <c r="GQ22" s="337"/>
      <c r="GR22" s="343"/>
      <c r="GS22" s="343"/>
      <c r="GT22" s="343"/>
      <c r="GU22" s="343"/>
      <c r="GV22" s="343"/>
      <c r="GW22" s="467"/>
      <c r="GX22" s="486">
        <v>1.2250902593403972</v>
      </c>
      <c r="GY22" s="480">
        <v>1.065031763635115</v>
      </c>
      <c r="GZ22" s="480">
        <v>1.0415688791744433</v>
      </c>
      <c r="HA22" s="487">
        <v>1.010188266113538</v>
      </c>
      <c r="HB22" s="367">
        <v>1.0365432999796984</v>
      </c>
      <c r="HC22" s="488">
        <v>1.119016257530532</v>
      </c>
      <c r="HD22" s="392">
        <v>0.9635517950864988</v>
      </c>
      <c r="HE22" s="343"/>
      <c r="HF22" s="343"/>
      <c r="HG22" s="343"/>
      <c r="HH22" s="337"/>
    </row>
    <row r="23" spans="1:216" ht="16.5" customHeight="1" thickTop="1">
      <c r="A23" s="337"/>
      <c r="B23" s="343"/>
      <c r="C23" s="343"/>
      <c r="D23" s="343"/>
      <c r="E23" s="343"/>
      <c r="F23" s="343"/>
      <c r="G23" s="467"/>
      <c r="H23" s="344">
        <v>148.81299999999999</v>
      </c>
      <c r="I23" s="492">
        <v>218.31700000000001</v>
      </c>
      <c r="J23" s="367">
        <v>289.875</v>
      </c>
      <c r="K23" s="367">
        <v>552.947</v>
      </c>
      <c r="L23" s="367">
        <v>97.563999999999993</v>
      </c>
      <c r="M23" s="459">
        <v>134.327</v>
      </c>
      <c r="N23" s="493">
        <v>166.34299999999999</v>
      </c>
      <c r="O23" s="337"/>
      <c r="P23" s="343"/>
      <c r="Q23" s="343"/>
      <c r="R23" s="337"/>
      <c r="S23" s="349"/>
      <c r="T23" s="347"/>
      <c r="U23" s="347"/>
      <c r="V23" s="347"/>
      <c r="W23" s="347"/>
      <c r="X23" s="347"/>
      <c r="Y23" s="469"/>
      <c r="Z23" s="344">
        <v>22.469139120910135</v>
      </c>
      <c r="AA23" s="492">
        <v>21.736282561596209</v>
      </c>
      <c r="AB23" s="367">
        <v>17.003536006899527</v>
      </c>
      <c r="AC23" s="367">
        <v>18.06357571340472</v>
      </c>
      <c r="AD23" s="367">
        <v>19.517444959206266</v>
      </c>
      <c r="AE23" s="459">
        <v>21.162536198977122</v>
      </c>
      <c r="AF23" s="493">
        <v>22.832340405066638</v>
      </c>
      <c r="AG23" s="349"/>
      <c r="AH23" s="347"/>
      <c r="AI23" s="347"/>
      <c r="AJ23" s="349"/>
      <c r="AK23" s="338"/>
      <c r="AL23" s="350"/>
      <c r="AM23" s="350"/>
      <c r="AN23" s="350"/>
      <c r="AO23" s="350"/>
      <c r="AP23" s="350"/>
      <c r="AQ23" s="470"/>
      <c r="AR23" s="351">
        <v>0.40828594937920598</v>
      </c>
      <c r="AS23" s="494">
        <v>0.30861129052937003</v>
      </c>
      <c r="AT23" s="374">
        <v>0.323348841629922</v>
      </c>
      <c r="AU23" s="374">
        <v>0.66095651127397992</v>
      </c>
      <c r="AV23" s="374">
        <v>0.51584988832473799</v>
      </c>
      <c r="AW23" s="461">
        <v>0.65602753311395601</v>
      </c>
      <c r="AX23" s="495">
        <v>0.77838893048465307</v>
      </c>
      <c r="AY23" s="338"/>
      <c r="AZ23" s="350"/>
      <c r="BA23" s="350"/>
      <c r="BB23" s="338"/>
      <c r="BC23" s="356"/>
      <c r="BD23" s="354"/>
      <c r="BE23" s="354"/>
      <c r="BF23" s="354"/>
      <c r="BG23" s="354"/>
      <c r="BH23" s="354"/>
      <c r="BI23" s="472"/>
      <c r="BJ23" s="351">
        <v>1.1263361987863965</v>
      </c>
      <c r="BK23" s="494">
        <v>1.1134245157271307</v>
      </c>
      <c r="BL23" s="374">
        <v>1.0814007115135835</v>
      </c>
      <c r="BM23" s="374">
        <v>1.0039255570606225</v>
      </c>
      <c r="BN23" s="374">
        <v>1.1148031676643024</v>
      </c>
      <c r="BO23" s="461">
        <v>1.1427846086415985</v>
      </c>
      <c r="BP23" s="495">
        <v>1.1164220917020855</v>
      </c>
      <c r="BQ23" s="356"/>
      <c r="BR23" s="354"/>
      <c r="BS23" s="354"/>
      <c r="BT23" s="356"/>
      <c r="BU23" s="359"/>
      <c r="BV23" s="357"/>
      <c r="BW23" s="357"/>
      <c r="BX23" s="357"/>
      <c r="BY23" s="357"/>
      <c r="BZ23" s="357"/>
      <c r="CA23" s="473"/>
      <c r="CB23" s="351">
        <v>0.62733183802826364</v>
      </c>
      <c r="CC23" s="494">
        <v>1.2027809618582153</v>
      </c>
      <c r="CD23" s="374">
        <v>1.3592568995256575</v>
      </c>
      <c r="CE23" s="374">
        <v>1.1710951727742442</v>
      </c>
      <c r="CF23" s="374">
        <v>1.0468607465356075</v>
      </c>
      <c r="CG23" s="461">
        <v>0.80605734978820343</v>
      </c>
      <c r="CH23" s="495">
        <v>0.6516893933017921</v>
      </c>
      <c r="CI23" s="359"/>
      <c r="CJ23" s="357"/>
      <c r="CK23" s="357"/>
      <c r="CL23" s="359"/>
      <c r="CM23" s="362"/>
      <c r="CN23" s="360"/>
      <c r="CO23" s="360"/>
      <c r="CP23" s="360"/>
      <c r="CQ23" s="360"/>
      <c r="CR23" s="360"/>
      <c r="CS23" s="474"/>
      <c r="CT23" s="351">
        <v>0.88891962983744699</v>
      </c>
      <c r="CU23" s="494">
        <v>0.8180833375321207</v>
      </c>
      <c r="CV23" s="374">
        <v>1.1240795601552394</v>
      </c>
      <c r="CW23" s="374">
        <v>0.92874130567667423</v>
      </c>
      <c r="CX23" s="374">
        <v>0.94501846224017061</v>
      </c>
      <c r="CY23" s="461">
        <v>0.89537931456445841</v>
      </c>
      <c r="CZ23" s="495">
        <v>0.80234280597921159</v>
      </c>
      <c r="DA23" s="362"/>
      <c r="DB23" s="360"/>
      <c r="DC23" s="360"/>
      <c r="DD23" s="362"/>
      <c r="DE23" s="338"/>
      <c r="DF23" s="350"/>
      <c r="DG23" s="350"/>
      <c r="DH23" s="350"/>
      <c r="DI23" s="350"/>
      <c r="DJ23" s="350"/>
      <c r="DK23" s="470"/>
      <c r="DL23" s="351">
        <v>1.0533689855837802</v>
      </c>
      <c r="DM23" s="494">
        <v>1.1124741668111704</v>
      </c>
      <c r="DN23" s="374">
        <v>1.1183165088413192</v>
      </c>
      <c r="DO23" s="374">
        <v>1.0219511770209735</v>
      </c>
      <c r="DP23" s="374">
        <v>1.0991655045404247</v>
      </c>
      <c r="DQ23" s="461">
        <v>1.0899289330944077</v>
      </c>
      <c r="DR23" s="495">
        <v>1.0446093025914149</v>
      </c>
      <c r="DS23" s="338"/>
      <c r="DT23" s="350"/>
      <c r="DU23" s="350"/>
      <c r="DV23" s="338"/>
      <c r="DW23" s="365"/>
      <c r="DX23" s="363"/>
      <c r="DY23" s="363"/>
      <c r="DZ23" s="363"/>
      <c r="EA23" s="363"/>
      <c r="EB23" s="363"/>
      <c r="EC23" s="475"/>
      <c r="ED23" s="351">
        <v>0.94570805102417299</v>
      </c>
      <c r="EE23" s="494">
        <v>0.94595063547991598</v>
      </c>
      <c r="EF23" s="374">
        <v>0.944514699638621</v>
      </c>
      <c r="EG23" s="374">
        <v>0.95537149425509804</v>
      </c>
      <c r="EH23" s="374">
        <v>0.95447609628452401</v>
      </c>
      <c r="EI23" s="461">
        <v>0.94846931260455802</v>
      </c>
      <c r="EJ23" s="495">
        <v>0.96427521748971301</v>
      </c>
      <c r="EK23" s="363"/>
      <c r="EL23" s="363"/>
      <c r="EM23" s="363"/>
      <c r="EN23" s="365"/>
      <c r="EO23" s="154"/>
      <c r="EP23" s="150"/>
      <c r="EQ23" s="150"/>
      <c r="ER23" s="150"/>
      <c r="ES23" s="150"/>
      <c r="ET23" s="150"/>
      <c r="EU23" s="175"/>
      <c r="EV23" s="151">
        <v>1.0006679296493499</v>
      </c>
      <c r="EW23" s="185">
        <v>1.0013724565505999</v>
      </c>
      <c r="EX23" s="157">
        <v>0.99892312288284302</v>
      </c>
      <c r="EY23" s="157">
        <v>1.0005258321762101</v>
      </c>
      <c r="EZ23" s="157">
        <v>1.0006680488586399</v>
      </c>
      <c r="FA23" s="172">
        <v>1.0041534900665301</v>
      </c>
      <c r="FB23" s="186">
        <v>1.0048898458480799</v>
      </c>
      <c r="FC23" s="154"/>
      <c r="FD23" s="150"/>
      <c r="FE23" s="150"/>
      <c r="FF23" s="154"/>
      <c r="FG23" s="359"/>
      <c r="FH23" s="357"/>
      <c r="FI23" s="357"/>
      <c r="FJ23" s="357"/>
      <c r="FK23" s="357"/>
      <c r="FL23" s="357"/>
      <c r="FM23" s="473"/>
      <c r="FN23" s="351">
        <v>1.023271639968242</v>
      </c>
      <c r="FO23" s="494">
        <v>1.0944476700505319</v>
      </c>
      <c r="FP23" s="374">
        <v>1.1504485403359481</v>
      </c>
      <c r="FQ23" s="374">
        <v>1.0232427531393007</v>
      </c>
      <c r="FR23" s="374">
        <v>1.0589320645854925</v>
      </c>
      <c r="FS23" s="461">
        <v>1.0930928975443357</v>
      </c>
      <c r="FT23" s="495">
        <v>1.0660667298119488</v>
      </c>
      <c r="FU23" s="359"/>
      <c r="FV23" s="357"/>
      <c r="FW23" s="357"/>
      <c r="FX23" s="359"/>
      <c r="FY23" s="362"/>
      <c r="FZ23" s="360"/>
      <c r="GA23" s="360"/>
      <c r="GB23" s="360"/>
      <c r="GC23" s="360"/>
      <c r="GD23" s="360"/>
      <c r="GE23" s="474"/>
      <c r="GF23" s="351">
        <v>0.7845571077459631</v>
      </c>
      <c r="GG23" s="494">
        <v>0.93541730602747386</v>
      </c>
      <c r="GH23" s="374">
        <v>1.4571137343682621</v>
      </c>
      <c r="GI23" s="374">
        <v>1.0328757774253228</v>
      </c>
      <c r="GJ23" s="374">
        <v>0.93913978901029072</v>
      </c>
      <c r="GK23" s="461">
        <v>0.88469933678634971</v>
      </c>
      <c r="GL23" s="495">
        <v>0.74937412830717254</v>
      </c>
      <c r="GM23" s="362"/>
      <c r="GN23" s="360"/>
      <c r="GO23" s="360"/>
      <c r="GP23" s="362"/>
      <c r="GQ23" s="337"/>
      <c r="GR23" s="343"/>
      <c r="GS23" s="343"/>
      <c r="GT23" s="343"/>
      <c r="GU23" s="343"/>
      <c r="GV23" s="343"/>
      <c r="GW23" s="467"/>
      <c r="GX23" s="344">
        <v>0.97951122972834115</v>
      </c>
      <c r="GY23" s="492">
        <v>1.0471353569789095</v>
      </c>
      <c r="GZ23" s="367">
        <v>1.1040519407501697</v>
      </c>
      <c r="HA23" s="367">
        <v>0.98834009149245516</v>
      </c>
      <c r="HB23" s="367">
        <v>1.0409860191587172</v>
      </c>
      <c r="HC23" s="459">
        <v>1.0300782332287466</v>
      </c>
      <c r="HD23" s="493">
        <v>0.99463879688649848</v>
      </c>
      <c r="HE23" s="337"/>
      <c r="HF23" s="343"/>
      <c r="HG23" s="343"/>
      <c r="HH23" s="337"/>
    </row>
    <row r="24" spans="1:216" ht="16.5" customHeight="1">
      <c r="A24" s="337"/>
      <c r="B24" s="343"/>
      <c r="C24" s="343"/>
      <c r="D24" s="343"/>
      <c r="E24" s="343"/>
      <c r="F24" s="337"/>
      <c r="G24" s="467"/>
      <c r="H24" s="391">
        <v>308.61399999999998</v>
      </c>
      <c r="I24" s="420">
        <v>184.922</v>
      </c>
      <c r="J24" s="367">
        <v>141.226</v>
      </c>
      <c r="K24" s="367">
        <v>376.45499999999998</v>
      </c>
      <c r="L24" s="367">
        <v>192.93299999999999</v>
      </c>
      <c r="M24" s="464">
        <v>151.78700000000001</v>
      </c>
      <c r="N24" s="392">
        <v>401.822</v>
      </c>
      <c r="O24" s="343"/>
      <c r="P24" s="343"/>
      <c r="Q24" s="337"/>
      <c r="R24" s="337"/>
      <c r="S24" s="349"/>
      <c r="T24" s="347"/>
      <c r="U24" s="347"/>
      <c r="V24" s="347"/>
      <c r="W24" s="347"/>
      <c r="X24" s="349"/>
      <c r="Y24" s="469"/>
      <c r="Z24" s="391">
        <v>24.463893407298436</v>
      </c>
      <c r="AA24" s="420">
        <v>16.718940958890776</v>
      </c>
      <c r="AB24" s="367">
        <v>18.900202512285276</v>
      </c>
      <c r="AC24" s="367">
        <v>11.010346522160683</v>
      </c>
      <c r="AD24" s="367">
        <v>18.609050810384954</v>
      </c>
      <c r="AE24" s="464">
        <v>20.346274713908304</v>
      </c>
      <c r="AF24" s="392">
        <v>11.224870713898195</v>
      </c>
      <c r="AG24" s="347"/>
      <c r="AH24" s="347"/>
      <c r="AI24" s="349"/>
      <c r="AJ24" s="349"/>
      <c r="AK24" s="338"/>
      <c r="AL24" s="350"/>
      <c r="AM24" s="350"/>
      <c r="AN24" s="350"/>
      <c r="AO24" s="350"/>
      <c r="AP24" s="338"/>
      <c r="AQ24" s="470"/>
      <c r="AR24" s="403">
        <v>0.43190219439566102</v>
      </c>
      <c r="AS24" s="430">
        <v>0.45983246527612198</v>
      </c>
      <c r="AT24" s="374">
        <v>0.54792254231870197</v>
      </c>
      <c r="AU24" s="374">
        <v>0.59063807129859902</v>
      </c>
      <c r="AV24" s="374">
        <v>0.52683553658425797</v>
      </c>
      <c r="AW24" s="466">
        <v>0.67645292729139306</v>
      </c>
      <c r="AX24" s="399">
        <v>0.90617416426539399</v>
      </c>
      <c r="AY24" s="350"/>
      <c r="AZ24" s="350"/>
      <c r="BA24" s="338"/>
      <c r="BB24" s="338"/>
      <c r="BC24" s="356"/>
      <c r="BD24" s="354"/>
      <c r="BE24" s="354"/>
      <c r="BF24" s="354"/>
      <c r="BG24" s="354"/>
      <c r="BH24" s="356"/>
      <c r="BI24" s="472"/>
      <c r="BJ24" s="403">
        <v>1.1612838975224715</v>
      </c>
      <c r="BK24" s="430">
        <v>1.0182352221477162</v>
      </c>
      <c r="BL24" s="374">
        <v>1.0370728920312124</v>
      </c>
      <c r="BM24" s="374">
        <v>0.88637494853302523</v>
      </c>
      <c r="BN24" s="374">
        <v>1.166122760232827</v>
      </c>
      <c r="BO24" s="466">
        <v>1.1195024730378755</v>
      </c>
      <c r="BP24" s="399">
        <v>0.82424283949111798</v>
      </c>
      <c r="BQ24" s="354"/>
      <c r="BR24" s="354"/>
      <c r="BS24" s="356"/>
      <c r="BT24" s="356"/>
      <c r="BU24" s="359"/>
      <c r="BV24" s="357"/>
      <c r="BW24" s="357"/>
      <c r="BX24" s="357"/>
      <c r="BY24" s="357"/>
      <c r="BZ24" s="359"/>
      <c r="CA24" s="473"/>
      <c r="CB24" s="403">
        <v>0.93392494345687493</v>
      </c>
      <c r="CC24" s="430">
        <v>0.89647645358583616</v>
      </c>
      <c r="CD24" s="374">
        <v>0.71276441439607441</v>
      </c>
      <c r="CE24" s="374">
        <v>1.2163270676442071</v>
      </c>
      <c r="CF24" s="374">
        <v>1.0230847625859754</v>
      </c>
      <c r="CG24" s="466">
        <v>0.80696181161759573</v>
      </c>
      <c r="CH24" s="399">
        <v>1.1625881609269777</v>
      </c>
      <c r="CI24" s="357"/>
      <c r="CJ24" s="357"/>
      <c r="CK24" s="359"/>
      <c r="CL24" s="359"/>
      <c r="CM24" s="362"/>
      <c r="CN24" s="360"/>
      <c r="CO24" s="360"/>
      <c r="CP24" s="360"/>
      <c r="CQ24" s="360"/>
      <c r="CR24" s="362"/>
      <c r="CS24" s="474"/>
      <c r="CT24" s="403">
        <v>0.86134681997576257</v>
      </c>
      <c r="CU24" s="430">
        <v>1.0592961998842756</v>
      </c>
      <c r="CV24" s="374">
        <v>1.0010141103621146</v>
      </c>
      <c r="CW24" s="374">
        <v>1.0235407452417951</v>
      </c>
      <c r="CX24" s="374">
        <v>1.0406793582487184</v>
      </c>
      <c r="CY24" s="466">
        <v>0.94837708433528567</v>
      </c>
      <c r="CZ24" s="399">
        <v>1.0570038630289034</v>
      </c>
      <c r="DA24" s="360"/>
      <c r="DB24" s="360"/>
      <c r="DC24" s="362"/>
      <c r="DD24" s="362"/>
      <c r="DE24" s="338"/>
      <c r="DF24" s="350"/>
      <c r="DG24" s="350"/>
      <c r="DH24" s="350"/>
      <c r="DI24" s="350"/>
      <c r="DJ24" s="338"/>
      <c r="DK24" s="470"/>
      <c r="DL24" s="403">
        <v>1.1200825089526536</v>
      </c>
      <c r="DM24" s="430">
        <v>1.0045378154111393</v>
      </c>
      <c r="DN24" s="374">
        <v>0.99455613120959352</v>
      </c>
      <c r="DO24" s="374">
        <v>0.93380016786989117</v>
      </c>
      <c r="DP24" s="374">
        <v>1.1428260663655985</v>
      </c>
      <c r="DQ24" s="466">
        <v>1.0728706997188246</v>
      </c>
      <c r="DR24" s="399">
        <v>0.87669563423175967</v>
      </c>
      <c r="DS24" s="350"/>
      <c r="DT24" s="350"/>
      <c r="DU24" s="338"/>
      <c r="DV24" s="338"/>
      <c r="DW24" s="365"/>
      <c r="DX24" s="363"/>
      <c r="DY24" s="363"/>
      <c r="DZ24" s="363"/>
      <c r="EA24" s="363"/>
      <c r="EB24" s="365"/>
      <c r="EC24" s="475"/>
      <c r="ED24" s="403">
        <v>0.94519873832827495</v>
      </c>
      <c r="EE24" s="430">
        <v>0.94419521625213498</v>
      </c>
      <c r="EF24" s="374">
        <v>0.95535758431703</v>
      </c>
      <c r="EG24" s="374">
        <v>0.95558637109450895</v>
      </c>
      <c r="EH24" s="374">
        <v>0.94866282285083703</v>
      </c>
      <c r="EI24" s="466">
        <v>0.95421965378649898</v>
      </c>
      <c r="EJ24" s="399">
        <v>0.95973065850762795</v>
      </c>
      <c r="EK24" s="363"/>
      <c r="EL24" s="363"/>
      <c r="EM24" s="365"/>
      <c r="EN24" s="365"/>
      <c r="EO24" s="154"/>
      <c r="EP24" s="150"/>
      <c r="EQ24" s="150"/>
      <c r="ER24" s="150"/>
      <c r="ES24" s="150"/>
      <c r="ET24" s="154"/>
      <c r="EU24" s="175"/>
      <c r="EV24" s="159">
        <v>1.0038881301879901</v>
      </c>
      <c r="EW24" s="164">
        <v>0.99941045045852706</v>
      </c>
      <c r="EX24" s="157">
        <v>1.00024390220642</v>
      </c>
      <c r="EY24" s="157">
        <v>0.99763727188110396</v>
      </c>
      <c r="EZ24" s="157">
        <v>0.99894207715988204</v>
      </c>
      <c r="FA24" s="174">
        <v>1.0004459619522099</v>
      </c>
      <c r="FB24" s="160">
        <v>0.99720770120620705</v>
      </c>
      <c r="FC24" s="150"/>
      <c r="FD24" s="150"/>
      <c r="FE24" s="154"/>
      <c r="FF24" s="154"/>
      <c r="FG24" s="359"/>
      <c r="FH24" s="357"/>
      <c r="FI24" s="357"/>
      <c r="FJ24" s="357"/>
      <c r="FK24" s="357"/>
      <c r="FL24" s="359"/>
      <c r="FM24" s="473"/>
      <c r="FN24" s="403">
        <v>1.1232867429623348</v>
      </c>
      <c r="FO24" s="430">
        <v>1.0415520869107893</v>
      </c>
      <c r="FP24" s="374">
        <v>1.0157291296258975</v>
      </c>
      <c r="FQ24" s="374">
        <v>0.91062892689317188</v>
      </c>
      <c r="FR24" s="374">
        <v>1.1326906965291423</v>
      </c>
      <c r="FS24" s="466">
        <v>1.0490575700923135</v>
      </c>
      <c r="FT24" s="399">
        <v>0.91445922076893005</v>
      </c>
      <c r="FU24" s="357"/>
      <c r="FV24" s="357"/>
      <c r="FW24" s="359"/>
      <c r="FX24" s="359"/>
      <c r="FY24" s="362"/>
      <c r="FZ24" s="360"/>
      <c r="GA24" s="360"/>
      <c r="GB24" s="360"/>
      <c r="GC24" s="360"/>
      <c r="GD24" s="362"/>
      <c r="GE24" s="474"/>
      <c r="GF24" s="403">
        <v>0.77918983139131726</v>
      </c>
      <c r="GG24" s="430">
        <v>1.0600375597549236</v>
      </c>
      <c r="GH24" s="374">
        <v>0.93307900545933464</v>
      </c>
      <c r="GI24" s="374">
        <v>1.4203883930350241</v>
      </c>
      <c r="GJ24" s="374">
        <v>1.1974679195627498</v>
      </c>
      <c r="GK24" s="466">
        <v>0.88536330927549789</v>
      </c>
      <c r="GL24" s="399">
        <v>1.256568828983978</v>
      </c>
      <c r="GM24" s="360"/>
      <c r="GN24" s="360"/>
      <c r="GO24" s="362"/>
      <c r="GP24" s="362"/>
      <c r="GQ24" s="337"/>
      <c r="GR24" s="343"/>
      <c r="GS24" s="343"/>
      <c r="GT24" s="343"/>
      <c r="GU24" s="343"/>
      <c r="GV24" s="337"/>
      <c r="GW24" s="467"/>
      <c r="GX24" s="391">
        <v>1.042680402115183</v>
      </c>
      <c r="GY24" s="420">
        <v>0.96900817460598265</v>
      </c>
      <c r="GZ24" s="367">
        <v>0.95688976374109014</v>
      </c>
      <c r="HA24" s="367">
        <v>0.94417025946246114</v>
      </c>
      <c r="HB24" s="367">
        <v>1.0997357787700941</v>
      </c>
      <c r="HC24" s="464">
        <v>1.0143769387446397</v>
      </c>
      <c r="HD24" s="392">
        <v>0.88874650233751429</v>
      </c>
      <c r="HE24" s="343"/>
      <c r="HF24" s="343"/>
      <c r="HG24" s="337"/>
      <c r="HH24" s="337"/>
    </row>
    <row r="25" spans="1:216" ht="16.5" customHeight="1">
      <c r="A25" s="337"/>
      <c r="B25" s="343"/>
      <c r="C25" s="343"/>
      <c r="D25" s="343"/>
      <c r="E25" s="343"/>
      <c r="F25" s="337"/>
      <c r="G25" s="467"/>
      <c r="H25" s="367">
        <v>278.41000000000003</v>
      </c>
      <c r="I25" s="367">
        <v>284.45400000000001</v>
      </c>
      <c r="J25" s="496">
        <v>132.60400000000001</v>
      </c>
      <c r="K25" s="420">
        <v>93.915999999999997</v>
      </c>
      <c r="L25" s="464">
        <v>126.211</v>
      </c>
      <c r="M25" s="367">
        <v>390.05200000000002</v>
      </c>
      <c r="N25" s="392">
        <v>329.65499999999997</v>
      </c>
      <c r="O25" s="343"/>
      <c r="P25" s="337"/>
      <c r="Q25" s="337"/>
      <c r="R25" s="337"/>
      <c r="S25" s="349"/>
      <c r="T25" s="347"/>
      <c r="U25" s="347"/>
      <c r="V25" s="347"/>
      <c r="W25" s="347"/>
      <c r="X25" s="349"/>
      <c r="Y25" s="469"/>
      <c r="Z25" s="367">
        <v>16.050429223088251</v>
      </c>
      <c r="AA25" s="367">
        <v>16.902908730409838</v>
      </c>
      <c r="AB25" s="496">
        <v>19.723386926487887</v>
      </c>
      <c r="AC25" s="420">
        <v>20.766429575365219</v>
      </c>
      <c r="AD25" s="464">
        <v>20.972023040780915</v>
      </c>
      <c r="AE25" s="367">
        <v>19.037461671777095</v>
      </c>
      <c r="AF25" s="392">
        <v>21.722406758580938</v>
      </c>
      <c r="AG25" s="347"/>
      <c r="AH25" s="349"/>
      <c r="AI25" s="349"/>
      <c r="AJ25" s="349"/>
      <c r="AK25" s="338"/>
      <c r="AL25" s="350"/>
      <c r="AM25" s="350"/>
      <c r="AN25" s="350"/>
      <c r="AO25" s="350"/>
      <c r="AP25" s="338"/>
      <c r="AQ25" s="470"/>
      <c r="AR25" s="374">
        <v>0.56688399054110106</v>
      </c>
      <c r="AS25" s="374">
        <v>0.58975839056074597</v>
      </c>
      <c r="AT25" s="497">
        <v>0.266386405564845</v>
      </c>
      <c r="AU25" s="430">
        <v>0.66538620740175203</v>
      </c>
      <c r="AV25" s="466">
        <v>0.78677991405129399</v>
      </c>
      <c r="AW25" s="374">
        <v>0.80145066604018189</v>
      </c>
      <c r="AX25" s="399">
        <v>0.60168504714965798</v>
      </c>
      <c r="AY25" s="350"/>
      <c r="AZ25" s="338"/>
      <c r="BA25" s="338"/>
      <c r="BB25" s="338"/>
      <c r="BC25" s="356"/>
      <c r="BD25" s="354"/>
      <c r="BE25" s="354"/>
      <c r="BF25" s="354"/>
      <c r="BG25" s="354"/>
      <c r="BH25" s="356"/>
      <c r="BI25" s="472"/>
      <c r="BJ25" s="374">
        <v>1.0697168743938796</v>
      </c>
      <c r="BK25" s="374">
        <v>1.0774291493527952</v>
      </c>
      <c r="BL25" s="497">
        <v>1.1735186391436156</v>
      </c>
      <c r="BM25" s="430">
        <v>1.0878803931172538</v>
      </c>
      <c r="BN25" s="466">
        <v>1.0146862199015934</v>
      </c>
      <c r="BO25" s="374">
        <v>0.95813258552705793</v>
      </c>
      <c r="BP25" s="399">
        <v>1.0076120300010618</v>
      </c>
      <c r="BQ25" s="354"/>
      <c r="BR25" s="356"/>
      <c r="BS25" s="356"/>
      <c r="BT25" s="356"/>
      <c r="BU25" s="359"/>
      <c r="BV25" s="357"/>
      <c r="BW25" s="357"/>
      <c r="BX25" s="357"/>
      <c r="BY25" s="357"/>
      <c r="BZ25" s="359"/>
      <c r="CA25" s="473"/>
      <c r="CB25" s="374">
        <v>1.0100037938651629</v>
      </c>
      <c r="CC25" s="374">
        <v>0.74625527106315959</v>
      </c>
      <c r="CD25" s="497">
        <v>0.67834291857711682</v>
      </c>
      <c r="CE25" s="430">
        <v>0.89173611591741553</v>
      </c>
      <c r="CF25" s="466">
        <v>0.82017440040883915</v>
      </c>
      <c r="CG25" s="374">
        <v>0.80365142019525604</v>
      </c>
      <c r="CH25" s="399">
        <v>0.74820494152978112</v>
      </c>
      <c r="CI25" s="357"/>
      <c r="CJ25" s="359"/>
      <c r="CK25" s="359"/>
      <c r="CL25" s="359"/>
      <c r="CM25" s="362"/>
      <c r="CN25" s="360"/>
      <c r="CO25" s="360"/>
      <c r="CP25" s="360"/>
      <c r="CQ25" s="360"/>
      <c r="CR25" s="362"/>
      <c r="CS25" s="474"/>
      <c r="CT25" s="374">
        <v>1.1378134989763298</v>
      </c>
      <c r="CU25" s="374">
        <v>1.1310901762675161</v>
      </c>
      <c r="CV25" s="497">
        <v>1.0124728750641006</v>
      </c>
      <c r="CW25" s="430">
        <v>0.96191493595340516</v>
      </c>
      <c r="CX25" s="466">
        <v>0.80577211722829234</v>
      </c>
      <c r="CY25" s="374">
        <v>0.87068414916472681</v>
      </c>
      <c r="CZ25" s="399">
        <v>0.81608348121520979</v>
      </c>
      <c r="DA25" s="360"/>
      <c r="DB25" s="362"/>
      <c r="DC25" s="362"/>
      <c r="DD25" s="362"/>
      <c r="DE25" s="338"/>
      <c r="DF25" s="350"/>
      <c r="DG25" s="350"/>
      <c r="DH25" s="350"/>
      <c r="DI25" s="350"/>
      <c r="DJ25" s="338"/>
      <c r="DK25" s="470"/>
      <c r="DL25" s="374">
        <v>1.064989062319615</v>
      </c>
      <c r="DM25" s="374">
        <v>1.0377661969411487</v>
      </c>
      <c r="DN25" s="497">
        <v>1.1042040830433397</v>
      </c>
      <c r="DO25" s="430">
        <v>1.0578447886132412</v>
      </c>
      <c r="DP25" s="466">
        <v>0.98141582212456768</v>
      </c>
      <c r="DQ25" s="374">
        <v>0.93496477147585333</v>
      </c>
      <c r="DR25" s="399">
        <v>0.96685449834043169</v>
      </c>
      <c r="DS25" s="350"/>
      <c r="DT25" s="338"/>
      <c r="DU25" s="338"/>
      <c r="DV25" s="338"/>
      <c r="DW25" s="365"/>
      <c r="DX25" s="363"/>
      <c r="DY25" s="363"/>
      <c r="DZ25" s="363"/>
      <c r="EA25" s="363"/>
      <c r="EB25" s="365"/>
      <c r="EC25" s="475"/>
      <c r="ED25" s="374">
        <v>0.95119841501512103</v>
      </c>
      <c r="EE25" s="374">
        <v>0.95185972680825603</v>
      </c>
      <c r="EF25" s="497">
        <v>0.94990793290286202</v>
      </c>
      <c r="EG25" s="430">
        <v>0.95464398191094901</v>
      </c>
      <c r="EH25" s="466">
        <v>0.95505730279559498</v>
      </c>
      <c r="EI25" s="374">
        <v>0.95981137944774397</v>
      </c>
      <c r="EJ25" s="399">
        <v>0.96128040833921402</v>
      </c>
      <c r="EK25" s="363"/>
      <c r="EL25" s="365"/>
      <c r="EM25" s="365"/>
      <c r="EN25" s="365"/>
      <c r="EO25" s="154"/>
      <c r="EP25" s="150"/>
      <c r="EQ25" s="150"/>
      <c r="ER25" s="150"/>
      <c r="ES25" s="150"/>
      <c r="ET25" s="154"/>
      <c r="EU25" s="175"/>
      <c r="EV25" s="157">
        <v>0.99788403511047397</v>
      </c>
      <c r="EW25" s="157">
        <v>0.99860686063766502</v>
      </c>
      <c r="EX25" s="187">
        <v>1.0023778676986701</v>
      </c>
      <c r="EY25" s="164">
        <v>0.99983566999435403</v>
      </c>
      <c r="EZ25" s="174">
        <v>1.0016673803329501</v>
      </c>
      <c r="FA25" s="157">
        <v>1.00273513793945</v>
      </c>
      <c r="FB25" s="160">
        <v>1.00215375423431</v>
      </c>
      <c r="FC25" s="150"/>
      <c r="FD25" s="154"/>
      <c r="FE25" s="154"/>
      <c r="FF25" s="154"/>
      <c r="FG25" s="359"/>
      <c r="FH25" s="357"/>
      <c r="FI25" s="357"/>
      <c r="FJ25" s="357"/>
      <c r="FK25" s="357"/>
      <c r="FL25" s="359"/>
      <c r="FM25" s="473"/>
      <c r="FN25" s="374">
        <v>1.0982420401790525</v>
      </c>
      <c r="FO25" s="374">
        <v>1.1042307160954354</v>
      </c>
      <c r="FP25" s="497">
        <v>1.0791856964185922</v>
      </c>
      <c r="FQ25" s="430">
        <v>1.0281994899780793</v>
      </c>
      <c r="FR25" s="466">
        <v>0.94050902241893342</v>
      </c>
      <c r="FS25" s="374">
        <v>0.9666529469998949</v>
      </c>
      <c r="FT25" s="399">
        <v>1.0014828060613186</v>
      </c>
      <c r="FU25" s="357"/>
      <c r="FV25" s="359"/>
      <c r="FW25" s="359"/>
      <c r="FX25" s="359"/>
      <c r="FY25" s="362"/>
      <c r="FZ25" s="360"/>
      <c r="GA25" s="360"/>
      <c r="GB25" s="360"/>
      <c r="GC25" s="360"/>
      <c r="GD25" s="362"/>
      <c r="GE25" s="474"/>
      <c r="GF25" s="374">
        <v>1.2976374771021155</v>
      </c>
      <c r="GG25" s="374">
        <v>1.3029284831642374</v>
      </c>
      <c r="GH25" s="497">
        <v>0.91678377207701123</v>
      </c>
      <c r="GI25" s="430">
        <v>0.82547261315963205</v>
      </c>
      <c r="GJ25" s="466">
        <v>0.68037032231738914</v>
      </c>
      <c r="GK25" s="374">
        <v>0.79956903182139816</v>
      </c>
      <c r="GL25" s="399">
        <v>0.72366190600779601</v>
      </c>
      <c r="GM25" s="360"/>
      <c r="GN25" s="362"/>
      <c r="GO25" s="362"/>
      <c r="GP25" s="362"/>
      <c r="GQ25" s="337"/>
      <c r="GR25" s="343"/>
      <c r="GS25" s="343"/>
      <c r="GT25" s="343"/>
      <c r="GU25" s="343"/>
      <c r="GV25" s="337"/>
      <c r="GW25" s="467"/>
      <c r="GX25" s="367">
        <v>1.048550834040324</v>
      </c>
      <c r="GY25" s="367">
        <v>1.0305581854406634</v>
      </c>
      <c r="GZ25" s="496">
        <v>1.0421164965479961</v>
      </c>
      <c r="HA25" s="420">
        <v>0.99474618488676092</v>
      </c>
      <c r="HB25" s="464">
        <v>0.91492199180092926</v>
      </c>
      <c r="HC25" s="367">
        <v>0.8989398253055112</v>
      </c>
      <c r="HD25" s="392">
        <v>0.92054272995919784</v>
      </c>
      <c r="HE25" s="343"/>
      <c r="HF25" s="337"/>
      <c r="HG25" s="337"/>
      <c r="HH25" s="337"/>
    </row>
    <row r="26" spans="1:216" ht="16.5" customHeight="1" thickBot="1">
      <c r="A26" s="337"/>
      <c r="B26" s="343"/>
      <c r="C26" s="343" t="s">
        <v>602</v>
      </c>
      <c r="D26" s="343" t="s">
        <v>603</v>
      </c>
      <c r="E26" s="343" t="s">
        <v>604</v>
      </c>
      <c r="F26" s="337"/>
      <c r="G26" s="467"/>
      <c r="H26" s="367">
        <v>318.91800000000001</v>
      </c>
      <c r="I26" s="459">
        <v>567.40800000000002</v>
      </c>
      <c r="J26" s="498">
        <v>217.542</v>
      </c>
      <c r="K26" s="367">
        <v>292.43599999999998</v>
      </c>
      <c r="L26" s="367">
        <v>476.07100000000003</v>
      </c>
      <c r="M26" s="367">
        <v>77.641000000000005</v>
      </c>
      <c r="N26" s="499">
        <v>679.96</v>
      </c>
      <c r="O26" s="346"/>
      <c r="P26" s="346"/>
      <c r="Q26" s="343"/>
      <c r="R26" s="337"/>
      <c r="S26" s="349"/>
      <c r="T26" s="347"/>
      <c r="U26" s="347" t="s">
        <v>602</v>
      </c>
      <c r="V26" s="347" t="s">
        <v>603</v>
      </c>
      <c r="W26" s="347" t="s">
        <v>604</v>
      </c>
      <c r="X26" s="349"/>
      <c r="Y26" s="469"/>
      <c r="Z26" s="367">
        <v>20.374516333352148</v>
      </c>
      <c r="AA26" s="459">
        <v>12.353544539379072</v>
      </c>
      <c r="AB26" s="498">
        <v>21.02628457952947</v>
      </c>
      <c r="AC26" s="367">
        <v>12.775102928504015</v>
      </c>
      <c r="AD26" s="367">
        <v>17.210458103938279</v>
      </c>
      <c r="AE26" s="367">
        <v>13.897296531471772</v>
      </c>
      <c r="AF26" s="499">
        <v>17.041296546855698</v>
      </c>
      <c r="AG26" s="348"/>
      <c r="AH26" s="348"/>
      <c r="AI26" s="347"/>
      <c r="AJ26" s="349"/>
      <c r="AK26" s="338"/>
      <c r="AL26" s="350"/>
      <c r="AM26" s="350" t="s">
        <v>602</v>
      </c>
      <c r="AN26" s="350" t="s">
        <v>603</v>
      </c>
      <c r="AO26" s="350" t="s">
        <v>604</v>
      </c>
      <c r="AP26" s="338"/>
      <c r="AQ26" s="470"/>
      <c r="AR26" s="374">
        <v>0.28701443225145301</v>
      </c>
      <c r="AS26" s="461">
        <v>0.83099864423274994</v>
      </c>
      <c r="AT26" s="500">
        <v>0.300948624499142</v>
      </c>
      <c r="AU26" s="374">
        <v>1.2828690931201001</v>
      </c>
      <c r="AV26" s="374">
        <v>1.3648549094796201</v>
      </c>
      <c r="AW26" s="374">
        <v>1.64376702159643</v>
      </c>
      <c r="AX26" s="501">
        <v>0.82149943336844389</v>
      </c>
      <c r="AY26" s="353"/>
      <c r="AZ26" s="353"/>
      <c r="BA26" s="350"/>
      <c r="BB26" s="338"/>
      <c r="BC26" s="356"/>
      <c r="BD26" s="354"/>
      <c r="BE26" s="354" t="s">
        <v>602</v>
      </c>
      <c r="BF26" s="354" t="s">
        <v>603</v>
      </c>
      <c r="BG26" s="354" t="s">
        <v>604</v>
      </c>
      <c r="BH26" s="356"/>
      <c r="BI26" s="472"/>
      <c r="BJ26" s="374">
        <v>1.1653594144889909</v>
      </c>
      <c r="BK26" s="461">
        <v>0.94576896166426982</v>
      </c>
      <c r="BL26" s="500">
        <v>1.1157448188165964</v>
      </c>
      <c r="BM26" s="374">
        <v>0.86875141056504668</v>
      </c>
      <c r="BN26" s="374">
        <v>0.96341978139815276</v>
      </c>
      <c r="BO26" s="374">
        <v>0.98287239103695212</v>
      </c>
      <c r="BP26" s="501">
        <v>0.95763574327901646</v>
      </c>
      <c r="BQ26" s="355"/>
      <c r="BR26" s="355"/>
      <c r="BS26" s="354"/>
      <c r="BT26" s="356"/>
      <c r="BU26" s="359"/>
      <c r="BV26" s="357"/>
      <c r="BW26" s="357" t="s">
        <v>602</v>
      </c>
      <c r="BX26" s="357" t="s">
        <v>603</v>
      </c>
      <c r="BY26" s="357" t="s">
        <v>604</v>
      </c>
      <c r="BZ26" s="359"/>
      <c r="CA26" s="473"/>
      <c r="CB26" s="374">
        <v>1.0705440936228121</v>
      </c>
      <c r="CC26" s="461">
        <v>1.2654186890209513</v>
      </c>
      <c r="CD26" s="500">
        <v>0.69484376867455477</v>
      </c>
      <c r="CE26" s="374">
        <v>0.6642902207662531</v>
      </c>
      <c r="CF26" s="374">
        <v>0.82987450926437445</v>
      </c>
      <c r="CG26" s="374">
        <v>1.2548808377661287</v>
      </c>
      <c r="CH26" s="501">
        <v>1.1276993315783281</v>
      </c>
      <c r="CI26" s="358"/>
      <c r="CJ26" s="358"/>
      <c r="CK26" s="357"/>
      <c r="CL26" s="359"/>
      <c r="CM26" s="362"/>
      <c r="CN26" s="360"/>
      <c r="CO26" s="360" t="s">
        <v>602</v>
      </c>
      <c r="CP26" s="360" t="s">
        <v>603</v>
      </c>
      <c r="CQ26" s="360" t="s">
        <v>604</v>
      </c>
      <c r="CR26" s="362"/>
      <c r="CS26" s="474"/>
      <c r="CT26" s="374">
        <v>1.1377046764372032</v>
      </c>
      <c r="CU26" s="461">
        <v>1.255036058709077</v>
      </c>
      <c r="CV26" s="500">
        <v>0.92551273144955915</v>
      </c>
      <c r="CW26" s="374">
        <v>1.1237964246877949</v>
      </c>
      <c r="CX26" s="374">
        <v>1.0745553184293939</v>
      </c>
      <c r="CY26" s="374">
        <v>1.0456000011269819</v>
      </c>
      <c r="CZ26" s="501">
        <v>0.97446099770574734</v>
      </c>
      <c r="DA26" s="361"/>
      <c r="DB26" s="361"/>
      <c r="DC26" s="360"/>
      <c r="DD26" s="362"/>
      <c r="DE26" s="338"/>
      <c r="DF26" s="350"/>
      <c r="DG26" s="350" t="s">
        <v>602</v>
      </c>
      <c r="DH26" s="350" t="s">
        <v>603</v>
      </c>
      <c r="DI26" s="350" t="s">
        <v>604</v>
      </c>
      <c r="DJ26" s="338"/>
      <c r="DK26" s="470"/>
      <c r="DL26" s="374">
        <v>1.1522192042271258</v>
      </c>
      <c r="DM26" s="461">
        <v>0.99903100330691819</v>
      </c>
      <c r="DN26" s="500">
        <v>1.0546141919048493</v>
      </c>
      <c r="DO26" s="374">
        <v>0.85347074874596851</v>
      </c>
      <c r="DP26" s="374">
        <v>0.95113870820809809</v>
      </c>
      <c r="DQ26" s="374">
        <v>1.0198802852383906</v>
      </c>
      <c r="DR26" s="501">
        <v>0.97984459748939656</v>
      </c>
      <c r="DS26" s="353"/>
      <c r="DT26" s="353"/>
      <c r="DU26" s="350"/>
      <c r="DV26" s="338"/>
      <c r="DW26" s="365"/>
      <c r="DX26" s="363"/>
      <c r="DY26" s="363" t="s">
        <v>602</v>
      </c>
      <c r="DZ26" s="363" t="s">
        <v>603</v>
      </c>
      <c r="EA26" s="363" t="s">
        <v>604</v>
      </c>
      <c r="EB26" s="365"/>
      <c r="EC26" s="475"/>
      <c r="ED26" s="374">
        <v>0.95254466104698399</v>
      </c>
      <c r="EE26" s="461">
        <v>0.95701760150835702</v>
      </c>
      <c r="EF26" s="500">
        <v>0.95725228404551199</v>
      </c>
      <c r="EG26" s="374">
        <v>1.01730367333167</v>
      </c>
      <c r="EH26" s="374">
        <v>1.01753880768115</v>
      </c>
      <c r="EI26" s="374">
        <v>0.96987863792237194</v>
      </c>
      <c r="EJ26" s="501">
        <v>0.97537737239746403</v>
      </c>
      <c r="EK26" s="364"/>
      <c r="EL26" s="364"/>
      <c r="EM26" s="363"/>
      <c r="EN26" s="365"/>
      <c r="EO26" s="154"/>
      <c r="EP26" s="150"/>
      <c r="EQ26" s="502" t="s">
        <v>602</v>
      </c>
      <c r="ER26" s="502" t="s">
        <v>603</v>
      </c>
      <c r="ES26" s="502" t="s">
        <v>604</v>
      </c>
      <c r="ET26" s="154"/>
      <c r="EU26" s="175"/>
      <c r="EV26" s="157">
        <v>0.99881029129028298</v>
      </c>
      <c r="EW26" s="172">
        <v>0.997661173343658</v>
      </c>
      <c r="EX26" s="188">
        <v>1.0019050836563099</v>
      </c>
      <c r="EY26" s="157">
        <v>0.99865698814392101</v>
      </c>
      <c r="EZ26" s="157">
        <v>1.0003738403320299</v>
      </c>
      <c r="FA26" s="157">
        <v>1.00055980682373</v>
      </c>
      <c r="FB26" s="189">
        <v>1.00060474872589</v>
      </c>
      <c r="FC26" s="153"/>
      <c r="FD26" s="153"/>
      <c r="FE26" s="150"/>
      <c r="FF26" s="154"/>
      <c r="FG26" s="359"/>
      <c r="FH26" s="357"/>
      <c r="FI26" s="357" t="s">
        <v>602</v>
      </c>
      <c r="FJ26" s="357" t="s">
        <v>603</v>
      </c>
      <c r="FK26" s="357" t="s">
        <v>604</v>
      </c>
      <c r="FL26" s="359"/>
      <c r="FM26" s="473"/>
      <c r="FN26" s="374">
        <v>1.1121972185794844</v>
      </c>
      <c r="FO26" s="461">
        <v>1.0077326376889997</v>
      </c>
      <c r="FP26" s="500">
        <v>1.0344101106320114</v>
      </c>
      <c r="FQ26" s="374">
        <v>0.86952091654242292</v>
      </c>
      <c r="FR26" s="374">
        <v>0.93936291310802378</v>
      </c>
      <c r="FS26" s="374">
        <v>1.0083893675599076</v>
      </c>
      <c r="FT26" s="501">
        <v>0.96464799963675518</v>
      </c>
      <c r="FU26" s="358"/>
      <c r="FV26" s="358"/>
      <c r="FW26" s="357"/>
      <c r="FX26" s="359"/>
      <c r="FY26" s="362"/>
      <c r="FZ26" s="360"/>
      <c r="GA26" s="360" t="s">
        <v>602</v>
      </c>
      <c r="GB26" s="360" t="s">
        <v>603</v>
      </c>
      <c r="GC26" s="360" t="s">
        <v>604</v>
      </c>
      <c r="GD26" s="362"/>
      <c r="GE26" s="474"/>
      <c r="GF26" s="374">
        <v>0.99967879674399063</v>
      </c>
      <c r="GG26" s="461">
        <v>1.3593691620491781</v>
      </c>
      <c r="GH26" s="500">
        <v>0.80808260588759873</v>
      </c>
      <c r="GI26" s="374">
        <v>0.95497038240845855</v>
      </c>
      <c r="GJ26" s="374">
        <v>0.8186122054273417</v>
      </c>
      <c r="GK26" s="374">
        <v>1.4842672323579036</v>
      </c>
      <c r="GL26" s="501">
        <v>0.98987936790399433</v>
      </c>
      <c r="GM26" s="361"/>
      <c r="GN26" s="361"/>
      <c r="GO26" s="360"/>
      <c r="GP26" s="362"/>
      <c r="GQ26" s="337"/>
      <c r="GR26" s="343"/>
      <c r="GS26" s="343" t="s">
        <v>602</v>
      </c>
      <c r="GT26" s="343" t="s">
        <v>603</v>
      </c>
      <c r="GU26" s="343" t="s">
        <v>604</v>
      </c>
      <c r="GV26" s="337"/>
      <c r="GW26" s="467"/>
      <c r="GX26" s="367">
        <v>1.0892437918920006</v>
      </c>
      <c r="GY26" s="459">
        <v>0.99979504772998806</v>
      </c>
      <c r="GZ26" s="498">
        <v>0.99548659961734776</v>
      </c>
      <c r="HA26" s="367">
        <v>0.88160988397306461</v>
      </c>
      <c r="HB26" s="367">
        <v>0.95574884909456914</v>
      </c>
      <c r="HC26" s="367">
        <v>1.0423280376263229</v>
      </c>
      <c r="HD26" s="499">
        <v>0.96303703016367925</v>
      </c>
      <c r="HE26" s="346"/>
      <c r="HF26" s="346"/>
      <c r="HG26" s="343"/>
      <c r="HH26" s="337"/>
    </row>
    <row r="27" spans="1:216" ht="16.5" customHeight="1" thickTop="1" thickBot="1">
      <c r="A27" s="337"/>
      <c r="B27" s="343"/>
      <c r="C27" s="343">
        <v>77.641000000000005</v>
      </c>
      <c r="D27" s="343">
        <v>253.78700000000001</v>
      </c>
      <c r="E27" s="190">
        <v>1306.3430000000001</v>
      </c>
      <c r="F27" s="337"/>
      <c r="G27" s="467"/>
      <c r="H27" s="367">
        <v>177.53299999999999</v>
      </c>
      <c r="I27" s="191">
        <v>1306.3430000000001</v>
      </c>
      <c r="J27" s="450">
        <v>190.929</v>
      </c>
      <c r="K27" s="480">
        <v>232.50899999999999</v>
      </c>
      <c r="L27" s="480">
        <v>643.22799999999995</v>
      </c>
      <c r="M27" s="480">
        <v>596.18799999999999</v>
      </c>
      <c r="N27" s="496">
        <v>311.06299999999999</v>
      </c>
      <c r="O27" s="492">
        <v>173.49</v>
      </c>
      <c r="P27" s="392">
        <v>234.36699999999999</v>
      </c>
      <c r="Q27" s="346"/>
      <c r="R27" s="337"/>
      <c r="S27" s="349"/>
      <c r="T27" s="347"/>
      <c r="U27" s="347">
        <v>5.5886691869916154</v>
      </c>
      <c r="V27" s="347">
        <v>18.123356830516148</v>
      </c>
      <c r="W27" s="347">
        <v>29.578073664188135</v>
      </c>
      <c r="X27" s="349"/>
      <c r="Y27" s="469"/>
      <c r="Z27" s="367">
        <v>19.312465851419173</v>
      </c>
      <c r="AA27" s="367">
        <v>14.569221100430743</v>
      </c>
      <c r="AB27" s="450">
        <v>19.807886701339243</v>
      </c>
      <c r="AC27" s="480">
        <v>11.357409820695114</v>
      </c>
      <c r="AD27" s="480">
        <v>15.994017673359989</v>
      </c>
      <c r="AE27" s="480">
        <v>16.842002858158835</v>
      </c>
      <c r="AF27" s="496">
        <v>17.615081189341065</v>
      </c>
      <c r="AG27" s="492">
        <v>29.578073664188135</v>
      </c>
      <c r="AH27" s="392">
        <v>16.792466516190419</v>
      </c>
      <c r="AI27" s="348"/>
      <c r="AJ27" s="349"/>
      <c r="AK27" s="338"/>
      <c r="AL27" s="350"/>
      <c r="AM27" s="192">
        <v>-0.12043435126542999</v>
      </c>
      <c r="AN27" s="350">
        <v>0.65602753311395601</v>
      </c>
      <c r="AO27" s="350">
        <v>2.4680681526660897</v>
      </c>
      <c r="AP27" s="338"/>
      <c r="AQ27" s="470"/>
      <c r="AR27" s="374">
        <v>0.352029083296657</v>
      </c>
      <c r="AS27" s="374">
        <v>0.75679216533899296</v>
      </c>
      <c r="AT27" s="453">
        <v>0.34185182303190204</v>
      </c>
      <c r="AU27" s="484">
        <v>1.28225646913052</v>
      </c>
      <c r="AV27" s="484">
        <v>1.0827722959220401</v>
      </c>
      <c r="AW27" s="484">
        <v>1.0052035562694099</v>
      </c>
      <c r="AX27" s="497">
        <v>1.1250043287873299</v>
      </c>
      <c r="AY27" s="494">
        <v>0.50181779079139199</v>
      </c>
      <c r="AZ27" s="399">
        <v>0.702527770772576</v>
      </c>
      <c r="BA27" s="353"/>
      <c r="BB27" s="338"/>
      <c r="BC27" s="356"/>
      <c r="BD27" s="354"/>
      <c r="BE27" s="350">
        <v>0.63809296217006872</v>
      </c>
      <c r="BF27" s="350">
        <v>1.04306451707684</v>
      </c>
      <c r="BG27" s="350">
        <v>1.3001487325892587</v>
      </c>
      <c r="BH27" s="356"/>
      <c r="BI27" s="472"/>
      <c r="BJ27" s="374">
        <v>1.0340302049478125</v>
      </c>
      <c r="BK27" s="374">
        <v>0.96922563599299727</v>
      </c>
      <c r="BL27" s="453">
        <v>1.0709825380115121</v>
      </c>
      <c r="BM27" s="484">
        <v>0.877002543449931</v>
      </c>
      <c r="BN27" s="484">
        <v>0.90323347631011086</v>
      </c>
      <c r="BO27" s="484">
        <v>0.93610415254919588</v>
      </c>
      <c r="BP27" s="497">
        <v>0.98048757406056009</v>
      </c>
      <c r="BQ27" s="494">
        <v>1.2185979739466251</v>
      </c>
      <c r="BR27" s="399">
        <v>0.9382874268775041</v>
      </c>
      <c r="BS27" s="355"/>
      <c r="BT27" s="356"/>
      <c r="BU27" s="359"/>
      <c r="BV27" s="357"/>
      <c r="BW27" s="357">
        <v>0.60167536917831033</v>
      </c>
      <c r="BX27" s="350">
        <v>0.95128192235331688</v>
      </c>
      <c r="BY27" s="350">
        <v>1.6982581269039603</v>
      </c>
      <c r="BZ27" s="359"/>
      <c r="CA27" s="473"/>
      <c r="CB27" s="374">
        <v>0.63869974173815569</v>
      </c>
      <c r="CC27" s="374">
        <v>1.3009886186093544</v>
      </c>
      <c r="CD27" s="453">
        <v>1.1499227134170293</v>
      </c>
      <c r="CE27" s="484">
        <v>0.96412847190861428</v>
      </c>
      <c r="CF27" s="484">
        <v>0.93355106976064473</v>
      </c>
      <c r="CG27" s="484">
        <v>0.96064611749984907</v>
      </c>
      <c r="CH27" s="497">
        <v>0.79319703725611856</v>
      </c>
      <c r="CI27" s="494">
        <v>0.79933965934635998</v>
      </c>
      <c r="CJ27" s="399">
        <v>0.91843241582646018</v>
      </c>
      <c r="CK27" s="358"/>
      <c r="CL27" s="359"/>
      <c r="CM27" s="362"/>
      <c r="CN27" s="360"/>
      <c r="CO27" s="360">
        <v>0.65103860453052054</v>
      </c>
      <c r="CP27" s="360">
        <v>0.97446099770574734</v>
      </c>
      <c r="CQ27" s="360">
        <v>1.5545690792111853</v>
      </c>
      <c r="CR27" s="362"/>
      <c r="CS27" s="474"/>
      <c r="CT27" s="374">
        <v>1.0666531891254021</v>
      </c>
      <c r="CU27" s="374">
        <v>1.2776895118663323</v>
      </c>
      <c r="CV27" s="453">
        <v>0.95230941541096426</v>
      </c>
      <c r="CW27" s="484">
        <v>1.5165240915405425</v>
      </c>
      <c r="CX27" s="484">
        <v>1.1189006852935506</v>
      </c>
      <c r="CY27" s="484">
        <v>1.0105832807772046</v>
      </c>
      <c r="CZ27" s="497">
        <v>1.0680197821663135</v>
      </c>
      <c r="DA27" s="494">
        <v>0.65103860453052054</v>
      </c>
      <c r="DB27" s="399">
        <v>0.88646452465577497</v>
      </c>
      <c r="DC27" s="361"/>
      <c r="DD27" s="362"/>
      <c r="DE27" s="338"/>
      <c r="DF27" s="350"/>
      <c r="DG27" s="350">
        <v>0.7336587041726762</v>
      </c>
      <c r="DH27" s="350">
        <v>1.0219511770209735</v>
      </c>
      <c r="DI27" s="350">
        <v>1.28665395870674</v>
      </c>
      <c r="DJ27" s="338"/>
      <c r="DK27" s="470"/>
      <c r="DL27" s="374">
        <v>0.9853794786231862</v>
      </c>
      <c r="DM27" s="374">
        <v>1.0239865234350027</v>
      </c>
      <c r="DN27" s="453">
        <v>1.0760440674796481</v>
      </c>
      <c r="DO27" s="484">
        <v>0.91455457149310104</v>
      </c>
      <c r="DP27" s="484">
        <v>0.91601560958681716</v>
      </c>
      <c r="DQ27" s="484">
        <v>0.9422982955678727</v>
      </c>
      <c r="DR27" s="497">
        <v>0.96042919763537893</v>
      </c>
      <c r="DS27" s="494">
        <v>1.1420210118530709</v>
      </c>
      <c r="DT27" s="399">
        <v>0.93362605785842356</v>
      </c>
      <c r="DU27" s="353"/>
      <c r="DV27" s="338"/>
      <c r="DW27" s="365"/>
      <c r="DX27" s="363"/>
      <c r="DY27" s="363">
        <v>0.92554091758505896</v>
      </c>
      <c r="DZ27" s="363">
        <v>0.96427977706594104</v>
      </c>
      <c r="EA27" s="363">
        <v>1.15030311752612</v>
      </c>
      <c r="EB27" s="365"/>
      <c r="EC27" s="475"/>
      <c r="ED27" s="374">
        <v>0.95539867026034497</v>
      </c>
      <c r="EE27" s="374">
        <v>0.962787457691471</v>
      </c>
      <c r="EF27" s="453">
        <v>0.96696768131389499</v>
      </c>
      <c r="EG27" s="484">
        <v>1.03359757553224</v>
      </c>
      <c r="EH27" s="484">
        <v>1.0800598712277301</v>
      </c>
      <c r="EI27" s="484">
        <v>1.05809515724854</v>
      </c>
      <c r="EJ27" s="497">
        <v>1.05673099239547</v>
      </c>
      <c r="EK27" s="494">
        <v>0.93526595811809798</v>
      </c>
      <c r="EL27" s="399">
        <v>0.93510990127661797</v>
      </c>
      <c r="EM27" s="364"/>
      <c r="EN27" s="365"/>
      <c r="EO27" s="154"/>
      <c r="EP27" s="150"/>
      <c r="EQ27" s="193">
        <v>0.99593394994735696</v>
      </c>
      <c r="ER27" s="193">
        <v>0.99975621700286899</v>
      </c>
      <c r="ES27" s="193">
        <v>1.0070384740829501</v>
      </c>
      <c r="ET27" s="154"/>
      <c r="EU27" s="175"/>
      <c r="EV27" s="157">
        <v>1.0007288455963099</v>
      </c>
      <c r="EW27" s="157">
        <v>0.99804174900054898</v>
      </c>
      <c r="EX27" s="168">
        <v>0.99958860874176003</v>
      </c>
      <c r="EY27" s="180">
        <v>0.99780303239822399</v>
      </c>
      <c r="EZ27" s="180">
        <v>1.0002582073211701</v>
      </c>
      <c r="FA27" s="180">
        <v>1.0008186101913501</v>
      </c>
      <c r="FB27" s="187">
        <v>1.0012903213501001</v>
      </c>
      <c r="FC27" s="185">
        <v>1.0065436363220199</v>
      </c>
      <c r="FD27" s="160">
        <v>0.99909138679504395</v>
      </c>
      <c r="FE27" s="153"/>
      <c r="FF27" s="154"/>
      <c r="FG27" s="359"/>
      <c r="FH27" s="357"/>
      <c r="FI27" s="357">
        <v>0.70241943267331541</v>
      </c>
      <c r="FJ27" s="350">
        <v>1.0242049452806232</v>
      </c>
      <c r="FK27" s="350">
        <v>1.3001948256126936</v>
      </c>
      <c r="FL27" s="359"/>
      <c r="FM27" s="473"/>
      <c r="FN27" s="374">
        <v>1.0288582984175845</v>
      </c>
      <c r="FO27" s="374">
        <v>0.97816536688577194</v>
      </c>
      <c r="FP27" s="453">
        <v>1.0710960813230992</v>
      </c>
      <c r="FQ27" s="484">
        <v>0.8728877513503176</v>
      </c>
      <c r="FR27" s="484">
        <v>0.88715620973828713</v>
      </c>
      <c r="FS27" s="484">
        <v>0.9137408193640093</v>
      </c>
      <c r="FT27" s="497">
        <v>0.97816592710545136</v>
      </c>
      <c r="FU27" s="494">
        <v>1.2624056620023114</v>
      </c>
      <c r="FV27" s="399">
        <v>0.98272653878460703</v>
      </c>
      <c r="FW27" s="358"/>
      <c r="FX27" s="359"/>
      <c r="FY27" s="362"/>
      <c r="FZ27" s="360"/>
      <c r="GA27" s="360">
        <v>0.63736397125968292</v>
      </c>
      <c r="GB27" s="360">
        <v>0.94069991466894221</v>
      </c>
      <c r="GC27" s="360">
        <v>1.9974479157648064</v>
      </c>
      <c r="GD27" s="362"/>
      <c r="GE27" s="474"/>
      <c r="GF27" s="374">
        <v>0.89003092030777375</v>
      </c>
      <c r="GG27" s="374">
        <v>1.2345290440565762</v>
      </c>
      <c r="GH27" s="453">
        <v>0.98605216140554863</v>
      </c>
      <c r="GI27" s="484">
        <v>1.2096097624177988</v>
      </c>
      <c r="GJ27" s="484">
        <v>0.75958000118154057</v>
      </c>
      <c r="GK27" s="484">
        <v>0.79263912977114603</v>
      </c>
      <c r="GL27" s="497">
        <v>0.79517402825151173</v>
      </c>
      <c r="GM27" s="494">
        <v>0.69169679268257533</v>
      </c>
      <c r="GN27" s="399">
        <v>0.86151827315705709</v>
      </c>
      <c r="GO27" s="361"/>
      <c r="GP27" s="362"/>
      <c r="GQ27" s="337"/>
      <c r="GR27" s="343"/>
      <c r="GS27" s="343">
        <v>0.82179679892200719</v>
      </c>
      <c r="GT27" s="343">
        <v>1.0015522756821083</v>
      </c>
      <c r="GU27" s="343">
        <v>1.2707903157580853</v>
      </c>
      <c r="GV27" s="337"/>
      <c r="GW27" s="467"/>
      <c r="GX27" s="367">
        <v>0.94771533369938676</v>
      </c>
      <c r="GY27" s="367">
        <v>1.0088718463367925</v>
      </c>
      <c r="GZ27" s="450">
        <v>1.0401670615541287</v>
      </c>
      <c r="HA27" s="480">
        <v>0.96978962512184752</v>
      </c>
      <c r="HB27" s="480">
        <v>0.96492813400374178</v>
      </c>
      <c r="HC27" s="480">
        <v>0.97653004546991651</v>
      </c>
      <c r="HD27" s="496">
        <v>0.99856095108544851</v>
      </c>
      <c r="HE27" s="492">
        <v>1.0592822056778728</v>
      </c>
      <c r="HF27" s="392">
        <v>0.88281807519566458</v>
      </c>
      <c r="HG27" s="346"/>
      <c r="HH27" s="337"/>
    </row>
    <row r="28" spans="1:216" ht="16.5" customHeight="1" thickTop="1" thickBot="1">
      <c r="A28" s="337"/>
      <c r="B28" s="343"/>
      <c r="C28" s="343"/>
      <c r="D28" s="337"/>
      <c r="E28" s="343"/>
      <c r="F28" s="337"/>
      <c r="G28" s="503"/>
      <c r="H28" s="367">
        <v>115.839</v>
      </c>
      <c r="I28" s="480">
        <v>284.76100000000002</v>
      </c>
      <c r="J28" s="468">
        <v>510.65300000000002</v>
      </c>
      <c r="K28" s="367">
        <v>265.07400000000001</v>
      </c>
      <c r="L28" s="367">
        <v>420.87400000000002</v>
      </c>
      <c r="M28" s="345">
        <v>337.12400000000002</v>
      </c>
      <c r="N28" s="478">
        <v>957.04399999999998</v>
      </c>
      <c r="O28" s="367">
        <v>174.911</v>
      </c>
      <c r="P28" s="367">
        <v>226.64500000000001</v>
      </c>
      <c r="Q28" s="392">
        <v>239.45500000000001</v>
      </c>
      <c r="R28" s="337"/>
      <c r="S28" s="349"/>
      <c r="T28" s="347"/>
      <c r="U28" s="347"/>
      <c r="V28" s="349"/>
      <c r="W28" s="347"/>
      <c r="X28" s="349"/>
      <c r="Y28" s="469"/>
      <c r="Z28" s="367">
        <v>24.385569626809627</v>
      </c>
      <c r="AA28" s="480">
        <v>21.238161124592203</v>
      </c>
      <c r="AB28" s="468">
        <v>14.570363828274777</v>
      </c>
      <c r="AC28" s="367">
        <v>14.412956381991442</v>
      </c>
      <c r="AD28" s="367">
        <v>13.700062251410161</v>
      </c>
      <c r="AE28" s="345">
        <v>12.811309785123576</v>
      </c>
      <c r="AF28" s="478">
        <v>16.258918085270896</v>
      </c>
      <c r="AG28" s="367">
        <v>25.726226480895996</v>
      </c>
      <c r="AH28" s="367">
        <v>23.417679631141212</v>
      </c>
      <c r="AI28" s="392">
        <v>24.30143450752751</v>
      </c>
      <c r="AJ28" s="349"/>
      <c r="AK28" s="338"/>
      <c r="AL28" s="350"/>
      <c r="AM28" s="350"/>
      <c r="AN28" s="338"/>
      <c r="AO28" s="350"/>
      <c r="AP28" s="338"/>
      <c r="AQ28" s="504"/>
      <c r="AR28" s="374">
        <v>0.28957028407603497</v>
      </c>
      <c r="AS28" s="484">
        <v>0.46990746632218405</v>
      </c>
      <c r="AT28" s="471">
        <v>1.30293304100633</v>
      </c>
      <c r="AU28" s="374">
        <v>1.0939877480268498</v>
      </c>
      <c r="AV28" s="374">
        <v>1.5212707221507999</v>
      </c>
      <c r="AW28" s="352">
        <v>1.36641627177596</v>
      </c>
      <c r="AX28" s="482">
        <v>0.95184622332453694</v>
      </c>
      <c r="AY28" s="374">
        <v>0.58782924897968802</v>
      </c>
      <c r="AZ28" s="374">
        <v>0.98738251253962495</v>
      </c>
      <c r="BA28" s="399">
        <v>0.341458339244127</v>
      </c>
      <c r="BB28" s="338"/>
      <c r="BC28" s="356"/>
      <c r="BD28" s="354"/>
      <c r="BE28" s="354"/>
      <c r="BF28" s="356"/>
      <c r="BG28" s="354"/>
      <c r="BH28" s="356"/>
      <c r="BI28" s="472"/>
      <c r="BJ28" s="374">
        <v>1.1300180099103065</v>
      </c>
      <c r="BK28" s="484">
        <v>1.0411076086612985</v>
      </c>
      <c r="BL28" s="471">
        <v>0.93989919524608689</v>
      </c>
      <c r="BM28" s="374">
        <v>0.83132864549144769</v>
      </c>
      <c r="BN28" s="374">
        <v>0.80526631782908897</v>
      </c>
      <c r="BO28" s="352">
        <v>0.8475526623734887</v>
      </c>
      <c r="BP28" s="482">
        <v>0.89547358846615199</v>
      </c>
      <c r="BQ28" s="374">
        <v>1.2758097332357599</v>
      </c>
      <c r="BR28" s="374">
        <v>1.0591148188797459</v>
      </c>
      <c r="BS28" s="399">
        <v>1.1998144223340503</v>
      </c>
      <c r="BT28" s="356"/>
      <c r="BU28" s="359"/>
      <c r="BV28" s="357"/>
      <c r="BW28" s="357"/>
      <c r="BX28" s="359"/>
      <c r="BY28" s="357"/>
      <c r="BZ28" s="359"/>
      <c r="CA28" s="473"/>
      <c r="CB28" s="374">
        <v>0.65651484765493484</v>
      </c>
      <c r="CC28" s="484">
        <v>0.96637344562633221</v>
      </c>
      <c r="CD28" s="471">
        <v>1.0519994742026386</v>
      </c>
      <c r="CE28" s="374">
        <v>0.78362846318386559</v>
      </c>
      <c r="CF28" s="374">
        <v>0.98224832432034292</v>
      </c>
      <c r="CG28" s="352">
        <v>1.1449568630533573</v>
      </c>
      <c r="CH28" s="482">
        <v>0.79187046259106164</v>
      </c>
      <c r="CI28" s="374">
        <v>0.78989368164380747</v>
      </c>
      <c r="CJ28" s="374">
        <v>0.6517011047011847</v>
      </c>
      <c r="CK28" s="399">
        <v>0.97691156741350149</v>
      </c>
      <c r="CL28" s="359"/>
      <c r="CM28" s="362"/>
      <c r="CN28" s="360"/>
      <c r="CO28" s="360"/>
      <c r="CP28" s="362"/>
      <c r="CQ28" s="360"/>
      <c r="CR28" s="362"/>
      <c r="CS28" s="474"/>
      <c r="CT28" s="374">
        <v>0.9775581572268407</v>
      </c>
      <c r="CU28" s="484">
        <v>0.83667301263164551</v>
      </c>
      <c r="CV28" s="471">
        <v>1.0733930379337828</v>
      </c>
      <c r="CW28" s="374">
        <v>1.1907450843915284</v>
      </c>
      <c r="CX28" s="374">
        <v>1.1272236465070307</v>
      </c>
      <c r="CY28" s="352">
        <v>1.2486121575444051</v>
      </c>
      <c r="CZ28" s="482">
        <v>0.92088392748922721</v>
      </c>
      <c r="DA28" s="374">
        <v>0.83071229796868118</v>
      </c>
      <c r="DB28" s="374">
        <v>0.80037131306669018</v>
      </c>
      <c r="DC28" s="399">
        <v>0.75656595184899045</v>
      </c>
      <c r="DD28" s="362"/>
      <c r="DE28" s="338"/>
      <c r="DF28" s="350"/>
      <c r="DG28" s="350"/>
      <c r="DH28" s="338"/>
      <c r="DI28" s="350"/>
      <c r="DJ28" s="338"/>
      <c r="DK28" s="504"/>
      <c r="DL28" s="374">
        <v>1.0638009523771681</v>
      </c>
      <c r="DM28" s="484">
        <v>1.0231733639401326</v>
      </c>
      <c r="DN28" s="471">
        <v>0.95961665833453857</v>
      </c>
      <c r="DO28" s="374">
        <v>0.84020624950082634</v>
      </c>
      <c r="DP28" s="374">
        <v>0.84100922993386995</v>
      </c>
      <c r="DQ28" s="352">
        <v>0.90180911214683324</v>
      </c>
      <c r="DR28" s="482">
        <v>0.88342333822267294</v>
      </c>
      <c r="DS28" s="374">
        <v>1.1958819959035627</v>
      </c>
      <c r="DT28" s="374">
        <v>0.99684784133923399</v>
      </c>
      <c r="DU28" s="399">
        <v>1.1532311341689252</v>
      </c>
      <c r="DV28" s="338"/>
      <c r="DW28" s="365"/>
      <c r="DX28" s="363"/>
      <c r="DY28" s="363"/>
      <c r="DZ28" s="365"/>
      <c r="EA28" s="363"/>
      <c r="EB28" s="365"/>
      <c r="EC28" s="475"/>
      <c r="ED28" s="374">
        <v>0.95418735577185798</v>
      </c>
      <c r="EE28" s="484">
        <v>0.97118752649108597</v>
      </c>
      <c r="EF28" s="471">
        <v>0.97301024409904902</v>
      </c>
      <c r="EG28" s="374">
        <v>1.1053004588017099</v>
      </c>
      <c r="EH28" s="374">
        <v>1.1244755285147601</v>
      </c>
      <c r="EI28" s="352">
        <v>1.11520329924982</v>
      </c>
      <c r="EJ28" s="482">
        <v>0.98700345541420598</v>
      </c>
      <c r="EK28" s="374">
        <v>0.94674605983541804</v>
      </c>
      <c r="EL28" s="374">
        <v>0.93905067798729802</v>
      </c>
      <c r="EM28" s="399">
        <v>0.93763440773055495</v>
      </c>
      <c r="EN28" s="365"/>
      <c r="EO28" s="154"/>
      <c r="EP28" s="150"/>
      <c r="EQ28" s="150"/>
      <c r="ER28" s="154"/>
      <c r="ES28" s="150"/>
      <c r="ET28" s="154"/>
      <c r="EU28" s="175"/>
      <c r="EV28" s="157">
        <v>1.00410068035126</v>
      </c>
      <c r="EW28" s="180">
        <v>1.00102055072784</v>
      </c>
      <c r="EX28" s="176">
        <v>0.99961298704147294</v>
      </c>
      <c r="EY28" s="157">
        <v>0.99769794940948497</v>
      </c>
      <c r="EZ28" s="157">
        <v>0.99805146455764804</v>
      </c>
      <c r="FA28" s="152">
        <v>0.99762886762618996</v>
      </c>
      <c r="FB28" s="178">
        <v>1.0016402006149301</v>
      </c>
      <c r="FC28" s="157">
        <v>1.00324559211731</v>
      </c>
      <c r="FD28" s="157">
        <v>1.00497114658356</v>
      </c>
      <c r="FE28" s="160">
        <v>1.0016448497772199</v>
      </c>
      <c r="FF28" s="154"/>
      <c r="FG28" s="359"/>
      <c r="FH28" s="357"/>
      <c r="FI28" s="357"/>
      <c r="FJ28" s="359"/>
      <c r="FK28" s="357"/>
      <c r="FL28" s="359"/>
      <c r="FM28" s="473"/>
      <c r="FN28" s="374">
        <v>1.1697926842090662</v>
      </c>
      <c r="FO28" s="484">
        <v>0.99182072278101274</v>
      </c>
      <c r="FP28" s="471">
        <v>0.93674022735823936</v>
      </c>
      <c r="FQ28" s="374">
        <v>0.80579478779350289</v>
      </c>
      <c r="FR28" s="374">
        <v>0.83708339780340424</v>
      </c>
      <c r="FS28" s="352">
        <v>0.89776425863981213</v>
      </c>
      <c r="FT28" s="482">
        <v>0.91946789265529905</v>
      </c>
      <c r="FU28" s="374">
        <v>1.2312203110729343</v>
      </c>
      <c r="FV28" s="374">
        <v>1.0935875817719474</v>
      </c>
      <c r="FW28" s="399">
        <v>1.2337681610310287</v>
      </c>
      <c r="FX28" s="359"/>
      <c r="FY28" s="362"/>
      <c r="FZ28" s="360"/>
      <c r="GA28" s="360"/>
      <c r="GB28" s="362"/>
      <c r="GC28" s="360"/>
      <c r="GD28" s="362"/>
      <c r="GE28" s="474"/>
      <c r="GF28" s="374">
        <v>0.927320124806844</v>
      </c>
      <c r="GG28" s="484">
        <v>0.74858461350044425</v>
      </c>
      <c r="GH28" s="471">
        <v>1.1644940399840988</v>
      </c>
      <c r="GI28" s="374">
        <v>0.66011354376513731</v>
      </c>
      <c r="GJ28" s="374">
        <v>0.67007131291075239</v>
      </c>
      <c r="GK28" s="352">
        <v>0.7739175255247327</v>
      </c>
      <c r="GL28" s="482">
        <v>0.82162849879420385</v>
      </c>
      <c r="GM28" s="374">
        <v>0.87801823141483382</v>
      </c>
      <c r="GN28" s="374">
        <v>0.71601472015707379</v>
      </c>
      <c r="GO28" s="399">
        <v>1.0883404501889709</v>
      </c>
      <c r="GP28" s="362"/>
      <c r="GQ28" s="337"/>
      <c r="GR28" s="343"/>
      <c r="GS28" s="343"/>
      <c r="GT28" s="337"/>
      <c r="GU28" s="343"/>
      <c r="GV28" s="337"/>
      <c r="GW28" s="503"/>
      <c r="GX28" s="367">
        <v>1.0284356542898734</v>
      </c>
      <c r="GY28" s="480">
        <v>0.97251472865351096</v>
      </c>
      <c r="GZ28" s="468">
        <v>0.95856438233207675</v>
      </c>
      <c r="HA28" s="367">
        <v>0.89643513332130342</v>
      </c>
      <c r="HB28" s="367">
        <v>0.91591018403395874</v>
      </c>
      <c r="HC28" s="345">
        <v>0.98070647571416303</v>
      </c>
      <c r="HD28" s="478">
        <v>0.87669161671370588</v>
      </c>
      <c r="HE28" s="367">
        <v>1.1222470604713215</v>
      </c>
      <c r="HF28" s="367">
        <v>0.93636787367332464</v>
      </c>
      <c r="HG28" s="392">
        <v>1.0999687165707277</v>
      </c>
      <c r="HH28" s="337"/>
    </row>
    <row r="29" spans="1:216" ht="16.5" customHeight="1" thickTop="1" thickBot="1">
      <c r="A29" s="337"/>
      <c r="B29" s="337"/>
      <c r="C29" s="337"/>
      <c r="D29" s="337"/>
      <c r="E29" s="337"/>
      <c r="F29" s="337"/>
      <c r="G29" s="486">
        <v>187.09899999999999</v>
      </c>
      <c r="H29" s="468">
        <v>309.58999999999997</v>
      </c>
      <c r="I29" s="392">
        <v>556.94100000000003</v>
      </c>
      <c r="J29" s="367">
        <v>310.69099999999997</v>
      </c>
      <c r="K29" s="367">
        <v>376.06</v>
      </c>
      <c r="L29" s="367">
        <v>279.78899999999999</v>
      </c>
      <c r="M29" s="367">
        <v>316.64999999999998</v>
      </c>
      <c r="N29" s="486">
        <v>250.071</v>
      </c>
      <c r="O29" s="367">
        <v>348.6</v>
      </c>
      <c r="P29" s="367">
        <v>405.78100000000001</v>
      </c>
      <c r="Q29" s="392">
        <v>184.834</v>
      </c>
      <c r="R29" s="337"/>
      <c r="S29" s="349"/>
      <c r="T29" s="349"/>
      <c r="U29" s="349"/>
      <c r="V29" s="349"/>
      <c r="W29" s="349"/>
      <c r="X29" s="349"/>
      <c r="Y29" s="505">
        <v>24.352882698464448</v>
      </c>
      <c r="Z29" s="468">
        <v>21.924157757033498</v>
      </c>
      <c r="AA29" s="392">
        <v>18.075882364559263</v>
      </c>
      <c r="AB29" s="367">
        <v>13.127834407819988</v>
      </c>
      <c r="AC29" s="367">
        <v>10.321491251396054</v>
      </c>
      <c r="AD29" s="367">
        <v>8.9646126187948774</v>
      </c>
      <c r="AE29" s="367">
        <v>9.6371387967787783</v>
      </c>
      <c r="AF29" s="486">
        <v>22.508007725805872</v>
      </c>
      <c r="AG29" s="367">
        <v>22.276247848537007</v>
      </c>
      <c r="AH29" s="367">
        <v>21.654537792553125</v>
      </c>
      <c r="AI29" s="392">
        <v>23.357174545808672</v>
      </c>
      <c r="AJ29" s="349"/>
      <c r="AK29" s="338"/>
      <c r="AL29" s="338"/>
      <c r="AM29" s="338"/>
      <c r="AN29" s="338"/>
      <c r="AO29" s="338"/>
      <c r="AP29" s="338"/>
      <c r="AQ29" s="489">
        <v>0.554660288617015</v>
      </c>
      <c r="AR29" s="471">
        <v>0.58509171940386306</v>
      </c>
      <c r="AS29" s="399">
        <v>0.87188621982932113</v>
      </c>
      <c r="AT29" s="374">
        <v>1.60322301089764</v>
      </c>
      <c r="AU29" s="374">
        <v>1.17521667852998</v>
      </c>
      <c r="AV29" s="374">
        <v>1.7396330833435101</v>
      </c>
      <c r="AW29" s="374">
        <v>1.2327099218964599</v>
      </c>
      <c r="AX29" s="489">
        <v>0.67554842680692695</v>
      </c>
      <c r="AY29" s="374">
        <v>0.87211849167943001</v>
      </c>
      <c r="AZ29" s="374">
        <v>0.43198894709348695</v>
      </c>
      <c r="BA29" s="399">
        <v>0.40265275165438702</v>
      </c>
      <c r="BB29" s="338"/>
      <c r="BC29" s="356"/>
      <c r="BD29" s="356"/>
      <c r="BE29" s="356"/>
      <c r="BF29" s="356"/>
      <c r="BG29" s="356"/>
      <c r="BH29" s="356"/>
      <c r="BI29" s="506">
        <v>1.081871846589239</v>
      </c>
      <c r="BJ29" s="471">
        <v>1.0539125335120643</v>
      </c>
      <c r="BK29" s="399">
        <v>0.89118596045182519</v>
      </c>
      <c r="BL29" s="374">
        <v>0.88171205474249337</v>
      </c>
      <c r="BM29" s="374">
        <v>0.75468708450779132</v>
      </c>
      <c r="BN29" s="374">
        <v>0.69751167397574598</v>
      </c>
      <c r="BO29" s="374">
        <v>0.75877832385915045</v>
      </c>
      <c r="BP29" s="489">
        <v>1.0942875973223605</v>
      </c>
      <c r="BQ29" s="374">
        <v>1.1141065153471026</v>
      </c>
      <c r="BR29" s="374">
        <v>1.0460540907533866</v>
      </c>
      <c r="BS29" s="399">
        <v>1.0764374215512298</v>
      </c>
      <c r="BT29" s="356"/>
      <c r="BU29" s="359"/>
      <c r="BV29" s="359"/>
      <c r="BW29" s="359"/>
      <c r="BX29" s="359"/>
      <c r="BY29" s="359"/>
      <c r="BZ29" s="359"/>
      <c r="CA29" s="506">
        <v>0.76293758585027183</v>
      </c>
      <c r="CB29" s="471">
        <v>0.64442962870247744</v>
      </c>
      <c r="CC29" s="399">
        <v>0.72370928877565133</v>
      </c>
      <c r="CD29" s="374">
        <v>0.64857683156254931</v>
      </c>
      <c r="CE29" s="374">
        <v>0.89822003137797157</v>
      </c>
      <c r="CF29" s="374">
        <v>1.3872870493479015</v>
      </c>
      <c r="CG29" s="374">
        <v>1.1737357887257225</v>
      </c>
      <c r="CH29" s="489">
        <v>0.76211843336492435</v>
      </c>
      <c r="CI29" s="374">
        <v>1.1039698974469305</v>
      </c>
      <c r="CJ29" s="374">
        <v>0.87488887170665952</v>
      </c>
      <c r="CK29" s="399">
        <v>0.79919794585952797</v>
      </c>
      <c r="CL29" s="359"/>
      <c r="CM29" s="362"/>
      <c r="CN29" s="362"/>
      <c r="CO29" s="362"/>
      <c r="CP29" s="362"/>
      <c r="CQ29" s="362"/>
      <c r="CR29" s="362"/>
      <c r="CS29" s="506">
        <v>0.75024343729790111</v>
      </c>
      <c r="CT29" s="471">
        <v>0.83214447939209923</v>
      </c>
      <c r="CU29" s="399">
        <v>1.0616678876218486</v>
      </c>
      <c r="CV29" s="374">
        <v>1.2933792135916393</v>
      </c>
      <c r="CW29" s="374">
        <v>1.186072036377174</v>
      </c>
      <c r="CX29" s="374">
        <v>0.90222933621407564</v>
      </c>
      <c r="CY29" s="374">
        <v>1.1893983893889153</v>
      </c>
      <c r="CZ29" s="489">
        <v>0.89102526132578352</v>
      </c>
      <c r="DA29" s="374">
        <v>0.88882530120481928</v>
      </c>
      <c r="DB29" s="374">
        <v>0.84912389626424101</v>
      </c>
      <c r="DC29" s="399">
        <v>0.77050945037168483</v>
      </c>
      <c r="DD29" s="362"/>
      <c r="DE29" s="338"/>
      <c r="DF29" s="338"/>
      <c r="DG29" s="338"/>
      <c r="DH29" s="338"/>
      <c r="DI29" s="338"/>
      <c r="DJ29" s="338"/>
      <c r="DK29" s="489">
        <v>1.0277726017734845</v>
      </c>
      <c r="DL29" s="471">
        <v>0.99291782529091288</v>
      </c>
      <c r="DM29" s="399">
        <v>0.87707510216005669</v>
      </c>
      <c r="DN29" s="374">
        <v>0.86930226062180793</v>
      </c>
      <c r="DO29" s="374">
        <v>0.79073893375704896</v>
      </c>
      <c r="DP29" s="374">
        <v>0.79325235955671591</v>
      </c>
      <c r="DQ29" s="374">
        <v>0.82913010434998347</v>
      </c>
      <c r="DR29" s="489">
        <v>1.0438398135904274</v>
      </c>
      <c r="DS29" s="374">
        <v>1.103478157676183</v>
      </c>
      <c r="DT29" s="374">
        <v>1.016233908233487</v>
      </c>
      <c r="DU29" s="399">
        <v>1.028678253807217</v>
      </c>
      <c r="DV29" s="338"/>
      <c r="DW29" s="365"/>
      <c r="DX29" s="365"/>
      <c r="DY29" s="365"/>
      <c r="DZ29" s="365"/>
      <c r="EA29" s="365"/>
      <c r="EB29" s="365"/>
      <c r="EC29" s="506">
        <v>0.94418968090255795</v>
      </c>
      <c r="ED29" s="471">
        <v>0.95546891999591199</v>
      </c>
      <c r="EE29" s="399">
        <v>1.0533476498794101</v>
      </c>
      <c r="EF29" s="374">
        <v>1.09493786109193</v>
      </c>
      <c r="EG29" s="374">
        <v>1.1155687404655901</v>
      </c>
      <c r="EH29" s="374">
        <v>1.15030311752612</v>
      </c>
      <c r="EI29" s="374">
        <v>1.1178290941611899</v>
      </c>
      <c r="EJ29" s="489">
        <v>0.96782690024218998</v>
      </c>
      <c r="EK29" s="374">
        <v>0.97482200758595405</v>
      </c>
      <c r="EL29" s="374">
        <v>0.96219667698357603</v>
      </c>
      <c r="EM29" s="399">
        <v>0.99925181315625899</v>
      </c>
      <c r="EN29" s="365"/>
      <c r="EO29" s="154"/>
      <c r="EP29" s="154"/>
      <c r="EQ29" s="154"/>
      <c r="ER29" s="154"/>
      <c r="ES29" s="154"/>
      <c r="ET29" s="154"/>
      <c r="EU29" s="194">
        <v>1.00268626213074</v>
      </c>
      <c r="EV29" s="176">
        <v>1.0016282796859699</v>
      </c>
      <c r="EW29" s="160">
        <v>1.0019848346710201</v>
      </c>
      <c r="EX29" s="157">
        <v>0.99800729751586903</v>
      </c>
      <c r="EY29" s="157">
        <v>0.99730634689331099</v>
      </c>
      <c r="EZ29" s="157">
        <v>0.99618190526962302</v>
      </c>
      <c r="FA29" s="157">
        <v>0.99682325124740601</v>
      </c>
      <c r="FB29" s="182">
        <v>1.0070384740829501</v>
      </c>
      <c r="FC29" s="157">
        <v>1.00188767910004</v>
      </c>
      <c r="FD29" s="157">
        <v>1.0023341178894001</v>
      </c>
      <c r="FE29" s="160">
        <v>1.00059378147125</v>
      </c>
      <c r="FF29" s="154"/>
      <c r="FG29" s="359"/>
      <c r="FH29" s="359"/>
      <c r="FI29" s="359"/>
      <c r="FJ29" s="359"/>
      <c r="FK29" s="359"/>
      <c r="FL29" s="359"/>
      <c r="FM29" s="506">
        <v>1.1596457128186468</v>
      </c>
      <c r="FN29" s="471">
        <v>1.0785804749767338</v>
      </c>
      <c r="FO29" s="399">
        <v>0.890361372083736</v>
      </c>
      <c r="FP29" s="374">
        <v>0.84641522533140012</v>
      </c>
      <c r="FQ29" s="374">
        <v>0.82005278245442748</v>
      </c>
      <c r="FR29" s="374">
        <v>0.72749236287978802</v>
      </c>
      <c r="FS29" s="374">
        <v>0.83564771073586919</v>
      </c>
      <c r="FT29" s="489">
        <v>1.0632243587352432</v>
      </c>
      <c r="FU29" s="374">
        <v>1.1227701594483477</v>
      </c>
      <c r="FV29" s="374">
        <v>1.0603416994307742</v>
      </c>
      <c r="FW29" s="399">
        <v>1.0529811969794518</v>
      </c>
      <c r="FX29" s="359"/>
      <c r="FY29" s="362"/>
      <c r="FZ29" s="362"/>
      <c r="GA29" s="362"/>
      <c r="GB29" s="362"/>
      <c r="GC29" s="362"/>
      <c r="GD29" s="362"/>
      <c r="GE29" s="506">
        <v>0.80198125390835873</v>
      </c>
      <c r="GF29" s="471">
        <v>0.84050160090765202</v>
      </c>
      <c r="GG29" s="399">
        <v>0.70450370865136525</v>
      </c>
      <c r="GH29" s="374">
        <v>0.84343216008831923</v>
      </c>
      <c r="GI29" s="374">
        <v>0.85496696005956496</v>
      </c>
      <c r="GJ29" s="374">
        <v>0.83706259449084841</v>
      </c>
      <c r="GK29" s="374">
        <v>0.90798722959103106</v>
      </c>
      <c r="GL29" s="489">
        <v>0.68939021317945703</v>
      </c>
      <c r="GM29" s="374">
        <v>0.99726459409064827</v>
      </c>
      <c r="GN29" s="374">
        <v>0.78192578016220571</v>
      </c>
      <c r="GO29" s="399">
        <v>0.75148587719250792</v>
      </c>
      <c r="GP29" s="362"/>
      <c r="GQ29" s="337"/>
      <c r="GR29" s="337"/>
      <c r="GS29" s="337"/>
      <c r="GT29" s="337"/>
      <c r="GU29" s="337"/>
      <c r="GV29" s="337"/>
      <c r="GW29" s="486">
        <v>0.9922429312718819</v>
      </c>
      <c r="GX29" s="468">
        <v>0.95506011271208491</v>
      </c>
      <c r="GY29" s="392">
        <v>0.90727393778648902</v>
      </c>
      <c r="GZ29" s="367">
        <v>0.93887125346816591</v>
      </c>
      <c r="HA29" s="367">
        <v>0.88310787501338073</v>
      </c>
      <c r="HB29" s="367">
        <v>0.8962415312131734</v>
      </c>
      <c r="HC29" s="367">
        <v>0.92577283409287692</v>
      </c>
      <c r="HD29" s="486">
        <v>0.99287019133610832</v>
      </c>
      <c r="HE29" s="367">
        <v>1.0777808560583004</v>
      </c>
      <c r="HF29" s="367">
        <v>0.97145457273992508</v>
      </c>
      <c r="HG29" s="392">
        <v>1.0082971580199418</v>
      </c>
      <c r="HH29" s="337"/>
    </row>
    <row r="30" spans="1:216" ht="16.5" customHeight="1" thickTop="1" thickBot="1">
      <c r="A30" s="337"/>
      <c r="B30" s="343"/>
      <c r="C30" s="343"/>
      <c r="D30" s="343"/>
      <c r="E30" s="337"/>
      <c r="F30" s="337"/>
      <c r="G30" s="344">
        <v>643.34299999999996</v>
      </c>
      <c r="H30" s="345">
        <v>235.14099999999999</v>
      </c>
      <c r="I30" s="392">
        <v>738.98</v>
      </c>
      <c r="J30" s="367">
        <v>434.8</v>
      </c>
      <c r="K30" s="367">
        <v>217.48400000000001</v>
      </c>
      <c r="L30" s="367">
        <v>249.48</v>
      </c>
      <c r="M30" s="367">
        <v>310.00299999999999</v>
      </c>
      <c r="N30" s="367">
        <v>314.98700000000002</v>
      </c>
      <c r="O30" s="345">
        <v>277.00200000000001</v>
      </c>
      <c r="P30" s="367">
        <v>390.06099999999998</v>
      </c>
      <c r="Q30" s="367">
        <v>277.60700000000003</v>
      </c>
      <c r="R30" s="507"/>
      <c r="S30" s="349"/>
      <c r="T30" s="347"/>
      <c r="U30" s="347"/>
      <c r="V30" s="347"/>
      <c r="W30" s="349"/>
      <c r="X30" s="349"/>
      <c r="Y30" s="344">
        <v>20.769014351597825</v>
      </c>
      <c r="Z30" s="345">
        <v>15.214275689905204</v>
      </c>
      <c r="AA30" s="392">
        <v>16.699504722725919</v>
      </c>
      <c r="AB30" s="367">
        <v>10.668353265869365</v>
      </c>
      <c r="AC30" s="367">
        <v>9.4314984090783689</v>
      </c>
      <c r="AD30" s="367">
        <v>8.6944845278178615</v>
      </c>
      <c r="AE30" s="367">
        <v>9.7134543859252975</v>
      </c>
      <c r="AF30" s="367">
        <v>11.679529631381612</v>
      </c>
      <c r="AG30" s="345">
        <v>17.864491953126695</v>
      </c>
      <c r="AH30" s="367">
        <v>19.77383024706392</v>
      </c>
      <c r="AI30" s="367">
        <v>17.773687262929251</v>
      </c>
      <c r="AJ30" s="508"/>
      <c r="AK30" s="338"/>
      <c r="AL30" s="350"/>
      <c r="AM30" s="350"/>
      <c r="AN30" s="350"/>
      <c r="AO30" s="338"/>
      <c r="AP30" s="338"/>
      <c r="AQ30" s="351">
        <v>0.74254591017961502</v>
      </c>
      <c r="AR30" s="352">
        <v>0.86616752669215202</v>
      </c>
      <c r="AS30" s="399">
        <v>0.70959273725748095</v>
      </c>
      <c r="AT30" s="374">
        <v>0.82714706659316994</v>
      </c>
      <c r="AU30" s="374">
        <v>0.722062587738037</v>
      </c>
      <c r="AV30" s="374">
        <v>1.68005581945181</v>
      </c>
      <c r="AW30" s="374">
        <v>1.1715860106050999</v>
      </c>
      <c r="AX30" s="374">
        <v>1.6160262748599101</v>
      </c>
      <c r="AY30" s="352">
        <v>1.2023059651255601</v>
      </c>
      <c r="AZ30" s="374">
        <v>0.67146760411560502</v>
      </c>
      <c r="BA30" s="374">
        <v>0.84556927904486712</v>
      </c>
      <c r="BB30" s="509"/>
      <c r="BC30" s="356"/>
      <c r="BD30" s="354"/>
      <c r="BE30" s="354"/>
      <c r="BF30" s="354"/>
      <c r="BG30" s="356"/>
      <c r="BH30" s="356"/>
      <c r="BI30" s="351">
        <v>1.0105857217689476</v>
      </c>
      <c r="BJ30" s="352">
        <v>0.90416873546085119</v>
      </c>
      <c r="BK30" s="399">
        <v>0.85962204660477959</v>
      </c>
      <c r="BL30" s="374">
        <v>0.7709876667433303</v>
      </c>
      <c r="BM30" s="374">
        <v>0.72388938669051517</v>
      </c>
      <c r="BN30" s="374">
        <v>0.78546777296777293</v>
      </c>
      <c r="BO30" s="374">
        <v>0.78132278155372692</v>
      </c>
      <c r="BP30" s="374">
        <v>0.79374560497734825</v>
      </c>
      <c r="BQ30" s="352">
        <v>1.0249167876044216</v>
      </c>
      <c r="BR30" s="374">
        <v>0.97894071376015546</v>
      </c>
      <c r="BS30" s="374">
        <v>0.97895417352588376</v>
      </c>
      <c r="BT30" s="510"/>
      <c r="BU30" s="359"/>
      <c r="BV30" s="357"/>
      <c r="BW30" s="357"/>
      <c r="BX30" s="357"/>
      <c r="BY30" s="359"/>
      <c r="BZ30" s="359"/>
      <c r="CA30" s="351">
        <v>0.92443941256841222</v>
      </c>
      <c r="CB30" s="352">
        <v>0.81135181922761235</v>
      </c>
      <c r="CC30" s="399">
        <v>0.90707935262118056</v>
      </c>
      <c r="CD30" s="374">
        <v>1.115718146274149</v>
      </c>
      <c r="CE30" s="374">
        <v>1.3795858258538558</v>
      </c>
      <c r="CF30" s="374">
        <v>1.6982581269039603</v>
      </c>
      <c r="CG30" s="374">
        <v>0.99019555859136843</v>
      </c>
      <c r="CH30" s="374">
        <v>0.90803717693111141</v>
      </c>
      <c r="CI30" s="352">
        <v>0.77908496599302535</v>
      </c>
      <c r="CJ30" s="374">
        <v>0.8196565729462828</v>
      </c>
      <c r="CK30" s="374">
        <v>0.85397944531297842</v>
      </c>
      <c r="CL30" s="511"/>
      <c r="CM30" s="362"/>
      <c r="CN30" s="360"/>
      <c r="CO30" s="360"/>
      <c r="CP30" s="360"/>
      <c r="CQ30" s="362"/>
      <c r="CR30" s="362"/>
      <c r="CS30" s="351">
        <v>0.83302656980801848</v>
      </c>
      <c r="CT30" s="352">
        <v>1.1004059133668735</v>
      </c>
      <c r="CU30" s="399">
        <v>0.9025400721264446</v>
      </c>
      <c r="CV30" s="374">
        <v>1.1179063649954002</v>
      </c>
      <c r="CW30" s="374">
        <v>0.96628214604292728</v>
      </c>
      <c r="CX30" s="374">
        <v>1.0581485740339907</v>
      </c>
      <c r="CY30" s="374">
        <v>1.3771424187830441</v>
      </c>
      <c r="CZ30" s="374">
        <v>1.2878121755818495</v>
      </c>
      <c r="DA30" s="352">
        <v>1.2065411531324683</v>
      </c>
      <c r="DB30" s="374">
        <v>0.95499798428963678</v>
      </c>
      <c r="DC30" s="374">
        <v>1.1185091469235287</v>
      </c>
      <c r="DD30" s="512"/>
      <c r="DE30" s="338"/>
      <c r="DF30" s="350"/>
      <c r="DG30" s="350"/>
      <c r="DH30" s="350"/>
      <c r="DI30" s="338"/>
      <c r="DJ30" s="338"/>
      <c r="DK30" s="351">
        <v>0.99232296677467924</v>
      </c>
      <c r="DL30" s="352">
        <v>0.9005698673560778</v>
      </c>
      <c r="DM30" s="399">
        <v>0.86740531091624784</v>
      </c>
      <c r="DN30" s="374">
        <v>0.82898414292895406</v>
      </c>
      <c r="DO30" s="374">
        <v>0.81688255205199301</v>
      </c>
      <c r="DP30" s="374">
        <v>0.91223652316260118</v>
      </c>
      <c r="DQ30" s="374">
        <v>0.8324611446183211</v>
      </c>
      <c r="DR30" s="374">
        <v>0.8286992642372849</v>
      </c>
      <c r="DS30" s="352">
        <v>1.0013572887262223</v>
      </c>
      <c r="DT30" s="374">
        <v>0.95780003755529719</v>
      </c>
      <c r="DU30" s="374">
        <v>0.9689361952926403</v>
      </c>
      <c r="DV30" s="509"/>
      <c r="DW30" s="365"/>
      <c r="DX30" s="363"/>
      <c r="DY30" s="363"/>
      <c r="DZ30" s="363"/>
      <c r="EA30" s="365"/>
      <c r="EB30" s="365"/>
      <c r="EC30" s="351">
        <v>0.973878936489464</v>
      </c>
      <c r="ED30" s="352">
        <v>1.0064058357252601</v>
      </c>
      <c r="EE30" s="399">
        <v>1.0145650433156901</v>
      </c>
      <c r="EF30" s="374">
        <v>1.1161366414893801</v>
      </c>
      <c r="EG30" s="374">
        <v>1.1398746202143699</v>
      </c>
      <c r="EH30" s="374">
        <v>1.14488498294452</v>
      </c>
      <c r="EI30" s="374">
        <v>1.1142840671966701</v>
      </c>
      <c r="EJ30" s="374">
        <v>1.0964011667861</v>
      </c>
      <c r="EK30" s="352">
        <v>1.0810245397535501</v>
      </c>
      <c r="EL30" s="374">
        <v>1.01021014868522</v>
      </c>
      <c r="EM30" s="374">
        <v>1.03694647347113</v>
      </c>
      <c r="EN30" s="513"/>
      <c r="EO30" s="154"/>
      <c r="EP30" s="150"/>
      <c r="EQ30" s="150"/>
      <c r="ER30" s="150"/>
      <c r="ES30" s="154"/>
      <c r="ET30" s="154"/>
      <c r="EU30" s="151">
        <v>1.0017180442810101</v>
      </c>
      <c r="EV30" s="152">
        <v>0.99936383962631203</v>
      </c>
      <c r="EW30" s="160">
        <v>1.00155484676361</v>
      </c>
      <c r="EX30" s="157">
        <v>0.997081339359283</v>
      </c>
      <c r="EY30" s="157">
        <v>0.99611300230026201</v>
      </c>
      <c r="EZ30" s="157">
        <v>0.99632716178893999</v>
      </c>
      <c r="FA30" s="157">
        <v>0.99687677621841397</v>
      </c>
      <c r="FB30" s="157">
        <v>0.99736297130584695</v>
      </c>
      <c r="FC30" s="152">
        <v>0.99830120801925704</v>
      </c>
      <c r="FD30" s="157">
        <v>1.0022928714752199</v>
      </c>
      <c r="FE30" s="157">
        <v>0.99971836805343595</v>
      </c>
      <c r="FF30" s="195"/>
      <c r="FG30" s="359"/>
      <c r="FH30" s="357"/>
      <c r="FI30" s="357"/>
      <c r="FJ30" s="357"/>
      <c r="FK30" s="359"/>
      <c r="FL30" s="359"/>
      <c r="FM30" s="351">
        <v>1.0249770083538843</v>
      </c>
      <c r="FN30" s="352">
        <v>0.93403028215068828</v>
      </c>
      <c r="FO30" s="399">
        <v>0.87103818397715094</v>
      </c>
      <c r="FP30" s="374">
        <v>0.82475657983339468</v>
      </c>
      <c r="FQ30" s="374">
        <v>0.79427022583683393</v>
      </c>
      <c r="FR30" s="374">
        <v>0.82497223864309766</v>
      </c>
      <c r="FS30" s="374">
        <v>0.85864929389607203</v>
      </c>
      <c r="FT30" s="374">
        <v>0.82785815064701718</v>
      </c>
      <c r="FU30" s="352">
        <v>0.99207087830283169</v>
      </c>
      <c r="FV30" s="374">
        <v>0.98338700724654349</v>
      </c>
      <c r="FW30" s="374">
        <v>0.97118166285741725</v>
      </c>
      <c r="FX30" s="511"/>
      <c r="FY30" s="362"/>
      <c r="FZ30" s="360"/>
      <c r="GA30" s="360"/>
      <c r="GB30" s="360"/>
      <c r="GC30" s="362"/>
      <c r="GD30" s="362"/>
      <c r="GE30" s="351">
        <v>0.82578198954523485</v>
      </c>
      <c r="GF30" s="352">
        <v>0.93980925274622462</v>
      </c>
      <c r="GG30" s="399">
        <v>0.74886558161249295</v>
      </c>
      <c r="GH30" s="374">
        <v>0.84169424160533579</v>
      </c>
      <c r="GI30" s="374">
        <v>0.9570057452502253</v>
      </c>
      <c r="GJ30" s="374">
        <v>1.0010045269159853</v>
      </c>
      <c r="GK30" s="374">
        <v>0.89285295222949457</v>
      </c>
      <c r="GL30" s="374">
        <v>0.75186857910008986</v>
      </c>
      <c r="GM30" s="352">
        <v>0.8337926598905423</v>
      </c>
      <c r="GN30" s="374">
        <v>0.73926754405080231</v>
      </c>
      <c r="GO30" s="374">
        <v>0.85706671211460805</v>
      </c>
      <c r="GP30" s="512"/>
      <c r="GQ30" s="337"/>
      <c r="GR30" s="343"/>
      <c r="GS30" s="343"/>
      <c r="GT30" s="343"/>
      <c r="GU30" s="337"/>
      <c r="GV30" s="337"/>
      <c r="GW30" s="344">
        <v>0.96300481365614099</v>
      </c>
      <c r="GX30" s="345">
        <v>0.91713339381090819</v>
      </c>
      <c r="GY30" s="392">
        <v>0.87213766243997703</v>
      </c>
      <c r="GZ30" s="367">
        <v>0.91606369434359847</v>
      </c>
      <c r="HA30" s="367">
        <v>0.93116697799965953</v>
      </c>
      <c r="HB30" s="367">
        <v>1.0294695817876938</v>
      </c>
      <c r="HC30" s="367">
        <v>0.92708038599452414</v>
      </c>
      <c r="HD30" s="367">
        <v>0.8922712648654797</v>
      </c>
      <c r="HE30" s="345">
        <v>1.0567222061256074</v>
      </c>
      <c r="HF30" s="367">
        <v>0.95356421510718881</v>
      </c>
      <c r="HG30" s="367">
        <v>0.99337703183132608</v>
      </c>
      <c r="HH30" s="507"/>
    </row>
    <row r="31" spans="1:216" ht="16.5" customHeight="1" thickTop="1" thickBot="1">
      <c r="A31" s="337"/>
      <c r="B31" s="343"/>
      <c r="C31" s="343"/>
      <c r="D31" s="449"/>
      <c r="E31" s="514">
        <v>572.81899999999996</v>
      </c>
      <c r="F31" s="515">
        <v>999.31799999999998</v>
      </c>
      <c r="G31" s="480">
        <v>203.91200000000001</v>
      </c>
      <c r="H31" s="468">
        <v>488.19900000000001</v>
      </c>
      <c r="I31" s="392">
        <v>540.78300000000002</v>
      </c>
      <c r="J31" s="343">
        <v>222.40100000000001</v>
      </c>
      <c r="K31" s="367">
        <v>247.53899999999999</v>
      </c>
      <c r="L31" s="367">
        <v>319.27100000000002</v>
      </c>
      <c r="M31" s="367">
        <v>315.59399999999999</v>
      </c>
      <c r="N31" s="367">
        <v>396.73099999999999</v>
      </c>
      <c r="O31" s="468">
        <v>224.43799999999999</v>
      </c>
      <c r="P31" s="486">
        <v>175.11199999999999</v>
      </c>
      <c r="Q31" s="468">
        <v>188.00899999999999</v>
      </c>
      <c r="R31" s="337"/>
      <c r="S31" s="349"/>
      <c r="T31" s="347"/>
      <c r="U31" s="347"/>
      <c r="V31" s="451"/>
      <c r="W31" s="514">
        <v>23.494332415649623</v>
      </c>
      <c r="X31" s="515">
        <v>16.430405536575947</v>
      </c>
      <c r="Y31" s="480">
        <v>18.939542547765704</v>
      </c>
      <c r="Z31" s="468">
        <v>21.802994270778925</v>
      </c>
      <c r="AA31" s="392">
        <v>15.123626297424289</v>
      </c>
      <c r="AB31" s="343">
        <v>10.171267215525109</v>
      </c>
      <c r="AC31" s="367">
        <v>11.80662441069892</v>
      </c>
      <c r="AD31" s="367">
        <v>5.5886691869916154</v>
      </c>
      <c r="AE31" s="367">
        <v>7.0197785762720457</v>
      </c>
      <c r="AF31" s="367">
        <v>6.4814698120388883</v>
      </c>
      <c r="AG31" s="468">
        <v>8.6206435630329974</v>
      </c>
      <c r="AH31" s="486">
        <v>14.014459317465395</v>
      </c>
      <c r="AI31" s="468">
        <v>18.65336233903696</v>
      </c>
      <c r="AJ31" s="349"/>
      <c r="AK31" s="338"/>
      <c r="AL31" s="350"/>
      <c r="AM31" s="350"/>
      <c r="AN31" s="452"/>
      <c r="AO31" s="516">
        <v>0.65421257168054603</v>
      </c>
      <c r="AP31" s="517">
        <v>0.98304478451609589</v>
      </c>
      <c r="AQ31" s="484">
        <v>0.54428852163255192</v>
      </c>
      <c r="AR31" s="471">
        <v>0.72581954300403606</v>
      </c>
      <c r="AS31" s="399">
        <v>0.611750409007072</v>
      </c>
      <c r="AT31" s="350">
        <v>1.6049528494477299</v>
      </c>
      <c r="AU31" s="374">
        <v>0.66027916036546208</v>
      </c>
      <c r="AV31" s="374">
        <v>2.4680681526660897</v>
      </c>
      <c r="AW31" s="374">
        <v>1.6571460291743298</v>
      </c>
      <c r="AX31" s="374">
        <v>1.7386281862855</v>
      </c>
      <c r="AY31" s="471">
        <v>1.9382735714316399</v>
      </c>
      <c r="AZ31" s="489">
        <v>1.1216968297958401</v>
      </c>
      <c r="BA31" s="471">
        <v>0.82089463248848893</v>
      </c>
      <c r="BB31" s="338"/>
      <c r="BC31" s="356"/>
      <c r="BD31" s="354"/>
      <c r="BE31" s="354"/>
      <c r="BF31" s="454"/>
      <c r="BG31" s="516">
        <v>1.1391197524872603</v>
      </c>
      <c r="BH31" s="517">
        <v>0.9539673557366124</v>
      </c>
      <c r="BI31" s="484">
        <v>0.97396655787790809</v>
      </c>
      <c r="BJ31" s="471">
        <v>1.0688563347118696</v>
      </c>
      <c r="BK31" s="399">
        <v>0.79798175747018674</v>
      </c>
      <c r="BL31" s="350">
        <v>0.65832430778188944</v>
      </c>
      <c r="BM31" s="374">
        <v>0.73136373207858152</v>
      </c>
      <c r="BN31" s="374">
        <v>0.63809296217006872</v>
      </c>
      <c r="BO31" s="374">
        <v>0.6878451824179167</v>
      </c>
      <c r="BP31" s="374">
        <v>0.66647418212844467</v>
      </c>
      <c r="BQ31" s="471">
        <v>0.80152056191464904</v>
      </c>
      <c r="BR31" s="489">
        <v>0.90624937539974415</v>
      </c>
      <c r="BS31" s="471">
        <v>1.0304788434330272</v>
      </c>
      <c r="BT31" s="356"/>
      <c r="BU31" s="359"/>
      <c r="BV31" s="357"/>
      <c r="BW31" s="357"/>
      <c r="BX31" s="455"/>
      <c r="BY31" s="516">
        <v>0.94318667851450455</v>
      </c>
      <c r="BZ31" s="517">
        <v>0.81798430279450585</v>
      </c>
      <c r="CA31" s="484">
        <v>0.87354249320785438</v>
      </c>
      <c r="CB31" s="471">
        <v>0.7478665206196653</v>
      </c>
      <c r="CC31" s="399">
        <v>1.0987301052362963</v>
      </c>
      <c r="CD31" s="350">
        <v>1.2531788020287677</v>
      </c>
      <c r="CE31" s="374">
        <v>1.2502441534465276</v>
      </c>
      <c r="CF31" s="374">
        <v>1.5512433011454219</v>
      </c>
      <c r="CG31" s="374">
        <v>1.6415986599871988</v>
      </c>
      <c r="CH31" s="374">
        <v>1.2000146194776813</v>
      </c>
      <c r="CI31" s="471">
        <v>0.95565124054304529</v>
      </c>
      <c r="CJ31" s="489">
        <v>0.80275257763602725</v>
      </c>
      <c r="CK31" s="471">
        <v>1.2222460926072689</v>
      </c>
      <c r="CL31" s="359"/>
      <c r="CM31" s="362"/>
      <c r="CN31" s="360"/>
      <c r="CO31" s="360"/>
      <c r="CP31" s="456"/>
      <c r="CQ31" s="516">
        <v>0.84221537475188502</v>
      </c>
      <c r="CR31" s="517">
        <v>1.0245616260289518</v>
      </c>
      <c r="CS31" s="484">
        <v>0.78694278965926479</v>
      </c>
      <c r="CT31" s="471">
        <v>0.94509948811857458</v>
      </c>
      <c r="CU31" s="399">
        <v>0.95773235290310532</v>
      </c>
      <c r="CV31" s="350">
        <v>0.84221546890526566</v>
      </c>
      <c r="CW31" s="374">
        <v>0.8584601820319222</v>
      </c>
      <c r="CX31" s="374">
        <v>1.1563426916318738</v>
      </c>
      <c r="CY31" s="374">
        <v>1.1931368902767481</v>
      </c>
      <c r="CZ31" s="374">
        <v>1.2359622294451404</v>
      </c>
      <c r="DA31" s="471">
        <v>1.5545690792111853</v>
      </c>
      <c r="DB31" s="489">
        <v>1.3068368387089406</v>
      </c>
      <c r="DC31" s="471">
        <v>1.0240440617204496</v>
      </c>
      <c r="DD31" s="362"/>
      <c r="DE31" s="338"/>
      <c r="DF31" s="350"/>
      <c r="DG31" s="350"/>
      <c r="DH31" s="452"/>
      <c r="DI31" s="516">
        <v>1.1020191453236741</v>
      </c>
      <c r="DJ31" s="517">
        <v>0.93969600565200728</v>
      </c>
      <c r="DK31" s="484">
        <v>0.95350519580162496</v>
      </c>
      <c r="DL31" s="471">
        <v>1.0231210252344924</v>
      </c>
      <c r="DM31" s="399">
        <v>0.84265005247885194</v>
      </c>
      <c r="DN31" s="350">
        <v>0.741194713135923</v>
      </c>
      <c r="DO31" s="374">
        <v>0.80226817382467619</v>
      </c>
      <c r="DP31" s="374">
        <v>0.77509512673020697</v>
      </c>
      <c r="DQ31" s="374">
        <v>0.82944552733648602</v>
      </c>
      <c r="DR31" s="374">
        <v>0.75758635804288399</v>
      </c>
      <c r="DS31" s="471">
        <v>0.85225769374209803</v>
      </c>
      <c r="DT31" s="489">
        <v>0.90977749082455206</v>
      </c>
      <c r="DU31" s="471">
        <v>1.0544679422760344</v>
      </c>
      <c r="DV31" s="338"/>
      <c r="DW31" s="365"/>
      <c r="DX31" s="363"/>
      <c r="DY31" s="363"/>
      <c r="DZ31" s="457"/>
      <c r="EA31" s="516">
        <v>0.95558025627107002</v>
      </c>
      <c r="EB31" s="517">
        <v>0.99039543490432502</v>
      </c>
      <c r="EC31" s="484">
        <v>0.99376732789510502</v>
      </c>
      <c r="ED31" s="471">
        <v>0.99378527049279397</v>
      </c>
      <c r="EE31" s="399">
        <v>1.05231315165603</v>
      </c>
      <c r="EF31" s="350">
        <v>1.14855993712598</v>
      </c>
      <c r="EG31" s="374">
        <v>1.14135653996227</v>
      </c>
      <c r="EH31" s="374">
        <v>1.11683641510821</v>
      </c>
      <c r="EI31" s="374">
        <v>1.11650035090022</v>
      </c>
      <c r="EJ31" s="374">
        <v>1.1148441264621101</v>
      </c>
      <c r="EK31" s="471">
        <v>1.0877865617700899</v>
      </c>
      <c r="EL31" s="489">
        <v>1.0378693185582599</v>
      </c>
      <c r="EM31" s="471">
        <v>0.99720691219693602</v>
      </c>
      <c r="EN31" s="365"/>
      <c r="EO31" s="154"/>
      <c r="EP31" s="150"/>
      <c r="EQ31" s="150"/>
      <c r="ER31" s="167"/>
      <c r="ES31" s="196">
        <v>1.0031772851944001</v>
      </c>
      <c r="ET31" s="197">
        <v>0.99951308965682995</v>
      </c>
      <c r="EU31" s="180">
        <v>0.99972522258758501</v>
      </c>
      <c r="EV31" s="176">
        <v>1.00422716140747</v>
      </c>
      <c r="EW31" s="160">
        <v>1.0002920627594001</v>
      </c>
      <c r="EX31" s="193">
        <v>0.99645227193832397</v>
      </c>
      <c r="EY31" s="157">
        <v>0.99637418985366799</v>
      </c>
      <c r="EZ31" s="157">
        <v>0.99593394994735696</v>
      </c>
      <c r="FA31" s="157">
        <v>0.99620032310485795</v>
      </c>
      <c r="FB31" s="157">
        <v>0.99623668193817105</v>
      </c>
      <c r="FC31" s="176">
        <v>0.99744373559951804</v>
      </c>
      <c r="FD31" s="182">
        <v>1.00035429000854</v>
      </c>
      <c r="FE31" s="176">
        <v>0.99775862693786599</v>
      </c>
      <c r="FF31" s="154"/>
      <c r="FG31" s="359"/>
      <c r="FH31" s="357"/>
      <c r="FI31" s="357"/>
      <c r="FJ31" s="455"/>
      <c r="FK31" s="516">
        <v>1.1201614987470405</v>
      </c>
      <c r="FL31" s="517">
        <v>0.93823852131212593</v>
      </c>
      <c r="FM31" s="484">
        <v>0.92546427299950962</v>
      </c>
      <c r="FN31" s="471">
        <v>1.0285094272278232</v>
      </c>
      <c r="FO31" s="399">
        <v>0.83380513163862391</v>
      </c>
      <c r="FP31" s="350">
        <v>0.79482287629605974</v>
      </c>
      <c r="FQ31" s="374">
        <v>0.8776449711783112</v>
      </c>
      <c r="FR31" s="374">
        <v>0.74713766449889596</v>
      </c>
      <c r="FS31" s="374">
        <v>0.81432415466825092</v>
      </c>
      <c r="FT31" s="374">
        <v>0.78754159657701572</v>
      </c>
      <c r="FU31" s="471">
        <v>0.89221256183935871</v>
      </c>
      <c r="FV31" s="489">
        <v>0.88978841069617165</v>
      </c>
      <c r="FW31" s="471">
        <v>1.0656821009145305</v>
      </c>
      <c r="FX31" s="359"/>
      <c r="FY31" s="362"/>
      <c r="FZ31" s="360"/>
      <c r="GA31" s="360"/>
      <c r="GB31" s="456"/>
      <c r="GC31" s="516">
        <v>0.77294589346722087</v>
      </c>
      <c r="GD31" s="517">
        <v>0.94139596955123395</v>
      </c>
      <c r="GE31" s="484">
        <v>0.70851281741633643</v>
      </c>
      <c r="GF31" s="471">
        <v>0.74189130610673104</v>
      </c>
      <c r="GG31" s="399">
        <v>0.83524884288152546</v>
      </c>
      <c r="GH31" s="350">
        <v>0.75027638702164112</v>
      </c>
      <c r="GI31" s="374">
        <v>0.75183645304376279</v>
      </c>
      <c r="GJ31" s="374">
        <v>1.0820608707023187</v>
      </c>
      <c r="GK31" s="374">
        <v>1.0963359965652073</v>
      </c>
      <c r="GL31" s="374">
        <v>0.98759392384260369</v>
      </c>
      <c r="GM31" s="471">
        <v>1.1591182058073946</v>
      </c>
      <c r="GN31" s="489">
        <v>0.96935238233245014</v>
      </c>
      <c r="GO31" s="471">
        <v>1.0484808074347505</v>
      </c>
      <c r="GP31" s="362"/>
      <c r="GQ31" s="337"/>
      <c r="GR31" s="343"/>
      <c r="GS31" s="343"/>
      <c r="GT31" s="449"/>
      <c r="GU31" s="514">
        <v>1.0373239848705842</v>
      </c>
      <c r="GV31" s="515">
        <v>0.93580306768100463</v>
      </c>
      <c r="GW31" s="480">
        <v>0.92490206874371261</v>
      </c>
      <c r="GX31" s="468">
        <v>0.99854152489703907</v>
      </c>
      <c r="GY31" s="392">
        <v>0.88381785608904173</v>
      </c>
      <c r="GZ31" s="343">
        <v>0.84591557876894186</v>
      </c>
      <c r="HA31" s="367">
        <v>0.90566836184607702</v>
      </c>
      <c r="HB31" s="367">
        <v>0.88595751678373058</v>
      </c>
      <c r="HC31" s="367">
        <v>0.94293196175587013</v>
      </c>
      <c r="HD31" s="367">
        <v>0.86357395833617279</v>
      </c>
      <c r="HE31" s="468">
        <v>0.95760047947687954</v>
      </c>
      <c r="HF31" s="486">
        <v>0.94856719087127406</v>
      </c>
      <c r="HG31" s="468">
        <v>1.0554538239861924</v>
      </c>
      <c r="HH31" s="337"/>
    </row>
    <row r="32" spans="1:216" ht="16.5" customHeight="1" thickTop="1" thickBot="1">
      <c r="A32" s="337"/>
      <c r="B32" s="343"/>
      <c r="C32" s="449"/>
      <c r="D32" s="367">
        <v>925.952</v>
      </c>
      <c r="E32" s="468">
        <v>799.18899999999996</v>
      </c>
      <c r="F32" s="367">
        <v>561.16499999999996</v>
      </c>
      <c r="G32" s="367">
        <v>225.81299999999999</v>
      </c>
      <c r="H32" s="367">
        <v>227.07300000000001</v>
      </c>
      <c r="I32" s="499">
        <v>457.02100000000002</v>
      </c>
      <c r="J32" s="480">
        <v>312.745</v>
      </c>
      <c r="K32" s="367">
        <v>216.43100000000001</v>
      </c>
      <c r="L32" s="367">
        <v>408.08</v>
      </c>
      <c r="M32" s="367">
        <v>294.37200000000001</v>
      </c>
      <c r="N32" s="392">
        <v>240.21600000000001</v>
      </c>
      <c r="O32" s="367">
        <v>298.25400000000002</v>
      </c>
      <c r="P32" s="367">
        <v>112.175</v>
      </c>
      <c r="Q32" s="392">
        <v>144.72399999999999</v>
      </c>
      <c r="R32" s="337"/>
      <c r="S32" s="349"/>
      <c r="T32" s="347"/>
      <c r="U32" s="451"/>
      <c r="V32" s="367">
        <v>22.490690662150953</v>
      </c>
      <c r="W32" s="468">
        <v>23.978057756050195</v>
      </c>
      <c r="X32" s="367">
        <v>22.600482923917209</v>
      </c>
      <c r="Y32" s="367">
        <v>17.436994327164513</v>
      </c>
      <c r="Z32" s="367">
        <v>17.402773557402245</v>
      </c>
      <c r="AA32" s="499">
        <v>13.521698127657153</v>
      </c>
      <c r="AB32" s="480">
        <v>10.797934419415178</v>
      </c>
      <c r="AC32" s="367">
        <v>14.109808668813617</v>
      </c>
      <c r="AD32" s="367">
        <v>7.5926288962948441</v>
      </c>
      <c r="AE32" s="367">
        <v>10.226516108869051</v>
      </c>
      <c r="AF32" s="392">
        <v>16.648766110500549</v>
      </c>
      <c r="AG32" s="367">
        <v>16.195256392202619</v>
      </c>
      <c r="AH32" s="367">
        <v>18.202808112324494</v>
      </c>
      <c r="AI32" s="392">
        <v>22.689394986318785</v>
      </c>
      <c r="AJ32" s="349"/>
      <c r="AK32" s="338"/>
      <c r="AL32" s="350"/>
      <c r="AM32" s="452"/>
      <c r="AN32" s="374">
        <v>0.55637964978814103</v>
      </c>
      <c r="AO32" s="471">
        <v>0.68893716670572802</v>
      </c>
      <c r="AP32" s="374">
        <v>0.74000651948153995</v>
      </c>
      <c r="AQ32" s="374">
        <v>0.79910615459084489</v>
      </c>
      <c r="AR32" s="374">
        <v>0.406084675341845</v>
      </c>
      <c r="AS32" s="501">
        <v>0.8747962303459641</v>
      </c>
      <c r="AT32" s="484">
        <v>1.4093620702624301</v>
      </c>
      <c r="AU32" s="374">
        <v>1.3812994584441201</v>
      </c>
      <c r="AV32" s="374">
        <v>1.14805800840259</v>
      </c>
      <c r="AW32" s="374">
        <v>1.5087731182575199</v>
      </c>
      <c r="AX32" s="399">
        <v>1.13238953053951</v>
      </c>
      <c r="AY32" s="374">
        <v>1.0020726360380701</v>
      </c>
      <c r="AZ32" s="374">
        <v>1.08167557045817</v>
      </c>
      <c r="BA32" s="399">
        <v>0.946333538740873</v>
      </c>
      <c r="BB32" s="338"/>
      <c r="BC32" s="356"/>
      <c r="BD32" s="354"/>
      <c r="BE32" s="454"/>
      <c r="BF32" s="374">
        <v>1.1220796272376969</v>
      </c>
      <c r="BG32" s="471">
        <v>1.1225581495741308</v>
      </c>
      <c r="BH32" s="374">
        <v>1.0731022738410272</v>
      </c>
      <c r="BI32" s="374">
        <v>0.97233696963859473</v>
      </c>
      <c r="BJ32" s="374">
        <v>0.96461992674162056</v>
      </c>
      <c r="BK32" s="501">
        <v>0.82785015622914482</v>
      </c>
      <c r="BL32" s="484">
        <v>0.75115434499352507</v>
      </c>
      <c r="BM32" s="374">
        <v>0.73571491895800512</v>
      </c>
      <c r="BN32" s="374">
        <v>0.68528597333856112</v>
      </c>
      <c r="BO32" s="374">
        <v>0.81150136986534049</v>
      </c>
      <c r="BP32" s="399">
        <v>0.9630672889191394</v>
      </c>
      <c r="BQ32" s="374">
        <v>0.98094262776023122</v>
      </c>
      <c r="BR32" s="374">
        <v>1.0244271645865834</v>
      </c>
      <c r="BS32" s="399">
        <v>1.1512735016306901</v>
      </c>
      <c r="BT32" s="356"/>
      <c r="BU32" s="359"/>
      <c r="BV32" s="357"/>
      <c r="BW32" s="455"/>
      <c r="BX32" s="374">
        <v>0.94212307981407239</v>
      </c>
      <c r="BY32" s="471">
        <v>1.0392202282563949</v>
      </c>
      <c r="BZ32" s="374">
        <v>0.85458243119225186</v>
      </c>
      <c r="CA32" s="374">
        <v>0.78722120183514677</v>
      </c>
      <c r="CB32" s="374">
        <v>0.78558891303677669</v>
      </c>
      <c r="CC32" s="501">
        <v>1.0214160016716956</v>
      </c>
      <c r="CD32" s="484">
        <v>1.0626511814737245</v>
      </c>
      <c r="CE32" s="374">
        <v>1.0750470126737852</v>
      </c>
      <c r="CF32" s="374">
        <v>1.6888767214761811</v>
      </c>
      <c r="CG32" s="374">
        <v>1.525026582011876</v>
      </c>
      <c r="CH32" s="399">
        <v>0.99786604816082192</v>
      </c>
      <c r="CI32" s="374">
        <v>0.70629061135810411</v>
      </c>
      <c r="CJ32" s="374">
        <v>0.87511958156897707</v>
      </c>
      <c r="CK32" s="399">
        <v>1.2208151377794976</v>
      </c>
      <c r="CL32" s="359"/>
      <c r="CM32" s="362"/>
      <c r="CN32" s="360"/>
      <c r="CO32" s="456"/>
      <c r="CP32" s="374">
        <v>0.81256135577222144</v>
      </c>
      <c r="CQ32" s="471">
        <v>0.85418327204203259</v>
      </c>
      <c r="CR32" s="374">
        <v>0.81234251512478506</v>
      </c>
      <c r="CS32" s="374">
        <v>0.88929044718417449</v>
      </c>
      <c r="CT32" s="374">
        <v>0.9942382928617669</v>
      </c>
      <c r="CU32" s="501">
        <v>1.1150773159220255</v>
      </c>
      <c r="CV32" s="484">
        <v>1.191973692624982</v>
      </c>
      <c r="CW32" s="374">
        <v>0.98016457901132459</v>
      </c>
      <c r="CX32" s="374">
        <v>1.01844912455891</v>
      </c>
      <c r="CY32" s="374">
        <v>1.4476619931583168</v>
      </c>
      <c r="CZ32" s="399">
        <v>1.0653986282137742</v>
      </c>
      <c r="DA32" s="374">
        <v>1.1245485182093116</v>
      </c>
      <c r="DB32" s="374">
        <v>1.1388138650546022</v>
      </c>
      <c r="DC32" s="399">
        <v>0.87569615267681933</v>
      </c>
      <c r="DD32" s="362"/>
      <c r="DE32" s="338"/>
      <c r="DF32" s="350"/>
      <c r="DG32" s="452"/>
      <c r="DH32" s="374">
        <v>1.0864765317562199</v>
      </c>
      <c r="DI32" s="471">
        <v>1.1008829607884785</v>
      </c>
      <c r="DJ32" s="374">
        <v>1.0346442611568205</v>
      </c>
      <c r="DK32" s="374">
        <v>0.94547689918093136</v>
      </c>
      <c r="DL32" s="374">
        <v>0.94320360954611093</v>
      </c>
      <c r="DM32" s="501">
        <v>0.86424986255683744</v>
      </c>
      <c r="DN32" s="484">
        <v>0.80884284050066402</v>
      </c>
      <c r="DO32" s="374">
        <v>0.78877745222443407</v>
      </c>
      <c r="DP32" s="374">
        <v>0.82604901207268133</v>
      </c>
      <c r="DQ32" s="374">
        <v>0.92814530905772696</v>
      </c>
      <c r="DR32" s="399">
        <v>0.97171428319889452</v>
      </c>
      <c r="DS32" s="374">
        <v>0.95216048314462531</v>
      </c>
      <c r="DT32" s="374">
        <v>1.0102872450301139</v>
      </c>
      <c r="DU32" s="399">
        <v>1.1486367764958265</v>
      </c>
      <c r="DV32" s="338"/>
      <c r="DW32" s="365"/>
      <c r="DX32" s="363"/>
      <c r="DY32" s="457"/>
      <c r="DZ32" s="374">
        <v>0.93763651712909502</v>
      </c>
      <c r="EA32" s="471">
        <v>0.97600617476356399</v>
      </c>
      <c r="EB32" s="374">
        <v>1.00541476324428</v>
      </c>
      <c r="EC32" s="374">
        <v>1.02288132836115</v>
      </c>
      <c r="ED32" s="374">
        <v>1.0705747944672199</v>
      </c>
      <c r="EE32" s="501">
        <v>1.06954054674184</v>
      </c>
      <c r="EF32" s="484">
        <v>1.1348004141580601</v>
      </c>
      <c r="EG32" s="374">
        <v>1.1231726097235699</v>
      </c>
      <c r="EH32" s="374">
        <v>1.13901134396673</v>
      </c>
      <c r="EI32" s="374">
        <v>1.1128770777659001</v>
      </c>
      <c r="EJ32" s="399">
        <v>1.10198923913546</v>
      </c>
      <c r="EK32" s="374">
        <v>1.02055029053438</v>
      </c>
      <c r="EL32" s="374">
        <v>1.01565351152172</v>
      </c>
      <c r="EM32" s="399">
        <v>0.96807366642695503</v>
      </c>
      <c r="EN32" s="365"/>
      <c r="EO32" s="154"/>
      <c r="EP32" s="150"/>
      <c r="EQ32" s="167"/>
      <c r="ER32" s="157">
        <v>1.0019615888595601</v>
      </c>
      <c r="ES32" s="176">
        <v>1.0007579326629601</v>
      </c>
      <c r="ET32" s="157">
        <v>1.00199317932129</v>
      </c>
      <c r="EU32" s="157">
        <v>1.0009473562240601</v>
      </c>
      <c r="EV32" s="157">
        <v>0.99999529123306297</v>
      </c>
      <c r="EW32" s="189">
        <v>1.0001124143600499</v>
      </c>
      <c r="EX32" s="180">
        <v>0.99779587984085105</v>
      </c>
      <c r="EY32" s="157">
        <v>0.99800461530685403</v>
      </c>
      <c r="EZ32" s="157">
        <v>0.99661940336227395</v>
      </c>
      <c r="FA32" s="157">
        <v>0.998219013214111</v>
      </c>
      <c r="FB32" s="160">
        <v>1.000603556633</v>
      </c>
      <c r="FC32" s="157">
        <v>0.99840712547302202</v>
      </c>
      <c r="FD32" s="157">
        <v>1.0036773681640601</v>
      </c>
      <c r="FE32" s="160">
        <v>0.99831551313400302</v>
      </c>
      <c r="FF32" s="154"/>
      <c r="FG32" s="359"/>
      <c r="FH32" s="357"/>
      <c r="FI32" s="455"/>
      <c r="FJ32" s="374">
        <v>1.1003516084883558</v>
      </c>
      <c r="FK32" s="471">
        <v>1.099992764149031</v>
      </c>
      <c r="FL32" s="374">
        <v>1.0138288169199343</v>
      </c>
      <c r="FM32" s="374">
        <v>0.89571205821610367</v>
      </c>
      <c r="FN32" s="374">
        <v>0.8783800122492943</v>
      </c>
      <c r="FO32" s="501">
        <v>0.79394577618561291</v>
      </c>
      <c r="FP32" s="484">
        <v>0.8257300914754705</v>
      </c>
      <c r="FQ32" s="374">
        <v>0.8177612078517541</v>
      </c>
      <c r="FR32" s="374">
        <v>0.78893617167470109</v>
      </c>
      <c r="FS32" s="374">
        <v>0.8667628337888148</v>
      </c>
      <c r="FT32" s="399">
        <v>0.93056378857010358</v>
      </c>
      <c r="FU32" s="374">
        <v>0.9229110853553113</v>
      </c>
      <c r="FV32" s="374">
        <v>1.0370641543016625</v>
      </c>
      <c r="FW32" s="399">
        <v>1.2523420185253518</v>
      </c>
      <c r="FX32" s="359"/>
      <c r="FY32" s="362"/>
      <c r="FZ32" s="360"/>
      <c r="GA32" s="456"/>
      <c r="GB32" s="374">
        <v>0.87680105178238177</v>
      </c>
      <c r="GC32" s="471">
        <v>0.81876369356935597</v>
      </c>
      <c r="GD32" s="374">
        <v>0.65629109753815718</v>
      </c>
      <c r="GE32" s="374">
        <v>0.75928568384016859</v>
      </c>
      <c r="GF32" s="374">
        <v>0.67817088282182381</v>
      </c>
      <c r="GG32" s="501">
        <v>0.81550854610619639</v>
      </c>
      <c r="GH32" s="484">
        <v>0.84457455355001676</v>
      </c>
      <c r="GI32" s="374">
        <v>0.65139127770513461</v>
      </c>
      <c r="GJ32" s="374">
        <v>1.0102394138404234</v>
      </c>
      <c r="GK32" s="374">
        <v>1.00536120113326</v>
      </c>
      <c r="GL32" s="399">
        <v>0.84160154298631229</v>
      </c>
      <c r="GM32" s="374">
        <v>1.0930872888544663</v>
      </c>
      <c r="GN32" s="374">
        <v>1.0281879596612435</v>
      </c>
      <c r="GO32" s="399">
        <v>1.36191334453857</v>
      </c>
      <c r="GP32" s="362"/>
      <c r="GQ32" s="337"/>
      <c r="GR32" s="343"/>
      <c r="GS32" s="449"/>
      <c r="GT32" s="367">
        <v>1.0188319377081545</v>
      </c>
      <c r="GU32" s="468">
        <v>1.0557076885493983</v>
      </c>
      <c r="GV32" s="367">
        <v>1.0056546852939396</v>
      </c>
      <c r="GW32" s="367">
        <v>0.94502510801053718</v>
      </c>
      <c r="GX32" s="367">
        <v>0.9705434226220776</v>
      </c>
      <c r="GY32" s="499">
        <v>0.90808572415764355</v>
      </c>
      <c r="GZ32" s="480">
        <v>0.91262811296527546</v>
      </c>
      <c r="HA32" s="367">
        <v>0.86435448759991818</v>
      </c>
      <c r="HB32" s="367">
        <v>0.94456799550848969</v>
      </c>
      <c r="HC32" s="367">
        <v>1.0245481174866524</v>
      </c>
      <c r="HD32" s="392">
        <v>1.0450648193237289</v>
      </c>
      <c r="HE32" s="367">
        <v>0.98357196574005101</v>
      </c>
      <c r="HF32" s="367">
        <v>1.0371307636852056</v>
      </c>
      <c r="HG32" s="392">
        <v>1.1527202346574019</v>
      </c>
      <c r="HH32" s="337"/>
    </row>
    <row r="33" spans="1:216" ht="15.75" thickTop="1" thickBot="1">
      <c r="A33" s="337"/>
      <c r="B33" s="337"/>
      <c r="C33" s="486">
        <v>573.46100000000001</v>
      </c>
      <c r="D33" s="468">
        <v>292.53500000000003</v>
      </c>
      <c r="E33" s="337"/>
      <c r="F33" s="478">
        <v>285.43599999999998</v>
      </c>
      <c r="G33" s="367">
        <v>214.697</v>
      </c>
      <c r="H33" s="459">
        <v>96.524000000000001</v>
      </c>
      <c r="I33" s="367">
        <v>371.125</v>
      </c>
      <c r="J33" s="392">
        <v>307.20600000000002</v>
      </c>
      <c r="K33" s="367">
        <v>225.99100000000001</v>
      </c>
      <c r="L33" s="367">
        <v>399.774</v>
      </c>
      <c r="M33" s="367">
        <v>326.94099999999997</v>
      </c>
      <c r="N33" s="392">
        <v>327.82400000000001</v>
      </c>
      <c r="O33" s="367">
        <v>266.98399999999998</v>
      </c>
      <c r="P33" s="367">
        <v>132.41900000000001</v>
      </c>
      <c r="Q33" s="468">
        <v>223.83799999999999</v>
      </c>
      <c r="R33" s="337"/>
      <c r="S33" s="349"/>
      <c r="T33" s="349"/>
      <c r="U33" s="486">
        <v>24.030927996847215</v>
      </c>
      <c r="V33" s="468">
        <v>25.699830789478185</v>
      </c>
      <c r="W33" s="518"/>
      <c r="X33" s="367">
        <v>12.971734469373169</v>
      </c>
      <c r="Y33" s="367">
        <v>22.607675002445308</v>
      </c>
      <c r="Z33" s="459">
        <v>18.276283618581907</v>
      </c>
      <c r="AA33" s="367">
        <v>16.98592118558437</v>
      </c>
      <c r="AB33" s="392">
        <v>19.540959486468363</v>
      </c>
      <c r="AC33" s="367">
        <v>11.972158183290485</v>
      </c>
      <c r="AD33" s="367">
        <v>8.5853507231585837</v>
      </c>
      <c r="AE33" s="367">
        <v>7.8228181843207176</v>
      </c>
      <c r="AF33" s="392">
        <v>9.2058543608765682</v>
      </c>
      <c r="AG33" s="367">
        <v>16.901387349054627</v>
      </c>
      <c r="AH33" s="367">
        <v>18.519245727576859</v>
      </c>
      <c r="AI33" s="468">
        <v>20.290120533600192</v>
      </c>
      <c r="AJ33" s="349"/>
      <c r="AK33" s="338"/>
      <c r="AL33" s="338"/>
      <c r="AM33" s="489">
        <v>0.76652211137116</v>
      </c>
      <c r="AN33" s="471">
        <v>0.55088056251406703</v>
      </c>
      <c r="AO33" s="338"/>
      <c r="AP33" s="482">
        <v>0.75982268899679206</v>
      </c>
      <c r="AQ33" s="374">
        <v>0.46997829340398301</v>
      </c>
      <c r="AR33" s="461">
        <v>0.55691925808787301</v>
      </c>
      <c r="AS33" s="374">
        <v>0.80857817083597205</v>
      </c>
      <c r="AT33" s="399">
        <v>0.92755844816565491</v>
      </c>
      <c r="AU33" s="374">
        <v>1.14440964534879</v>
      </c>
      <c r="AV33" s="374">
        <v>1.03669175878167</v>
      </c>
      <c r="AW33" s="374">
        <v>1.45046291872859</v>
      </c>
      <c r="AX33" s="399">
        <v>1.43467355519533</v>
      </c>
      <c r="AY33" s="374">
        <v>1.0868823155760801</v>
      </c>
      <c r="AZ33" s="374">
        <v>1.14697022363544</v>
      </c>
      <c r="BA33" s="471">
        <v>0.80883894115686394</v>
      </c>
      <c r="BB33" s="338"/>
      <c r="BC33" s="356"/>
      <c r="BD33" s="356"/>
      <c r="BE33" s="489">
        <v>1.2167235435365265</v>
      </c>
      <c r="BF33" s="471">
        <v>1.2012236783632728</v>
      </c>
      <c r="BG33" s="356"/>
      <c r="BH33" s="482">
        <v>0.92751045768578599</v>
      </c>
      <c r="BI33" s="374">
        <v>1.0562608292151265</v>
      </c>
      <c r="BJ33" s="461">
        <v>0.98436124046869178</v>
      </c>
      <c r="BK33" s="374">
        <v>0.92769619400471537</v>
      </c>
      <c r="BL33" s="399">
        <v>0.93450485993112109</v>
      </c>
      <c r="BM33" s="374">
        <v>0.75116321003933784</v>
      </c>
      <c r="BN33" s="374">
        <v>0.64162751954854491</v>
      </c>
      <c r="BO33" s="374">
        <v>0.716233586488082</v>
      </c>
      <c r="BP33" s="399">
        <v>0.76482526637769044</v>
      </c>
      <c r="BQ33" s="374">
        <v>0.94881300237092858</v>
      </c>
      <c r="BR33" s="374">
        <v>0.93432931169243083</v>
      </c>
      <c r="BS33" s="471">
        <v>0.99781545414540873</v>
      </c>
      <c r="BT33" s="356"/>
      <c r="BU33" s="359"/>
      <c r="BV33" s="359"/>
      <c r="BW33" s="489">
        <v>0.71558642392420757</v>
      </c>
      <c r="BX33" s="471">
        <v>0.84296403635462425</v>
      </c>
      <c r="BY33" s="359"/>
      <c r="BZ33" s="482">
        <v>1.0573915869056461</v>
      </c>
      <c r="CA33" s="374">
        <v>0.90526299855144687</v>
      </c>
      <c r="CB33" s="461">
        <v>0.78761281196904398</v>
      </c>
      <c r="CC33" s="374">
        <v>0.80223442236443243</v>
      </c>
      <c r="CD33" s="399">
        <v>0.75837940380396218</v>
      </c>
      <c r="CE33" s="374">
        <v>1.0320238140014426</v>
      </c>
      <c r="CF33" s="374">
        <v>1.2066925625478395</v>
      </c>
      <c r="CG33" s="374">
        <v>1.6547957047295996</v>
      </c>
      <c r="CH33" s="399">
        <v>1.6327987731221631</v>
      </c>
      <c r="CI33" s="374">
        <v>0.77947513942783087</v>
      </c>
      <c r="CJ33" s="374">
        <v>0.70202993197728425</v>
      </c>
      <c r="CK33" s="471">
        <v>0.87999538170462566</v>
      </c>
      <c r="CL33" s="359"/>
      <c r="CM33" s="362"/>
      <c r="CN33" s="362"/>
      <c r="CO33" s="489">
        <v>0.8229768458535105</v>
      </c>
      <c r="CP33" s="471">
        <v>0.69622651990360129</v>
      </c>
      <c r="CQ33" s="519"/>
      <c r="CR33" s="374">
        <v>0.98860175748679213</v>
      </c>
      <c r="CS33" s="374">
        <v>0.85723884998393085</v>
      </c>
      <c r="CT33" s="461">
        <v>0.90782692322634784</v>
      </c>
      <c r="CU33" s="374">
        <v>1.1133223307510947</v>
      </c>
      <c r="CV33" s="399">
        <v>0.8188641640299994</v>
      </c>
      <c r="CW33" s="374">
        <v>1.1225000387183561</v>
      </c>
      <c r="CX33" s="374">
        <v>1.1371537418641533</v>
      </c>
      <c r="CY33" s="374">
        <v>1.1881580889212426</v>
      </c>
      <c r="CZ33" s="399">
        <v>1.3184753861828298</v>
      </c>
      <c r="DA33" s="374">
        <v>1.0899823350837503</v>
      </c>
      <c r="DB33" s="374">
        <v>0.96466843645926947</v>
      </c>
      <c r="DC33" s="471">
        <v>0.68916394055075547</v>
      </c>
      <c r="DD33" s="362"/>
      <c r="DE33" s="338"/>
      <c r="DF33" s="338"/>
      <c r="DG33" s="489">
        <v>1.1370009197556297</v>
      </c>
      <c r="DH33" s="471">
        <v>1.1349577623107749</v>
      </c>
      <c r="DI33" s="338"/>
      <c r="DJ33" s="482">
        <v>0.94647321325517964</v>
      </c>
      <c r="DK33" s="374">
        <v>1.0289047769208921</v>
      </c>
      <c r="DL33" s="461">
        <v>0.95629996091668013</v>
      </c>
      <c r="DM33" s="374">
        <v>0.9195279585037065</v>
      </c>
      <c r="DN33" s="399">
        <v>0.90742971718839216</v>
      </c>
      <c r="DO33" s="374">
        <v>0.80209401068148356</v>
      </c>
      <c r="DP33" s="374">
        <v>0.7336587041726762</v>
      </c>
      <c r="DQ33" s="374">
        <v>0.85452812224624208</v>
      </c>
      <c r="DR33" s="399">
        <v>0.89758180109854457</v>
      </c>
      <c r="DS33" s="374">
        <v>0.93325064047349149</v>
      </c>
      <c r="DT33" s="374">
        <v>0.90620514246484773</v>
      </c>
      <c r="DU33" s="471">
        <v>0.9701077719575637</v>
      </c>
      <c r="DV33" s="338"/>
      <c r="DW33" s="365"/>
      <c r="DX33" s="365"/>
      <c r="DY33" s="489">
        <v>0.92554091758505896</v>
      </c>
      <c r="DZ33" s="471">
        <v>0.93282786382582294</v>
      </c>
      <c r="EA33" s="365"/>
      <c r="EB33" s="482">
        <v>1.0003920966022799</v>
      </c>
      <c r="EC33" s="374">
        <v>1.0089861339711701</v>
      </c>
      <c r="ED33" s="461">
        <v>1.0714417925606201</v>
      </c>
      <c r="EE33" s="374">
        <v>1.07708970041166</v>
      </c>
      <c r="EF33" s="399">
        <v>1.0948796522017099</v>
      </c>
      <c r="EG33" s="374">
        <v>1.1101022521222601</v>
      </c>
      <c r="EH33" s="374">
        <v>1.12226899048458</v>
      </c>
      <c r="EI33" s="374">
        <v>1.1417909271797799</v>
      </c>
      <c r="EJ33" s="399">
        <v>1.11828269999548</v>
      </c>
      <c r="EK33" s="374">
        <v>1.06726069053126</v>
      </c>
      <c r="EL33" s="374">
        <v>0.97013376857365896</v>
      </c>
      <c r="EM33" s="471">
        <v>0.96903711125899905</v>
      </c>
      <c r="EN33" s="365"/>
      <c r="EO33" s="154"/>
      <c r="EP33" s="154"/>
      <c r="EQ33" s="182">
        <v>1.00569331645966</v>
      </c>
      <c r="ER33" s="176">
        <v>1.00085353851318</v>
      </c>
      <c r="ES33" s="154"/>
      <c r="ET33" s="178">
        <v>0.99787986278533902</v>
      </c>
      <c r="EU33" s="157">
        <v>1.0019633769989</v>
      </c>
      <c r="EV33" s="172">
        <v>0.99879461526870705</v>
      </c>
      <c r="EW33" s="157">
        <v>1.00007712841034</v>
      </c>
      <c r="EX33" s="160">
        <v>0.99975621700286899</v>
      </c>
      <c r="EY33" s="157">
        <v>0.99718743562698398</v>
      </c>
      <c r="EZ33" s="157">
        <v>0.99670720100402799</v>
      </c>
      <c r="FA33" s="157">
        <v>0.99635225534439098</v>
      </c>
      <c r="FB33" s="160">
        <v>0.99679189920425404</v>
      </c>
      <c r="FC33" s="157">
        <v>0.99971926212310802</v>
      </c>
      <c r="FD33" s="157">
        <v>1.0001090764999401</v>
      </c>
      <c r="FE33" s="176">
        <v>1.00456094741821</v>
      </c>
      <c r="FF33" s="154"/>
      <c r="FG33" s="359"/>
      <c r="FH33" s="359"/>
      <c r="FI33" s="489">
        <v>1.1982009336691841</v>
      </c>
      <c r="FJ33" s="471">
        <v>1.2274556222973318</v>
      </c>
      <c r="FK33" s="359"/>
      <c r="FL33" s="482">
        <v>0.89995796426960151</v>
      </c>
      <c r="FM33" s="374">
        <v>1.0812819586476801</v>
      </c>
      <c r="FN33" s="461">
        <v>0.89503338689568179</v>
      </c>
      <c r="FO33" s="374">
        <v>0.90187349371237191</v>
      </c>
      <c r="FP33" s="399">
        <v>0.9209789573320899</v>
      </c>
      <c r="FQ33" s="374">
        <v>0.7887802789427677</v>
      </c>
      <c r="FR33" s="374">
        <v>0.70241943267331541</v>
      </c>
      <c r="FS33" s="374">
        <v>0.83010936277583414</v>
      </c>
      <c r="FT33" s="399">
        <v>0.84790033030180534</v>
      </c>
      <c r="FU33" s="374">
        <v>0.97439745463884353</v>
      </c>
      <c r="FV33" s="374">
        <v>0.97252757648366928</v>
      </c>
      <c r="FW33" s="471">
        <v>1.0042901804873257</v>
      </c>
      <c r="FX33" s="359"/>
      <c r="FY33" s="362"/>
      <c r="FZ33" s="362"/>
      <c r="GA33" s="489">
        <v>0.82609595508674527</v>
      </c>
      <c r="GB33" s="471">
        <v>0.84075906515459686</v>
      </c>
      <c r="GC33" s="519"/>
      <c r="GD33" s="374">
        <v>1.1646088133592118</v>
      </c>
      <c r="GE33" s="374">
        <v>0.82198116706334978</v>
      </c>
      <c r="GF33" s="461">
        <v>0.67103797533514986</v>
      </c>
      <c r="GG33" s="374">
        <v>0.73143112158976087</v>
      </c>
      <c r="GH33" s="399">
        <v>0.64343622439014858</v>
      </c>
      <c r="GI33" s="374">
        <v>0.79057372583421459</v>
      </c>
      <c r="GJ33" s="374">
        <v>0.83966308151605662</v>
      </c>
      <c r="GK33" s="374">
        <v>0.99485390712697397</v>
      </c>
      <c r="GL33" s="399">
        <v>1.0283968112462785</v>
      </c>
      <c r="GM33" s="374">
        <v>0.95396628402825634</v>
      </c>
      <c r="GN33" s="374">
        <v>0.76086572263043828</v>
      </c>
      <c r="GO33" s="471">
        <v>0.79246416493178107</v>
      </c>
      <c r="GP33" s="362"/>
      <c r="GQ33" s="337"/>
      <c r="GR33" s="337"/>
      <c r="GS33" s="486">
        <v>1.0508056675263457</v>
      </c>
      <c r="GT33" s="468">
        <v>1.0567318443923601</v>
      </c>
      <c r="GU33" s="337"/>
      <c r="GV33" s="478">
        <v>0.96611709397764045</v>
      </c>
      <c r="GW33" s="367">
        <v>1.0286180844862325</v>
      </c>
      <c r="GX33" s="459">
        <v>0.98241662903715221</v>
      </c>
      <c r="GY33" s="367">
        <v>0.96406280243181197</v>
      </c>
      <c r="GZ33" s="392">
        <v>0.9599843042554479</v>
      </c>
      <c r="HA33" s="367">
        <v>0.87852260983225694</v>
      </c>
      <c r="HB33" s="367">
        <v>0.82179679892200719</v>
      </c>
      <c r="HC33" s="367">
        <v>0.97495556921804161</v>
      </c>
      <c r="HD33" s="392">
        <v>1.0011355191904194</v>
      </c>
      <c r="HE33" s="367">
        <v>0.99944035768427042</v>
      </c>
      <c r="HF33" s="367">
        <v>0.88006451310713207</v>
      </c>
      <c r="HG33" s="468">
        <v>0.93848977622029128</v>
      </c>
      <c r="HH33" s="337"/>
    </row>
    <row r="34" spans="1:216" ht="15.75" thickTop="1" thickBot="1">
      <c r="A34" s="337"/>
      <c r="B34" s="337"/>
      <c r="C34" s="337"/>
      <c r="D34" s="337"/>
      <c r="E34" s="337"/>
      <c r="F34" s="486">
        <v>144.13999999999999</v>
      </c>
      <c r="G34" s="480">
        <v>204.70599999999999</v>
      </c>
      <c r="H34" s="520">
        <v>227.93799999999999</v>
      </c>
      <c r="I34" s="367">
        <v>224.49299999999999</v>
      </c>
      <c r="J34" s="392">
        <v>182.04499999999999</v>
      </c>
      <c r="K34" s="480">
        <v>208.477</v>
      </c>
      <c r="L34" s="480">
        <v>194.52500000000001</v>
      </c>
      <c r="M34" s="480">
        <v>410.03100000000001</v>
      </c>
      <c r="N34" s="468">
        <v>348.19600000000003</v>
      </c>
      <c r="O34" s="367">
        <v>490.11500000000001</v>
      </c>
      <c r="P34" s="468">
        <v>205.315</v>
      </c>
      <c r="Q34" s="337"/>
      <c r="R34" s="337"/>
      <c r="S34" s="349"/>
      <c r="T34" s="349"/>
      <c r="U34" s="349"/>
      <c r="V34" s="349"/>
      <c r="W34" s="349"/>
      <c r="X34" s="486">
        <v>27.091716386846119</v>
      </c>
      <c r="Y34" s="480">
        <v>21.915820738034057</v>
      </c>
      <c r="Z34" s="520">
        <v>14.14419710623064</v>
      </c>
      <c r="AA34" s="367">
        <v>18.515499369690815</v>
      </c>
      <c r="AB34" s="392">
        <v>17.443489247164162</v>
      </c>
      <c r="AC34" s="480">
        <v>12.776949015958595</v>
      </c>
      <c r="AD34" s="480">
        <v>14.857216296105898</v>
      </c>
      <c r="AE34" s="480">
        <v>12.838053708134264</v>
      </c>
      <c r="AF34" s="468">
        <v>17.419212167859481</v>
      </c>
      <c r="AG34" s="367">
        <v>19.061036695469429</v>
      </c>
      <c r="AH34" s="468">
        <v>23.161970630494604</v>
      </c>
      <c r="AI34" s="349"/>
      <c r="AJ34" s="349"/>
      <c r="AK34" s="338"/>
      <c r="AL34" s="338"/>
      <c r="AM34" s="338"/>
      <c r="AN34" s="338"/>
      <c r="AO34" s="338"/>
      <c r="AP34" s="489">
        <v>0.40215207263827296</v>
      </c>
      <c r="AQ34" s="484">
        <v>0.47055357135832299</v>
      </c>
      <c r="AR34" s="521">
        <v>0.67845750600099597</v>
      </c>
      <c r="AS34" s="374">
        <v>0.84031894803047202</v>
      </c>
      <c r="AT34" s="399">
        <v>1.04483999311924</v>
      </c>
      <c r="AU34" s="484">
        <v>1.6078134998679199</v>
      </c>
      <c r="AV34" s="484">
        <v>1.2488297186791901</v>
      </c>
      <c r="AW34" s="484">
        <v>1.2214201502502</v>
      </c>
      <c r="AX34" s="471">
        <v>1.2027915567159699</v>
      </c>
      <c r="AY34" s="374">
        <v>0.910830497741699</v>
      </c>
      <c r="AZ34" s="471">
        <v>0.56244339793920495</v>
      </c>
      <c r="BA34" s="338"/>
      <c r="BB34" s="338"/>
      <c r="BC34" s="356"/>
      <c r="BD34" s="356"/>
      <c r="BE34" s="356"/>
      <c r="BF34" s="356"/>
      <c r="BG34" s="356"/>
      <c r="BH34" s="489">
        <v>1.132688597023727</v>
      </c>
      <c r="BI34" s="484">
        <v>1.0487230009135051</v>
      </c>
      <c r="BJ34" s="521">
        <v>0.89128869473277816</v>
      </c>
      <c r="BK34" s="374">
        <v>0.88210288015661953</v>
      </c>
      <c r="BL34" s="399">
        <v>0.97573788417698926</v>
      </c>
      <c r="BM34" s="484">
        <v>0.74816444080162325</v>
      </c>
      <c r="BN34" s="484">
        <v>0.91615642269631148</v>
      </c>
      <c r="BO34" s="484">
        <v>0.84280113881633345</v>
      </c>
      <c r="BP34" s="471">
        <v>0.93520971306390654</v>
      </c>
      <c r="BQ34" s="374">
        <v>0.95099581220733909</v>
      </c>
      <c r="BR34" s="471">
        <v>1.1108414205002071</v>
      </c>
      <c r="BS34" s="356"/>
      <c r="BT34" s="356"/>
      <c r="BU34" s="359"/>
      <c r="BV34" s="359"/>
      <c r="BW34" s="359"/>
      <c r="BX34" s="359"/>
      <c r="BY34" s="359"/>
      <c r="BZ34" s="489">
        <v>0.71662294470653531</v>
      </c>
      <c r="CA34" s="484">
        <v>0.73620811676257658</v>
      </c>
      <c r="CB34" s="521">
        <v>0.97247250348779057</v>
      </c>
      <c r="CC34" s="374">
        <v>0.77254107032290542</v>
      </c>
      <c r="CD34" s="399">
        <v>0.75925483740283994</v>
      </c>
      <c r="CE34" s="484">
        <v>1.1214778039064262</v>
      </c>
      <c r="CF34" s="484">
        <v>1.1615782836396351</v>
      </c>
      <c r="CG34" s="484">
        <v>1.2114609931931977</v>
      </c>
      <c r="CH34" s="471">
        <v>1.053660689669037</v>
      </c>
      <c r="CI34" s="374">
        <v>0.76315807259520729</v>
      </c>
      <c r="CJ34" s="471">
        <v>0.97602540608333532</v>
      </c>
      <c r="CK34" s="359"/>
      <c r="CL34" s="359"/>
      <c r="CM34" s="362"/>
      <c r="CN34" s="362"/>
      <c r="CO34" s="362"/>
      <c r="CP34" s="362"/>
      <c r="CQ34" s="362"/>
      <c r="CR34" s="489">
        <v>0.76154449450187323</v>
      </c>
      <c r="CS34" s="484">
        <v>0.88864403400486547</v>
      </c>
      <c r="CT34" s="521">
        <v>1.0156788112337565</v>
      </c>
      <c r="CU34" s="374">
        <v>0.80495195006080367</v>
      </c>
      <c r="CV34" s="399">
        <v>1.0871147930456755</v>
      </c>
      <c r="CW34" s="484">
        <v>1.0284204762395852</v>
      </c>
      <c r="CX34" s="484">
        <v>1.0346248875465878</v>
      </c>
      <c r="CY34" s="484">
        <v>1.2896776402272023</v>
      </c>
      <c r="CZ34" s="471">
        <v>0.98774316405128149</v>
      </c>
      <c r="DA34" s="374">
        <v>0.97631206451547081</v>
      </c>
      <c r="DB34" s="471">
        <v>0.82035157867179698</v>
      </c>
      <c r="DC34" s="362"/>
      <c r="DD34" s="362"/>
      <c r="DE34" s="338"/>
      <c r="DF34" s="338"/>
      <c r="DG34" s="338"/>
      <c r="DH34" s="338"/>
      <c r="DI34" s="338"/>
      <c r="DJ34" s="489">
        <v>1.0646641155355334</v>
      </c>
      <c r="DK34" s="484">
        <v>1.0025527693114415</v>
      </c>
      <c r="DL34" s="521">
        <v>0.90671794237495418</v>
      </c>
      <c r="DM34" s="374">
        <v>0.86504399021110556</v>
      </c>
      <c r="DN34" s="399">
        <v>0.95297627720593348</v>
      </c>
      <c r="DO34" s="484">
        <v>0.80701065543115802</v>
      </c>
      <c r="DP34" s="484">
        <v>0.95211397270864917</v>
      </c>
      <c r="DQ34" s="484">
        <v>0.90797130328549391</v>
      </c>
      <c r="DR34" s="471">
        <v>0.95237166512236648</v>
      </c>
      <c r="DS34" s="374">
        <v>0.92828707782107278</v>
      </c>
      <c r="DT34" s="471">
        <v>1.0817374436924763</v>
      </c>
      <c r="DU34" s="338"/>
      <c r="DV34" s="338"/>
      <c r="DW34" s="365"/>
      <c r="DX34" s="365"/>
      <c r="DY34" s="365"/>
      <c r="DZ34" s="365"/>
      <c r="EA34" s="365"/>
      <c r="EB34" s="489">
        <v>0.97022209367680101</v>
      </c>
      <c r="EC34" s="484">
        <v>1.0013441946300501</v>
      </c>
      <c r="ED34" s="521">
        <v>1.0014862145315899</v>
      </c>
      <c r="EE34" s="374">
        <v>1.0670477671846701</v>
      </c>
      <c r="EF34" s="399">
        <v>1.07232666634573</v>
      </c>
      <c r="EG34" s="484">
        <v>1.1093299310475899</v>
      </c>
      <c r="EH34" s="484">
        <v>1.09913320942543</v>
      </c>
      <c r="EI34" s="484">
        <v>1.1091894519691201</v>
      </c>
      <c r="EJ34" s="471">
        <v>1.11610874450074</v>
      </c>
      <c r="EK34" s="374">
        <v>1.02635744935699</v>
      </c>
      <c r="EL34" s="471">
        <v>0.96869168739380995</v>
      </c>
      <c r="EM34" s="365"/>
      <c r="EN34" s="365"/>
      <c r="EO34" s="154"/>
      <c r="EP34" s="154"/>
      <c r="EQ34" s="154"/>
      <c r="ER34" s="154"/>
      <c r="ES34" s="154"/>
      <c r="ET34" s="182">
        <v>1.0013282299041699</v>
      </c>
      <c r="EU34" s="180">
        <v>1.0012453794479399</v>
      </c>
      <c r="EV34" s="198">
        <v>0.998088479042053</v>
      </c>
      <c r="EW34" s="157">
        <v>1.00069940090179</v>
      </c>
      <c r="EX34" s="160">
        <v>1.0003353357315099</v>
      </c>
      <c r="EY34" s="180">
        <v>0.99753570556640603</v>
      </c>
      <c r="EZ34" s="180">
        <v>0.99743425846099898</v>
      </c>
      <c r="FA34" s="180">
        <v>0.998942971229553</v>
      </c>
      <c r="FB34" s="176">
        <v>0.99861890077590898</v>
      </c>
      <c r="FC34" s="157">
        <v>1.0006726980209399</v>
      </c>
      <c r="FD34" s="176">
        <v>1.0045291185378999</v>
      </c>
      <c r="FE34" s="154"/>
      <c r="FF34" s="154"/>
      <c r="FG34" s="359"/>
      <c r="FH34" s="359"/>
      <c r="FI34" s="359"/>
      <c r="FJ34" s="359"/>
      <c r="FK34" s="359"/>
      <c r="FL34" s="489">
        <v>1.2694592849183086</v>
      </c>
      <c r="FM34" s="484">
        <v>1.0309305131314861</v>
      </c>
      <c r="FN34" s="521">
        <v>0.95825910574094719</v>
      </c>
      <c r="FO34" s="374">
        <v>0.89826675066149053</v>
      </c>
      <c r="FP34" s="399">
        <v>0.88073420406334146</v>
      </c>
      <c r="FQ34" s="484">
        <v>0.75949833035909964</v>
      </c>
      <c r="FR34" s="484">
        <v>0.88259845321335562</v>
      </c>
      <c r="FS34" s="484">
        <v>0.88738002686065443</v>
      </c>
      <c r="FT34" s="471">
        <v>0.90901992360153194</v>
      </c>
      <c r="FU34" s="374">
        <v>0.95351944913837161</v>
      </c>
      <c r="FV34" s="471">
        <v>1.1543256762569856</v>
      </c>
      <c r="FW34" s="359"/>
      <c r="FX34" s="359"/>
      <c r="FY34" s="362"/>
      <c r="FZ34" s="362"/>
      <c r="GA34" s="362"/>
      <c r="GB34" s="362"/>
      <c r="GC34" s="362"/>
      <c r="GD34" s="489">
        <v>0.80398511213056756</v>
      </c>
      <c r="GE34" s="484">
        <v>0.82035631283401567</v>
      </c>
      <c r="GF34" s="521">
        <v>1.3665713099614807</v>
      </c>
      <c r="GG34" s="374">
        <v>0.63736397125968292</v>
      </c>
      <c r="GH34" s="399">
        <v>0.72362679900574034</v>
      </c>
      <c r="GI34" s="484">
        <v>0.69114323762333496</v>
      </c>
      <c r="GJ34" s="484">
        <v>0.82534161740136225</v>
      </c>
      <c r="GK34" s="484">
        <v>0.95733523806736565</v>
      </c>
      <c r="GL34" s="471">
        <v>0.72610123859837561</v>
      </c>
      <c r="GM34" s="374">
        <v>0.71291782285790073</v>
      </c>
      <c r="GN34" s="471">
        <v>1.0093171620436889</v>
      </c>
      <c r="GO34" s="362"/>
      <c r="GP34" s="362"/>
      <c r="GQ34" s="337"/>
      <c r="GR34" s="337"/>
      <c r="GS34" s="337"/>
      <c r="GT34" s="337"/>
      <c r="GU34" s="337"/>
      <c r="GV34" s="486">
        <v>1.0698365861060226</v>
      </c>
      <c r="GW34" s="480">
        <v>0.99443222436482559</v>
      </c>
      <c r="GX34" s="520">
        <v>0.96267558622466753</v>
      </c>
      <c r="GY34" s="367">
        <v>0.90019854649944742</v>
      </c>
      <c r="GZ34" s="392">
        <v>0.9856649277412266</v>
      </c>
      <c r="HA34" s="480">
        <v>0.86831912607587425</v>
      </c>
      <c r="HB34" s="480">
        <v>1.0155218371169079</v>
      </c>
      <c r="HC34" s="480">
        <v>1.0015522756821083</v>
      </c>
      <c r="HD34" s="468">
        <v>1.0228426175610346</v>
      </c>
      <c r="HE34" s="367">
        <v>0.93544112334083229</v>
      </c>
      <c r="HF34" s="468">
        <v>1.0623601915729683</v>
      </c>
      <c r="HG34" s="337"/>
      <c r="HH34" s="337"/>
    </row>
    <row r="35" spans="1:216" ht="16.5" customHeight="1" thickTop="1" thickBot="1">
      <c r="A35" s="337"/>
      <c r="B35" s="337"/>
      <c r="C35" s="337"/>
      <c r="D35" s="337"/>
      <c r="E35" s="337"/>
      <c r="F35" s="337"/>
      <c r="G35" s="337"/>
      <c r="H35" s="522"/>
      <c r="I35" s="486">
        <v>513.25800000000004</v>
      </c>
      <c r="J35" s="480">
        <v>132.49199999999999</v>
      </c>
      <c r="K35" s="480">
        <v>239.798</v>
      </c>
      <c r="L35" s="480">
        <v>315.30700000000002</v>
      </c>
      <c r="M35" s="480">
        <v>170.172</v>
      </c>
      <c r="N35" s="480">
        <v>195.45599999999999</v>
      </c>
      <c r="O35" s="468">
        <v>188.31299999999999</v>
      </c>
      <c r="P35" s="337"/>
      <c r="Q35" s="343"/>
      <c r="R35" s="337"/>
      <c r="S35" s="349"/>
      <c r="T35" s="349"/>
      <c r="U35" s="349"/>
      <c r="V35" s="349"/>
      <c r="W35" s="349"/>
      <c r="X35" s="349"/>
      <c r="Y35" s="349"/>
      <c r="Z35" s="523"/>
      <c r="AA35" s="486">
        <v>25.264876533828989</v>
      </c>
      <c r="AB35" s="480">
        <v>13.529873501796336</v>
      </c>
      <c r="AC35" s="480">
        <v>19.802083420212011</v>
      </c>
      <c r="AD35" s="480">
        <v>12.964507606872033</v>
      </c>
      <c r="AE35" s="480">
        <v>22.995557436005925</v>
      </c>
      <c r="AF35" s="480">
        <v>26.001759986902425</v>
      </c>
      <c r="AG35" s="468">
        <v>25.054563413041052</v>
      </c>
      <c r="AH35" s="349"/>
      <c r="AI35" s="347"/>
      <c r="AJ35" s="349"/>
      <c r="AK35" s="338"/>
      <c r="AL35" s="338"/>
      <c r="AM35" s="338"/>
      <c r="AN35" s="338"/>
      <c r="AO35" s="338"/>
      <c r="AP35" s="338"/>
      <c r="AQ35" s="338"/>
      <c r="AR35" s="524"/>
      <c r="AS35" s="489">
        <v>0.86675211787223794</v>
      </c>
      <c r="AT35" s="484">
        <v>1.09410602599382</v>
      </c>
      <c r="AU35" s="484">
        <v>0.77855675481259801</v>
      </c>
      <c r="AV35" s="484">
        <v>0.74719749391078893</v>
      </c>
      <c r="AW35" s="484">
        <v>0.94422465190291405</v>
      </c>
      <c r="AX35" s="484">
        <v>0.88266069069504705</v>
      </c>
      <c r="AY35" s="471">
        <v>0.59083751402795293</v>
      </c>
      <c r="AZ35" s="338"/>
      <c r="BA35" s="350"/>
      <c r="BB35" s="338"/>
      <c r="BC35" s="356"/>
      <c r="BD35" s="356"/>
      <c r="BE35" s="356"/>
      <c r="BF35" s="356"/>
      <c r="BG35" s="356"/>
      <c r="BH35" s="356"/>
      <c r="BI35" s="356"/>
      <c r="BJ35" s="525"/>
      <c r="BK35" s="489">
        <v>1.1725664772882254</v>
      </c>
      <c r="BL35" s="484">
        <v>0.91790518484134886</v>
      </c>
      <c r="BM35" s="484">
        <v>0.95165090774318384</v>
      </c>
      <c r="BN35" s="484">
        <v>0.81885754399680311</v>
      </c>
      <c r="BO35" s="484">
        <v>1.04306451707684</v>
      </c>
      <c r="BP35" s="484">
        <v>1.1761391470458824</v>
      </c>
      <c r="BQ35" s="471">
        <v>1.1296328287213311</v>
      </c>
      <c r="BR35" s="356"/>
      <c r="BS35" s="354"/>
      <c r="BT35" s="356"/>
      <c r="BU35" s="359"/>
      <c r="BV35" s="359"/>
      <c r="BW35" s="359"/>
      <c r="BX35" s="359"/>
      <c r="BY35" s="359"/>
      <c r="BZ35" s="357"/>
      <c r="CA35" s="357"/>
      <c r="CB35" s="526"/>
      <c r="CC35" s="489">
        <v>0.97943645057651318</v>
      </c>
      <c r="CD35" s="484">
        <v>0.77238360382136284</v>
      </c>
      <c r="CE35" s="484">
        <v>0.7635358066998057</v>
      </c>
      <c r="CF35" s="484">
        <v>1.1505364216462051</v>
      </c>
      <c r="CG35" s="484">
        <v>0.77035036610018104</v>
      </c>
      <c r="CH35" s="484">
        <v>1.2314086994003766</v>
      </c>
      <c r="CI35" s="471">
        <v>1.2736040694216544</v>
      </c>
      <c r="CJ35" s="359"/>
      <c r="CK35" s="357"/>
      <c r="CL35" s="359"/>
      <c r="CM35" s="362"/>
      <c r="CN35" s="362"/>
      <c r="CO35" s="362"/>
      <c r="CP35" s="362"/>
      <c r="CQ35" s="362"/>
      <c r="CR35" s="362"/>
      <c r="CS35" s="362"/>
      <c r="CT35" s="527"/>
      <c r="CU35" s="489">
        <v>0.77930111415701264</v>
      </c>
      <c r="CV35" s="484">
        <v>1.2008037513585725</v>
      </c>
      <c r="CW35" s="484">
        <v>0.93789010698587982</v>
      </c>
      <c r="CX35" s="484">
        <v>0.80859358894664568</v>
      </c>
      <c r="CY35" s="484">
        <v>0.79966004983193473</v>
      </c>
      <c r="CZ35" s="484">
        <v>0.82413241343320232</v>
      </c>
      <c r="DA35" s="471">
        <v>0.88663886720513185</v>
      </c>
      <c r="DB35" s="362"/>
      <c r="DC35" s="360"/>
      <c r="DD35" s="362"/>
      <c r="DE35" s="338"/>
      <c r="DF35" s="338"/>
      <c r="DG35" s="338"/>
      <c r="DH35" s="338"/>
      <c r="DI35" s="338"/>
      <c r="DJ35" s="338"/>
      <c r="DK35" s="338"/>
      <c r="DL35" s="524"/>
      <c r="DM35" s="489">
        <v>1.1318227054594956</v>
      </c>
      <c r="DN35" s="484">
        <v>0.91123517146506738</v>
      </c>
      <c r="DO35" s="484">
        <v>0.92728590696711</v>
      </c>
      <c r="DP35" s="484">
        <v>0.86038477999514396</v>
      </c>
      <c r="DQ35" s="484">
        <v>0.9984716470700703</v>
      </c>
      <c r="DR35" s="484">
        <v>1.1685263750147765</v>
      </c>
      <c r="DS35" s="471">
        <v>1.1377622605587911</v>
      </c>
      <c r="DT35" s="338"/>
      <c r="DU35" s="350"/>
      <c r="DV35" s="338"/>
      <c r="DW35" s="365"/>
      <c r="DX35" s="365"/>
      <c r="DY35" s="365"/>
      <c r="DZ35" s="365"/>
      <c r="EA35" s="365"/>
      <c r="EB35" s="365"/>
      <c r="EC35" s="365"/>
      <c r="ED35" s="528"/>
      <c r="EE35" s="489">
        <v>0.99738348843501801</v>
      </c>
      <c r="EF35" s="484">
        <v>1.06329427856218</v>
      </c>
      <c r="EG35" s="484">
        <v>1.0242044341538601</v>
      </c>
      <c r="EH35" s="484">
        <v>0.99245728097493802</v>
      </c>
      <c r="EI35" s="484">
        <v>1.0015100938296999</v>
      </c>
      <c r="EJ35" s="484">
        <v>0.96877419334722703</v>
      </c>
      <c r="EK35" s="471">
        <v>0.96857187733274797</v>
      </c>
      <c r="EL35" s="365"/>
      <c r="EM35" s="363"/>
      <c r="EN35" s="365"/>
      <c r="EO35" s="154"/>
      <c r="EP35" s="154"/>
      <c r="EQ35" s="154"/>
      <c r="ER35" s="154"/>
      <c r="ES35" s="154"/>
      <c r="ET35" s="154"/>
      <c r="EU35" s="154"/>
      <c r="EV35" s="199"/>
      <c r="EW35" s="182">
        <v>1.00090324878693</v>
      </c>
      <c r="EX35" s="180">
        <v>1.0012408494949301</v>
      </c>
      <c r="EY35" s="180">
        <v>1.0045738220214799</v>
      </c>
      <c r="EZ35" s="180">
        <v>0.99779671430587802</v>
      </c>
      <c r="FA35" s="180">
        <v>1.00334656238556</v>
      </c>
      <c r="FB35" s="180">
        <v>0.99970471858978305</v>
      </c>
      <c r="FC35" s="176">
        <v>1.00033891201019</v>
      </c>
      <c r="FD35" s="154"/>
      <c r="FE35" s="150"/>
      <c r="FF35" s="154"/>
      <c r="FG35" s="359"/>
      <c r="FH35" s="359"/>
      <c r="FI35" s="359"/>
      <c r="FJ35" s="359"/>
      <c r="FK35" s="359"/>
      <c r="FL35" s="357"/>
      <c r="FM35" s="357"/>
      <c r="FN35" s="526"/>
      <c r="FO35" s="489">
        <v>1.1384016411078228</v>
      </c>
      <c r="FP35" s="484">
        <v>0.84537529344342299</v>
      </c>
      <c r="FQ35" s="484">
        <v>0.92684543304090949</v>
      </c>
      <c r="FR35" s="484">
        <v>0.8944958978208507</v>
      </c>
      <c r="FS35" s="484">
        <v>1.0314762962023365</v>
      </c>
      <c r="FT35" s="484">
        <v>1.1786945352493041</v>
      </c>
      <c r="FU35" s="471">
        <v>1.2479263339149236</v>
      </c>
      <c r="FV35" s="359"/>
      <c r="FW35" s="357"/>
      <c r="FX35" s="359"/>
      <c r="FY35" s="362"/>
      <c r="FZ35" s="362"/>
      <c r="GA35" s="362"/>
      <c r="GB35" s="362"/>
      <c r="GC35" s="362"/>
      <c r="GD35" s="362"/>
      <c r="GE35" s="362"/>
      <c r="GF35" s="527"/>
      <c r="GG35" s="489">
        <v>0.86863471928347924</v>
      </c>
      <c r="GH35" s="484">
        <v>0.85027126637834738</v>
      </c>
      <c r="GI35" s="484">
        <v>0.64621460041368151</v>
      </c>
      <c r="GJ35" s="484">
        <v>1.0404712708566572</v>
      </c>
      <c r="GK35" s="484">
        <v>0.65303611015619489</v>
      </c>
      <c r="GL35" s="484">
        <v>0.84432589687704651</v>
      </c>
      <c r="GM35" s="471">
        <v>1.0515547087827182</v>
      </c>
      <c r="GN35" s="362"/>
      <c r="GO35" s="360"/>
      <c r="GP35" s="362"/>
      <c r="GQ35" s="337"/>
      <c r="GR35" s="337"/>
      <c r="GS35" s="337"/>
      <c r="GT35" s="337"/>
      <c r="GU35" s="337"/>
      <c r="GV35" s="337"/>
      <c r="GW35" s="337"/>
      <c r="GX35" s="522"/>
      <c r="GY35" s="486">
        <v>1.1097977169216235</v>
      </c>
      <c r="GZ35" s="480">
        <v>0.95335460654112925</v>
      </c>
      <c r="HA35" s="480">
        <v>0.92620216520440934</v>
      </c>
      <c r="HB35" s="480">
        <v>0.87888871677234159</v>
      </c>
      <c r="HC35" s="480">
        <v>0.97633189076390936</v>
      </c>
      <c r="HD35" s="480">
        <v>1.1111521881941415</v>
      </c>
      <c r="HE35" s="468">
        <v>1.1160785710350321</v>
      </c>
      <c r="HF35" s="337"/>
      <c r="HG35" s="343"/>
      <c r="HH35" s="337"/>
    </row>
    <row r="36" spans="1:216" ht="16.5" customHeight="1" thickTop="1">
      <c r="A36" s="337"/>
      <c r="B36" s="337"/>
      <c r="C36" s="337"/>
      <c r="D36" s="337"/>
      <c r="E36" s="337"/>
      <c r="F36" s="337"/>
      <c r="G36" s="337"/>
      <c r="H36" s="337"/>
      <c r="I36" s="337"/>
      <c r="J36" s="337"/>
      <c r="K36" s="337"/>
      <c r="L36" s="337"/>
      <c r="M36" s="337"/>
      <c r="N36" s="337"/>
      <c r="O36" s="337"/>
      <c r="P36" s="337"/>
      <c r="Q36" s="337"/>
      <c r="R36" s="337"/>
      <c r="S36" s="349"/>
      <c r="T36" s="349"/>
      <c r="U36" s="349"/>
      <c r="V36" s="349"/>
      <c r="W36" s="349"/>
      <c r="X36" s="349"/>
      <c r="Y36" s="349"/>
      <c r="Z36" s="349"/>
      <c r="AA36" s="349"/>
      <c r="AB36" s="349"/>
      <c r="AC36" s="349"/>
      <c r="AD36" s="349"/>
      <c r="AE36" s="349"/>
      <c r="AF36" s="349"/>
      <c r="AG36" s="349"/>
      <c r="AH36" s="349"/>
      <c r="AI36" s="349"/>
      <c r="AJ36" s="349"/>
      <c r="AK36" s="338"/>
      <c r="AL36" s="338"/>
      <c r="AM36" s="338"/>
      <c r="AN36" s="338"/>
      <c r="AO36" s="338"/>
      <c r="AP36" s="338"/>
      <c r="AQ36" s="338"/>
      <c r="AR36" s="338"/>
      <c r="AS36" s="338"/>
      <c r="AT36" s="338"/>
      <c r="AU36" s="338"/>
      <c r="AV36" s="338"/>
      <c r="AW36" s="338"/>
      <c r="AX36" s="338"/>
      <c r="AY36" s="338"/>
      <c r="AZ36" s="338"/>
      <c r="BA36" s="338"/>
      <c r="BB36" s="338"/>
      <c r="BC36" s="356"/>
      <c r="BD36" s="356"/>
      <c r="BE36" s="356"/>
      <c r="BF36" s="356"/>
      <c r="BG36" s="356"/>
      <c r="BH36" s="356"/>
      <c r="BI36" s="356"/>
      <c r="BJ36" s="356"/>
      <c r="BK36" s="356"/>
      <c r="BL36" s="356"/>
      <c r="BM36" s="356"/>
      <c r="BN36" s="356"/>
      <c r="BO36" s="356"/>
      <c r="BP36" s="356"/>
      <c r="BQ36" s="356"/>
      <c r="BR36" s="356"/>
      <c r="BS36" s="356"/>
      <c r="BT36" s="356"/>
      <c r="BU36" s="359"/>
      <c r="BV36" s="359"/>
      <c r="BW36" s="359"/>
      <c r="BX36" s="359"/>
      <c r="BY36" s="359"/>
      <c r="BZ36" s="359"/>
      <c r="CA36" s="359"/>
      <c r="CB36" s="359"/>
      <c r="CC36" s="359"/>
      <c r="CD36" s="359"/>
      <c r="CE36" s="359"/>
      <c r="CF36" s="359"/>
      <c r="CG36" s="359"/>
      <c r="CH36" s="359"/>
      <c r="CI36" s="359"/>
      <c r="CJ36" s="359"/>
      <c r="CK36" s="359"/>
      <c r="CL36" s="359"/>
      <c r="CM36" s="362"/>
      <c r="CN36" s="362"/>
      <c r="CO36" s="362"/>
      <c r="CP36" s="362"/>
      <c r="CQ36" s="362"/>
      <c r="CR36" s="362"/>
      <c r="CS36" s="362"/>
      <c r="CT36" s="362"/>
      <c r="CU36" s="362"/>
      <c r="CV36" s="362"/>
      <c r="CW36" s="362"/>
      <c r="CX36" s="362"/>
      <c r="CY36" s="362"/>
      <c r="CZ36" s="362"/>
      <c r="DA36" s="362"/>
      <c r="DB36" s="362"/>
      <c r="DC36" s="362"/>
      <c r="DD36" s="362"/>
      <c r="DE36" s="338"/>
      <c r="DF36" s="338"/>
      <c r="DG36" s="338"/>
      <c r="DH36" s="338"/>
      <c r="DI36" s="338"/>
      <c r="DJ36" s="338"/>
      <c r="DK36" s="338"/>
      <c r="DL36" s="338"/>
      <c r="DM36" s="338"/>
      <c r="DN36" s="338"/>
      <c r="DO36" s="338"/>
      <c r="DP36" s="338"/>
      <c r="DQ36" s="338"/>
      <c r="DR36" s="338"/>
      <c r="DS36" s="338"/>
      <c r="DT36" s="338"/>
      <c r="DU36" s="338"/>
      <c r="DV36" s="338"/>
      <c r="DW36" s="365"/>
      <c r="DX36" s="365"/>
      <c r="DY36" s="365"/>
      <c r="DZ36" s="365"/>
      <c r="EA36" s="365"/>
      <c r="EB36" s="365"/>
      <c r="EC36" s="365"/>
      <c r="ED36" s="365"/>
      <c r="EE36" s="365"/>
      <c r="EF36" s="365"/>
      <c r="EG36" s="365"/>
      <c r="EH36" s="365"/>
      <c r="EI36" s="365"/>
      <c r="EJ36" s="365"/>
      <c r="EK36" s="365"/>
      <c r="EL36" s="365"/>
      <c r="EM36" s="365"/>
      <c r="EN36" s="365"/>
      <c r="EO36" s="154"/>
      <c r="EP36" s="154"/>
      <c r="EQ36" s="154"/>
      <c r="ER36" s="154"/>
      <c r="ES36" s="154"/>
      <c r="ET36" s="154"/>
      <c r="EU36" s="154"/>
      <c r="EV36" s="154"/>
      <c r="EW36" s="154"/>
      <c r="EX36" s="154"/>
      <c r="EY36" s="154"/>
      <c r="EZ36" s="154"/>
      <c r="FA36" s="154"/>
      <c r="FB36" s="154"/>
      <c r="FC36" s="154"/>
      <c r="FD36" s="154"/>
      <c r="FE36" s="154"/>
      <c r="FF36" s="154"/>
      <c r="FG36" s="359"/>
      <c r="FH36" s="359"/>
      <c r="FI36" s="359"/>
      <c r="FJ36" s="359"/>
      <c r="FK36" s="359"/>
      <c r="FL36" s="359"/>
      <c r="FM36" s="359"/>
      <c r="FN36" s="359"/>
      <c r="FO36" s="359"/>
      <c r="FP36" s="359"/>
      <c r="FQ36" s="359"/>
      <c r="FR36" s="359"/>
      <c r="FS36" s="359"/>
      <c r="FT36" s="359"/>
      <c r="FU36" s="359"/>
      <c r="FV36" s="359"/>
      <c r="FW36" s="359"/>
      <c r="FX36" s="359"/>
      <c r="FY36" s="362"/>
      <c r="FZ36" s="362"/>
      <c r="GA36" s="362"/>
      <c r="GB36" s="362"/>
      <c r="GC36" s="362"/>
      <c r="GD36" s="362"/>
      <c r="GE36" s="362"/>
      <c r="GF36" s="362"/>
      <c r="GG36" s="362"/>
      <c r="GH36" s="362"/>
      <c r="GI36" s="362"/>
      <c r="GJ36" s="362"/>
      <c r="GK36" s="362"/>
      <c r="GL36" s="362"/>
      <c r="GM36" s="362"/>
      <c r="GN36" s="362"/>
      <c r="GO36" s="362"/>
      <c r="GP36" s="362"/>
      <c r="GQ36" s="337"/>
      <c r="GR36" s="337"/>
      <c r="GS36" s="337"/>
      <c r="GT36" s="337"/>
      <c r="GU36" s="337"/>
      <c r="GV36" s="337"/>
      <c r="GW36" s="337"/>
      <c r="GX36" s="337"/>
      <c r="GY36" s="337"/>
      <c r="GZ36" s="337"/>
      <c r="HA36" s="337"/>
      <c r="HB36" s="337"/>
      <c r="HC36" s="337"/>
      <c r="HD36" s="337"/>
      <c r="HE36" s="337"/>
      <c r="HF36" s="337"/>
      <c r="HG36" s="337"/>
      <c r="HH36" s="337"/>
    </row>
    <row r="37" spans="1:216" ht="16.5" customHeight="1">
      <c r="AK37" s="200"/>
      <c r="AL37" s="200"/>
      <c r="AM37" s="200"/>
      <c r="AN37" s="200"/>
      <c r="AO37" s="200"/>
      <c r="AP37" s="200"/>
      <c r="AQ37" s="200"/>
      <c r="AR37" s="200"/>
      <c r="AS37" s="200"/>
      <c r="AT37" s="200"/>
      <c r="AU37" s="200"/>
      <c r="AV37" s="200"/>
      <c r="AW37" s="200"/>
      <c r="AX37" s="200"/>
      <c r="AY37" s="200"/>
      <c r="AZ37" s="200"/>
      <c r="BA37" s="200"/>
      <c r="BB37" s="200"/>
      <c r="BC37" s="200"/>
      <c r="BD37" s="200"/>
      <c r="BE37" s="200"/>
      <c r="BF37" s="200"/>
      <c r="BG37" s="200"/>
      <c r="BH37" s="200"/>
      <c r="BI37" s="200"/>
      <c r="BJ37" s="200"/>
      <c r="BK37" s="200"/>
      <c r="BL37" s="200"/>
      <c r="BM37" s="200"/>
      <c r="BN37" s="200"/>
      <c r="BO37" s="200"/>
      <c r="BP37" s="200"/>
      <c r="BQ37" s="200"/>
      <c r="BR37" s="200"/>
      <c r="BS37" s="200"/>
      <c r="BT37" s="200"/>
      <c r="BU37" s="201"/>
      <c r="BV37" s="529"/>
      <c r="BW37" s="529"/>
      <c r="BX37" s="529"/>
      <c r="BY37" s="529"/>
      <c r="BZ37" s="529"/>
      <c r="CA37" s="529"/>
      <c r="CB37" s="529"/>
      <c r="CC37" s="529"/>
      <c r="CD37" s="529"/>
      <c r="CE37" s="529"/>
      <c r="CF37" s="529"/>
      <c r="CG37" s="529"/>
      <c r="CH37" s="529"/>
      <c r="CI37" s="529"/>
      <c r="CJ37" s="529"/>
      <c r="CK37" s="529"/>
      <c r="CL37" s="529"/>
      <c r="CM37" s="201"/>
      <c r="CN37" s="529"/>
      <c r="CO37" s="529"/>
      <c r="CP37" s="529"/>
      <c r="CQ37" s="529"/>
      <c r="CR37" s="529"/>
      <c r="CS37" s="529"/>
      <c r="CT37" s="529"/>
      <c r="CU37" s="529"/>
      <c r="CV37" s="529"/>
      <c r="CW37" s="529"/>
      <c r="CX37" s="529"/>
      <c r="CY37" s="529"/>
      <c r="CZ37" s="529"/>
      <c r="DA37" s="529"/>
      <c r="DB37" s="529"/>
      <c r="DC37" s="529"/>
      <c r="DD37" s="529"/>
      <c r="DE37" s="529"/>
      <c r="DF37" s="529"/>
      <c r="DG37" s="529"/>
      <c r="DH37" s="529"/>
      <c r="DI37" s="529"/>
      <c r="DJ37" s="529"/>
      <c r="DK37" s="529"/>
      <c r="DL37" s="529"/>
      <c r="DM37" s="529"/>
      <c r="DN37" s="529"/>
      <c r="DO37" s="529"/>
      <c r="DP37" s="529"/>
      <c r="DQ37" s="529"/>
      <c r="DR37" s="529"/>
      <c r="DS37" s="529"/>
      <c r="DT37" s="529"/>
      <c r="DU37" s="529"/>
      <c r="DV37" s="529"/>
      <c r="DW37" s="529"/>
      <c r="DX37" s="529"/>
      <c r="DY37" s="529"/>
      <c r="DZ37" s="529"/>
      <c r="EA37" s="529"/>
      <c r="EB37" s="529"/>
      <c r="EC37" s="529"/>
      <c r="ED37" s="529"/>
      <c r="EE37" s="529"/>
      <c r="EF37" s="529"/>
      <c r="EG37" s="529"/>
      <c r="EH37" s="529"/>
      <c r="EI37" s="529"/>
      <c r="EJ37" s="529"/>
      <c r="EK37" s="529"/>
      <c r="EL37" s="529"/>
      <c r="EM37" s="529"/>
      <c r="EN37" s="529"/>
      <c r="EO37" s="202"/>
      <c r="EP37" s="202"/>
      <c r="EQ37" s="202"/>
      <c r="ER37" s="202"/>
      <c r="ES37" s="202"/>
      <c r="ET37" s="202"/>
      <c r="EU37" s="202"/>
      <c r="EV37" s="202"/>
      <c r="EW37" s="202"/>
      <c r="EX37" s="202"/>
      <c r="EY37" s="202"/>
      <c r="EZ37" s="202"/>
      <c r="FA37" s="202"/>
      <c r="FB37" s="202"/>
      <c r="FC37" s="202"/>
      <c r="FD37" s="202"/>
      <c r="FE37" s="202"/>
      <c r="FF37" s="202"/>
      <c r="FG37" s="201"/>
      <c r="FH37" s="529"/>
      <c r="FI37" s="529"/>
      <c r="FJ37" s="529"/>
      <c r="FK37" s="529"/>
      <c r="FL37" s="529"/>
      <c r="FM37" s="529"/>
      <c r="FN37" s="529"/>
      <c r="FO37" s="529"/>
      <c r="FP37" s="529"/>
      <c r="FQ37" s="529"/>
      <c r="FR37" s="529"/>
      <c r="FS37" s="529"/>
      <c r="FT37" s="529"/>
      <c r="FU37" s="529"/>
      <c r="FV37" s="529"/>
      <c r="FW37" s="529"/>
      <c r="FX37" s="529"/>
      <c r="FY37" s="201"/>
      <c r="FZ37" s="529"/>
      <c r="GA37" s="529"/>
      <c r="GB37" s="529"/>
      <c r="GC37" s="529"/>
      <c r="GD37" s="529"/>
      <c r="GE37" s="529"/>
      <c r="GF37" s="529"/>
      <c r="GG37" s="529"/>
      <c r="GH37" s="529"/>
      <c r="GI37" s="529"/>
      <c r="GJ37" s="529"/>
      <c r="GK37" s="529"/>
      <c r="GL37" s="529"/>
      <c r="GM37" s="529"/>
      <c r="GN37" s="529"/>
      <c r="GO37" s="529"/>
      <c r="GP37" s="529"/>
      <c r="GQ37" s="530"/>
      <c r="GR37" s="531"/>
      <c r="GS37" s="531"/>
      <c r="GT37" s="531"/>
      <c r="GU37" s="531"/>
      <c r="GV37" s="531"/>
      <c r="GW37" s="531"/>
      <c r="GX37" s="531"/>
      <c r="GY37" s="531"/>
      <c r="GZ37" s="531"/>
      <c r="HA37" s="531"/>
      <c r="HB37" s="531"/>
      <c r="HC37" s="531"/>
      <c r="HD37" s="531"/>
      <c r="HE37" s="531"/>
      <c r="HF37" s="531"/>
      <c r="HG37" s="531"/>
      <c r="HH37" s="531"/>
    </row>
    <row r="38" spans="1:216" s="78" customFormat="1" ht="26.25">
      <c r="A38" s="76" t="s">
        <v>605</v>
      </c>
      <c r="B38" s="203"/>
      <c r="C38" s="203"/>
      <c r="D38" s="203"/>
      <c r="E38" s="203"/>
      <c r="F38" s="203"/>
      <c r="G38" s="203"/>
      <c r="H38" s="203"/>
      <c r="I38" s="203"/>
      <c r="J38" s="203"/>
      <c r="K38" s="203"/>
      <c r="L38" s="203"/>
      <c r="M38" s="203"/>
      <c r="N38" s="203"/>
      <c r="O38" s="203"/>
      <c r="P38" s="203"/>
      <c r="Q38" s="203"/>
      <c r="R38" s="203"/>
      <c r="S38" s="203"/>
      <c r="T38" s="203"/>
      <c r="U38" s="203"/>
      <c r="V38" s="203"/>
      <c r="W38" s="203"/>
      <c r="X38" s="203"/>
      <c r="Y38" s="203"/>
      <c r="Z38" s="203"/>
      <c r="AA38" s="203"/>
      <c r="AB38" s="203"/>
      <c r="AC38" s="203"/>
      <c r="AD38" s="203"/>
      <c r="AE38" s="203"/>
      <c r="AF38" s="203"/>
      <c r="AG38" s="203"/>
      <c r="AH38" s="203"/>
      <c r="AI38" s="203"/>
      <c r="AJ38" s="203"/>
      <c r="AK38" s="204"/>
      <c r="AL38" s="205"/>
      <c r="AM38" s="205"/>
      <c r="AN38" s="205"/>
      <c r="AO38" s="205"/>
      <c r="AP38" s="205"/>
      <c r="AQ38" s="205"/>
      <c r="AR38" s="205"/>
      <c r="AS38" s="205"/>
      <c r="AT38" s="205"/>
      <c r="AU38" s="205"/>
      <c r="AV38" s="205"/>
      <c r="AW38" s="205"/>
      <c r="AX38" s="205"/>
      <c r="AY38" s="205"/>
      <c r="AZ38" s="205"/>
      <c r="BA38" s="205"/>
      <c r="BB38" s="205"/>
      <c r="BC38" s="205"/>
      <c r="BD38" s="205"/>
      <c r="BE38" s="205"/>
      <c r="BF38" s="205"/>
      <c r="BG38" s="205"/>
      <c r="BH38" s="205"/>
      <c r="BI38" s="205"/>
      <c r="BJ38" s="205"/>
      <c r="BK38" s="205"/>
      <c r="BL38" s="205"/>
      <c r="BM38" s="205"/>
      <c r="BN38" s="205"/>
      <c r="BO38" s="205"/>
      <c r="BP38" s="205"/>
      <c r="BQ38" s="205"/>
      <c r="BR38" s="205"/>
      <c r="BS38" s="205"/>
      <c r="BT38" s="205"/>
      <c r="BU38" s="201"/>
      <c r="BV38" s="529"/>
      <c r="BW38" s="529"/>
      <c r="BX38" s="529"/>
      <c r="BY38" s="529"/>
      <c r="BZ38" s="529"/>
      <c r="CA38" s="529"/>
      <c r="CB38" s="529"/>
      <c r="CC38" s="529"/>
      <c r="CD38" s="529"/>
      <c r="CE38" s="529"/>
      <c r="CF38" s="529"/>
      <c r="CG38" s="529"/>
      <c r="CH38" s="529"/>
      <c r="CI38" s="529"/>
      <c r="CJ38" s="529"/>
      <c r="CK38" s="529"/>
      <c r="CL38" s="529"/>
      <c r="CM38" s="201"/>
      <c r="CN38" s="529"/>
      <c r="CO38" s="529"/>
      <c r="CP38" s="529"/>
      <c r="CQ38" s="529"/>
      <c r="CR38" s="529"/>
      <c r="CS38" s="529"/>
      <c r="CT38" s="529"/>
      <c r="CU38" s="529"/>
      <c r="CV38" s="529"/>
      <c r="CW38" s="529"/>
      <c r="CX38" s="529"/>
      <c r="CY38" s="529"/>
      <c r="CZ38" s="529"/>
      <c r="DA38" s="529"/>
      <c r="DB38" s="529"/>
      <c r="DC38" s="529"/>
      <c r="DD38" s="529"/>
      <c r="DE38" s="529"/>
      <c r="DF38" s="529"/>
      <c r="DG38" s="529"/>
      <c r="DH38" s="529"/>
      <c r="DI38" s="529"/>
      <c r="DJ38" s="529"/>
      <c r="DK38" s="529"/>
      <c r="DL38" s="529"/>
      <c r="DM38" s="529"/>
      <c r="DN38" s="529"/>
      <c r="DO38" s="529"/>
      <c r="DP38" s="529"/>
      <c r="DQ38" s="529"/>
      <c r="DR38" s="529"/>
      <c r="DS38" s="529"/>
      <c r="DT38" s="529"/>
      <c r="DU38" s="529"/>
      <c r="DV38" s="529"/>
      <c r="DW38" s="529"/>
      <c r="DX38" s="529"/>
      <c r="DY38" s="529"/>
      <c r="DZ38" s="529"/>
      <c r="EA38" s="529"/>
      <c r="EB38" s="529"/>
      <c r="EC38" s="529"/>
      <c r="ED38" s="529"/>
      <c r="EE38" s="529"/>
      <c r="EF38" s="529"/>
      <c r="EG38" s="529"/>
      <c r="EH38" s="529"/>
      <c r="EI38" s="529"/>
      <c r="EJ38" s="529"/>
      <c r="EK38" s="529"/>
      <c r="EL38" s="529"/>
      <c r="EM38" s="529"/>
      <c r="EN38" s="529"/>
      <c r="EO38" s="202"/>
      <c r="EP38" s="202"/>
      <c r="EQ38" s="202"/>
      <c r="ER38" s="202"/>
      <c r="ES38" s="202"/>
      <c r="ET38" s="202"/>
      <c r="EU38" s="202"/>
      <c r="EV38" s="202"/>
      <c r="EW38" s="202"/>
      <c r="EX38" s="202"/>
      <c r="EY38" s="202"/>
      <c r="EZ38" s="202"/>
      <c r="FA38" s="202"/>
      <c r="FB38" s="202"/>
      <c r="FC38" s="202"/>
      <c r="FD38" s="202"/>
      <c r="FE38" s="202"/>
      <c r="FF38" s="202"/>
      <c r="FG38" s="201"/>
      <c r="FH38" s="529"/>
      <c r="FI38" s="529"/>
      <c r="FJ38" s="529"/>
      <c r="FK38" s="529"/>
      <c r="FL38" s="529"/>
      <c r="FM38" s="529"/>
      <c r="FN38" s="529"/>
      <c r="FO38" s="529"/>
      <c r="FP38" s="529"/>
      <c r="FQ38" s="529"/>
      <c r="FR38" s="529"/>
      <c r="FS38" s="529"/>
      <c r="FT38" s="529"/>
      <c r="FU38" s="529"/>
      <c r="FV38" s="529"/>
      <c r="FW38" s="529"/>
      <c r="FX38" s="529"/>
      <c r="FY38" s="201"/>
      <c r="FZ38" s="529"/>
      <c r="GA38" s="529"/>
      <c r="GB38" s="529"/>
      <c r="GC38" s="529"/>
      <c r="GD38" s="529"/>
      <c r="GE38" s="529"/>
      <c r="GF38" s="529"/>
      <c r="GG38" s="529"/>
      <c r="GH38" s="529"/>
      <c r="GI38" s="529"/>
      <c r="GJ38" s="529"/>
      <c r="GK38" s="529"/>
      <c r="GL38" s="529"/>
      <c r="GM38" s="529"/>
      <c r="GN38" s="529"/>
      <c r="GO38" s="529"/>
      <c r="GP38" s="529"/>
      <c r="GQ38" s="530"/>
      <c r="GR38" s="531"/>
      <c r="GS38" s="531"/>
      <c r="GT38" s="531"/>
      <c r="GU38" s="531"/>
      <c r="GV38" s="531"/>
      <c r="GW38" s="531"/>
      <c r="GX38" s="531"/>
      <c r="GY38" s="531"/>
      <c r="GZ38" s="531"/>
      <c r="HA38" s="531"/>
      <c r="HB38" s="531"/>
      <c r="HC38" s="531"/>
      <c r="HD38" s="531"/>
      <c r="HE38" s="531"/>
      <c r="HF38" s="531"/>
      <c r="HG38" s="531"/>
      <c r="HH38" s="531"/>
    </row>
    <row r="39" spans="1:216" ht="16.5" customHeight="1">
      <c r="A39" s="711" t="s">
        <v>606</v>
      </c>
      <c r="B39" s="330"/>
      <c r="C39" s="330"/>
      <c r="D39" s="330"/>
      <c r="E39" s="330"/>
      <c r="F39" s="330"/>
      <c r="G39" s="330"/>
      <c r="H39" s="330"/>
      <c r="I39" s="330"/>
      <c r="J39" s="330"/>
      <c r="K39" s="330"/>
      <c r="L39" s="330"/>
      <c r="M39" s="330"/>
      <c r="N39" s="330"/>
      <c r="O39" s="330"/>
      <c r="P39" s="330"/>
      <c r="Q39" s="330"/>
      <c r="R39" s="330"/>
      <c r="S39" s="330"/>
      <c r="T39" s="330"/>
      <c r="U39" s="330"/>
      <c r="V39" s="330"/>
      <c r="W39" s="330"/>
      <c r="X39" s="330"/>
      <c r="Y39" s="330"/>
      <c r="Z39" s="330"/>
      <c r="AA39" s="330"/>
      <c r="AB39" s="330"/>
      <c r="AC39" s="330"/>
      <c r="AD39" s="330"/>
      <c r="AE39" s="330"/>
      <c r="AF39" s="330"/>
      <c r="AG39" s="330"/>
      <c r="AH39" s="330"/>
      <c r="AI39" s="330"/>
      <c r="AJ39" s="330"/>
      <c r="AK39" s="532"/>
      <c r="AL39" s="200"/>
      <c r="AM39" s="200"/>
      <c r="AN39" s="200"/>
      <c r="AO39" s="200"/>
      <c r="AP39" s="200"/>
      <c r="AQ39" s="200"/>
      <c r="AR39" s="200"/>
      <c r="AS39" s="200"/>
      <c r="AT39" s="200"/>
      <c r="AU39" s="200"/>
      <c r="AV39" s="200"/>
      <c r="AW39" s="200"/>
      <c r="AX39" s="200"/>
      <c r="AY39" s="200"/>
      <c r="AZ39" s="200"/>
      <c r="BA39" s="200"/>
      <c r="BB39" s="200"/>
      <c r="BC39" s="200"/>
      <c r="BD39" s="200"/>
      <c r="BE39" s="200"/>
      <c r="BF39" s="200"/>
      <c r="BG39" s="200"/>
      <c r="BH39" s="200"/>
      <c r="BI39" s="200"/>
      <c r="BJ39" s="200"/>
      <c r="BK39" s="200"/>
      <c r="BL39" s="200"/>
      <c r="BM39" s="200"/>
      <c r="BN39" s="200"/>
      <c r="BO39" s="200"/>
      <c r="BP39" s="200"/>
      <c r="BQ39" s="200"/>
      <c r="BR39" s="200"/>
      <c r="BS39" s="200"/>
      <c r="BT39" s="200"/>
      <c r="BU39" s="201"/>
      <c r="BV39" s="529"/>
      <c r="BW39" s="529"/>
      <c r="BX39" s="529"/>
      <c r="BY39" s="529"/>
      <c r="BZ39" s="529"/>
      <c r="CA39" s="529"/>
      <c r="CB39" s="529"/>
      <c r="CC39" s="529"/>
      <c r="CD39" s="529"/>
      <c r="CE39" s="529"/>
      <c r="CF39" s="529"/>
      <c r="CG39" s="529"/>
      <c r="CH39" s="529"/>
      <c r="CI39" s="529"/>
      <c r="CJ39" s="529"/>
      <c r="CK39" s="529"/>
      <c r="CL39" s="529"/>
      <c r="CM39" s="201"/>
      <c r="CN39" s="529"/>
      <c r="CO39" s="529"/>
      <c r="CP39" s="529"/>
      <c r="CQ39" s="529"/>
      <c r="CR39" s="529"/>
      <c r="CS39" s="529"/>
      <c r="CT39" s="529"/>
      <c r="CU39" s="529"/>
      <c r="CV39" s="529"/>
      <c r="CW39" s="529"/>
      <c r="CX39" s="529"/>
      <c r="CY39" s="529"/>
      <c r="CZ39" s="529"/>
      <c r="DA39" s="529"/>
      <c r="DB39" s="529"/>
      <c r="DC39" s="529"/>
      <c r="DD39" s="529"/>
      <c r="DE39" s="201"/>
      <c r="DF39" s="529"/>
      <c r="DG39" s="529"/>
      <c r="DH39" s="529"/>
      <c r="DI39" s="529"/>
      <c r="DJ39" s="529"/>
      <c r="DK39" s="529"/>
      <c r="DL39" s="529"/>
      <c r="DM39" s="529"/>
      <c r="DN39" s="529"/>
      <c r="DO39" s="529"/>
      <c r="DP39" s="529"/>
      <c r="DQ39" s="529"/>
      <c r="DR39" s="529"/>
      <c r="DS39" s="529"/>
      <c r="DT39" s="529"/>
      <c r="DU39" s="529"/>
      <c r="DV39" s="529"/>
      <c r="DW39" s="201"/>
      <c r="DX39" s="529"/>
      <c r="DY39" s="529"/>
      <c r="DZ39" s="529"/>
      <c r="EA39" s="529"/>
      <c r="EB39" s="529"/>
      <c r="EC39" s="529"/>
      <c r="ED39" s="529"/>
      <c r="EE39" s="529"/>
      <c r="EF39" s="529"/>
      <c r="EG39" s="529"/>
      <c r="EH39" s="529"/>
      <c r="EI39" s="529"/>
      <c r="EJ39" s="529"/>
      <c r="EK39" s="529"/>
      <c r="EL39" s="529"/>
      <c r="EM39" s="529"/>
      <c r="EN39" s="529"/>
      <c r="EO39" s="202"/>
      <c r="EP39" s="202"/>
      <c r="EQ39" s="202"/>
      <c r="ER39" s="202"/>
      <c r="ES39" s="202"/>
      <c r="ET39" s="202"/>
      <c r="EU39" s="202"/>
      <c r="EV39" s="202"/>
      <c r="EW39" s="202"/>
      <c r="EX39" s="202"/>
      <c r="EY39" s="202"/>
      <c r="EZ39" s="202"/>
      <c r="FA39" s="202"/>
      <c r="FB39" s="202"/>
      <c r="FC39" s="202"/>
      <c r="FD39" s="202"/>
      <c r="FE39" s="202"/>
      <c r="FF39" s="202"/>
      <c r="FG39" s="201"/>
      <c r="FH39" s="529"/>
      <c r="FI39" s="529"/>
      <c r="FJ39" s="529"/>
      <c r="FK39" s="529"/>
      <c r="FL39" s="529"/>
      <c r="FM39" s="529"/>
      <c r="FN39" s="529"/>
      <c r="FO39" s="529"/>
      <c r="FP39" s="529"/>
      <c r="FQ39" s="529"/>
      <c r="FR39" s="529"/>
      <c r="FS39" s="529"/>
      <c r="FT39" s="529"/>
      <c r="FU39" s="529"/>
      <c r="FV39" s="529"/>
      <c r="FW39" s="529"/>
      <c r="FX39" s="529"/>
      <c r="FY39" s="201"/>
      <c r="FZ39" s="529"/>
      <c r="GA39" s="529"/>
      <c r="GB39" s="529"/>
      <c r="GC39" s="529"/>
      <c r="GD39" s="529"/>
      <c r="GE39" s="529"/>
      <c r="GF39" s="529"/>
      <c r="GG39" s="529"/>
      <c r="GH39" s="529"/>
      <c r="GI39" s="529"/>
      <c r="GJ39" s="529"/>
      <c r="GK39" s="529"/>
      <c r="GL39" s="529"/>
      <c r="GM39" s="529"/>
      <c r="GN39" s="529"/>
      <c r="GO39" s="529"/>
      <c r="GP39" s="529"/>
      <c r="GQ39" s="530"/>
      <c r="GR39" s="531"/>
      <c r="GS39" s="531"/>
      <c r="GT39" s="531"/>
      <c r="GU39" s="531"/>
      <c r="GV39" s="531"/>
      <c r="GW39" s="531"/>
      <c r="GX39" s="531"/>
      <c r="GY39" s="531"/>
      <c r="GZ39" s="531"/>
      <c r="HA39" s="531"/>
      <c r="HB39" s="531"/>
      <c r="HC39" s="531"/>
      <c r="HD39" s="531"/>
      <c r="HE39" s="531"/>
      <c r="HF39" s="531"/>
      <c r="HG39" s="531"/>
      <c r="HH39" s="531"/>
    </row>
    <row r="40" spans="1:216" ht="16.5" customHeight="1">
      <c r="A40" s="206"/>
      <c r="B40" s="533"/>
      <c r="C40" s="533"/>
      <c r="D40" s="533"/>
      <c r="E40" s="533"/>
      <c r="F40" s="533"/>
      <c r="G40" s="533"/>
      <c r="H40" s="533"/>
      <c r="I40" s="533"/>
      <c r="J40" s="533"/>
      <c r="K40" s="533"/>
      <c r="L40" s="533"/>
      <c r="M40" s="533"/>
      <c r="N40" s="533"/>
      <c r="O40" s="533"/>
      <c r="P40" s="533"/>
      <c r="Q40" s="533"/>
      <c r="R40" s="533"/>
      <c r="S40" s="206"/>
      <c r="T40" s="533"/>
      <c r="U40" s="533"/>
      <c r="V40" s="533"/>
      <c r="W40" s="533"/>
      <c r="X40" s="533"/>
      <c r="Y40" s="533"/>
      <c r="Z40" s="533"/>
      <c r="AA40" s="533"/>
      <c r="AB40" s="533"/>
      <c r="AC40" s="533"/>
      <c r="AD40" s="533"/>
      <c r="AE40" s="533"/>
      <c r="AF40" s="533"/>
      <c r="AG40" s="533"/>
      <c r="AH40" s="533"/>
      <c r="AI40" s="533"/>
      <c r="AJ40" s="533"/>
      <c r="AK40" s="207"/>
      <c r="AL40" s="534"/>
      <c r="AM40" s="534"/>
      <c r="AN40" s="534"/>
      <c r="AO40" s="534"/>
      <c r="AP40" s="534"/>
      <c r="AQ40" s="534"/>
      <c r="AR40" s="534"/>
      <c r="AS40" s="534"/>
      <c r="AT40" s="534"/>
      <c r="AU40" s="534"/>
      <c r="AV40" s="534"/>
      <c r="AW40" s="534"/>
      <c r="AX40" s="534"/>
      <c r="AY40" s="534"/>
      <c r="AZ40" s="534"/>
      <c r="BA40" s="534"/>
      <c r="BB40" s="534"/>
      <c r="BC40" s="207"/>
      <c r="BD40" s="534"/>
      <c r="BE40" s="534"/>
      <c r="BF40" s="534"/>
      <c r="BG40" s="534"/>
      <c r="BH40" s="534"/>
      <c r="BI40" s="534"/>
      <c r="BJ40" s="534"/>
      <c r="BK40" s="534"/>
      <c r="BL40" s="534"/>
      <c r="BM40" s="534"/>
      <c r="BN40" s="534"/>
      <c r="BO40" s="534"/>
      <c r="BP40" s="534"/>
      <c r="BQ40" s="534"/>
      <c r="BR40" s="534"/>
      <c r="BS40" s="534"/>
      <c r="BT40" s="534"/>
      <c r="BU40" s="207"/>
      <c r="BV40" s="534"/>
      <c r="BW40" s="534"/>
      <c r="BX40" s="534"/>
      <c r="BY40" s="534"/>
      <c r="BZ40" s="534"/>
      <c r="CA40" s="534"/>
      <c r="CB40" s="534"/>
      <c r="CC40" s="534"/>
      <c r="CD40" s="534"/>
      <c r="CE40" s="534"/>
      <c r="CF40" s="534"/>
      <c r="CG40" s="534"/>
      <c r="CH40" s="534"/>
      <c r="CI40" s="534"/>
      <c r="CJ40" s="534"/>
      <c r="CK40" s="534"/>
      <c r="CL40" s="534"/>
      <c r="CM40" s="207"/>
      <c r="CN40" s="534"/>
      <c r="CO40" s="534"/>
      <c r="CP40" s="534"/>
      <c r="CQ40" s="534"/>
      <c r="CR40" s="534"/>
      <c r="CS40" s="534"/>
      <c r="CT40" s="534"/>
      <c r="CU40" s="534"/>
      <c r="CV40" s="534"/>
      <c r="CW40" s="534"/>
      <c r="CX40" s="534"/>
      <c r="CY40" s="534"/>
      <c r="CZ40" s="534"/>
      <c r="DA40" s="534"/>
      <c r="DB40" s="534"/>
      <c r="DC40" s="534"/>
      <c r="DD40" s="534"/>
      <c r="DE40" s="207"/>
      <c r="DF40" s="534"/>
      <c r="DG40" s="534"/>
      <c r="DH40" s="534"/>
      <c r="DI40" s="534"/>
      <c r="DJ40" s="534"/>
      <c r="DK40" s="534"/>
      <c r="DL40" s="534"/>
      <c r="DM40" s="534"/>
      <c r="DN40" s="534"/>
      <c r="DO40" s="534"/>
      <c r="DP40" s="534"/>
      <c r="DQ40" s="534"/>
      <c r="DR40" s="534"/>
      <c r="DS40" s="534"/>
      <c r="DT40" s="534"/>
      <c r="DU40" s="534"/>
      <c r="DV40" s="534"/>
      <c r="DW40" s="207"/>
      <c r="DX40" s="534"/>
      <c r="DY40" s="534"/>
      <c r="DZ40" s="534"/>
      <c r="EA40" s="534"/>
      <c r="EB40" s="534"/>
      <c r="EC40" s="534"/>
      <c r="ED40" s="534"/>
      <c r="EE40" s="534"/>
      <c r="EF40" s="534"/>
      <c r="EG40" s="534"/>
      <c r="EH40" s="534"/>
      <c r="EI40" s="534"/>
      <c r="EJ40" s="534"/>
      <c r="EK40" s="534"/>
      <c r="EL40" s="534"/>
      <c r="EM40" s="534"/>
      <c r="EN40" s="534"/>
      <c r="EO40" s="208"/>
      <c r="EP40" s="208"/>
      <c r="EQ40" s="208"/>
      <c r="ER40" s="208"/>
      <c r="ES40" s="208"/>
      <c r="ET40" s="208"/>
      <c r="EU40" s="208"/>
      <c r="EV40" s="208"/>
      <c r="EW40" s="208"/>
      <c r="EX40" s="208"/>
      <c r="EY40" s="208"/>
      <c r="EZ40" s="208"/>
      <c r="FA40" s="208"/>
      <c r="FB40" s="208"/>
      <c r="FC40" s="208"/>
      <c r="FD40" s="208"/>
      <c r="FE40" s="208"/>
      <c r="FF40" s="208"/>
      <c r="FG40" s="207"/>
      <c r="FH40" s="534"/>
      <c r="FI40" s="534"/>
      <c r="FJ40" s="534"/>
      <c r="FK40" s="534"/>
      <c r="FL40" s="534"/>
      <c r="FM40" s="534"/>
      <c r="FN40" s="534"/>
      <c r="FO40" s="534"/>
      <c r="FP40" s="534"/>
      <c r="FQ40" s="534"/>
      <c r="FR40" s="534"/>
      <c r="FS40" s="534"/>
      <c r="FT40" s="534"/>
      <c r="FU40" s="534"/>
      <c r="FV40" s="534"/>
      <c r="FW40" s="534"/>
      <c r="FX40" s="534"/>
      <c r="FY40" s="207"/>
      <c r="FZ40" s="534"/>
      <c r="GA40" s="534"/>
      <c r="GB40" s="534"/>
      <c r="GC40" s="534"/>
      <c r="GD40" s="534"/>
      <c r="GE40" s="534"/>
      <c r="GF40" s="534"/>
      <c r="GG40" s="534"/>
      <c r="GH40" s="534"/>
      <c r="GI40" s="534"/>
      <c r="GJ40" s="534"/>
      <c r="GK40" s="534"/>
      <c r="GL40" s="534"/>
      <c r="GM40" s="534"/>
      <c r="GN40" s="534"/>
      <c r="GO40" s="534"/>
      <c r="GP40" s="534"/>
      <c r="GQ40" s="206"/>
      <c r="GR40" s="533"/>
      <c r="GS40" s="533"/>
      <c r="GT40" s="533"/>
      <c r="GU40" s="533"/>
      <c r="GV40" s="533"/>
      <c r="GW40" s="533"/>
      <c r="GX40" s="533"/>
      <c r="GY40" s="533"/>
      <c r="GZ40" s="533"/>
      <c r="HA40" s="533"/>
      <c r="HB40" s="533"/>
      <c r="HC40" s="533"/>
      <c r="HD40" s="533"/>
      <c r="HE40" s="533"/>
      <c r="HF40" s="533"/>
      <c r="HG40" s="533"/>
      <c r="HH40" s="533"/>
    </row>
    <row r="41" spans="1:216" ht="18">
      <c r="A41" s="209"/>
      <c r="B41" s="210"/>
      <c r="C41" s="210"/>
      <c r="D41" s="210"/>
      <c r="E41" s="210"/>
      <c r="F41" s="210"/>
      <c r="G41" s="210"/>
      <c r="H41" s="210"/>
      <c r="I41" s="211" t="s">
        <v>594</v>
      </c>
      <c r="J41" s="210"/>
      <c r="K41" s="210"/>
      <c r="L41" s="210"/>
      <c r="M41" s="210"/>
      <c r="N41" s="210"/>
      <c r="O41" s="210"/>
      <c r="P41" s="210"/>
      <c r="Q41" s="210"/>
      <c r="R41" s="210"/>
      <c r="S41" s="212"/>
      <c r="T41" s="213"/>
      <c r="U41" s="213"/>
      <c r="V41" s="213"/>
      <c r="W41" s="213"/>
      <c r="X41" s="213"/>
      <c r="Y41" s="213"/>
      <c r="Z41" s="213"/>
      <c r="AA41" s="214" t="s">
        <v>594</v>
      </c>
      <c r="AB41" s="213"/>
      <c r="AC41" s="213"/>
      <c r="AD41" s="213"/>
      <c r="AE41" s="213"/>
      <c r="AF41" s="213"/>
      <c r="AG41" s="213"/>
      <c r="AH41" s="213"/>
      <c r="AI41" s="213"/>
      <c r="AJ41" s="213"/>
      <c r="AK41" s="215"/>
      <c r="AL41" s="216"/>
      <c r="AM41" s="216"/>
      <c r="AN41" s="216"/>
      <c r="AO41" s="216"/>
      <c r="AP41" s="216"/>
      <c r="AQ41" s="216"/>
      <c r="AR41" s="216"/>
      <c r="AS41" s="217" t="s">
        <v>595</v>
      </c>
      <c r="AT41" s="216"/>
      <c r="AU41" s="216"/>
      <c r="AV41" s="216"/>
      <c r="AW41" s="216"/>
      <c r="AX41" s="216"/>
      <c r="AY41" s="216"/>
      <c r="AZ41" s="216"/>
      <c r="BA41" s="216"/>
      <c r="BB41" s="216"/>
      <c r="BC41" s="218"/>
      <c r="BD41" s="219"/>
      <c r="BE41" s="219"/>
      <c r="BF41" s="219"/>
      <c r="BG41" s="219"/>
      <c r="BH41" s="219"/>
      <c r="BI41" s="219"/>
      <c r="BJ41" s="219"/>
      <c r="BK41" s="220" t="s">
        <v>596</v>
      </c>
      <c r="BL41" s="219"/>
      <c r="BM41" s="219"/>
      <c r="BN41" s="219"/>
      <c r="BO41" s="219"/>
      <c r="BP41" s="219"/>
      <c r="BQ41" s="219"/>
      <c r="BR41" s="219"/>
      <c r="BS41" s="219"/>
      <c r="BT41" s="219"/>
      <c r="BU41" s="221"/>
      <c r="BV41" s="222"/>
      <c r="BW41" s="222"/>
      <c r="BX41" s="222"/>
      <c r="BY41" s="222"/>
      <c r="BZ41" s="222"/>
      <c r="CA41" s="222"/>
      <c r="CB41" s="222"/>
      <c r="CC41" s="223" t="s">
        <v>596</v>
      </c>
      <c r="CD41" s="222"/>
      <c r="CE41" s="222"/>
      <c r="CF41" s="222"/>
      <c r="CG41" s="222"/>
      <c r="CH41" s="222"/>
      <c r="CI41" s="222"/>
      <c r="CJ41" s="222"/>
      <c r="CK41" s="222"/>
      <c r="CL41" s="222"/>
      <c r="CM41" s="224"/>
      <c r="CN41" s="225"/>
      <c r="CO41" s="225"/>
      <c r="CP41" s="225"/>
      <c r="CQ41" s="225"/>
      <c r="CR41" s="225"/>
      <c r="CS41" s="225"/>
      <c r="CT41" s="225"/>
      <c r="CU41" s="226" t="s">
        <v>597</v>
      </c>
      <c r="CV41" s="225"/>
      <c r="CW41" s="225"/>
      <c r="CX41" s="225"/>
      <c r="CY41" s="225"/>
      <c r="CZ41" s="225"/>
      <c r="DA41" s="225"/>
      <c r="DB41" s="225"/>
      <c r="DC41" s="225"/>
      <c r="DD41" s="225"/>
      <c r="DE41" s="215"/>
      <c r="DF41" s="216"/>
      <c r="DG41" s="216"/>
      <c r="DH41" s="216"/>
      <c r="DI41" s="216"/>
      <c r="DJ41" s="216"/>
      <c r="DK41" s="216"/>
      <c r="DL41" s="216"/>
      <c r="DM41" s="217" t="s">
        <v>597</v>
      </c>
      <c r="DN41" s="216"/>
      <c r="DO41" s="216"/>
      <c r="DP41" s="216"/>
      <c r="DQ41" s="216"/>
      <c r="DR41" s="216"/>
      <c r="DS41" s="216"/>
      <c r="DT41" s="216"/>
      <c r="DU41" s="216"/>
      <c r="DV41" s="216"/>
      <c r="DW41" s="215"/>
      <c r="DX41" s="216"/>
      <c r="DY41" s="216"/>
      <c r="DZ41" s="216"/>
      <c r="EA41" s="216"/>
      <c r="EB41" s="216"/>
      <c r="EC41" s="216"/>
      <c r="ED41" s="216"/>
      <c r="EE41" s="217" t="s">
        <v>597</v>
      </c>
      <c r="EF41" s="216"/>
      <c r="EG41" s="216"/>
      <c r="EH41" s="216"/>
      <c r="EI41" s="216"/>
      <c r="EJ41" s="216"/>
      <c r="EK41" s="216"/>
      <c r="EL41" s="216"/>
      <c r="EM41" s="216"/>
      <c r="EN41" s="216"/>
      <c r="EO41" s="227"/>
      <c r="EP41" s="228"/>
      <c r="EQ41" s="228"/>
      <c r="ER41" s="228"/>
      <c r="ES41" s="228"/>
      <c r="ET41" s="228"/>
      <c r="EU41" s="228"/>
      <c r="EV41" s="228"/>
      <c r="EW41" s="229" t="s">
        <v>597</v>
      </c>
      <c r="EX41" s="228"/>
      <c r="EY41" s="228"/>
      <c r="EZ41" s="228"/>
      <c r="FA41" s="228"/>
      <c r="FB41" s="228"/>
      <c r="FC41" s="228"/>
      <c r="FD41" s="228"/>
      <c r="FE41" s="228"/>
      <c r="FF41" s="228"/>
      <c r="FG41" s="221"/>
      <c r="FH41" s="222"/>
      <c r="FI41" s="222"/>
      <c r="FJ41" s="222"/>
      <c r="FK41" s="222"/>
      <c r="FL41" s="222"/>
      <c r="FM41" s="222"/>
      <c r="FN41" s="222"/>
      <c r="FO41" s="223" t="s">
        <v>597</v>
      </c>
      <c r="FP41" s="222"/>
      <c r="FQ41" s="222"/>
      <c r="FR41" s="222"/>
      <c r="FS41" s="222"/>
      <c r="FT41" s="222"/>
      <c r="FU41" s="222"/>
      <c r="FV41" s="222"/>
      <c r="FW41" s="222"/>
      <c r="FX41" s="222"/>
      <c r="FY41" s="224"/>
      <c r="FZ41" s="225"/>
      <c r="GA41" s="225"/>
      <c r="GB41" s="225"/>
      <c r="GC41" s="225"/>
      <c r="GD41" s="225"/>
      <c r="GE41" s="225"/>
      <c r="GF41" s="225"/>
      <c r="GG41" s="226" t="s">
        <v>597</v>
      </c>
      <c r="GH41" s="225"/>
      <c r="GI41" s="225"/>
      <c r="GJ41" s="225"/>
      <c r="GK41" s="225"/>
      <c r="GL41" s="225"/>
      <c r="GM41" s="225"/>
      <c r="GN41" s="225"/>
      <c r="GO41" s="225"/>
      <c r="GP41" s="225"/>
      <c r="GQ41" s="209"/>
      <c r="GR41" s="210"/>
      <c r="GS41" s="210"/>
      <c r="GT41" s="210"/>
      <c r="GU41" s="210"/>
      <c r="GV41" s="210"/>
      <c r="GW41" s="210"/>
      <c r="GX41" s="210"/>
      <c r="GY41" s="211" t="s">
        <v>597</v>
      </c>
      <c r="GZ41" s="210"/>
      <c r="HA41" s="210"/>
      <c r="HB41" s="210"/>
      <c r="HC41" s="210"/>
      <c r="HD41" s="210"/>
      <c r="HE41" s="210"/>
      <c r="HF41" s="210"/>
      <c r="HG41" s="210"/>
      <c r="HH41" s="210"/>
    </row>
    <row r="42" spans="1:216" ht="23.25">
      <c r="A42" s="230"/>
      <c r="B42" s="231"/>
      <c r="C42" s="231"/>
      <c r="D42" s="231"/>
      <c r="E42" s="232"/>
      <c r="F42" s="231"/>
      <c r="G42" s="231"/>
      <c r="H42" s="231"/>
      <c r="I42" s="233" t="s">
        <v>598</v>
      </c>
      <c r="J42" s="231"/>
      <c r="K42" s="231"/>
      <c r="L42" s="231"/>
      <c r="M42" s="231"/>
      <c r="N42" s="231"/>
      <c r="O42" s="231"/>
      <c r="P42" s="231"/>
      <c r="Q42" s="231"/>
      <c r="R42" s="231"/>
      <c r="S42" s="230"/>
      <c r="T42" s="231"/>
      <c r="U42" s="231"/>
      <c r="V42" s="231"/>
      <c r="W42" s="232"/>
      <c r="X42" s="231"/>
      <c r="Y42" s="231"/>
      <c r="Z42" s="231"/>
      <c r="AA42" s="233" t="s">
        <v>599</v>
      </c>
      <c r="AB42" s="231"/>
      <c r="AC42" s="231"/>
      <c r="AD42" s="231"/>
      <c r="AE42" s="231"/>
      <c r="AF42" s="231"/>
      <c r="AG42" s="231"/>
      <c r="AH42" s="231"/>
      <c r="AI42" s="231"/>
      <c r="AJ42" s="231"/>
      <c r="AK42" s="234"/>
      <c r="AL42" s="235"/>
      <c r="AM42" s="235"/>
      <c r="AN42" s="235"/>
      <c r="AO42" s="236"/>
      <c r="AP42" s="235"/>
      <c r="AQ42" s="235"/>
      <c r="AR42" s="235"/>
      <c r="AS42" s="237" t="s">
        <v>600</v>
      </c>
      <c r="AT42" s="235"/>
      <c r="AU42" s="235"/>
      <c r="AV42" s="235"/>
      <c r="AW42" s="235"/>
      <c r="AX42" s="235"/>
      <c r="AY42" s="235"/>
      <c r="AZ42" s="235"/>
      <c r="BA42" s="235"/>
      <c r="BB42" s="235"/>
      <c r="BC42" s="234"/>
      <c r="BD42" s="235"/>
      <c r="BE42" s="235"/>
      <c r="BF42" s="235"/>
      <c r="BG42" s="236"/>
      <c r="BH42" s="235"/>
      <c r="BI42" s="235"/>
      <c r="BJ42" s="235"/>
      <c r="BK42" s="237" t="s">
        <v>570</v>
      </c>
      <c r="BL42" s="235"/>
      <c r="BM42" s="235"/>
      <c r="BN42" s="235"/>
      <c r="BO42" s="235"/>
      <c r="BP42" s="235"/>
      <c r="BQ42" s="235"/>
      <c r="BR42" s="235"/>
      <c r="BS42" s="235"/>
      <c r="BT42" s="235"/>
      <c r="BU42" s="234"/>
      <c r="BV42" s="235"/>
      <c r="BW42" s="235"/>
      <c r="BX42" s="235"/>
      <c r="BY42" s="236"/>
      <c r="BZ42" s="235"/>
      <c r="CA42" s="235"/>
      <c r="CB42" s="235"/>
      <c r="CC42" s="237" t="s">
        <v>572</v>
      </c>
      <c r="CD42" s="235"/>
      <c r="CE42" s="235"/>
      <c r="CF42" s="235"/>
      <c r="CG42" s="235"/>
      <c r="CH42" s="235"/>
      <c r="CI42" s="235"/>
      <c r="CJ42" s="235"/>
      <c r="CK42" s="235"/>
      <c r="CL42" s="235"/>
      <c r="CM42" s="234"/>
      <c r="CN42" s="235"/>
      <c r="CO42" s="235"/>
      <c r="CP42" s="235"/>
      <c r="CQ42" s="236"/>
      <c r="CR42" s="235"/>
      <c r="CS42" s="235"/>
      <c r="CT42" s="235"/>
      <c r="CU42" s="237" t="s">
        <v>573</v>
      </c>
      <c r="CV42" s="235"/>
      <c r="CW42" s="235"/>
      <c r="CX42" s="235"/>
      <c r="CY42" s="235"/>
      <c r="CZ42" s="235"/>
      <c r="DA42" s="235"/>
      <c r="DB42" s="235"/>
      <c r="DC42" s="235"/>
      <c r="DD42" s="235"/>
      <c r="DE42" s="234"/>
      <c r="DF42" s="235"/>
      <c r="DG42" s="235"/>
      <c r="DH42" s="235"/>
      <c r="DI42" s="236"/>
      <c r="DJ42" s="235"/>
      <c r="DK42" s="235"/>
      <c r="DL42" s="235"/>
      <c r="DM42" s="237" t="s">
        <v>617</v>
      </c>
      <c r="DN42" s="235"/>
      <c r="DO42" s="235"/>
      <c r="DP42" s="235"/>
      <c r="DQ42" s="235"/>
      <c r="DR42" s="235"/>
      <c r="DS42" s="235"/>
      <c r="DT42" s="235"/>
      <c r="DU42" s="235"/>
      <c r="DV42" s="235"/>
      <c r="DW42" s="234"/>
      <c r="DX42" s="235"/>
      <c r="DY42" s="235"/>
      <c r="DZ42" s="235"/>
      <c r="EA42" s="236"/>
      <c r="EB42" s="235"/>
      <c r="EC42" s="235"/>
      <c r="ED42" s="235"/>
      <c r="EE42" s="326" t="s">
        <v>618</v>
      </c>
      <c r="EF42" s="235"/>
      <c r="EG42" s="235"/>
      <c r="EH42" s="235"/>
      <c r="EI42" s="235"/>
      <c r="EJ42" s="235"/>
      <c r="EK42" s="235"/>
      <c r="EL42" s="235"/>
      <c r="EM42" s="235"/>
      <c r="EN42" s="235"/>
      <c r="EO42" s="230"/>
      <c r="EP42" s="231"/>
      <c r="EQ42" s="231"/>
      <c r="ER42" s="231"/>
      <c r="ES42" s="232"/>
      <c r="ET42" s="231"/>
      <c r="EU42" s="231"/>
      <c r="EV42" s="231"/>
      <c r="EW42" s="233" t="s">
        <v>300</v>
      </c>
      <c r="EX42" s="231"/>
      <c r="EY42" s="231"/>
      <c r="EZ42" s="231"/>
      <c r="FA42" s="231"/>
      <c r="FB42" s="231"/>
      <c r="FC42" s="231"/>
      <c r="FD42" s="231"/>
      <c r="FE42" s="231"/>
      <c r="FF42" s="231"/>
      <c r="FG42" s="234"/>
      <c r="FH42" s="235"/>
      <c r="FI42" s="235"/>
      <c r="FJ42" s="235"/>
      <c r="FK42" s="236"/>
      <c r="FL42" s="235"/>
      <c r="FM42" s="235"/>
      <c r="FN42" s="235"/>
      <c r="FO42" s="237" t="s">
        <v>575</v>
      </c>
      <c r="FP42" s="235"/>
      <c r="FQ42" s="235"/>
      <c r="FR42" s="235"/>
      <c r="FS42" s="235"/>
      <c r="FT42" s="235"/>
      <c r="FU42" s="235"/>
      <c r="FV42" s="235"/>
      <c r="FW42" s="235"/>
      <c r="FX42" s="235"/>
      <c r="FY42" s="234"/>
      <c r="FZ42" s="235"/>
      <c r="GA42" s="235"/>
      <c r="GB42" s="235"/>
      <c r="GC42" s="236"/>
      <c r="GD42" s="235"/>
      <c r="GE42" s="235"/>
      <c r="GF42" s="235"/>
      <c r="GG42" s="237" t="s">
        <v>576</v>
      </c>
      <c r="GH42" s="235"/>
      <c r="GI42" s="235"/>
      <c r="GJ42" s="235"/>
      <c r="GK42" s="235"/>
      <c r="GL42" s="235"/>
      <c r="GM42" s="235"/>
      <c r="GN42" s="235"/>
      <c r="GO42" s="235"/>
      <c r="GP42" s="235"/>
      <c r="GQ42" s="230"/>
      <c r="GR42" s="231"/>
      <c r="GS42" s="231"/>
      <c r="GT42" s="231"/>
      <c r="GU42" s="232"/>
      <c r="GV42" s="231"/>
      <c r="GW42" s="231"/>
      <c r="GX42" s="231"/>
      <c r="GY42" s="233" t="s">
        <v>623</v>
      </c>
      <c r="GZ42" s="231"/>
      <c r="HA42" s="231"/>
      <c r="HB42" s="231"/>
      <c r="HC42" s="231"/>
      <c r="HD42" s="231"/>
      <c r="HE42" s="231"/>
      <c r="HF42" s="231"/>
      <c r="HG42" s="231"/>
      <c r="HH42" s="231"/>
    </row>
    <row r="43" spans="1:216" ht="16.5" customHeight="1" thickBot="1">
      <c r="A43" s="238"/>
      <c r="B43" s="239"/>
      <c r="C43" s="535"/>
      <c r="D43" s="535"/>
      <c r="E43" s="535"/>
      <c r="F43" s="535"/>
      <c r="G43" s="535"/>
      <c r="H43" s="535"/>
      <c r="I43" s="535"/>
      <c r="J43" s="535"/>
      <c r="K43" s="535"/>
      <c r="L43" s="535"/>
      <c r="M43" s="535"/>
      <c r="N43" s="535"/>
      <c r="O43" s="535"/>
      <c r="P43" s="535"/>
      <c r="Q43" s="535"/>
      <c r="R43" s="535"/>
      <c r="S43" s="240"/>
      <c r="T43" s="241"/>
      <c r="U43" s="533"/>
      <c r="V43" s="533"/>
      <c r="W43" s="533"/>
      <c r="X43" s="533"/>
      <c r="Y43" s="533"/>
      <c r="Z43" s="533"/>
      <c r="AA43" s="533"/>
      <c r="AB43" s="533"/>
      <c r="AC43" s="533"/>
      <c r="AD43" s="533"/>
      <c r="AE43" s="533"/>
      <c r="AF43" s="533"/>
      <c r="AG43" s="533"/>
      <c r="AH43" s="533"/>
      <c r="AI43" s="533"/>
      <c r="AJ43" s="533"/>
      <c r="AK43" s="242"/>
      <c r="AL43" s="243"/>
      <c r="AM43" s="536"/>
      <c r="AN43" s="536"/>
      <c r="AO43" s="536"/>
      <c r="AP43" s="536"/>
      <c r="AQ43" s="536"/>
      <c r="AR43" s="536"/>
      <c r="AS43" s="536"/>
      <c r="AT43" s="536"/>
      <c r="AU43" s="536"/>
      <c r="AV43" s="536"/>
      <c r="AW43" s="536"/>
      <c r="AX43" s="536"/>
      <c r="AY43" s="536"/>
      <c r="AZ43" s="536"/>
      <c r="BA43" s="536"/>
      <c r="BB43" s="536"/>
      <c r="BC43" s="244"/>
      <c r="BD43" s="245"/>
      <c r="BE43" s="534"/>
      <c r="BF43" s="534"/>
      <c r="BG43" s="534"/>
      <c r="BH43" s="534"/>
      <c r="BI43" s="534"/>
      <c r="BJ43" s="534"/>
      <c r="BK43" s="534"/>
      <c r="BL43" s="534"/>
      <c r="BM43" s="534"/>
      <c r="BN43" s="534"/>
      <c r="BO43" s="534"/>
      <c r="BP43" s="534"/>
      <c r="BQ43" s="534"/>
      <c r="BR43" s="534"/>
      <c r="BS43" s="534"/>
      <c r="BT43" s="534"/>
      <c r="BU43" s="244"/>
      <c r="BV43" s="245"/>
      <c r="BW43" s="534"/>
      <c r="BX43" s="534"/>
      <c r="BY43" s="534"/>
      <c r="BZ43" s="534"/>
      <c r="CA43" s="534"/>
      <c r="CB43" s="534"/>
      <c r="CC43" s="534"/>
      <c r="CD43" s="534"/>
      <c r="CE43" s="534"/>
      <c r="CF43" s="534"/>
      <c r="CG43" s="534"/>
      <c r="CH43" s="534"/>
      <c r="CI43" s="534"/>
      <c r="CJ43" s="534"/>
      <c r="CK43" s="534"/>
      <c r="CL43" s="534"/>
      <c r="CM43" s="244"/>
      <c r="CN43" s="245"/>
      <c r="CO43" s="534"/>
      <c r="CP43" s="534"/>
      <c r="CQ43" s="534"/>
      <c r="CR43" s="534"/>
      <c r="CS43" s="534"/>
      <c r="CT43" s="534"/>
      <c r="CU43" s="534"/>
      <c r="CV43" s="534"/>
      <c r="CW43" s="534"/>
      <c r="CX43" s="534"/>
      <c r="CY43" s="534"/>
      <c r="CZ43" s="534"/>
      <c r="DA43" s="534"/>
      <c r="DB43" s="534"/>
      <c r="DC43" s="534"/>
      <c r="DD43" s="534"/>
      <c r="DE43" s="242"/>
      <c r="DF43" s="243"/>
      <c r="DG43" s="536"/>
      <c r="DH43" s="536"/>
      <c r="DI43" s="536"/>
      <c r="DJ43" s="536"/>
      <c r="DK43" s="536"/>
      <c r="DL43" s="536"/>
      <c r="DM43" s="536"/>
      <c r="DN43" s="536"/>
      <c r="DO43" s="536"/>
      <c r="DP43" s="536"/>
      <c r="DQ43" s="536"/>
      <c r="DR43" s="536"/>
      <c r="DS43" s="536"/>
      <c r="DT43" s="536"/>
      <c r="DU43" s="536"/>
      <c r="DV43" s="536"/>
      <c r="DW43" s="244"/>
      <c r="DX43" s="245"/>
      <c r="DY43" s="534"/>
      <c r="DZ43" s="534"/>
      <c r="EA43" s="534"/>
      <c r="EB43" s="534"/>
      <c r="EC43" s="534"/>
      <c r="ED43" s="534"/>
      <c r="EE43" s="534"/>
      <c r="EF43" s="534"/>
      <c r="EG43" s="534"/>
      <c r="EH43" s="534"/>
      <c r="EI43" s="534"/>
      <c r="EJ43" s="534"/>
      <c r="EK43" s="534"/>
      <c r="EL43" s="534"/>
      <c r="EM43" s="534"/>
      <c r="EN43" s="534"/>
      <c r="EO43" s="246"/>
      <c r="EP43" s="247"/>
      <c r="EQ43" s="208"/>
      <c r="ER43" s="208"/>
      <c r="ES43" s="208"/>
      <c r="ET43" s="208"/>
      <c r="EU43" s="208"/>
      <c r="EV43" s="208"/>
      <c r="EW43" s="208"/>
      <c r="EX43" s="208"/>
      <c r="EY43" s="208"/>
      <c r="EZ43" s="208"/>
      <c r="FA43" s="208"/>
      <c r="FB43" s="208"/>
      <c r="FC43" s="208"/>
      <c r="FD43" s="208"/>
      <c r="FE43" s="208"/>
      <c r="FF43" s="208"/>
      <c r="FG43" s="244"/>
      <c r="FH43" s="245"/>
      <c r="FI43" s="534"/>
      <c r="FJ43" s="534"/>
      <c r="FK43" s="534"/>
      <c r="FL43" s="534"/>
      <c r="FM43" s="534"/>
      <c r="FN43" s="534"/>
      <c r="FO43" s="534"/>
      <c r="FP43" s="534"/>
      <c r="FQ43" s="534"/>
      <c r="FR43" s="534"/>
      <c r="FS43" s="534"/>
      <c r="FT43" s="534"/>
      <c r="FU43" s="534"/>
      <c r="FV43" s="534"/>
      <c r="FW43" s="534"/>
      <c r="FX43" s="534"/>
      <c r="FY43" s="244"/>
      <c r="FZ43" s="245"/>
      <c r="GA43" s="534"/>
      <c r="GB43" s="534"/>
      <c r="GC43" s="534"/>
      <c r="GD43" s="534"/>
      <c r="GE43" s="534"/>
      <c r="GF43" s="534"/>
      <c r="GG43" s="534"/>
      <c r="GH43" s="534"/>
      <c r="GI43" s="534"/>
      <c r="GJ43" s="534"/>
      <c r="GK43" s="534"/>
      <c r="GL43" s="534"/>
      <c r="GM43" s="534"/>
      <c r="GN43" s="534"/>
      <c r="GO43" s="534"/>
      <c r="GP43" s="534"/>
      <c r="GQ43" s="238"/>
      <c r="GR43" s="239"/>
      <c r="GS43" s="535"/>
      <c r="GT43" s="535"/>
      <c r="GU43" s="535"/>
      <c r="GV43" s="535"/>
      <c r="GW43" s="535"/>
      <c r="GX43" s="535"/>
      <c r="GY43" s="535"/>
      <c r="GZ43" s="535"/>
      <c r="HA43" s="535"/>
      <c r="HB43" s="535"/>
      <c r="HC43" s="535"/>
      <c r="HD43" s="535"/>
      <c r="HE43" s="535"/>
      <c r="HF43" s="535"/>
      <c r="HG43" s="535"/>
      <c r="HH43" s="535"/>
    </row>
    <row r="44" spans="1:216" ht="16.5" customHeight="1" thickTop="1" thickBot="1">
      <c r="A44" s="239"/>
      <c r="B44" s="535"/>
      <c r="C44" s="537"/>
      <c r="D44" s="537"/>
      <c r="E44" s="537"/>
      <c r="F44" s="537"/>
      <c r="G44" s="537"/>
      <c r="H44" s="537"/>
      <c r="I44" s="537"/>
      <c r="J44" s="538">
        <v>324.35000000000002</v>
      </c>
      <c r="K44" s="539">
        <v>218.81399999999999</v>
      </c>
      <c r="L44" s="540"/>
      <c r="M44" s="535"/>
      <c r="N44" s="537"/>
      <c r="O44" s="535"/>
      <c r="P44" s="248" t="s">
        <v>601</v>
      </c>
      <c r="Q44" s="248"/>
      <c r="R44" s="535"/>
      <c r="S44" s="239"/>
      <c r="T44" s="537"/>
      <c r="U44" s="537"/>
      <c r="V44" s="537"/>
      <c r="W44" s="537"/>
      <c r="X44" s="537"/>
      <c r="Y44" s="537"/>
      <c r="Z44" s="537"/>
      <c r="AA44" s="537"/>
      <c r="AB44" s="538">
        <v>23.6149221519963</v>
      </c>
      <c r="AC44" s="539">
        <v>19.485499099691975</v>
      </c>
      <c r="AD44" s="540"/>
      <c r="AE44" s="535"/>
      <c r="AF44" s="537"/>
      <c r="AG44" s="535"/>
      <c r="AH44" s="248" t="s">
        <v>601</v>
      </c>
      <c r="AI44" s="248"/>
      <c r="AJ44" s="535"/>
      <c r="AK44" s="243"/>
      <c r="AL44" s="536"/>
      <c r="AM44" s="541"/>
      <c r="AN44" s="541"/>
      <c r="AO44" s="541"/>
      <c r="AP44" s="541"/>
      <c r="AQ44" s="541"/>
      <c r="AR44" s="541"/>
      <c r="AS44" s="541"/>
      <c r="AT44" s="542">
        <v>0.11530047049745901</v>
      </c>
      <c r="AU44" s="543">
        <v>0.47517414204776298</v>
      </c>
      <c r="AV44" s="544"/>
      <c r="AW44" s="536"/>
      <c r="AX44" s="541"/>
      <c r="AY44" s="536"/>
      <c r="AZ44" s="249" t="s">
        <v>601</v>
      </c>
      <c r="BA44" s="249"/>
      <c r="BB44" s="536"/>
      <c r="BC44" s="243"/>
      <c r="BD44" s="536"/>
      <c r="BE44" s="541"/>
      <c r="BF44" s="541"/>
      <c r="BG44" s="541"/>
      <c r="BH44" s="541"/>
      <c r="BI44" s="541"/>
      <c r="BJ44" s="541"/>
      <c r="BK44" s="541"/>
      <c r="BL44" s="542">
        <v>1.2622888083860029</v>
      </c>
      <c r="BM44" s="543">
        <v>1.234975110139205</v>
      </c>
      <c r="BN44" s="544"/>
      <c r="BO44" s="536"/>
      <c r="BP44" s="541"/>
      <c r="BQ44" s="536"/>
      <c r="BR44" s="249" t="s">
        <v>601</v>
      </c>
      <c r="BS44" s="249"/>
      <c r="BT44" s="536"/>
      <c r="BU44" s="243"/>
      <c r="BV44" s="536"/>
      <c r="BW44" s="541"/>
      <c r="BX44" s="541"/>
      <c r="BY44" s="541"/>
      <c r="BZ44" s="541"/>
      <c r="CA44" s="541"/>
      <c r="CB44" s="541"/>
      <c r="CC44" s="541"/>
      <c r="CD44" s="542">
        <v>0.84485798520117161</v>
      </c>
      <c r="CE44" s="543">
        <v>0.82823403952672137</v>
      </c>
      <c r="CF44" s="544"/>
      <c r="CG44" s="536"/>
      <c r="CH44" s="541"/>
      <c r="CI44" s="536"/>
      <c r="CJ44" s="249" t="s">
        <v>601</v>
      </c>
      <c r="CK44" s="249"/>
      <c r="CL44" s="536"/>
      <c r="CM44" s="243"/>
      <c r="CN44" s="541"/>
      <c r="CO44" s="541"/>
      <c r="CP44" s="541"/>
      <c r="CQ44" s="541"/>
      <c r="CR44" s="541"/>
      <c r="CS44" s="541"/>
      <c r="CT44" s="541"/>
      <c r="CU44" s="541"/>
      <c r="CV44" s="542">
        <v>0.76294362763989521</v>
      </c>
      <c r="CW44" s="543">
        <v>0.89583540415604124</v>
      </c>
      <c r="CX44" s="544"/>
      <c r="CY44" s="536"/>
      <c r="CZ44" s="541"/>
      <c r="DA44" s="536"/>
      <c r="DB44" s="249" t="s">
        <v>601</v>
      </c>
      <c r="DC44" s="249"/>
      <c r="DD44" s="536"/>
      <c r="DE44" s="243"/>
      <c r="DF44" s="536"/>
      <c r="DG44" s="541"/>
      <c r="DH44" s="541"/>
      <c r="DI44" s="541"/>
      <c r="DJ44" s="541"/>
      <c r="DK44" s="541"/>
      <c r="DL44" s="541"/>
      <c r="DM44" s="541"/>
      <c r="DN44" s="542">
        <v>1.1887729918549659</v>
      </c>
      <c r="DO44" s="543">
        <v>1.1694578282597188</v>
      </c>
      <c r="DP44" s="544"/>
      <c r="DQ44" s="536"/>
      <c r="DR44" s="541"/>
      <c r="DS44" s="536"/>
      <c r="DT44" s="249" t="s">
        <v>601</v>
      </c>
      <c r="DU44" s="249"/>
      <c r="DV44" s="536"/>
      <c r="DW44" s="243"/>
      <c r="DX44" s="541"/>
      <c r="DY44" s="541"/>
      <c r="DZ44" s="541"/>
      <c r="EA44" s="541"/>
      <c r="EB44" s="541"/>
      <c r="EC44" s="541"/>
      <c r="ED44" s="541"/>
      <c r="EE44" s="541"/>
      <c r="EF44" s="542">
        <v>0.94797966129793498</v>
      </c>
      <c r="EG44" s="543">
        <v>0.948691670558927</v>
      </c>
      <c r="EH44" s="544"/>
      <c r="EI44" s="536"/>
      <c r="EJ44" s="541"/>
      <c r="EK44" s="536"/>
      <c r="EL44" s="249" t="s">
        <v>601</v>
      </c>
      <c r="EM44" s="249"/>
      <c r="EN44" s="536"/>
      <c r="EO44" s="250"/>
      <c r="EP44" s="251"/>
      <c r="EQ44" s="252"/>
      <c r="ER44" s="252"/>
      <c r="ES44" s="252"/>
      <c r="ET44" s="252"/>
      <c r="EU44" s="252"/>
      <c r="EV44" s="252"/>
      <c r="EW44" s="252"/>
      <c r="EX44" s="253">
        <v>1.00265669822693</v>
      </c>
      <c r="EY44" s="254">
        <v>0.99860489368438698</v>
      </c>
      <c r="EZ44" s="255"/>
      <c r="FA44" s="251"/>
      <c r="FB44" s="252"/>
      <c r="FC44" s="545"/>
      <c r="FD44" s="256" t="s">
        <v>601</v>
      </c>
      <c r="FE44" s="256"/>
      <c r="FF44" s="251"/>
      <c r="FG44" s="243"/>
      <c r="FH44" s="536"/>
      <c r="FI44" s="541"/>
      <c r="FJ44" s="541"/>
      <c r="FK44" s="541"/>
      <c r="FL44" s="541"/>
      <c r="FM44" s="541"/>
      <c r="FN44" s="541"/>
      <c r="FO44" s="541"/>
      <c r="FP44" s="542">
        <v>1.1823718451777339</v>
      </c>
      <c r="FQ44" s="543">
        <v>1.1006611420597949</v>
      </c>
      <c r="FR44" s="544"/>
      <c r="FS44" s="536"/>
      <c r="FT44" s="541"/>
      <c r="FU44" s="536"/>
      <c r="FV44" s="249" t="s">
        <v>601</v>
      </c>
      <c r="FW44" s="249"/>
      <c r="FX44" s="536"/>
      <c r="FY44" s="243"/>
      <c r="FZ44" s="541"/>
      <c r="GA44" s="541"/>
      <c r="GB44" s="541"/>
      <c r="GC44" s="541"/>
      <c r="GD44" s="541"/>
      <c r="GE44" s="541"/>
      <c r="GF44" s="541"/>
      <c r="GG44" s="541"/>
      <c r="GH44" s="542">
        <v>0.99066084091259443</v>
      </c>
      <c r="GI44" s="543">
        <v>1.1558787514738544</v>
      </c>
      <c r="GJ44" s="544"/>
      <c r="GK44" s="536"/>
      <c r="GL44" s="541"/>
      <c r="GM44" s="536"/>
      <c r="GN44" s="249" t="s">
        <v>601</v>
      </c>
      <c r="GO44" s="249"/>
      <c r="GP44" s="536"/>
      <c r="GQ44" s="239"/>
      <c r="GR44" s="535"/>
      <c r="GS44" s="537"/>
      <c r="GT44" s="537"/>
      <c r="GU44" s="537"/>
      <c r="GV44" s="537"/>
      <c r="GW44" s="537"/>
      <c r="GX44" s="537"/>
      <c r="GY44" s="537"/>
      <c r="GZ44" s="538">
        <v>1.1228934692838084</v>
      </c>
      <c r="HA44" s="539">
        <v>1.1117867123174272</v>
      </c>
      <c r="HB44" s="540"/>
      <c r="HC44" s="535"/>
      <c r="HD44" s="537"/>
      <c r="HE44" s="535"/>
      <c r="HF44" s="248" t="s">
        <v>601</v>
      </c>
      <c r="HG44" s="248"/>
      <c r="HH44" s="535"/>
    </row>
    <row r="45" spans="1:216" ht="16.5" customHeight="1" thickTop="1" thickBot="1">
      <c r="A45" s="239"/>
      <c r="B45" s="537"/>
      <c r="C45" s="537"/>
      <c r="D45" s="537"/>
      <c r="E45" s="537"/>
      <c r="F45" s="537"/>
      <c r="G45" s="537"/>
      <c r="H45" s="537"/>
      <c r="I45" s="546"/>
      <c r="J45" s="547">
        <v>523.49199999999996</v>
      </c>
      <c r="K45" s="548">
        <v>156.76</v>
      </c>
      <c r="L45" s="539">
        <v>284.15600000000001</v>
      </c>
      <c r="M45" s="535"/>
      <c r="N45" s="537"/>
      <c r="O45" s="535"/>
      <c r="P45" s="549" t="s">
        <v>624</v>
      </c>
      <c r="Q45" s="550"/>
      <c r="R45" s="535"/>
      <c r="S45" s="239"/>
      <c r="T45" s="537"/>
      <c r="U45" s="537"/>
      <c r="V45" s="537"/>
      <c r="W45" s="537"/>
      <c r="X45" s="537"/>
      <c r="Y45" s="537"/>
      <c r="Z45" s="537"/>
      <c r="AA45" s="546"/>
      <c r="AB45" s="547">
        <v>15.596608926210905</v>
      </c>
      <c r="AC45" s="548">
        <v>19.233222760908394</v>
      </c>
      <c r="AD45" s="539">
        <v>18.814313264544825</v>
      </c>
      <c r="AE45" s="535"/>
      <c r="AF45" s="537"/>
      <c r="AG45" s="535"/>
      <c r="AH45" s="551" t="s">
        <v>624</v>
      </c>
      <c r="AI45" s="552"/>
      <c r="AJ45" s="535"/>
      <c r="AK45" s="243"/>
      <c r="AL45" s="541"/>
      <c r="AM45" s="541"/>
      <c r="AN45" s="541"/>
      <c r="AO45" s="541"/>
      <c r="AP45" s="541"/>
      <c r="AQ45" s="541"/>
      <c r="AR45" s="541"/>
      <c r="AS45" s="553"/>
      <c r="AT45" s="554">
        <v>0.45408308506011996</v>
      </c>
      <c r="AU45" s="555">
        <v>0.20621158182620997</v>
      </c>
      <c r="AV45" s="543">
        <v>0.18085711635649199</v>
      </c>
      <c r="AW45" s="536"/>
      <c r="AX45" s="541"/>
      <c r="AY45" s="536"/>
      <c r="AZ45" s="556" t="s">
        <v>624</v>
      </c>
      <c r="BA45" s="557"/>
      <c r="BB45" s="536"/>
      <c r="BC45" s="243"/>
      <c r="BD45" s="541"/>
      <c r="BE45" s="541"/>
      <c r="BF45" s="541"/>
      <c r="BG45" s="541"/>
      <c r="BH45" s="541"/>
      <c r="BI45" s="541"/>
      <c r="BJ45" s="541"/>
      <c r="BK45" s="553"/>
      <c r="BL45" s="554">
        <v>1.0962195936136561</v>
      </c>
      <c r="BM45" s="555">
        <v>1.2982327682444501</v>
      </c>
      <c r="BN45" s="543">
        <v>1.1606080814763722</v>
      </c>
      <c r="BO45" s="536"/>
      <c r="BP45" s="541"/>
      <c r="BQ45" s="536"/>
      <c r="BR45" s="378" t="s">
        <v>624</v>
      </c>
      <c r="BS45" s="379"/>
      <c r="BT45" s="536"/>
      <c r="BU45" s="243"/>
      <c r="BV45" s="541"/>
      <c r="BW45" s="541"/>
      <c r="BX45" s="541"/>
      <c r="BY45" s="541"/>
      <c r="BZ45" s="541"/>
      <c r="CA45" s="541"/>
      <c r="CB45" s="541"/>
      <c r="CC45" s="553"/>
      <c r="CD45" s="554">
        <v>1.2021933955055664</v>
      </c>
      <c r="CE45" s="555">
        <v>1.0185313137917835</v>
      </c>
      <c r="CF45" s="543">
        <v>1.0541791964625065</v>
      </c>
      <c r="CG45" s="536"/>
      <c r="CH45" s="541"/>
      <c r="CI45" s="536"/>
      <c r="CJ45" s="558" t="s">
        <v>624</v>
      </c>
      <c r="CK45" s="559"/>
      <c r="CL45" s="536"/>
      <c r="CM45" s="243"/>
      <c r="CN45" s="541"/>
      <c r="CO45" s="541"/>
      <c r="CP45" s="541"/>
      <c r="CQ45" s="541"/>
      <c r="CR45" s="541"/>
      <c r="CS45" s="541"/>
      <c r="CT45" s="541"/>
      <c r="CU45" s="553"/>
      <c r="CV45" s="554">
        <v>0.8901640330702284</v>
      </c>
      <c r="CW45" s="555">
        <v>1.0137739418537892</v>
      </c>
      <c r="CX45" s="543">
        <v>0.85449459319880627</v>
      </c>
      <c r="CY45" s="536"/>
      <c r="CZ45" s="541"/>
      <c r="DA45" s="536"/>
      <c r="DB45" s="560" t="s">
        <v>624</v>
      </c>
      <c r="DC45" s="561"/>
      <c r="DD45" s="536"/>
      <c r="DE45" s="243"/>
      <c r="DF45" s="541"/>
      <c r="DG45" s="541"/>
      <c r="DH45" s="541"/>
      <c r="DI45" s="541"/>
      <c r="DJ45" s="541"/>
      <c r="DK45" s="541"/>
      <c r="DL45" s="541"/>
      <c r="DM45" s="553"/>
      <c r="DN45" s="554">
        <v>1.101075302522585</v>
      </c>
      <c r="DO45" s="555">
        <v>1.2510528794340368</v>
      </c>
      <c r="DP45" s="543">
        <v>1.1344465307051357</v>
      </c>
      <c r="DQ45" s="536"/>
      <c r="DR45" s="541"/>
      <c r="DS45" s="536"/>
      <c r="DT45" s="556" t="s">
        <v>624</v>
      </c>
      <c r="DU45" s="557"/>
      <c r="DV45" s="536"/>
      <c r="DW45" s="243"/>
      <c r="DX45" s="541"/>
      <c r="DY45" s="541"/>
      <c r="DZ45" s="541"/>
      <c r="EA45" s="541"/>
      <c r="EB45" s="541"/>
      <c r="EC45" s="541"/>
      <c r="ED45" s="541"/>
      <c r="EE45" s="553"/>
      <c r="EF45" s="554">
        <v>0.94946949576855399</v>
      </c>
      <c r="EG45" s="555">
        <v>0.94614000099932305</v>
      </c>
      <c r="EH45" s="543">
        <v>0.94394364722116597</v>
      </c>
      <c r="EI45" s="536"/>
      <c r="EJ45" s="541"/>
      <c r="EK45" s="536"/>
      <c r="EL45" s="384" t="s">
        <v>624</v>
      </c>
      <c r="EM45" s="385"/>
      <c r="EN45" s="536"/>
      <c r="EO45" s="250"/>
      <c r="EP45" s="252"/>
      <c r="EQ45" s="252"/>
      <c r="ER45" s="252"/>
      <c r="ES45" s="252"/>
      <c r="ET45" s="252"/>
      <c r="EU45" s="252"/>
      <c r="EV45" s="252"/>
      <c r="EW45" s="257"/>
      <c r="EX45" s="258">
        <v>0.99883842468261697</v>
      </c>
      <c r="EY45" s="259">
        <v>0.99817478656768799</v>
      </c>
      <c r="EZ45" s="254">
        <v>0.99890071153640703</v>
      </c>
      <c r="FA45" s="251"/>
      <c r="FB45" s="252"/>
      <c r="FC45" s="545"/>
      <c r="FD45" s="562" t="s">
        <v>624</v>
      </c>
      <c r="FE45" s="563"/>
      <c r="FF45" s="251"/>
      <c r="FG45" s="243"/>
      <c r="FH45" s="541"/>
      <c r="FI45" s="541"/>
      <c r="FJ45" s="541"/>
      <c r="FK45" s="541"/>
      <c r="FL45" s="541"/>
      <c r="FM45" s="541"/>
      <c r="FN45" s="541"/>
      <c r="FO45" s="553"/>
      <c r="FP45" s="554">
        <v>1.0242049452806232</v>
      </c>
      <c r="FQ45" s="555">
        <v>1.2265682499820618</v>
      </c>
      <c r="FR45" s="543">
        <v>1.1755494784794689</v>
      </c>
      <c r="FS45" s="536"/>
      <c r="FT45" s="541"/>
      <c r="FU45" s="536"/>
      <c r="FV45" s="381" t="s">
        <v>624</v>
      </c>
      <c r="FW45" s="382"/>
      <c r="FX45" s="536"/>
      <c r="FY45" s="243"/>
      <c r="FZ45" s="541"/>
      <c r="GA45" s="541"/>
      <c r="GB45" s="541"/>
      <c r="GC45" s="541"/>
      <c r="GD45" s="541"/>
      <c r="GE45" s="541"/>
      <c r="GF45" s="541"/>
      <c r="GG45" s="553"/>
      <c r="GH45" s="554">
        <v>1.4445619512810128</v>
      </c>
      <c r="GI45" s="555">
        <v>1.2894523276027048</v>
      </c>
      <c r="GJ45" s="543">
        <v>1.3506841312518476</v>
      </c>
      <c r="GK45" s="536"/>
      <c r="GL45" s="541"/>
      <c r="GM45" s="536"/>
      <c r="GN45" s="560" t="s">
        <v>624</v>
      </c>
      <c r="GO45" s="561"/>
      <c r="GP45" s="536"/>
      <c r="GQ45" s="239"/>
      <c r="GR45" s="537"/>
      <c r="GS45" s="537"/>
      <c r="GT45" s="537"/>
      <c r="GU45" s="537"/>
      <c r="GV45" s="537"/>
      <c r="GW45" s="537"/>
      <c r="GX45" s="537"/>
      <c r="GY45" s="546"/>
      <c r="GZ45" s="547">
        <v>1.0805503841280935</v>
      </c>
      <c r="HA45" s="548">
        <v>1.1967322959837987</v>
      </c>
      <c r="HB45" s="539">
        <v>1.1081665386221455</v>
      </c>
      <c r="HC45" s="535"/>
      <c r="HD45" s="537"/>
      <c r="HE45" s="535"/>
      <c r="HF45" s="564" t="s">
        <v>624</v>
      </c>
      <c r="HG45" s="565"/>
      <c r="HH45" s="535"/>
    </row>
    <row r="46" spans="1:216" ht="16.5" customHeight="1" thickTop="1" thickBot="1">
      <c r="A46" s="535"/>
      <c r="B46" s="537"/>
      <c r="C46" s="537"/>
      <c r="D46" s="537"/>
      <c r="E46" s="537"/>
      <c r="F46" s="537"/>
      <c r="G46" s="537"/>
      <c r="H46" s="537"/>
      <c r="I46" s="546"/>
      <c r="J46" s="566">
        <v>323.791</v>
      </c>
      <c r="K46" s="567">
        <v>291.66000000000003</v>
      </c>
      <c r="L46" s="568">
        <v>255.989</v>
      </c>
      <c r="M46" s="569"/>
      <c r="N46" s="537"/>
      <c r="O46" s="535"/>
      <c r="P46" s="570" t="s">
        <v>626</v>
      </c>
      <c r="Q46" s="571"/>
      <c r="R46" s="535"/>
      <c r="S46" s="535"/>
      <c r="T46" s="537"/>
      <c r="U46" s="537"/>
      <c r="V46" s="537"/>
      <c r="W46" s="537"/>
      <c r="X46" s="537"/>
      <c r="Y46" s="537"/>
      <c r="Z46" s="537"/>
      <c r="AA46" s="546"/>
      <c r="AB46" s="566">
        <v>22.390060254917525</v>
      </c>
      <c r="AC46" s="567">
        <v>20.383665912363711</v>
      </c>
      <c r="AD46" s="568">
        <v>19.201215677236132</v>
      </c>
      <c r="AE46" s="569"/>
      <c r="AF46" s="537"/>
      <c r="AG46" s="535"/>
      <c r="AH46" s="572" t="s">
        <v>626</v>
      </c>
      <c r="AI46" s="573"/>
      <c r="AJ46" s="535"/>
      <c r="AK46" s="536"/>
      <c r="AL46" s="541"/>
      <c r="AM46" s="541"/>
      <c r="AN46" s="541"/>
      <c r="AO46" s="541"/>
      <c r="AP46" s="541"/>
      <c r="AQ46" s="541"/>
      <c r="AR46" s="541"/>
      <c r="AS46" s="553"/>
      <c r="AT46" s="260">
        <v>-5.4816529154777506E-2</v>
      </c>
      <c r="AU46" s="574">
        <v>0.434158556163311</v>
      </c>
      <c r="AV46" s="575">
        <v>0.40016020648181405</v>
      </c>
      <c r="AW46" s="576"/>
      <c r="AX46" s="541"/>
      <c r="AY46" s="536"/>
      <c r="AZ46" s="577" t="s">
        <v>626</v>
      </c>
      <c r="BA46" s="578"/>
      <c r="BB46" s="536"/>
      <c r="BC46" s="536"/>
      <c r="BD46" s="541"/>
      <c r="BE46" s="541"/>
      <c r="BF46" s="541"/>
      <c r="BG46" s="541"/>
      <c r="BH46" s="541"/>
      <c r="BI46" s="541"/>
      <c r="BJ46" s="541"/>
      <c r="BK46" s="553"/>
      <c r="BL46" s="579">
        <v>1.1777227632948415</v>
      </c>
      <c r="BM46" s="574">
        <v>1.2743360205376122</v>
      </c>
      <c r="BN46" s="575">
        <v>1.1364678999878901</v>
      </c>
      <c r="BO46" s="576"/>
      <c r="BP46" s="541"/>
      <c r="BQ46" s="536"/>
      <c r="BR46" s="580" t="s">
        <v>626</v>
      </c>
      <c r="BS46" s="581"/>
      <c r="BT46" s="536"/>
      <c r="BU46" s="536"/>
      <c r="BV46" s="541"/>
      <c r="BW46" s="541"/>
      <c r="BX46" s="541"/>
      <c r="BY46" s="541"/>
      <c r="BZ46" s="541"/>
      <c r="CA46" s="541"/>
      <c r="CB46" s="541"/>
      <c r="CC46" s="553"/>
      <c r="CD46" s="579">
        <v>0.97251207183028554</v>
      </c>
      <c r="CE46" s="574">
        <v>1.2558629911540835</v>
      </c>
      <c r="CF46" s="575">
        <v>1.102931180636668</v>
      </c>
      <c r="CG46" s="576"/>
      <c r="CH46" s="541"/>
      <c r="CI46" s="536"/>
      <c r="CJ46" s="582" t="s">
        <v>626</v>
      </c>
      <c r="CK46" s="583"/>
      <c r="CL46" s="536"/>
      <c r="CM46" s="536"/>
      <c r="CN46" s="541"/>
      <c r="CO46" s="541"/>
      <c r="CP46" s="541"/>
      <c r="CQ46" s="541"/>
      <c r="CR46" s="541"/>
      <c r="CS46" s="541"/>
      <c r="CT46" s="541"/>
      <c r="CU46" s="553"/>
      <c r="CV46" s="579">
        <v>0.8182100876800158</v>
      </c>
      <c r="CW46" s="574">
        <v>0.82795704973256534</v>
      </c>
      <c r="CX46" s="575">
        <v>0.77271905482266812</v>
      </c>
      <c r="CY46" s="576"/>
      <c r="CZ46" s="541"/>
      <c r="DA46" s="536"/>
      <c r="DB46" s="584" t="s">
        <v>626</v>
      </c>
      <c r="DC46" s="585"/>
      <c r="DD46" s="536"/>
      <c r="DE46" s="536"/>
      <c r="DF46" s="541"/>
      <c r="DG46" s="541"/>
      <c r="DH46" s="541"/>
      <c r="DI46" s="541"/>
      <c r="DJ46" s="541"/>
      <c r="DK46" s="541"/>
      <c r="DL46" s="541"/>
      <c r="DM46" s="553"/>
      <c r="DN46" s="579">
        <v>1.136851237462331</v>
      </c>
      <c r="DO46" s="574">
        <v>1.2534805663118596</v>
      </c>
      <c r="DP46" s="575">
        <v>1.11713514882206</v>
      </c>
      <c r="DQ46" s="576"/>
      <c r="DR46" s="541"/>
      <c r="DS46" s="536"/>
      <c r="DT46" s="577" t="s">
        <v>626</v>
      </c>
      <c r="DU46" s="578"/>
      <c r="DV46" s="536"/>
      <c r="DW46" s="536"/>
      <c r="DX46" s="541"/>
      <c r="DY46" s="541"/>
      <c r="DZ46" s="541"/>
      <c r="EA46" s="541"/>
      <c r="EB46" s="541"/>
      <c r="EC46" s="541"/>
      <c r="ED46" s="541"/>
      <c r="EE46" s="553"/>
      <c r="EF46" s="579">
        <v>0.94588572270299398</v>
      </c>
      <c r="EG46" s="574">
        <v>0.94422919440243902</v>
      </c>
      <c r="EH46" s="575">
        <v>0.94546963360166103</v>
      </c>
      <c r="EI46" s="576"/>
      <c r="EJ46" s="541"/>
      <c r="EK46" s="536"/>
      <c r="EL46" s="586" t="s">
        <v>626</v>
      </c>
      <c r="EM46" s="587"/>
      <c r="EN46" s="536"/>
      <c r="EO46" s="251"/>
      <c r="EP46" s="252"/>
      <c r="EQ46" s="252"/>
      <c r="ER46" s="252"/>
      <c r="ES46" s="252"/>
      <c r="ET46" s="252"/>
      <c r="EU46" s="252"/>
      <c r="EV46" s="252"/>
      <c r="EW46" s="257"/>
      <c r="EX46" s="261">
        <v>1.0027161836624101</v>
      </c>
      <c r="EY46" s="262">
        <v>1.0030725002288801</v>
      </c>
      <c r="EZ46" s="263">
        <v>1.00079298019409</v>
      </c>
      <c r="FA46" s="264"/>
      <c r="FB46" s="252"/>
      <c r="FC46" s="545"/>
      <c r="FD46" s="588" t="s">
        <v>626</v>
      </c>
      <c r="FE46" s="589"/>
      <c r="FF46" s="251"/>
      <c r="FG46" s="536"/>
      <c r="FH46" s="541"/>
      <c r="FI46" s="541"/>
      <c r="FJ46" s="541"/>
      <c r="FK46" s="541"/>
      <c r="FL46" s="541"/>
      <c r="FM46" s="541"/>
      <c r="FN46" s="541"/>
      <c r="FO46" s="553"/>
      <c r="FP46" s="579">
        <v>1.1695226457264778</v>
      </c>
      <c r="FQ46" s="574">
        <v>1.2503464903416546</v>
      </c>
      <c r="FR46" s="575">
        <v>1.0638085879895582</v>
      </c>
      <c r="FS46" s="576"/>
      <c r="FT46" s="541"/>
      <c r="FU46" s="536"/>
      <c r="FV46" s="590" t="s">
        <v>626</v>
      </c>
      <c r="FW46" s="591"/>
      <c r="FX46" s="536"/>
      <c r="FY46" s="536"/>
      <c r="FZ46" s="541"/>
      <c r="GA46" s="541"/>
      <c r="GB46" s="541"/>
      <c r="GC46" s="541"/>
      <c r="GD46" s="541"/>
      <c r="GE46" s="541"/>
      <c r="GF46" s="541"/>
      <c r="GG46" s="553"/>
      <c r="GH46" s="579">
        <v>1.012844415842318</v>
      </c>
      <c r="GI46" s="574">
        <v>1.2274473059384214</v>
      </c>
      <c r="GJ46" s="575">
        <v>1.0756409455093774</v>
      </c>
      <c r="GK46" s="576"/>
      <c r="GL46" s="541"/>
      <c r="GM46" s="536"/>
      <c r="GN46" s="584" t="s">
        <v>626</v>
      </c>
      <c r="GO46" s="585"/>
      <c r="GP46" s="536"/>
      <c r="GQ46" s="535"/>
      <c r="GR46" s="537"/>
      <c r="GS46" s="537"/>
      <c r="GT46" s="537"/>
      <c r="GU46" s="537"/>
      <c r="GV46" s="537"/>
      <c r="GW46" s="537"/>
      <c r="GX46" s="537"/>
      <c r="GY46" s="546"/>
      <c r="GZ46" s="566">
        <v>1.1049690955817508</v>
      </c>
      <c r="HA46" s="567">
        <v>1.1982987824897127</v>
      </c>
      <c r="HB46" s="568">
        <v>1.0595898931552068</v>
      </c>
      <c r="HC46" s="569"/>
      <c r="HD46" s="537"/>
      <c r="HE46" s="535"/>
      <c r="HF46" s="592" t="s">
        <v>626</v>
      </c>
      <c r="HG46" s="593"/>
      <c r="HH46" s="535"/>
    </row>
    <row r="47" spans="1:216" ht="16.5" customHeight="1" thickTop="1" thickBot="1">
      <c r="A47" s="239"/>
      <c r="B47" s="537"/>
      <c r="C47" s="537"/>
      <c r="D47" s="537"/>
      <c r="E47" s="537"/>
      <c r="F47" s="537"/>
      <c r="G47" s="537"/>
      <c r="H47" s="537"/>
      <c r="I47" s="546"/>
      <c r="J47" s="594">
        <v>361.529</v>
      </c>
      <c r="K47" s="595">
        <v>108.136</v>
      </c>
      <c r="L47" s="548">
        <v>296.59199999999998</v>
      </c>
      <c r="M47" s="539">
        <v>295.92200000000003</v>
      </c>
      <c r="N47" s="596"/>
      <c r="O47" s="535"/>
      <c r="P47" s="597" t="s">
        <v>358</v>
      </c>
      <c r="Q47" s="598"/>
      <c r="R47" s="535"/>
      <c r="S47" s="239"/>
      <c r="T47" s="537"/>
      <c r="U47" s="537"/>
      <c r="V47" s="537"/>
      <c r="W47" s="537"/>
      <c r="X47" s="537"/>
      <c r="Y47" s="537"/>
      <c r="Z47" s="537"/>
      <c r="AA47" s="546"/>
      <c r="AB47" s="594">
        <v>22.301392142815651</v>
      </c>
      <c r="AC47" s="595">
        <v>19.448657246430422</v>
      </c>
      <c r="AD47" s="548">
        <v>17.839321357285428</v>
      </c>
      <c r="AE47" s="539">
        <v>18.123356830516148</v>
      </c>
      <c r="AF47" s="596"/>
      <c r="AG47" s="535"/>
      <c r="AH47" s="599" t="s">
        <v>358</v>
      </c>
      <c r="AI47" s="600"/>
      <c r="AJ47" s="535"/>
      <c r="AK47" s="243"/>
      <c r="AL47" s="541"/>
      <c r="AM47" s="541"/>
      <c r="AN47" s="541"/>
      <c r="AO47" s="541"/>
      <c r="AP47" s="541"/>
      <c r="AQ47" s="541"/>
      <c r="AR47" s="541"/>
      <c r="AS47" s="553"/>
      <c r="AT47" s="601">
        <v>0.415608379989862</v>
      </c>
      <c r="AU47" s="602">
        <v>0.11352072469890101</v>
      </c>
      <c r="AV47" s="555">
        <v>0.41075358167290699</v>
      </c>
      <c r="AW47" s="543">
        <v>0.183641095645726</v>
      </c>
      <c r="AX47" s="603"/>
      <c r="AY47" s="536"/>
      <c r="AZ47" s="604" t="s">
        <v>358</v>
      </c>
      <c r="BA47" s="605"/>
      <c r="BB47" s="536"/>
      <c r="BC47" s="243"/>
      <c r="BD47" s="541"/>
      <c r="BE47" s="541"/>
      <c r="BF47" s="541"/>
      <c r="BG47" s="541"/>
      <c r="BH47" s="541"/>
      <c r="BI47" s="541"/>
      <c r="BJ47" s="541"/>
      <c r="BK47" s="553"/>
      <c r="BL47" s="601">
        <v>1.2277797043943917</v>
      </c>
      <c r="BM47" s="602">
        <v>1.1428767217901532</v>
      </c>
      <c r="BN47" s="555">
        <v>1.1729612986864109</v>
      </c>
      <c r="BO47" s="543">
        <v>1.1728747355722116</v>
      </c>
      <c r="BP47" s="603"/>
      <c r="BQ47" s="536"/>
      <c r="BR47" s="436" t="s">
        <v>358</v>
      </c>
      <c r="BS47" s="437"/>
      <c r="BT47" s="536"/>
      <c r="BU47" s="243"/>
      <c r="BV47" s="541"/>
      <c r="BW47" s="541"/>
      <c r="BX47" s="541"/>
      <c r="BY47" s="541"/>
      <c r="BZ47" s="541"/>
      <c r="CA47" s="541"/>
      <c r="CB47" s="541"/>
      <c r="CC47" s="553"/>
      <c r="CD47" s="601">
        <v>0.83832028343507714</v>
      </c>
      <c r="CE47" s="602">
        <v>1.3983194484260562</v>
      </c>
      <c r="CF47" s="555">
        <v>1.0568268024761289</v>
      </c>
      <c r="CG47" s="543">
        <v>1.283889208980745</v>
      </c>
      <c r="CH47" s="603"/>
      <c r="CI47" s="536"/>
      <c r="CJ47" s="606" t="s">
        <v>358</v>
      </c>
      <c r="CK47" s="607"/>
      <c r="CL47" s="536"/>
      <c r="CM47" s="243"/>
      <c r="CN47" s="541"/>
      <c r="CO47" s="541"/>
      <c r="CP47" s="541"/>
      <c r="CQ47" s="541"/>
      <c r="CR47" s="541"/>
      <c r="CS47" s="541"/>
      <c r="CT47" s="541"/>
      <c r="CU47" s="553"/>
      <c r="CV47" s="601">
        <v>0.79055328203270003</v>
      </c>
      <c r="CW47" s="602">
        <v>0.88686230475974703</v>
      </c>
      <c r="CX47" s="555">
        <v>0.93788963458218699</v>
      </c>
      <c r="CY47" s="543">
        <v>0.88648539564479834</v>
      </c>
      <c r="CZ47" s="603"/>
      <c r="DA47" s="536"/>
      <c r="DB47" s="608" t="s">
        <v>358</v>
      </c>
      <c r="DC47" s="609"/>
      <c r="DD47" s="536"/>
      <c r="DE47" s="243"/>
      <c r="DF47" s="541"/>
      <c r="DG47" s="541"/>
      <c r="DH47" s="541"/>
      <c r="DI47" s="541"/>
      <c r="DJ47" s="541"/>
      <c r="DK47" s="541"/>
      <c r="DL47" s="541"/>
      <c r="DM47" s="553"/>
      <c r="DN47" s="601">
        <v>1.1603790172082036</v>
      </c>
      <c r="DO47" s="602">
        <v>1.1645656660890544</v>
      </c>
      <c r="DP47" s="555">
        <v>1.1485194159978327</v>
      </c>
      <c r="DQ47" s="543">
        <v>1.175035228389729</v>
      </c>
      <c r="DR47" s="603"/>
      <c r="DS47" s="536"/>
      <c r="DT47" s="604" t="s">
        <v>358</v>
      </c>
      <c r="DU47" s="605"/>
      <c r="DV47" s="536"/>
      <c r="DW47" s="243"/>
      <c r="DX47" s="541"/>
      <c r="DY47" s="541"/>
      <c r="DZ47" s="541"/>
      <c r="EA47" s="541"/>
      <c r="EB47" s="541"/>
      <c r="EC47" s="541"/>
      <c r="ED47" s="541"/>
      <c r="EE47" s="553"/>
      <c r="EF47" s="601">
        <v>0.94722536220106801</v>
      </c>
      <c r="EG47" s="602">
        <v>0.94501951569228204</v>
      </c>
      <c r="EH47" s="555">
        <v>0.94296893365967405</v>
      </c>
      <c r="EI47" s="543">
        <v>0.94602896339852105</v>
      </c>
      <c r="EJ47" s="603"/>
      <c r="EK47" s="536"/>
      <c r="EL47" s="442" t="s">
        <v>358</v>
      </c>
      <c r="EM47" s="610"/>
      <c r="EN47" s="536"/>
      <c r="EO47" s="250"/>
      <c r="EP47" s="252"/>
      <c r="EQ47" s="252"/>
      <c r="ER47" s="252"/>
      <c r="ES47" s="252"/>
      <c r="ET47" s="252"/>
      <c r="EU47" s="252"/>
      <c r="EV47" s="252"/>
      <c r="EW47" s="257"/>
      <c r="EX47" s="265">
        <v>1.00196349620819</v>
      </c>
      <c r="EY47" s="266">
        <v>0.99794173240661599</v>
      </c>
      <c r="EZ47" s="259">
        <v>1.0001703500747701</v>
      </c>
      <c r="FA47" s="254">
        <v>0.99976670742034901</v>
      </c>
      <c r="FB47" s="267"/>
      <c r="FC47" s="545"/>
      <c r="FD47" s="611" t="s">
        <v>358</v>
      </c>
      <c r="FE47" s="612"/>
      <c r="FF47" s="251"/>
      <c r="FG47" s="243"/>
      <c r="FH47" s="541"/>
      <c r="FI47" s="541"/>
      <c r="FJ47" s="541"/>
      <c r="FK47" s="541"/>
      <c r="FL47" s="541"/>
      <c r="FM47" s="541"/>
      <c r="FN47" s="541"/>
      <c r="FO47" s="553"/>
      <c r="FP47" s="601">
        <v>1.0983148818164048</v>
      </c>
      <c r="FQ47" s="602">
        <v>1.119709642256048</v>
      </c>
      <c r="FR47" s="555">
        <v>1.1079779690431097</v>
      </c>
      <c r="FS47" s="543">
        <v>1.17353034045413</v>
      </c>
      <c r="FT47" s="603"/>
      <c r="FU47" s="536"/>
      <c r="FV47" s="439" t="s">
        <v>358</v>
      </c>
      <c r="FW47" s="440"/>
      <c r="FX47" s="536"/>
      <c r="FY47" s="243"/>
      <c r="FZ47" s="541"/>
      <c r="GA47" s="541"/>
      <c r="GB47" s="541"/>
      <c r="GC47" s="541"/>
      <c r="GD47" s="541"/>
      <c r="GE47" s="541"/>
      <c r="GF47" s="541"/>
      <c r="GG47" s="553"/>
      <c r="GH47" s="601">
        <v>1.1004754286654737</v>
      </c>
      <c r="GI47" s="602">
        <v>1.2101658299502478</v>
      </c>
      <c r="GJ47" s="555">
        <v>1.3762405509926094</v>
      </c>
      <c r="GK47" s="543">
        <v>1.6432079230337724</v>
      </c>
      <c r="GL47" s="603"/>
      <c r="GM47" s="536"/>
      <c r="GN47" s="608" t="s">
        <v>358</v>
      </c>
      <c r="GO47" s="609"/>
      <c r="GP47" s="536"/>
      <c r="GQ47" s="239"/>
      <c r="GR47" s="537"/>
      <c r="GS47" s="537"/>
      <c r="GT47" s="537"/>
      <c r="GU47" s="537"/>
      <c r="GV47" s="537"/>
      <c r="GW47" s="537"/>
      <c r="GX47" s="537"/>
      <c r="GY47" s="546"/>
      <c r="GZ47" s="594">
        <v>1.1148955391297819</v>
      </c>
      <c r="HA47" s="595">
        <v>1.1110685546640635</v>
      </c>
      <c r="HB47" s="548">
        <v>1.1136815671447529</v>
      </c>
      <c r="HC47" s="539">
        <v>1.1692505037342031</v>
      </c>
      <c r="HD47" s="596"/>
      <c r="HE47" s="535"/>
      <c r="HF47" s="613" t="s">
        <v>358</v>
      </c>
      <c r="HG47" s="614"/>
      <c r="HH47" s="535"/>
    </row>
    <row r="48" spans="1:216" ht="16.5" customHeight="1" thickTop="1" thickBot="1">
      <c r="A48" s="535"/>
      <c r="B48" s="537"/>
      <c r="C48" s="537"/>
      <c r="D48" s="537"/>
      <c r="E48" s="537"/>
      <c r="F48" s="537"/>
      <c r="G48" s="537"/>
      <c r="H48" s="537"/>
      <c r="I48" s="615"/>
      <c r="J48" s="616">
        <v>215.28800000000001</v>
      </c>
      <c r="K48" s="617">
        <v>380.74400000000003</v>
      </c>
      <c r="L48" s="617">
        <v>162.761</v>
      </c>
      <c r="M48" s="568">
        <v>144.10599999999999</v>
      </c>
      <c r="N48" s="569"/>
      <c r="O48" s="535"/>
      <c r="P48" s="537"/>
      <c r="Q48" s="537"/>
      <c r="R48" s="535"/>
      <c r="S48" s="535"/>
      <c r="T48" s="537"/>
      <c r="U48" s="537"/>
      <c r="V48" s="537"/>
      <c r="W48" s="537"/>
      <c r="X48" s="537"/>
      <c r="Y48" s="537"/>
      <c r="Z48" s="537"/>
      <c r="AA48" s="615"/>
      <c r="AB48" s="616">
        <v>16.390137861840884</v>
      </c>
      <c r="AC48" s="617">
        <v>18.018406068119262</v>
      </c>
      <c r="AD48" s="617">
        <v>22.00772912429882</v>
      </c>
      <c r="AE48" s="568">
        <v>25.358416721024803</v>
      </c>
      <c r="AF48" s="569"/>
      <c r="AG48" s="535"/>
      <c r="AH48" s="537"/>
      <c r="AI48" s="537"/>
      <c r="AJ48" s="535"/>
      <c r="AK48" s="536"/>
      <c r="AL48" s="541"/>
      <c r="AM48" s="541"/>
      <c r="AN48" s="541"/>
      <c r="AO48" s="541"/>
      <c r="AP48" s="541"/>
      <c r="AQ48" s="541"/>
      <c r="AR48" s="541"/>
      <c r="AS48" s="618"/>
      <c r="AT48" s="619">
        <v>0.202215579338372</v>
      </c>
      <c r="AU48" s="620">
        <v>0.15731529565528002</v>
      </c>
      <c r="AV48" s="620">
        <v>0.147141667548567</v>
      </c>
      <c r="AW48" s="575">
        <v>5.9968163259327398E-2</v>
      </c>
      <c r="AX48" s="576"/>
      <c r="AY48" s="536"/>
      <c r="AZ48" s="541"/>
      <c r="BA48" s="541"/>
      <c r="BB48" s="536"/>
      <c r="BC48" s="536"/>
      <c r="BD48" s="541"/>
      <c r="BE48" s="541"/>
      <c r="BF48" s="541"/>
      <c r="BG48" s="541"/>
      <c r="BH48" s="541"/>
      <c r="BI48" s="541"/>
      <c r="BJ48" s="541"/>
      <c r="BK48" s="618"/>
      <c r="BL48" s="619">
        <v>1.0697393578601686</v>
      </c>
      <c r="BM48" s="620">
        <v>1.1622185773117895</v>
      </c>
      <c r="BN48" s="620">
        <v>1.0414783793414883</v>
      </c>
      <c r="BO48" s="575">
        <v>1.1210696249635685</v>
      </c>
      <c r="BP48" s="576"/>
      <c r="BQ48" s="536"/>
      <c r="BR48" s="541"/>
      <c r="BS48" s="541"/>
      <c r="BT48" s="536"/>
      <c r="BU48" s="536"/>
      <c r="BV48" s="541"/>
      <c r="BW48" s="541"/>
      <c r="BX48" s="541"/>
      <c r="BY48" s="541"/>
      <c r="BZ48" s="541"/>
      <c r="CA48" s="541"/>
      <c r="CB48" s="541"/>
      <c r="CC48" s="618"/>
      <c r="CD48" s="619">
        <v>0.8961082799552228</v>
      </c>
      <c r="CE48" s="620">
        <v>1.0269121115500179</v>
      </c>
      <c r="CF48" s="620">
        <v>0.83866000224255199</v>
      </c>
      <c r="CG48" s="575">
        <v>0.87682537073404299</v>
      </c>
      <c r="CH48" s="576"/>
      <c r="CI48" s="536"/>
      <c r="CJ48" s="541"/>
      <c r="CK48" s="541"/>
      <c r="CL48" s="536"/>
      <c r="CM48" s="536"/>
      <c r="CN48" s="541"/>
      <c r="CO48" s="541"/>
      <c r="CP48" s="541"/>
      <c r="CQ48" s="541"/>
      <c r="CR48" s="541"/>
      <c r="CS48" s="541"/>
      <c r="CT48" s="541"/>
      <c r="CU48" s="618"/>
      <c r="CV48" s="619">
        <v>1.0733704676990821</v>
      </c>
      <c r="CW48" s="620">
        <v>0.97993820979450763</v>
      </c>
      <c r="CX48" s="620">
        <v>0.78465904378198703</v>
      </c>
      <c r="CY48" s="575">
        <v>0.78084074179770446</v>
      </c>
      <c r="CZ48" s="576"/>
      <c r="DA48" s="536"/>
      <c r="DB48" s="541"/>
      <c r="DC48" s="541"/>
      <c r="DD48" s="536"/>
      <c r="DE48" s="536"/>
      <c r="DF48" s="541"/>
      <c r="DG48" s="541"/>
      <c r="DH48" s="541"/>
      <c r="DI48" s="541"/>
      <c r="DJ48" s="541"/>
      <c r="DK48" s="541"/>
      <c r="DL48" s="541"/>
      <c r="DM48" s="618"/>
      <c r="DN48" s="619">
        <v>1.0479279327977902</v>
      </c>
      <c r="DO48" s="620">
        <v>1.1375418348773993</v>
      </c>
      <c r="DP48" s="620">
        <v>1.0051698731460581</v>
      </c>
      <c r="DQ48" s="575">
        <v>1.0760608859554888</v>
      </c>
      <c r="DR48" s="576"/>
      <c r="DS48" s="536"/>
      <c r="DT48" s="541"/>
      <c r="DU48" s="541"/>
      <c r="DV48" s="536"/>
      <c r="DW48" s="536"/>
      <c r="DX48" s="541"/>
      <c r="DY48" s="541"/>
      <c r="DZ48" s="541"/>
      <c r="EA48" s="541"/>
      <c r="EB48" s="541"/>
      <c r="EC48" s="541"/>
      <c r="ED48" s="541"/>
      <c r="EE48" s="618"/>
      <c r="EF48" s="619">
        <v>0.95176603411973804</v>
      </c>
      <c r="EG48" s="620">
        <v>0.94995259357766004</v>
      </c>
      <c r="EH48" s="620">
        <v>0.95519528392938302</v>
      </c>
      <c r="EI48" s="575">
        <v>0.94638105440563403</v>
      </c>
      <c r="EJ48" s="576"/>
      <c r="EK48" s="536"/>
      <c r="EL48" s="541"/>
      <c r="EM48" s="541"/>
      <c r="EN48" s="536"/>
      <c r="EO48" s="251"/>
      <c r="EP48" s="252"/>
      <c r="EQ48" s="252"/>
      <c r="ER48" s="252"/>
      <c r="ES48" s="252"/>
      <c r="ET48" s="252"/>
      <c r="EU48" s="252"/>
      <c r="EV48" s="252"/>
      <c r="EW48" s="268"/>
      <c r="EX48" s="269">
        <v>0.99889409542083696</v>
      </c>
      <c r="EY48" s="270">
        <v>1.0024549961090099</v>
      </c>
      <c r="EZ48" s="270">
        <v>1.0003749132156401</v>
      </c>
      <c r="FA48" s="263">
        <v>1.00388383865356</v>
      </c>
      <c r="FB48" s="264"/>
      <c r="FC48" s="251"/>
      <c r="FD48" s="252"/>
      <c r="FE48" s="252"/>
      <c r="FF48" s="251"/>
      <c r="FG48" s="536"/>
      <c r="FH48" s="541"/>
      <c r="FI48" s="541"/>
      <c r="FJ48" s="541"/>
      <c r="FK48" s="541"/>
      <c r="FL48" s="541"/>
      <c r="FM48" s="541"/>
      <c r="FN48" s="541"/>
      <c r="FO48" s="618"/>
      <c r="FP48" s="619">
        <v>0.96873390487212008</v>
      </c>
      <c r="FQ48" s="620">
        <v>1.1107275305599247</v>
      </c>
      <c r="FR48" s="620">
        <v>1.0173743957301686</v>
      </c>
      <c r="FS48" s="575">
        <v>1.1040812029344926</v>
      </c>
      <c r="FT48" s="576"/>
      <c r="FU48" s="536"/>
      <c r="FV48" s="541"/>
      <c r="FW48" s="541"/>
      <c r="FX48" s="536"/>
      <c r="FY48" s="536"/>
      <c r="FZ48" s="541"/>
      <c r="GA48" s="541"/>
      <c r="GB48" s="541"/>
      <c r="GC48" s="541"/>
      <c r="GD48" s="541"/>
      <c r="GE48" s="541"/>
      <c r="GF48" s="541"/>
      <c r="GG48" s="618"/>
      <c r="GH48" s="619">
        <v>1.3005598895433095</v>
      </c>
      <c r="GI48" s="620">
        <v>1.3298980909745131</v>
      </c>
      <c r="GJ48" s="620">
        <v>0.72045202589993917</v>
      </c>
      <c r="GK48" s="575">
        <v>0.74812128311798265</v>
      </c>
      <c r="GL48" s="576"/>
      <c r="GM48" s="536"/>
      <c r="GN48" s="541"/>
      <c r="GO48" s="541"/>
      <c r="GP48" s="536"/>
      <c r="GQ48" s="535"/>
      <c r="GR48" s="537"/>
      <c r="GS48" s="537"/>
      <c r="GT48" s="537"/>
      <c r="GU48" s="537"/>
      <c r="GV48" s="537"/>
      <c r="GW48" s="537"/>
      <c r="GX48" s="537"/>
      <c r="GY48" s="615"/>
      <c r="GZ48" s="616">
        <v>1.0227986600963643</v>
      </c>
      <c r="HA48" s="617">
        <v>1.1106868539307591</v>
      </c>
      <c r="HB48" s="617">
        <v>0.94453384843509591</v>
      </c>
      <c r="HC48" s="568">
        <v>1.0055668848884591</v>
      </c>
      <c r="HD48" s="569"/>
      <c r="HE48" s="535"/>
      <c r="HF48" s="537"/>
      <c r="HG48" s="537"/>
      <c r="HH48" s="535"/>
    </row>
    <row r="49" spans="1:216" ht="16.5" customHeight="1" thickTop="1" thickBot="1">
      <c r="A49" s="535"/>
      <c r="B49" s="537"/>
      <c r="C49" s="537"/>
      <c r="D49" s="537"/>
      <c r="E49" s="537"/>
      <c r="F49" s="537"/>
      <c r="G49" s="537"/>
      <c r="H49" s="615"/>
      <c r="I49" s="621">
        <v>173.25299999999999</v>
      </c>
      <c r="J49" s="616">
        <v>151.73500000000001</v>
      </c>
      <c r="K49" s="622">
        <v>174.53100000000001</v>
      </c>
      <c r="L49" s="623">
        <v>158.91999999999999</v>
      </c>
      <c r="M49" s="548">
        <v>353.74599999999998</v>
      </c>
      <c r="N49" s="539">
        <v>120.211</v>
      </c>
      <c r="O49" s="569"/>
      <c r="P49" s="537"/>
      <c r="Q49" s="537"/>
      <c r="R49" s="535"/>
      <c r="S49" s="535"/>
      <c r="T49" s="537"/>
      <c r="U49" s="537"/>
      <c r="V49" s="537"/>
      <c r="W49" s="537"/>
      <c r="X49" s="537"/>
      <c r="Y49" s="537"/>
      <c r="Z49" s="615"/>
      <c r="AA49" s="621">
        <v>20.217831725857561</v>
      </c>
      <c r="AB49" s="616">
        <v>26.268823936468184</v>
      </c>
      <c r="AC49" s="622">
        <v>14.330405486704368</v>
      </c>
      <c r="AD49" s="623">
        <v>21.361062169645102</v>
      </c>
      <c r="AE49" s="548">
        <v>19.709056780854059</v>
      </c>
      <c r="AF49" s="539">
        <v>24.302268511201138</v>
      </c>
      <c r="AG49" s="569"/>
      <c r="AH49" s="537"/>
      <c r="AI49" s="537"/>
      <c r="AJ49" s="535"/>
      <c r="AK49" s="536"/>
      <c r="AL49" s="541"/>
      <c r="AM49" s="541"/>
      <c r="AN49" s="541"/>
      <c r="AO49" s="541"/>
      <c r="AP49" s="541"/>
      <c r="AQ49" s="541"/>
      <c r="AR49" s="618"/>
      <c r="AS49" s="271">
        <v>-0.12043435126542999</v>
      </c>
      <c r="AT49" s="619">
        <v>0.37819603458046902</v>
      </c>
      <c r="AU49" s="272">
        <v>-5.4374086903408204E-2</v>
      </c>
      <c r="AV49" s="624">
        <v>0.48247105441987498</v>
      </c>
      <c r="AW49" s="555">
        <v>0.66588795743882701</v>
      </c>
      <c r="AX49" s="543">
        <v>7.1891059633344398E-2</v>
      </c>
      <c r="AY49" s="576"/>
      <c r="AZ49" s="541"/>
      <c r="BA49" s="541"/>
      <c r="BB49" s="536"/>
      <c r="BC49" s="536"/>
      <c r="BD49" s="541"/>
      <c r="BE49" s="541"/>
      <c r="BF49" s="541"/>
      <c r="BG49" s="541"/>
      <c r="BH49" s="541"/>
      <c r="BI49" s="541"/>
      <c r="BJ49" s="618"/>
      <c r="BK49" s="625">
        <v>1.252959274153983</v>
      </c>
      <c r="BL49" s="619">
        <v>1.295439726332092</v>
      </c>
      <c r="BM49" s="626">
        <v>1.0920665598088592</v>
      </c>
      <c r="BN49" s="624">
        <v>1.1610996295305813</v>
      </c>
      <c r="BO49" s="555">
        <v>0.97928457141564851</v>
      </c>
      <c r="BP49" s="543">
        <v>1.1557971504271656</v>
      </c>
      <c r="BQ49" s="576"/>
      <c r="BR49" s="541"/>
      <c r="BS49" s="541"/>
      <c r="BT49" s="536"/>
      <c r="BU49" s="536"/>
      <c r="BV49" s="541"/>
      <c r="BW49" s="541"/>
      <c r="BX49" s="541"/>
      <c r="BY49" s="541"/>
      <c r="BZ49" s="541"/>
      <c r="CA49" s="541"/>
      <c r="CB49" s="618"/>
      <c r="CC49" s="625">
        <v>1.1758329040478375</v>
      </c>
      <c r="CD49" s="619">
        <v>0.924392547039246</v>
      </c>
      <c r="CE49" s="626">
        <v>1.0500934468661727</v>
      </c>
      <c r="CF49" s="624">
        <v>1.0427584437138182</v>
      </c>
      <c r="CG49" s="555">
        <v>0.74395046163066159</v>
      </c>
      <c r="CH49" s="543">
        <v>0.90787429239004747</v>
      </c>
      <c r="CI49" s="576"/>
      <c r="CJ49" s="541"/>
      <c r="CK49" s="541"/>
      <c r="CL49" s="536"/>
      <c r="CM49" s="536"/>
      <c r="CN49" s="541"/>
      <c r="CO49" s="541"/>
      <c r="CP49" s="541"/>
      <c r="CQ49" s="541"/>
      <c r="CR49" s="541"/>
      <c r="CS49" s="541"/>
      <c r="CT49" s="618"/>
      <c r="CU49" s="625">
        <v>1.012196848683717</v>
      </c>
      <c r="CV49" s="619">
        <v>0.76235022201535574</v>
      </c>
      <c r="CW49" s="626">
        <v>1.0565655241762208</v>
      </c>
      <c r="CX49" s="624">
        <v>0.96954560470677065</v>
      </c>
      <c r="CY49" s="555">
        <v>0.82349561903173463</v>
      </c>
      <c r="CZ49" s="543">
        <v>0.86042757630333333</v>
      </c>
      <c r="DA49" s="576"/>
      <c r="DB49" s="541"/>
      <c r="DC49" s="541"/>
      <c r="DD49" s="536"/>
      <c r="DE49" s="536"/>
      <c r="DF49" s="541"/>
      <c r="DG49" s="541"/>
      <c r="DH49" s="541"/>
      <c r="DI49" s="541"/>
      <c r="DJ49" s="541"/>
      <c r="DK49" s="541"/>
      <c r="DL49" s="618"/>
      <c r="DM49" s="625">
        <v>1.2332153192572581</v>
      </c>
      <c r="DN49" s="619">
        <v>1.2263908905781598</v>
      </c>
      <c r="DO49" s="626">
        <v>1.0852846819804869</v>
      </c>
      <c r="DP49" s="624">
        <v>1.1381840390788893</v>
      </c>
      <c r="DQ49" s="555">
        <v>0.94305468103255752</v>
      </c>
      <c r="DR49" s="543">
        <v>1.1121841873437044</v>
      </c>
      <c r="DS49" s="576"/>
      <c r="DT49" s="541"/>
      <c r="DU49" s="541"/>
      <c r="DV49" s="536"/>
      <c r="DW49" s="536"/>
      <c r="DX49" s="541"/>
      <c r="DY49" s="541"/>
      <c r="DZ49" s="541"/>
      <c r="EA49" s="541"/>
      <c r="EB49" s="541"/>
      <c r="EC49" s="541"/>
      <c r="ED49" s="618"/>
      <c r="EE49" s="625">
        <v>0.94463220573800699</v>
      </c>
      <c r="EF49" s="619">
        <v>0.94504482851462301</v>
      </c>
      <c r="EG49" s="626">
        <v>0.94970621643267905</v>
      </c>
      <c r="EH49" s="624">
        <v>0.94860540246225</v>
      </c>
      <c r="EI49" s="555">
        <v>0.95106208781284096</v>
      </c>
      <c r="EJ49" s="543">
        <v>0.94995101660239101</v>
      </c>
      <c r="EK49" s="576"/>
      <c r="EL49" s="541"/>
      <c r="EM49" s="541"/>
      <c r="EN49" s="536"/>
      <c r="EO49" s="251"/>
      <c r="EP49" s="252"/>
      <c r="EQ49" s="252"/>
      <c r="ER49" s="252"/>
      <c r="ES49" s="252"/>
      <c r="ET49" s="252"/>
      <c r="EU49" s="252"/>
      <c r="EV49" s="268"/>
      <c r="EW49" s="273">
        <v>0.99781644344329801</v>
      </c>
      <c r="EX49" s="269">
        <v>1.0010280609130899</v>
      </c>
      <c r="EY49" s="274">
        <v>0.99783855676651001</v>
      </c>
      <c r="EZ49" s="275">
        <v>1.0013056993484499</v>
      </c>
      <c r="FA49" s="259">
        <v>1.00125420093536</v>
      </c>
      <c r="FB49" s="254">
        <v>1.0015509128570601</v>
      </c>
      <c r="FC49" s="264"/>
      <c r="FD49" s="252"/>
      <c r="FE49" s="252"/>
      <c r="FF49" s="251"/>
      <c r="FG49" s="536"/>
      <c r="FH49" s="541"/>
      <c r="FI49" s="541"/>
      <c r="FJ49" s="541"/>
      <c r="FK49" s="541"/>
      <c r="FL49" s="541"/>
      <c r="FM49" s="541"/>
      <c r="FN49" s="618"/>
      <c r="FO49" s="625">
        <v>1.3001948256126936</v>
      </c>
      <c r="FP49" s="619">
        <v>1.2195960640659835</v>
      </c>
      <c r="FQ49" s="626">
        <v>1.0535399987759597</v>
      </c>
      <c r="FR49" s="624">
        <v>1.069851192202643</v>
      </c>
      <c r="FS49" s="555">
        <v>0.95500578643634415</v>
      </c>
      <c r="FT49" s="543">
        <v>1.1783971114624785</v>
      </c>
      <c r="FU49" s="576"/>
      <c r="FV49" s="541"/>
      <c r="FW49" s="541"/>
      <c r="FX49" s="536"/>
      <c r="FY49" s="536"/>
      <c r="FZ49" s="541"/>
      <c r="GA49" s="541"/>
      <c r="GB49" s="541"/>
      <c r="GC49" s="541"/>
      <c r="GD49" s="541"/>
      <c r="GE49" s="541"/>
      <c r="GF49" s="618"/>
      <c r="GG49" s="625">
        <v>1.9974479157648064</v>
      </c>
      <c r="GH49" s="619">
        <v>1.0231886595050581</v>
      </c>
      <c r="GI49" s="626">
        <v>1.4910033890827417</v>
      </c>
      <c r="GJ49" s="624">
        <v>0.93556830874024666</v>
      </c>
      <c r="GK49" s="555">
        <v>0.84747097847042796</v>
      </c>
      <c r="GL49" s="543">
        <v>0.91524167661445288</v>
      </c>
      <c r="GM49" s="576"/>
      <c r="GN49" s="541"/>
      <c r="GO49" s="541"/>
      <c r="GP49" s="536"/>
      <c r="GQ49" s="535"/>
      <c r="GR49" s="537"/>
      <c r="GS49" s="537"/>
      <c r="GT49" s="537"/>
      <c r="GU49" s="537"/>
      <c r="GV49" s="537"/>
      <c r="GW49" s="537"/>
      <c r="GX49" s="615"/>
      <c r="GY49" s="621">
        <v>1.25729592844144</v>
      </c>
      <c r="GZ49" s="616">
        <v>1.1537675536363876</v>
      </c>
      <c r="HA49" s="622">
        <v>1.0757758104353095</v>
      </c>
      <c r="HB49" s="623">
        <v>1.0661788318276713</v>
      </c>
      <c r="HC49" s="548">
        <v>0.90008093076410001</v>
      </c>
      <c r="HD49" s="539">
        <v>1.0772837778947004</v>
      </c>
      <c r="HE49" s="569"/>
      <c r="HF49" s="537"/>
      <c r="HG49" s="537"/>
      <c r="HH49" s="535"/>
    </row>
    <row r="50" spans="1:216" ht="16.5" customHeight="1" thickTop="1" thickBot="1">
      <c r="A50" s="535"/>
      <c r="B50" s="537"/>
      <c r="C50" s="537"/>
      <c r="D50" s="537"/>
      <c r="E50" s="537"/>
      <c r="F50" s="537"/>
      <c r="G50" s="546"/>
      <c r="H50" s="616">
        <v>124.735</v>
      </c>
      <c r="I50" s="627">
        <v>197.31899999999999</v>
      </c>
      <c r="J50" s="548">
        <v>113.581</v>
      </c>
      <c r="K50" s="627">
        <v>182.893</v>
      </c>
      <c r="L50" s="616">
        <v>332.31</v>
      </c>
      <c r="M50" s="622">
        <v>875.99099999999999</v>
      </c>
      <c r="N50" s="628">
        <v>303.24099999999999</v>
      </c>
      <c r="O50" s="539">
        <v>297.23700000000002</v>
      </c>
      <c r="P50" s="537"/>
      <c r="Q50" s="537"/>
      <c r="R50" s="535"/>
      <c r="S50" s="535"/>
      <c r="T50" s="537"/>
      <c r="U50" s="537"/>
      <c r="V50" s="537"/>
      <c r="W50" s="537"/>
      <c r="X50" s="537"/>
      <c r="Y50" s="546"/>
      <c r="Z50" s="616">
        <v>25.50446947528761</v>
      </c>
      <c r="AA50" s="627">
        <v>20.052807889762263</v>
      </c>
      <c r="AB50" s="548">
        <v>21.009675914105351</v>
      </c>
      <c r="AC50" s="627">
        <v>19.652474397598596</v>
      </c>
      <c r="AD50" s="616">
        <v>15.434383557521592</v>
      </c>
      <c r="AE50" s="622">
        <v>14.677205587728642</v>
      </c>
      <c r="AF50" s="628">
        <v>25.054989265963375</v>
      </c>
      <c r="AG50" s="539">
        <v>15.341293311397974</v>
      </c>
      <c r="AH50" s="537"/>
      <c r="AI50" s="537"/>
      <c r="AJ50" s="535"/>
      <c r="AK50" s="536"/>
      <c r="AL50" s="541"/>
      <c r="AM50" s="541"/>
      <c r="AN50" s="541"/>
      <c r="AO50" s="541"/>
      <c r="AP50" s="541"/>
      <c r="AQ50" s="553"/>
      <c r="AR50" s="619">
        <v>0.197943788953125</v>
      </c>
      <c r="AS50" s="629">
        <v>0.33849468454718601</v>
      </c>
      <c r="AT50" s="555">
        <v>0.16208889428526199</v>
      </c>
      <c r="AU50" s="629">
        <v>0.695891818031669</v>
      </c>
      <c r="AV50" s="619">
        <v>0.48054577782750102</v>
      </c>
      <c r="AW50" s="626">
        <v>0.65379668958485104</v>
      </c>
      <c r="AX50" s="630">
        <v>0.37250996101647599</v>
      </c>
      <c r="AY50" s="543">
        <v>0.20544058643281499</v>
      </c>
      <c r="AZ50" s="541"/>
      <c r="BA50" s="541"/>
      <c r="BB50" s="536"/>
      <c r="BC50" s="536"/>
      <c r="BD50" s="541"/>
      <c r="BE50" s="541"/>
      <c r="BF50" s="541"/>
      <c r="BG50" s="541"/>
      <c r="BH50" s="541"/>
      <c r="BI50" s="553"/>
      <c r="BJ50" s="619">
        <v>1.2715594560468193</v>
      </c>
      <c r="BK50" s="629">
        <v>1.2730739943948632</v>
      </c>
      <c r="BL50" s="555">
        <v>1.1795096946232204</v>
      </c>
      <c r="BM50" s="629">
        <v>1.1444413536876754</v>
      </c>
      <c r="BN50" s="619">
        <v>1.0842013105233066</v>
      </c>
      <c r="BO50" s="626">
        <v>0.96013550652917667</v>
      </c>
      <c r="BP50" s="630">
        <v>1.176832329731138</v>
      </c>
      <c r="BQ50" s="543">
        <v>1.0609999343957852</v>
      </c>
      <c r="BR50" s="541"/>
      <c r="BS50" s="541"/>
      <c r="BT50" s="536"/>
      <c r="BU50" s="536"/>
      <c r="BV50" s="541"/>
      <c r="BW50" s="541"/>
      <c r="BX50" s="541"/>
      <c r="BY50" s="541"/>
      <c r="BZ50" s="541"/>
      <c r="CA50" s="553"/>
      <c r="CB50" s="619">
        <v>1.1403569316951938</v>
      </c>
      <c r="CC50" s="629">
        <v>1.0160962388315367</v>
      </c>
      <c r="CD50" s="555">
        <v>0.90217884153159422</v>
      </c>
      <c r="CE50" s="629">
        <v>0.78106922490199182</v>
      </c>
      <c r="CF50" s="619">
        <v>1.0636982411001776</v>
      </c>
      <c r="CG50" s="626">
        <v>0.97032439545611771</v>
      </c>
      <c r="CH50" s="630">
        <v>0.60167536917831033</v>
      </c>
      <c r="CI50" s="543">
        <v>0.87986653957952743</v>
      </c>
      <c r="CJ50" s="541"/>
      <c r="CK50" s="541"/>
      <c r="CL50" s="536"/>
      <c r="CM50" s="536"/>
      <c r="CN50" s="541"/>
      <c r="CO50" s="541"/>
      <c r="CP50" s="541"/>
      <c r="CQ50" s="541"/>
      <c r="CR50" s="541"/>
      <c r="CS50" s="553"/>
      <c r="CT50" s="619">
        <v>0.65539406040806514</v>
      </c>
      <c r="CU50" s="629">
        <v>0.93263303964646083</v>
      </c>
      <c r="CV50" s="555">
        <v>0.72336055876422989</v>
      </c>
      <c r="CW50" s="629">
        <v>0.99518417189285535</v>
      </c>
      <c r="CX50" s="619">
        <v>1.1369505318828805</v>
      </c>
      <c r="CY50" s="626">
        <v>1.1095131114360763</v>
      </c>
      <c r="CZ50" s="630">
        <v>0.75920281846781934</v>
      </c>
      <c r="DA50" s="543">
        <v>1.1389032573333737</v>
      </c>
      <c r="DB50" s="541"/>
      <c r="DC50" s="541"/>
      <c r="DD50" s="536"/>
      <c r="DE50" s="536"/>
      <c r="DF50" s="541"/>
      <c r="DG50" s="541"/>
      <c r="DH50" s="541"/>
      <c r="DI50" s="541"/>
      <c r="DJ50" s="541"/>
      <c r="DK50" s="553"/>
      <c r="DL50" s="619">
        <v>1.2294012862476558</v>
      </c>
      <c r="DM50" s="629">
        <v>1.226445835246156</v>
      </c>
      <c r="DN50" s="555">
        <v>1.1255067661156724</v>
      </c>
      <c r="DO50" s="629">
        <v>1.0922873052382407</v>
      </c>
      <c r="DP50" s="619">
        <v>1.083796338423789</v>
      </c>
      <c r="DQ50" s="626">
        <v>0.96762147426027589</v>
      </c>
      <c r="DR50" s="630">
        <v>1.0867563381243599</v>
      </c>
      <c r="DS50" s="543">
        <v>1.0413208840831198</v>
      </c>
      <c r="DT50" s="541"/>
      <c r="DU50" s="541"/>
      <c r="DV50" s="536"/>
      <c r="DW50" s="536"/>
      <c r="DX50" s="541"/>
      <c r="DY50" s="541"/>
      <c r="DZ50" s="541"/>
      <c r="EA50" s="541"/>
      <c r="EB50" s="541"/>
      <c r="EC50" s="553"/>
      <c r="ED50" s="619">
        <v>0.953345109924013</v>
      </c>
      <c r="EE50" s="629">
        <v>0.95882826316856695</v>
      </c>
      <c r="EF50" s="555">
        <v>0.95387363538248204</v>
      </c>
      <c r="EG50" s="629">
        <v>0.95233008664462904</v>
      </c>
      <c r="EH50" s="619">
        <v>0.95064606918396999</v>
      </c>
      <c r="EI50" s="626">
        <v>0.96076003016446099</v>
      </c>
      <c r="EJ50" s="630">
        <v>0.93894193747162402</v>
      </c>
      <c r="EK50" s="543">
        <v>0.93375655539517499</v>
      </c>
      <c r="EL50" s="541"/>
      <c r="EM50" s="541"/>
      <c r="EN50" s="536"/>
      <c r="EO50" s="251"/>
      <c r="EP50" s="252"/>
      <c r="EQ50" s="252"/>
      <c r="ER50" s="252"/>
      <c r="ES50" s="252"/>
      <c r="ET50" s="252"/>
      <c r="EU50" s="257"/>
      <c r="EV50" s="269">
        <v>0.99934029579162598</v>
      </c>
      <c r="EW50" s="276">
        <v>0.99966353178024303</v>
      </c>
      <c r="EX50" s="259">
        <v>1.00188195705414</v>
      </c>
      <c r="EY50" s="276">
        <v>0.99944877624511697</v>
      </c>
      <c r="EZ50" s="269">
        <v>0.99838453531265303</v>
      </c>
      <c r="FA50" s="274">
        <v>0.99891644716262795</v>
      </c>
      <c r="FB50" s="277">
        <v>1.00406193733215</v>
      </c>
      <c r="FC50" s="254">
        <v>0.99746727943420399</v>
      </c>
      <c r="FD50" s="252"/>
      <c r="FE50" s="252"/>
      <c r="FF50" s="251"/>
      <c r="FG50" s="536"/>
      <c r="FH50" s="541"/>
      <c r="FI50" s="541"/>
      <c r="FJ50" s="541"/>
      <c r="FK50" s="541"/>
      <c r="FL50" s="541"/>
      <c r="FM50" s="553"/>
      <c r="FN50" s="619">
        <v>1.1825948608706698</v>
      </c>
      <c r="FO50" s="629">
        <v>1.2147536840229982</v>
      </c>
      <c r="FP50" s="555">
        <v>1.1233752582304963</v>
      </c>
      <c r="FQ50" s="629">
        <v>1.0319396582536895</v>
      </c>
      <c r="FR50" s="619">
        <v>0.99938045408841147</v>
      </c>
      <c r="FS50" s="626">
        <v>0.96621398117022328</v>
      </c>
      <c r="FT50" s="630">
        <v>1.1495633481548109</v>
      </c>
      <c r="FU50" s="543">
        <v>1.140329315728984</v>
      </c>
      <c r="FV50" s="541"/>
      <c r="FW50" s="541"/>
      <c r="FX50" s="536"/>
      <c r="FY50" s="536"/>
      <c r="FZ50" s="541"/>
      <c r="GA50" s="541"/>
      <c r="GB50" s="541"/>
      <c r="GC50" s="541"/>
      <c r="GD50" s="541"/>
      <c r="GE50" s="553"/>
      <c r="GF50" s="619">
        <v>0.98110819938269134</v>
      </c>
      <c r="GG50" s="629">
        <v>1.2608468868938116</v>
      </c>
      <c r="GH50" s="555">
        <v>0.98980827834320884</v>
      </c>
      <c r="GI50" s="629">
        <v>0.95622021824236025</v>
      </c>
      <c r="GJ50" s="619">
        <v>1.2632787344648069</v>
      </c>
      <c r="GK50" s="626">
        <v>1.302792779834496</v>
      </c>
      <c r="GL50" s="630">
        <v>0.83660258053825176</v>
      </c>
      <c r="GM50" s="543">
        <v>1.6193918909826166</v>
      </c>
      <c r="GN50" s="541"/>
      <c r="GO50" s="541"/>
      <c r="GP50" s="536"/>
      <c r="GQ50" s="535"/>
      <c r="GR50" s="537"/>
      <c r="GS50" s="537"/>
      <c r="GT50" s="537"/>
      <c r="GU50" s="537"/>
      <c r="GV50" s="537"/>
      <c r="GW50" s="546"/>
      <c r="GX50" s="616">
        <v>1.1548956246588076</v>
      </c>
      <c r="GY50" s="627">
        <v>1.1895110909621325</v>
      </c>
      <c r="GZ50" s="548">
        <v>1.073617233865066</v>
      </c>
      <c r="HA50" s="627">
        <v>1.0312451313657274</v>
      </c>
      <c r="HB50" s="616">
        <v>1.0481063066655745</v>
      </c>
      <c r="HC50" s="622">
        <v>0.97025901716065333</v>
      </c>
      <c r="HD50" s="628">
        <v>1.0204430568121527</v>
      </c>
      <c r="HE50" s="539">
        <v>1.0492461835196729</v>
      </c>
      <c r="HF50" s="537"/>
      <c r="HG50" s="537"/>
      <c r="HH50" s="535"/>
    </row>
    <row r="51" spans="1:216" ht="16.5" customHeight="1" thickTop="1" thickBot="1">
      <c r="A51" s="535"/>
      <c r="B51" s="537"/>
      <c r="C51" s="537"/>
      <c r="D51" s="537"/>
      <c r="E51" s="537"/>
      <c r="F51" s="535"/>
      <c r="G51" s="631"/>
      <c r="H51" s="632">
        <v>154.33500000000001</v>
      </c>
      <c r="I51" s="616">
        <v>308.22000000000003</v>
      </c>
      <c r="J51" s="616">
        <v>203.43799999999999</v>
      </c>
      <c r="K51" s="622">
        <v>232.3</v>
      </c>
      <c r="L51" s="616">
        <v>220.27</v>
      </c>
      <c r="M51" s="622">
        <v>138.608</v>
      </c>
      <c r="N51" s="595">
        <v>173.929</v>
      </c>
      <c r="O51" s="633">
        <v>169.488</v>
      </c>
      <c r="P51" s="537"/>
      <c r="Q51" s="537"/>
      <c r="R51" s="535"/>
      <c r="S51" s="535"/>
      <c r="T51" s="537"/>
      <c r="U51" s="537"/>
      <c r="V51" s="537"/>
      <c r="W51" s="537"/>
      <c r="X51" s="535"/>
      <c r="Y51" s="631"/>
      <c r="Z51" s="632">
        <v>19.087698836945606</v>
      </c>
      <c r="AA51" s="616">
        <v>16.187463500097333</v>
      </c>
      <c r="AB51" s="616">
        <v>17.368928125522274</v>
      </c>
      <c r="AC51" s="622">
        <v>15.593198450279811</v>
      </c>
      <c r="AD51" s="616">
        <v>17.422254505833752</v>
      </c>
      <c r="AE51" s="622">
        <v>6.2831871176266887</v>
      </c>
      <c r="AF51" s="595">
        <v>20.57506223803966</v>
      </c>
      <c r="AG51" s="633">
        <v>19.563036911167753</v>
      </c>
      <c r="AH51" s="537"/>
      <c r="AI51" s="537"/>
      <c r="AJ51" s="535"/>
      <c r="AK51" s="536"/>
      <c r="AL51" s="541"/>
      <c r="AM51" s="541"/>
      <c r="AN51" s="541"/>
      <c r="AO51" s="541"/>
      <c r="AP51" s="536"/>
      <c r="AQ51" s="634"/>
      <c r="AR51" s="635">
        <v>5.1887286826968207E-2</v>
      </c>
      <c r="AS51" s="619">
        <v>0.45181335881352397</v>
      </c>
      <c r="AT51" s="619">
        <v>0.52947350777685598</v>
      </c>
      <c r="AU51" s="626">
        <v>0.26075418572872899</v>
      </c>
      <c r="AV51" s="619">
        <v>0.53847907111048698</v>
      </c>
      <c r="AW51" s="626">
        <v>0.32061280217021698</v>
      </c>
      <c r="AX51" s="602">
        <v>0.35052320454269598</v>
      </c>
      <c r="AY51" s="636">
        <v>0.11740007903426901</v>
      </c>
      <c r="AZ51" s="541"/>
      <c r="BA51" s="541"/>
      <c r="BB51" s="536"/>
      <c r="BC51" s="536"/>
      <c r="BD51" s="541"/>
      <c r="BE51" s="541"/>
      <c r="BF51" s="541"/>
      <c r="BG51" s="541"/>
      <c r="BH51" s="536"/>
      <c r="BI51" s="634"/>
      <c r="BJ51" s="635">
        <v>1.2275209973434411</v>
      </c>
      <c r="BK51" s="619">
        <v>1.0659229811498281</v>
      </c>
      <c r="BL51" s="619">
        <v>1.0730139526538798</v>
      </c>
      <c r="BM51" s="626">
        <v>1.1285344920361602</v>
      </c>
      <c r="BN51" s="619">
        <v>1.002713431243474</v>
      </c>
      <c r="BO51" s="626">
        <v>0.78956876136298049</v>
      </c>
      <c r="BP51" s="602">
        <v>1.1050540019203239</v>
      </c>
      <c r="BQ51" s="636">
        <v>1.0825062098791656</v>
      </c>
      <c r="BR51" s="541"/>
      <c r="BS51" s="541"/>
      <c r="BT51" s="536"/>
      <c r="BU51" s="536"/>
      <c r="BV51" s="541"/>
      <c r="BW51" s="541"/>
      <c r="BX51" s="541"/>
      <c r="BY51" s="541"/>
      <c r="BZ51" s="536"/>
      <c r="CA51" s="634"/>
      <c r="CB51" s="635">
        <v>1.1724662463148345</v>
      </c>
      <c r="CC51" s="619">
        <v>1.2058217344753748</v>
      </c>
      <c r="CD51" s="619">
        <v>1.0573326547891742</v>
      </c>
      <c r="CE51" s="626">
        <v>1.2055122686181661</v>
      </c>
      <c r="CF51" s="619">
        <v>0.74704616777137145</v>
      </c>
      <c r="CG51" s="626">
        <v>1.0952626967779637</v>
      </c>
      <c r="CH51" s="602">
        <v>0.8191401915436759</v>
      </c>
      <c r="CI51" s="636">
        <v>1.0493762832766922</v>
      </c>
      <c r="CJ51" s="541"/>
      <c r="CK51" s="541"/>
      <c r="CL51" s="536"/>
      <c r="CM51" s="536"/>
      <c r="CN51" s="541"/>
      <c r="CO51" s="541"/>
      <c r="CP51" s="541"/>
      <c r="CQ51" s="541"/>
      <c r="CR51" s="536"/>
      <c r="CS51" s="634"/>
      <c r="CT51" s="635">
        <v>0.9542483679981858</v>
      </c>
      <c r="CU51" s="619">
        <v>1.206142223898514</v>
      </c>
      <c r="CV51" s="619">
        <v>1.0955344810212448</v>
      </c>
      <c r="CW51" s="626">
        <v>1.2062136784330606</v>
      </c>
      <c r="CX51" s="619">
        <v>1.0121409236391701</v>
      </c>
      <c r="CY51" s="626">
        <v>1.4196003747979915</v>
      </c>
      <c r="CZ51" s="602">
        <v>0.89768813711341988</v>
      </c>
      <c r="DA51" s="636">
        <v>1.086353643030775</v>
      </c>
      <c r="DB51" s="541"/>
      <c r="DC51" s="541"/>
      <c r="DD51" s="536"/>
      <c r="DE51" s="536"/>
      <c r="DF51" s="541"/>
      <c r="DG51" s="541"/>
      <c r="DH51" s="541"/>
      <c r="DI51" s="541"/>
      <c r="DJ51" s="536"/>
      <c r="DK51" s="634"/>
      <c r="DL51" s="635">
        <v>1.2092200686880175</v>
      </c>
      <c r="DM51" s="619">
        <v>1.089435604593695</v>
      </c>
      <c r="DN51" s="619">
        <v>1.0719647786037301</v>
      </c>
      <c r="DO51" s="626">
        <v>1.1414938421424763</v>
      </c>
      <c r="DP51" s="619">
        <v>0.97076597155576583</v>
      </c>
      <c r="DQ51" s="626">
        <v>0.85437308613832008</v>
      </c>
      <c r="DR51" s="602">
        <v>1.0602866750773519</v>
      </c>
      <c r="DS51" s="636">
        <v>1.078475323833322</v>
      </c>
      <c r="DT51" s="541"/>
      <c r="DU51" s="541"/>
      <c r="DV51" s="536"/>
      <c r="DW51" s="536"/>
      <c r="DX51" s="541"/>
      <c r="DY51" s="541"/>
      <c r="DZ51" s="541"/>
      <c r="EA51" s="541"/>
      <c r="EB51" s="536"/>
      <c r="EC51" s="634"/>
      <c r="ED51" s="635">
        <v>0.955085480132432</v>
      </c>
      <c r="EE51" s="619">
        <v>0.963604908013179</v>
      </c>
      <c r="EF51" s="619">
        <v>0.96503228312728095</v>
      </c>
      <c r="EG51" s="626">
        <v>0.96441231277567696</v>
      </c>
      <c r="EH51" s="619">
        <v>0.95506847996266098</v>
      </c>
      <c r="EI51" s="626">
        <v>0.95105663659821105</v>
      </c>
      <c r="EJ51" s="602">
        <v>0.94188354849929001</v>
      </c>
      <c r="EK51" s="636">
        <v>0.94199399346357404</v>
      </c>
      <c r="EL51" s="541"/>
      <c r="EM51" s="541"/>
      <c r="EN51" s="536"/>
      <c r="EO51" s="251"/>
      <c r="EP51" s="252"/>
      <c r="EQ51" s="252"/>
      <c r="ER51" s="252"/>
      <c r="ES51" s="252"/>
      <c r="ET51" s="251"/>
      <c r="EU51" s="278"/>
      <c r="EV51" s="279">
        <v>0.99919003248214699</v>
      </c>
      <c r="EW51" s="269">
        <v>0.99872767925262496</v>
      </c>
      <c r="EX51" s="269">
        <v>0.99898970127105702</v>
      </c>
      <c r="EY51" s="274">
        <v>0.99949115514755205</v>
      </c>
      <c r="EZ51" s="269">
        <v>0.99928754568099998</v>
      </c>
      <c r="FA51" s="274">
        <v>0.996668100357056</v>
      </c>
      <c r="FB51" s="266">
        <v>1.00069344043732</v>
      </c>
      <c r="FC51" s="280">
        <v>0.99856150150299094</v>
      </c>
      <c r="FD51" s="252"/>
      <c r="FE51" s="252"/>
      <c r="FF51" s="251"/>
      <c r="FG51" s="536"/>
      <c r="FH51" s="541"/>
      <c r="FI51" s="541"/>
      <c r="FJ51" s="541"/>
      <c r="FK51" s="541"/>
      <c r="FL51" s="536"/>
      <c r="FM51" s="634"/>
      <c r="FN51" s="635">
        <v>1.2362968874652736</v>
      </c>
      <c r="FO51" s="619">
        <v>1.0598152697786387</v>
      </c>
      <c r="FP51" s="619">
        <v>1.0353415474036463</v>
      </c>
      <c r="FQ51" s="626">
        <v>1.0934481442369781</v>
      </c>
      <c r="FR51" s="619">
        <v>1.054987547319358</v>
      </c>
      <c r="FS51" s="626">
        <v>0.78048978718243534</v>
      </c>
      <c r="FT51" s="602">
        <v>1.1014302361647454</v>
      </c>
      <c r="FU51" s="636">
        <v>1.1524782233903108</v>
      </c>
      <c r="FV51" s="541"/>
      <c r="FW51" s="541"/>
      <c r="FX51" s="536"/>
      <c r="FY51" s="536"/>
      <c r="FZ51" s="541"/>
      <c r="GA51" s="541"/>
      <c r="GB51" s="541"/>
      <c r="GC51" s="541"/>
      <c r="GD51" s="536"/>
      <c r="GE51" s="634"/>
      <c r="GF51" s="635">
        <v>1.424356007224544</v>
      </c>
      <c r="GG51" s="619">
        <v>1.3613612030367919</v>
      </c>
      <c r="GH51" s="619">
        <v>1.2499787250906911</v>
      </c>
      <c r="GI51" s="626">
        <v>1.5428959050796385</v>
      </c>
      <c r="GJ51" s="619">
        <v>1.1473611930812184</v>
      </c>
      <c r="GK51" s="626">
        <v>1.8473259570154681</v>
      </c>
      <c r="GL51" s="602">
        <v>1.1573595583542711</v>
      </c>
      <c r="GM51" s="636">
        <v>1.2635782105517794</v>
      </c>
      <c r="GN51" s="541"/>
      <c r="GO51" s="541"/>
      <c r="GP51" s="536"/>
      <c r="GQ51" s="535"/>
      <c r="GR51" s="537"/>
      <c r="GS51" s="537"/>
      <c r="GT51" s="537"/>
      <c r="GU51" s="537"/>
      <c r="GV51" s="535"/>
      <c r="GW51" s="631"/>
      <c r="GX51" s="632">
        <v>1.1901852080241102</v>
      </c>
      <c r="GY51" s="616">
        <v>1.0816207419868467</v>
      </c>
      <c r="GZ51" s="616">
        <v>1.0563348996631923</v>
      </c>
      <c r="HA51" s="622">
        <v>1.1442997687207204</v>
      </c>
      <c r="HB51" s="616">
        <v>0.96300037668073046</v>
      </c>
      <c r="HC51" s="622">
        <v>0.90612240679749467</v>
      </c>
      <c r="HD51" s="595">
        <v>1.0256607538952072</v>
      </c>
      <c r="HE51" s="633">
        <v>1.0533073972944338</v>
      </c>
      <c r="HF51" s="537"/>
      <c r="HG51" s="537"/>
      <c r="HH51" s="535"/>
    </row>
    <row r="52" spans="1:216" ht="16.5" customHeight="1" thickTop="1" thickBot="1">
      <c r="A52" s="535"/>
      <c r="B52" s="537"/>
      <c r="C52" s="537"/>
      <c r="D52" s="537"/>
      <c r="E52" s="537"/>
      <c r="F52" s="537"/>
      <c r="G52" s="546"/>
      <c r="H52" s="632">
        <v>164.41</v>
      </c>
      <c r="I52" s="616">
        <v>326.673</v>
      </c>
      <c r="J52" s="616">
        <v>635.68299999999999</v>
      </c>
      <c r="K52" s="622">
        <v>253.78700000000001</v>
      </c>
      <c r="L52" s="595">
        <v>248.28200000000001</v>
      </c>
      <c r="M52" s="548">
        <v>192.98099999999999</v>
      </c>
      <c r="N52" s="637">
        <v>371.577</v>
      </c>
      <c r="O52" s="537"/>
      <c r="P52" s="537"/>
      <c r="Q52" s="537"/>
      <c r="R52" s="535"/>
      <c r="S52" s="535"/>
      <c r="T52" s="537"/>
      <c r="U52" s="537"/>
      <c r="V52" s="537"/>
      <c r="W52" s="537"/>
      <c r="X52" s="537"/>
      <c r="Y52" s="546"/>
      <c r="Z52" s="632">
        <v>15.756340855179124</v>
      </c>
      <c r="AA52" s="616">
        <v>18.774125807764953</v>
      </c>
      <c r="AB52" s="616">
        <v>9.4435434013494142</v>
      </c>
      <c r="AC52" s="622">
        <v>15.255312525858297</v>
      </c>
      <c r="AD52" s="595">
        <v>17.124882190412517</v>
      </c>
      <c r="AE52" s="548">
        <v>15.651799918126654</v>
      </c>
      <c r="AF52" s="637">
        <v>18.058975663186907</v>
      </c>
      <c r="AG52" s="537"/>
      <c r="AH52" s="537"/>
      <c r="AI52" s="537"/>
      <c r="AJ52" s="535"/>
      <c r="AK52" s="536"/>
      <c r="AL52" s="541"/>
      <c r="AM52" s="541"/>
      <c r="AN52" s="541"/>
      <c r="AO52" s="541"/>
      <c r="AP52" s="541"/>
      <c r="AQ52" s="553"/>
      <c r="AR52" s="635">
        <v>0.115416315384209</v>
      </c>
      <c r="AS52" s="619">
        <v>0.39520347490906699</v>
      </c>
      <c r="AT52" s="619">
        <v>0.98814256489276908</v>
      </c>
      <c r="AU52" s="626">
        <v>0.46258252114057496</v>
      </c>
      <c r="AV52" s="602">
        <v>0.64875320531427905</v>
      </c>
      <c r="AW52" s="555">
        <v>0.67856456153094802</v>
      </c>
      <c r="AX52" s="638">
        <v>0.48671867698430998</v>
      </c>
      <c r="AY52" s="541"/>
      <c r="AZ52" s="541"/>
      <c r="BA52" s="541"/>
      <c r="BB52" s="536"/>
      <c r="BC52" s="536"/>
      <c r="BD52" s="541"/>
      <c r="BE52" s="541"/>
      <c r="BF52" s="541"/>
      <c r="BG52" s="541"/>
      <c r="BH52" s="541"/>
      <c r="BI52" s="553"/>
      <c r="BJ52" s="635">
        <v>1.3001487325892587</v>
      </c>
      <c r="BK52" s="619">
        <v>1.1997755591983421</v>
      </c>
      <c r="BL52" s="619">
        <v>0.89723690896248598</v>
      </c>
      <c r="BM52" s="626">
        <v>1.0259036120841494</v>
      </c>
      <c r="BN52" s="602">
        <v>0.96361716465551273</v>
      </c>
      <c r="BO52" s="555">
        <v>1.0176186386224551</v>
      </c>
      <c r="BP52" s="638">
        <v>1.1435006236930703</v>
      </c>
      <c r="BQ52" s="541"/>
      <c r="BR52" s="541"/>
      <c r="BS52" s="541"/>
      <c r="BT52" s="536"/>
      <c r="BU52" s="536"/>
      <c r="BV52" s="541"/>
      <c r="BW52" s="541"/>
      <c r="BX52" s="541"/>
      <c r="BY52" s="541"/>
      <c r="BZ52" s="541"/>
      <c r="CA52" s="553"/>
      <c r="CB52" s="635">
        <v>1.3052640882549724</v>
      </c>
      <c r="CC52" s="619">
        <v>0.90591164559054471</v>
      </c>
      <c r="CD52" s="619">
        <v>1.4080661076354095</v>
      </c>
      <c r="CE52" s="626">
        <v>1.0852987692434994</v>
      </c>
      <c r="CF52" s="602">
        <v>0.70283022430139919</v>
      </c>
      <c r="CG52" s="555">
        <v>0.63890118230551196</v>
      </c>
      <c r="CH52" s="638">
        <v>0.77985594170252737</v>
      </c>
      <c r="CI52" s="541"/>
      <c r="CJ52" s="541"/>
      <c r="CK52" s="541"/>
      <c r="CL52" s="536"/>
      <c r="CM52" s="536"/>
      <c r="CN52" s="541"/>
      <c r="CO52" s="541"/>
      <c r="CP52" s="541"/>
      <c r="CQ52" s="541"/>
      <c r="CR52" s="541"/>
      <c r="CS52" s="553"/>
      <c r="CT52" s="635">
        <v>0.95927445106745335</v>
      </c>
      <c r="CU52" s="619">
        <v>1.0103017773124807</v>
      </c>
      <c r="CV52" s="619">
        <v>1.2318094278122902</v>
      </c>
      <c r="CW52" s="626">
        <v>1.2177388173941139</v>
      </c>
      <c r="CX52" s="602">
        <v>0.97906261831304731</v>
      </c>
      <c r="CY52" s="555">
        <v>1.2795269514874521</v>
      </c>
      <c r="CZ52" s="638">
        <v>1.0882299462830045</v>
      </c>
      <c r="DA52" s="541"/>
      <c r="DB52" s="541"/>
      <c r="DC52" s="541"/>
      <c r="DD52" s="536"/>
      <c r="DE52" s="536"/>
      <c r="DF52" s="541"/>
      <c r="DG52" s="541"/>
      <c r="DH52" s="541"/>
      <c r="DI52" s="541"/>
      <c r="DJ52" s="541"/>
      <c r="DK52" s="553"/>
      <c r="DL52" s="635">
        <v>1.28665395870674</v>
      </c>
      <c r="DM52" s="619">
        <v>1.1547449340478533</v>
      </c>
      <c r="DN52" s="619">
        <v>0.97573050422720553</v>
      </c>
      <c r="DO52" s="626">
        <v>1.041374963465086</v>
      </c>
      <c r="DP52" s="602">
        <v>0.93127179881625444</v>
      </c>
      <c r="DQ52" s="555">
        <v>0.98058156686134057</v>
      </c>
      <c r="DR52" s="638">
        <v>1.0952113046919845</v>
      </c>
      <c r="DS52" s="541"/>
      <c r="DT52" s="541"/>
      <c r="DU52" s="541"/>
      <c r="DV52" s="536"/>
      <c r="DW52" s="536"/>
      <c r="DX52" s="541"/>
      <c r="DY52" s="541"/>
      <c r="DZ52" s="541"/>
      <c r="EA52" s="541"/>
      <c r="EB52" s="541"/>
      <c r="EC52" s="553"/>
      <c r="ED52" s="635">
        <v>0.95732072573327698</v>
      </c>
      <c r="EE52" s="619">
        <v>0.95904420769327503</v>
      </c>
      <c r="EF52" s="619">
        <v>0.97024720625258198</v>
      </c>
      <c r="EG52" s="626">
        <v>0.96482682660961405</v>
      </c>
      <c r="EH52" s="602">
        <v>0.95512022054437895</v>
      </c>
      <c r="EI52" s="555">
        <v>0.95638153418926897</v>
      </c>
      <c r="EJ52" s="638">
        <v>0.95623511432302499</v>
      </c>
      <c r="EK52" s="541"/>
      <c r="EL52" s="541"/>
      <c r="EM52" s="541"/>
      <c r="EN52" s="536"/>
      <c r="EO52" s="251"/>
      <c r="EP52" s="252"/>
      <c r="EQ52" s="252"/>
      <c r="ER52" s="252"/>
      <c r="ES52" s="252"/>
      <c r="ET52" s="252"/>
      <c r="EU52" s="257"/>
      <c r="EV52" s="279">
        <v>0.99864721298217796</v>
      </c>
      <c r="EW52" s="269">
        <v>0.99926263093948398</v>
      </c>
      <c r="EX52" s="269">
        <v>0.99703818559646595</v>
      </c>
      <c r="EY52" s="274">
        <v>0.99796855449676503</v>
      </c>
      <c r="EZ52" s="266">
        <v>0.99928480386733998</v>
      </c>
      <c r="FA52" s="259">
        <v>0.99804913997650102</v>
      </c>
      <c r="FB52" s="295">
        <v>1.0004920959472701</v>
      </c>
      <c r="FC52" s="252"/>
      <c r="FD52" s="252"/>
      <c r="FE52" s="252"/>
      <c r="FF52" s="251"/>
      <c r="FG52" s="536"/>
      <c r="FH52" s="541"/>
      <c r="FI52" s="541"/>
      <c r="FJ52" s="541"/>
      <c r="FK52" s="541"/>
      <c r="FL52" s="541"/>
      <c r="FM52" s="553"/>
      <c r="FN52" s="635">
        <v>1.2715377738010158</v>
      </c>
      <c r="FO52" s="619">
        <v>1.125780926320648</v>
      </c>
      <c r="FP52" s="619">
        <v>0.94865301779892974</v>
      </c>
      <c r="FQ52" s="626">
        <v>1.0361254114278471</v>
      </c>
      <c r="FR52" s="602">
        <v>0.99965855372770074</v>
      </c>
      <c r="FS52" s="555">
        <v>1.0035391682770636</v>
      </c>
      <c r="FT52" s="638">
        <v>1.110575816316637</v>
      </c>
      <c r="FU52" s="541"/>
      <c r="FV52" s="541"/>
      <c r="FW52" s="541"/>
      <c r="FX52" s="536"/>
      <c r="FY52" s="536"/>
      <c r="FZ52" s="541"/>
      <c r="GA52" s="541"/>
      <c r="GB52" s="541"/>
      <c r="GC52" s="541"/>
      <c r="GD52" s="541"/>
      <c r="GE52" s="553"/>
      <c r="GF52" s="635">
        <v>1.5920760218356547</v>
      </c>
      <c r="GG52" s="619">
        <v>1.3403181468930705</v>
      </c>
      <c r="GH52" s="619">
        <v>1.8524246755065024</v>
      </c>
      <c r="GI52" s="626">
        <v>1.515573591239898</v>
      </c>
      <c r="GJ52" s="602">
        <v>1.0078385540433861</v>
      </c>
      <c r="GK52" s="555">
        <v>1.0391684446914462</v>
      </c>
      <c r="GL52" s="638">
        <v>1.1709060302440679</v>
      </c>
      <c r="GM52" s="541"/>
      <c r="GN52" s="541"/>
      <c r="GO52" s="541"/>
      <c r="GP52" s="536"/>
      <c r="GQ52" s="535"/>
      <c r="GR52" s="537"/>
      <c r="GS52" s="537"/>
      <c r="GT52" s="537"/>
      <c r="GU52" s="537"/>
      <c r="GV52" s="537"/>
      <c r="GW52" s="546"/>
      <c r="GX52" s="632">
        <v>1.2707903157580853</v>
      </c>
      <c r="GY52" s="616">
        <v>1.1325945104024484</v>
      </c>
      <c r="GZ52" s="616">
        <v>1.0348574404761794</v>
      </c>
      <c r="HA52" s="622">
        <v>1.0578027866724629</v>
      </c>
      <c r="HB52" s="595">
        <v>0.9135016716252321</v>
      </c>
      <c r="HC52" s="548">
        <v>0.95425933164900612</v>
      </c>
      <c r="HD52" s="637">
        <v>1.067760676176345</v>
      </c>
      <c r="HE52" s="537"/>
      <c r="HF52" s="537"/>
      <c r="HG52" s="537"/>
      <c r="HH52" s="535"/>
    </row>
    <row r="53" spans="1:216" ht="16.5" customHeight="1" thickTop="1" thickBot="1">
      <c r="A53" s="535"/>
      <c r="B53" s="537"/>
      <c r="C53" s="537"/>
      <c r="D53" s="537"/>
      <c r="E53" s="537"/>
      <c r="F53" s="537"/>
      <c r="G53" s="631"/>
      <c r="H53" s="632">
        <v>130.864</v>
      </c>
      <c r="I53" s="595">
        <v>241.31399999999999</v>
      </c>
      <c r="J53" s="548">
        <v>270.43599999999998</v>
      </c>
      <c r="K53" s="622">
        <v>310.93200000000002</v>
      </c>
      <c r="L53" s="616">
        <v>258.85899999999998</v>
      </c>
      <c r="M53" s="639">
        <v>319.447</v>
      </c>
      <c r="N53" s="633">
        <v>116.87</v>
      </c>
      <c r="O53" s="540"/>
      <c r="P53" s="537"/>
      <c r="Q53" s="537"/>
      <c r="R53" s="535"/>
      <c r="S53" s="535"/>
      <c r="T53" s="537"/>
      <c r="U53" s="537"/>
      <c r="V53" s="537"/>
      <c r="W53" s="537"/>
      <c r="X53" s="537"/>
      <c r="Y53" s="631"/>
      <c r="Z53" s="632">
        <v>17.010025675510455</v>
      </c>
      <c r="AA53" s="595">
        <v>16.9666907017413</v>
      </c>
      <c r="AB53" s="548">
        <v>13.629842180774748</v>
      </c>
      <c r="AC53" s="622">
        <v>18.845921294688228</v>
      </c>
      <c r="AD53" s="616">
        <v>18.474536330589238</v>
      </c>
      <c r="AE53" s="639">
        <v>18.57553835221492</v>
      </c>
      <c r="AF53" s="633">
        <v>21.001112347052281</v>
      </c>
      <c r="AG53" s="540"/>
      <c r="AH53" s="537"/>
      <c r="AI53" s="537"/>
      <c r="AJ53" s="535"/>
      <c r="AK53" s="536"/>
      <c r="AL53" s="541"/>
      <c r="AM53" s="541"/>
      <c r="AN53" s="541"/>
      <c r="AO53" s="541"/>
      <c r="AP53" s="541"/>
      <c r="AQ53" s="634"/>
      <c r="AR53" s="635">
        <v>0.238669198006392</v>
      </c>
      <c r="AS53" s="602">
        <v>0.83151608705520597</v>
      </c>
      <c r="AT53" s="555">
        <v>1.0564903728663901</v>
      </c>
      <c r="AU53" s="626">
        <v>0.53665186278521992</v>
      </c>
      <c r="AV53" s="619">
        <v>0.68211350589990594</v>
      </c>
      <c r="AW53" s="640">
        <v>0.170925899874419</v>
      </c>
      <c r="AX53" s="636">
        <v>0.294668111018837</v>
      </c>
      <c r="AY53" s="544"/>
      <c r="AZ53" s="541"/>
      <c r="BA53" s="541"/>
      <c r="BB53" s="536"/>
      <c r="BC53" s="536"/>
      <c r="BD53" s="541"/>
      <c r="BE53" s="541"/>
      <c r="BF53" s="541"/>
      <c r="BG53" s="541"/>
      <c r="BH53" s="541"/>
      <c r="BI53" s="634"/>
      <c r="BJ53" s="635">
        <v>1.2119547774789095</v>
      </c>
      <c r="BK53" s="602">
        <v>1.0591982852217443</v>
      </c>
      <c r="BL53" s="555">
        <v>1.0738304303051369</v>
      </c>
      <c r="BM53" s="626">
        <v>1.1569288059768696</v>
      </c>
      <c r="BN53" s="619">
        <v>1.1884708470634593</v>
      </c>
      <c r="BO53" s="640">
        <v>1.1315409911503316</v>
      </c>
      <c r="BP53" s="636">
        <v>1.1575516599640627</v>
      </c>
      <c r="BQ53" s="544"/>
      <c r="BR53" s="541"/>
      <c r="BS53" s="541"/>
      <c r="BT53" s="536"/>
      <c r="BU53" s="536"/>
      <c r="BV53" s="541"/>
      <c r="BW53" s="541"/>
      <c r="BX53" s="541"/>
      <c r="BY53" s="541"/>
      <c r="BZ53" s="541"/>
      <c r="CA53" s="634"/>
      <c r="CB53" s="635">
        <v>0.98953117597276563</v>
      </c>
      <c r="CC53" s="602">
        <v>0.96643604131960847</v>
      </c>
      <c r="CD53" s="555">
        <v>1.4168107241639427</v>
      </c>
      <c r="CE53" s="626">
        <v>1.053351998990133</v>
      </c>
      <c r="CF53" s="619">
        <v>0.92363488665644233</v>
      </c>
      <c r="CG53" s="640">
        <v>0.95128192235331688</v>
      </c>
      <c r="CH53" s="636">
        <v>0.93339995828698552</v>
      </c>
      <c r="CI53" s="544"/>
      <c r="CJ53" s="541"/>
      <c r="CK53" s="541"/>
      <c r="CL53" s="536"/>
      <c r="CM53" s="536"/>
      <c r="CN53" s="541"/>
      <c r="CO53" s="541"/>
      <c r="CP53" s="541"/>
      <c r="CQ53" s="541"/>
      <c r="CR53" s="541"/>
      <c r="CS53" s="634"/>
      <c r="CT53" s="635">
        <v>1.0196563799058564</v>
      </c>
      <c r="CU53" s="602">
        <v>1.0794352094159476</v>
      </c>
      <c r="CV53" s="555">
        <v>1.2702960450901508</v>
      </c>
      <c r="CW53" s="626">
        <v>1.0795229141741602</v>
      </c>
      <c r="CX53" s="619">
        <v>0.94028849924089952</v>
      </c>
      <c r="CY53" s="640">
        <v>1.0344193442104637</v>
      </c>
      <c r="CZ53" s="636">
        <v>0.9801206736117053</v>
      </c>
      <c r="DA53" s="544"/>
      <c r="DB53" s="541"/>
      <c r="DC53" s="541"/>
      <c r="DD53" s="536"/>
      <c r="DE53" s="536"/>
      <c r="DF53" s="541"/>
      <c r="DG53" s="541"/>
      <c r="DH53" s="541"/>
      <c r="DI53" s="541"/>
      <c r="DJ53" s="541"/>
      <c r="DK53" s="634"/>
      <c r="DL53" s="635">
        <v>1.1758432363018696</v>
      </c>
      <c r="DM53" s="602">
        <v>1.0483046365775401</v>
      </c>
      <c r="DN53" s="555">
        <v>1.125363706520951</v>
      </c>
      <c r="DO53" s="626">
        <v>1.1406163633293427</v>
      </c>
      <c r="DP53" s="619">
        <v>1.1446762462767262</v>
      </c>
      <c r="DQ53" s="640">
        <v>1.1047112972597448</v>
      </c>
      <c r="DR53" s="636">
        <v>1.1218383386764448</v>
      </c>
      <c r="DS53" s="544"/>
      <c r="DT53" s="541"/>
      <c r="DU53" s="541"/>
      <c r="DV53" s="536"/>
      <c r="DW53" s="536"/>
      <c r="DX53" s="541"/>
      <c r="DY53" s="541"/>
      <c r="DZ53" s="541"/>
      <c r="EA53" s="541"/>
      <c r="EB53" s="541"/>
      <c r="EC53" s="634"/>
      <c r="ED53" s="635">
        <v>0.96137313516883305</v>
      </c>
      <c r="EE53" s="602">
        <v>0.97208386146189396</v>
      </c>
      <c r="EF53" s="555">
        <v>0.96949614599382306</v>
      </c>
      <c r="EG53" s="626">
        <v>0.97160623016013703</v>
      </c>
      <c r="EH53" s="619">
        <v>0.94857126169747297</v>
      </c>
      <c r="EI53" s="640">
        <v>0.95168553923529797</v>
      </c>
      <c r="EJ53" s="636">
        <v>0.95161234583654597</v>
      </c>
      <c r="EK53" s="544"/>
      <c r="EL53" s="541"/>
      <c r="EM53" s="541"/>
      <c r="EN53" s="536"/>
      <c r="EO53" s="251"/>
      <c r="EP53" s="252"/>
      <c r="EQ53" s="252"/>
      <c r="ER53" s="252"/>
      <c r="ES53" s="252"/>
      <c r="ET53" s="252"/>
      <c r="EU53" s="278"/>
      <c r="EV53" s="279">
        <v>1.0005854368209799</v>
      </c>
      <c r="EW53" s="266">
        <v>0.99962854385375999</v>
      </c>
      <c r="EX53" s="259">
        <v>0.998232841491699</v>
      </c>
      <c r="EY53" s="274">
        <v>0.99880939722061202</v>
      </c>
      <c r="EZ53" s="269">
        <v>0.99964648485183705</v>
      </c>
      <c r="FA53" s="314">
        <v>1.0000458955764799</v>
      </c>
      <c r="FB53" s="280">
        <v>1.0008674860000599</v>
      </c>
      <c r="FC53" s="255"/>
      <c r="FD53" s="252"/>
      <c r="FE53" s="252"/>
      <c r="FF53" s="251"/>
      <c r="FG53" s="536"/>
      <c r="FH53" s="541"/>
      <c r="FI53" s="541"/>
      <c r="FJ53" s="541"/>
      <c r="FK53" s="541"/>
      <c r="FL53" s="541"/>
      <c r="FM53" s="634"/>
      <c r="FN53" s="635">
        <v>1.1682929661530748</v>
      </c>
      <c r="FO53" s="602">
        <v>0.95149005129937747</v>
      </c>
      <c r="FP53" s="555">
        <v>1.0508049620710853</v>
      </c>
      <c r="FQ53" s="626">
        <v>1.0329045183126471</v>
      </c>
      <c r="FR53" s="619">
        <v>1.175129240355935</v>
      </c>
      <c r="FS53" s="640">
        <v>1.1511936713949231</v>
      </c>
      <c r="FT53" s="636">
        <v>1.1433698178765637</v>
      </c>
      <c r="FU53" s="544"/>
      <c r="FV53" s="541"/>
      <c r="FW53" s="541"/>
      <c r="FX53" s="536"/>
      <c r="FY53" s="536"/>
      <c r="FZ53" s="541"/>
      <c r="GA53" s="541"/>
      <c r="GB53" s="541"/>
      <c r="GC53" s="541"/>
      <c r="GD53" s="541"/>
      <c r="GE53" s="634"/>
      <c r="GF53" s="635">
        <v>1.4556077779221177</v>
      </c>
      <c r="GG53" s="602">
        <v>0.92525221288445758</v>
      </c>
      <c r="GH53" s="555">
        <v>1.666425004437279</v>
      </c>
      <c r="GI53" s="626">
        <v>1.0415499811855968</v>
      </c>
      <c r="GJ53" s="619">
        <v>1.0927650284517827</v>
      </c>
      <c r="GK53" s="640">
        <v>1.2190739974080207</v>
      </c>
      <c r="GL53" s="636">
        <v>1.0664908124411741</v>
      </c>
      <c r="GM53" s="544"/>
      <c r="GN53" s="541"/>
      <c r="GO53" s="541"/>
      <c r="GP53" s="536"/>
      <c r="GQ53" s="535"/>
      <c r="GR53" s="537"/>
      <c r="GS53" s="537"/>
      <c r="GT53" s="537"/>
      <c r="GU53" s="537"/>
      <c r="GV53" s="537"/>
      <c r="GW53" s="631"/>
      <c r="GX53" s="632">
        <v>1.1683708998540536</v>
      </c>
      <c r="GY53" s="595">
        <v>1.0041774277544107</v>
      </c>
      <c r="GZ53" s="548">
        <v>1.1431947900637356</v>
      </c>
      <c r="HA53" s="622">
        <v>1.0944814558416913</v>
      </c>
      <c r="HB53" s="616">
        <v>1.0964674722166641</v>
      </c>
      <c r="HC53" s="639">
        <v>1.0793234302925216</v>
      </c>
      <c r="HD53" s="633">
        <v>1.0773437054796868</v>
      </c>
      <c r="HE53" s="540"/>
      <c r="HF53" s="537"/>
      <c r="HG53" s="537"/>
      <c r="HH53" s="535"/>
    </row>
    <row r="54" spans="1:216" ht="16.5" customHeight="1" thickTop="1" thickBot="1">
      <c r="A54" s="535"/>
      <c r="B54" s="537"/>
      <c r="C54" s="537"/>
      <c r="D54" s="537"/>
      <c r="E54" s="537"/>
      <c r="F54" s="535"/>
      <c r="G54" s="631"/>
      <c r="H54" s="641">
        <v>527.96199999999999</v>
      </c>
      <c r="I54" s="616">
        <v>106.154</v>
      </c>
      <c r="J54" s="617">
        <v>217.66900000000001</v>
      </c>
      <c r="K54" s="642">
        <v>247.08199999999999</v>
      </c>
      <c r="L54" s="643">
        <v>601.12199999999996</v>
      </c>
      <c r="M54" s="633">
        <v>262.34100000000001</v>
      </c>
      <c r="N54" s="644">
        <v>239.82599999999999</v>
      </c>
      <c r="O54" s="645">
        <v>249.18600000000001</v>
      </c>
      <c r="P54" s="537"/>
      <c r="Q54" s="537"/>
      <c r="R54" s="535"/>
      <c r="S54" s="535"/>
      <c r="T54" s="537"/>
      <c r="U54" s="537"/>
      <c r="V54" s="537"/>
      <c r="W54" s="537"/>
      <c r="X54" s="535"/>
      <c r="Y54" s="631"/>
      <c r="Z54" s="641">
        <v>14.458805747383336</v>
      </c>
      <c r="AA54" s="616">
        <v>18.752943836313278</v>
      </c>
      <c r="AB54" s="617">
        <v>17.664894863301619</v>
      </c>
      <c r="AC54" s="642">
        <v>17.164746926121694</v>
      </c>
      <c r="AD54" s="643">
        <v>15.89444405628142</v>
      </c>
      <c r="AE54" s="633">
        <v>18.795003449708584</v>
      </c>
      <c r="AF54" s="644">
        <v>19.592537923327747</v>
      </c>
      <c r="AG54" s="645">
        <v>25.8200701484032</v>
      </c>
      <c r="AH54" s="537"/>
      <c r="AI54" s="537"/>
      <c r="AJ54" s="535"/>
      <c r="AK54" s="536"/>
      <c r="AL54" s="541"/>
      <c r="AM54" s="541"/>
      <c r="AN54" s="541"/>
      <c r="AO54" s="541"/>
      <c r="AP54" s="536"/>
      <c r="AQ54" s="634"/>
      <c r="AR54" s="646">
        <v>0.47677494585514102</v>
      </c>
      <c r="AS54" s="619">
        <v>0.210597016848624</v>
      </c>
      <c r="AT54" s="620">
        <v>0.64702108502388</v>
      </c>
      <c r="AU54" s="647">
        <v>0.35632478538900603</v>
      </c>
      <c r="AV54" s="648">
        <v>0.68687796592712402</v>
      </c>
      <c r="AW54" s="636">
        <v>0.32804675865918398</v>
      </c>
      <c r="AX54" s="649">
        <v>0.57664592750370502</v>
      </c>
      <c r="AY54" s="650">
        <v>0.54171178489923499</v>
      </c>
      <c r="AZ54" s="541"/>
      <c r="BA54" s="541"/>
      <c r="BB54" s="536"/>
      <c r="BC54" s="536"/>
      <c r="BD54" s="541"/>
      <c r="BE54" s="541"/>
      <c r="BF54" s="541"/>
      <c r="BG54" s="541"/>
      <c r="BH54" s="536"/>
      <c r="BI54" s="634"/>
      <c r="BJ54" s="646">
        <v>1.1107577344581618</v>
      </c>
      <c r="BK54" s="619">
        <v>1.1193778614088965</v>
      </c>
      <c r="BL54" s="620">
        <v>1.1092953205325518</v>
      </c>
      <c r="BM54" s="647">
        <v>1.1544888184894084</v>
      </c>
      <c r="BN54" s="648">
        <v>0.97848970342126884</v>
      </c>
      <c r="BO54" s="636">
        <v>1.1079284690536364</v>
      </c>
      <c r="BP54" s="649">
        <v>1.0167009753946612</v>
      </c>
      <c r="BQ54" s="650">
        <v>1.2375959875354152</v>
      </c>
      <c r="BR54" s="541"/>
      <c r="BS54" s="541"/>
      <c r="BT54" s="536"/>
      <c r="BU54" s="536"/>
      <c r="BV54" s="541"/>
      <c r="BW54" s="541"/>
      <c r="BX54" s="541"/>
      <c r="BY54" s="541"/>
      <c r="BZ54" s="536"/>
      <c r="CA54" s="634"/>
      <c r="CB54" s="646">
        <v>1.3875740583602607</v>
      </c>
      <c r="CC54" s="619">
        <v>0.99827822373626995</v>
      </c>
      <c r="CD54" s="620">
        <v>0.92681125068337711</v>
      </c>
      <c r="CE54" s="647">
        <v>1.1120398541779652</v>
      </c>
      <c r="CF54" s="648">
        <v>1.0717354380641533</v>
      </c>
      <c r="CG54" s="636">
        <v>0.9416242242920474</v>
      </c>
      <c r="CH54" s="649">
        <v>0.98922206881238894</v>
      </c>
      <c r="CI54" s="650">
        <v>0.86192223128506418</v>
      </c>
      <c r="CJ54" s="541"/>
      <c r="CK54" s="541"/>
      <c r="CL54" s="536"/>
      <c r="CM54" s="536"/>
      <c r="CN54" s="541"/>
      <c r="CO54" s="541"/>
      <c r="CP54" s="541"/>
      <c r="CQ54" s="541"/>
      <c r="CR54" s="536"/>
      <c r="CS54" s="634"/>
      <c r="CT54" s="646">
        <v>0.99623232827362573</v>
      </c>
      <c r="CU54" s="619">
        <v>0.98885883068466562</v>
      </c>
      <c r="CV54" s="620">
        <v>0.94524118328746853</v>
      </c>
      <c r="CW54" s="647">
        <v>1.0457847748925457</v>
      </c>
      <c r="CX54" s="648">
        <v>0.94110450956710956</v>
      </c>
      <c r="CY54" s="636">
        <v>0.99491203719586341</v>
      </c>
      <c r="CZ54" s="649">
        <v>0.88614121540199975</v>
      </c>
      <c r="DA54" s="650">
        <v>0.79915279148908847</v>
      </c>
      <c r="DB54" s="541"/>
      <c r="DC54" s="541"/>
      <c r="DD54" s="536"/>
      <c r="DE54" s="536"/>
      <c r="DF54" s="541"/>
      <c r="DG54" s="541"/>
      <c r="DH54" s="541"/>
      <c r="DI54" s="541"/>
      <c r="DJ54" s="536"/>
      <c r="DK54" s="634"/>
      <c r="DL54" s="646">
        <v>1.1410200934118899</v>
      </c>
      <c r="DM54" s="619">
        <v>1.098645512307836</v>
      </c>
      <c r="DN54" s="620">
        <v>1.0794073749172621</v>
      </c>
      <c r="DO54" s="647">
        <v>1.1446097895573937</v>
      </c>
      <c r="DP54" s="648">
        <v>0.9887330796758047</v>
      </c>
      <c r="DQ54" s="636">
        <v>1.0822044539907263</v>
      </c>
      <c r="DR54" s="649">
        <v>1.0078087388590697</v>
      </c>
      <c r="DS54" s="650">
        <v>1.1718885271563846</v>
      </c>
      <c r="DT54" s="541"/>
      <c r="DU54" s="541"/>
      <c r="DV54" s="536"/>
      <c r="DW54" s="536"/>
      <c r="DX54" s="541"/>
      <c r="DY54" s="541"/>
      <c r="DZ54" s="541"/>
      <c r="EA54" s="541"/>
      <c r="EB54" s="536"/>
      <c r="EC54" s="634"/>
      <c r="ED54" s="646">
        <v>0.95713893936266403</v>
      </c>
      <c r="EE54" s="619">
        <v>0.95939964860990201</v>
      </c>
      <c r="EF54" s="620">
        <v>0.96427977706594104</v>
      </c>
      <c r="EG54" s="647">
        <v>0.96782447818070205</v>
      </c>
      <c r="EH54" s="648">
        <v>0.94657902129653504</v>
      </c>
      <c r="EI54" s="636">
        <v>0.94501966112674496</v>
      </c>
      <c r="EJ54" s="649">
        <v>0.93535522339982502</v>
      </c>
      <c r="EK54" s="650">
        <v>0.93587558559213402</v>
      </c>
      <c r="EL54" s="541"/>
      <c r="EM54" s="541"/>
      <c r="EN54" s="536"/>
      <c r="EO54" s="251"/>
      <c r="EP54" s="252"/>
      <c r="EQ54" s="252"/>
      <c r="ER54" s="252"/>
      <c r="ES54" s="252"/>
      <c r="ET54" s="251"/>
      <c r="EU54" s="278"/>
      <c r="EV54" s="281">
        <v>0.99788480997085605</v>
      </c>
      <c r="EW54" s="269">
        <v>1.00255334377289</v>
      </c>
      <c r="EX54" s="270">
        <v>0.99904423952102706</v>
      </c>
      <c r="EY54" s="282">
        <v>0.99885874986648604</v>
      </c>
      <c r="EZ54" s="283">
        <v>0.99915403127670299</v>
      </c>
      <c r="FA54" s="280">
        <v>0.99973398447036699</v>
      </c>
      <c r="FB54" s="284">
        <v>1.0006799697876001</v>
      </c>
      <c r="FC54" s="651">
        <v>1.0043590068817101</v>
      </c>
      <c r="FD54" s="252"/>
      <c r="FE54" s="252"/>
      <c r="FF54" s="251"/>
      <c r="FG54" s="536"/>
      <c r="FH54" s="541"/>
      <c r="FI54" s="541"/>
      <c r="FJ54" s="541"/>
      <c r="FK54" s="541"/>
      <c r="FL54" s="536"/>
      <c r="FM54" s="634"/>
      <c r="FN54" s="646">
        <v>1.1656209271476377</v>
      </c>
      <c r="FO54" s="619">
        <v>1.0231073027600279</v>
      </c>
      <c r="FP54" s="620">
        <v>1.0365440769944869</v>
      </c>
      <c r="FQ54" s="647">
        <v>1.1047178959435613</v>
      </c>
      <c r="FR54" s="648">
        <v>1.0092977499263878</v>
      </c>
      <c r="FS54" s="636">
        <v>1.1634461338196582</v>
      </c>
      <c r="FT54" s="649">
        <v>1.0143451638342758</v>
      </c>
      <c r="FU54" s="650">
        <v>1.2617615015035837</v>
      </c>
      <c r="FV54" s="541"/>
      <c r="FW54" s="541"/>
      <c r="FX54" s="536"/>
      <c r="FY54" s="536"/>
      <c r="FZ54" s="541"/>
      <c r="GA54" s="541"/>
      <c r="GB54" s="541"/>
      <c r="GC54" s="541"/>
      <c r="GD54" s="536"/>
      <c r="GE54" s="634"/>
      <c r="GF54" s="646">
        <v>1.7722871153605753</v>
      </c>
      <c r="GG54" s="619">
        <v>1.0036109096218702</v>
      </c>
      <c r="GH54" s="620">
        <v>1.1393517077535156</v>
      </c>
      <c r="GI54" s="647">
        <v>1.4158223535101706</v>
      </c>
      <c r="GJ54" s="648">
        <v>1.0628465394711888</v>
      </c>
      <c r="GK54" s="636">
        <v>1.2201371497402236</v>
      </c>
      <c r="GL54" s="649">
        <v>1.000330056999658</v>
      </c>
      <c r="GM54" s="650">
        <v>0.99090043431412678</v>
      </c>
      <c r="GN54" s="541"/>
      <c r="GO54" s="541"/>
      <c r="GP54" s="536"/>
      <c r="GQ54" s="535"/>
      <c r="GR54" s="537"/>
      <c r="GS54" s="537"/>
      <c r="GT54" s="537"/>
      <c r="GU54" s="537"/>
      <c r="GV54" s="535"/>
      <c r="GW54" s="631"/>
      <c r="GX54" s="641">
        <v>1.1651094998969471</v>
      </c>
      <c r="GY54" s="616">
        <v>1.0492076925913985</v>
      </c>
      <c r="GZ54" s="617">
        <v>1.0507142942677716</v>
      </c>
      <c r="HA54" s="642">
        <v>1.1384691905132436</v>
      </c>
      <c r="HB54" s="643">
        <v>0.95570051800530442</v>
      </c>
      <c r="HC54" s="633">
        <v>1.0571637358249188</v>
      </c>
      <c r="HD54" s="644">
        <v>0.95589721621182422</v>
      </c>
      <c r="HE54" s="645">
        <v>1.1181045676876555</v>
      </c>
      <c r="HF54" s="537"/>
      <c r="HG54" s="537"/>
      <c r="HH54" s="535"/>
    </row>
    <row r="55" spans="1:216" ht="16.5" customHeight="1" thickTop="1" thickBot="1">
      <c r="A55" s="535"/>
      <c r="B55" s="537"/>
      <c r="C55" s="537"/>
      <c r="D55" s="537"/>
      <c r="E55" s="537"/>
      <c r="F55" s="537"/>
      <c r="G55" s="631"/>
      <c r="H55" s="652">
        <v>336.15</v>
      </c>
      <c r="I55" s="643">
        <v>262.50700000000001</v>
      </c>
      <c r="J55" s="643">
        <v>184.36799999999999</v>
      </c>
      <c r="K55" s="633">
        <v>208.17500000000001</v>
      </c>
      <c r="L55" s="616">
        <v>292.52300000000002</v>
      </c>
      <c r="M55" s="653">
        <v>103.96</v>
      </c>
      <c r="N55" s="654">
        <v>133.285</v>
      </c>
      <c r="O55" s="537"/>
      <c r="P55" s="537"/>
      <c r="Q55" s="537"/>
      <c r="R55" s="535"/>
      <c r="S55" s="535"/>
      <c r="T55" s="537"/>
      <c r="U55" s="537"/>
      <c r="V55" s="537"/>
      <c r="W55" s="537"/>
      <c r="X55" s="537"/>
      <c r="Y55" s="631"/>
      <c r="Z55" s="652">
        <v>20.60806187713818</v>
      </c>
      <c r="AA55" s="643">
        <v>20.677924779148746</v>
      </c>
      <c r="AB55" s="643">
        <v>20.005640892128788</v>
      </c>
      <c r="AC55" s="633">
        <v>22.788038909571274</v>
      </c>
      <c r="AD55" s="616">
        <v>22.544893905778348</v>
      </c>
      <c r="AE55" s="653">
        <v>20.950365525201999</v>
      </c>
      <c r="AF55" s="654">
        <v>22.481899688637132</v>
      </c>
      <c r="AG55" s="535"/>
      <c r="AH55" s="537"/>
      <c r="AI55" s="537"/>
      <c r="AJ55" s="535"/>
      <c r="AK55" s="536"/>
      <c r="AL55" s="541"/>
      <c r="AM55" s="541"/>
      <c r="AN55" s="541"/>
      <c r="AO55" s="541"/>
      <c r="AP55" s="541"/>
      <c r="AQ55" s="634"/>
      <c r="AR55" s="655">
        <v>0.179404148366302</v>
      </c>
      <c r="AS55" s="648">
        <v>0.29497295618057301</v>
      </c>
      <c r="AT55" s="648">
        <v>0.33111691009253297</v>
      </c>
      <c r="AU55" s="636">
        <v>0.46251132152974594</v>
      </c>
      <c r="AV55" s="619">
        <v>0.25257568340748499</v>
      </c>
      <c r="AW55" s="656">
        <v>0.38858065381646201</v>
      </c>
      <c r="AX55" s="657">
        <v>0.78207598999142591</v>
      </c>
      <c r="AY55" s="541"/>
      <c r="AZ55" s="541"/>
      <c r="BA55" s="541"/>
      <c r="BB55" s="536"/>
      <c r="BC55" s="536"/>
      <c r="BD55" s="541"/>
      <c r="BE55" s="541"/>
      <c r="BF55" s="541"/>
      <c r="BG55" s="541"/>
      <c r="BH55" s="541"/>
      <c r="BI55" s="634"/>
      <c r="BJ55" s="655">
        <v>1.2700598691060538</v>
      </c>
      <c r="BK55" s="648">
        <v>1.1333197781392497</v>
      </c>
      <c r="BL55" s="648">
        <v>1.1263183551375511</v>
      </c>
      <c r="BM55" s="636">
        <v>1.0843885853248469</v>
      </c>
      <c r="BN55" s="619">
        <v>1.1515931012262284</v>
      </c>
      <c r="BO55" s="656">
        <v>1.2295877771498653</v>
      </c>
      <c r="BP55" s="657">
        <v>1.0845171999849945</v>
      </c>
      <c r="BQ55" s="541"/>
      <c r="BR55" s="541"/>
      <c r="BS55" s="541"/>
      <c r="BT55" s="536"/>
      <c r="BU55" s="536"/>
      <c r="BV55" s="541"/>
      <c r="BW55" s="541"/>
      <c r="BX55" s="541"/>
      <c r="BY55" s="541"/>
      <c r="BZ55" s="541"/>
      <c r="CA55" s="634"/>
      <c r="CB55" s="655">
        <v>1.4403437825375576</v>
      </c>
      <c r="CC55" s="648">
        <v>1.1926711716258995</v>
      </c>
      <c r="CD55" s="648">
        <v>0.98159608093595418</v>
      </c>
      <c r="CE55" s="636">
        <v>1.0675420319442777</v>
      </c>
      <c r="CF55" s="619">
        <v>0.79131010638479704</v>
      </c>
      <c r="CG55" s="656">
        <v>0.90996454465659871</v>
      </c>
      <c r="CH55" s="657">
        <v>0.73344946918257869</v>
      </c>
      <c r="CI55" s="541"/>
      <c r="CJ55" s="541"/>
      <c r="CK55" s="541"/>
      <c r="CL55" s="536"/>
      <c r="CM55" s="536"/>
      <c r="CN55" s="541"/>
      <c r="CO55" s="541"/>
      <c r="CP55" s="541"/>
      <c r="CQ55" s="541"/>
      <c r="CR55" s="541"/>
      <c r="CS55" s="634"/>
      <c r="CT55" s="655">
        <v>0.91724406886806487</v>
      </c>
      <c r="CU55" s="648">
        <v>0.88653445431931344</v>
      </c>
      <c r="CV55" s="648">
        <v>0.91734940445196567</v>
      </c>
      <c r="CW55" s="636">
        <v>0.82766167287138226</v>
      </c>
      <c r="CX55" s="619">
        <v>0.77821914857976981</v>
      </c>
      <c r="CY55" s="656">
        <v>0.91868153917372064</v>
      </c>
      <c r="CZ55" s="657">
        <v>0.80228065095472112</v>
      </c>
      <c r="DA55" s="536"/>
      <c r="DB55" s="541"/>
      <c r="DC55" s="541"/>
      <c r="DD55" s="536"/>
      <c r="DE55" s="536"/>
      <c r="DF55" s="541"/>
      <c r="DG55" s="541"/>
      <c r="DH55" s="541"/>
      <c r="DI55" s="541"/>
      <c r="DJ55" s="541"/>
      <c r="DK55" s="634"/>
      <c r="DL55" s="655">
        <v>1.2769613491082255</v>
      </c>
      <c r="DM55" s="648">
        <v>1.1305886105074665</v>
      </c>
      <c r="DN55" s="648">
        <v>1.0993434104458542</v>
      </c>
      <c r="DO55" s="636">
        <v>1.0716069253438572</v>
      </c>
      <c r="DP55" s="619">
        <v>1.0905318894212905</v>
      </c>
      <c r="DQ55" s="656">
        <v>1.1762610839704946</v>
      </c>
      <c r="DR55" s="657">
        <v>1.0284026026398556</v>
      </c>
      <c r="DS55" s="541"/>
      <c r="DT55" s="541"/>
      <c r="DU55" s="541"/>
      <c r="DV55" s="536"/>
      <c r="DW55" s="536"/>
      <c r="DX55" s="541"/>
      <c r="DY55" s="541"/>
      <c r="DZ55" s="541"/>
      <c r="EA55" s="541"/>
      <c r="EB55" s="541"/>
      <c r="EC55" s="634"/>
      <c r="ED55" s="655">
        <v>0.95500644195796303</v>
      </c>
      <c r="EE55" s="648">
        <v>0.95684819717841896</v>
      </c>
      <c r="EF55" s="648">
        <v>0.95838311982322599</v>
      </c>
      <c r="EG55" s="636">
        <v>0.96596172879099296</v>
      </c>
      <c r="EH55" s="619">
        <v>0.95070461370720105</v>
      </c>
      <c r="EI55" s="656">
        <v>0.94739421207919305</v>
      </c>
      <c r="EJ55" s="657">
        <v>0.93910285964453599</v>
      </c>
      <c r="EK55" s="541"/>
      <c r="EL55" s="541"/>
      <c r="EM55" s="541"/>
      <c r="EN55" s="536"/>
      <c r="EO55" s="251"/>
      <c r="EP55" s="252"/>
      <c r="EQ55" s="252"/>
      <c r="ER55" s="252"/>
      <c r="ES55" s="252"/>
      <c r="ET55" s="252"/>
      <c r="EU55" s="278"/>
      <c r="EV55" s="285">
        <v>0.99895435571670499</v>
      </c>
      <c r="EW55" s="283">
        <v>1.0004254579544101</v>
      </c>
      <c r="EX55" s="283">
        <v>1.0000698566436801</v>
      </c>
      <c r="EY55" s="280">
        <v>1.0004733800888099</v>
      </c>
      <c r="EZ55" s="269">
        <v>1.0015240907669101</v>
      </c>
      <c r="FA55" s="286">
        <v>1.00067579746246</v>
      </c>
      <c r="FB55" s="287">
        <v>1.0016239881515501</v>
      </c>
      <c r="FC55" s="252"/>
      <c r="FD55" s="252"/>
      <c r="FE55" s="252"/>
      <c r="FF55" s="251"/>
      <c r="FG55" s="536"/>
      <c r="FH55" s="541"/>
      <c r="FI55" s="541"/>
      <c r="FJ55" s="541"/>
      <c r="FK55" s="541"/>
      <c r="FL55" s="541"/>
      <c r="FM55" s="634"/>
      <c r="FN55" s="655">
        <v>1.1843826328897753</v>
      </c>
      <c r="FO55" s="648">
        <v>1.0418186484846652</v>
      </c>
      <c r="FP55" s="648">
        <v>0.99291909822084634</v>
      </c>
      <c r="FQ55" s="636">
        <v>1.0470327035693865</v>
      </c>
      <c r="FR55" s="619">
        <v>1.1207155846239032</v>
      </c>
      <c r="FS55" s="656">
        <v>1.1928531213740574</v>
      </c>
      <c r="FT55" s="657">
        <v>1.0523713127869228</v>
      </c>
      <c r="FU55" s="541"/>
      <c r="FV55" s="541"/>
      <c r="FW55" s="541"/>
      <c r="FX55" s="536"/>
      <c r="FY55" s="536"/>
      <c r="FZ55" s="541"/>
      <c r="GA55" s="541"/>
      <c r="GB55" s="541"/>
      <c r="GC55" s="541"/>
      <c r="GD55" s="541"/>
      <c r="GE55" s="634"/>
      <c r="GF55" s="655">
        <v>1.3205694072586642</v>
      </c>
      <c r="GG55" s="648">
        <v>0.94069991466894221</v>
      </c>
      <c r="GH55" s="648">
        <v>0.98816133019287511</v>
      </c>
      <c r="GI55" s="636">
        <v>0.74281411372643213</v>
      </c>
      <c r="GJ55" s="619">
        <v>0.91714209224573795</v>
      </c>
      <c r="GK55" s="656">
        <v>1.0620870557185456</v>
      </c>
      <c r="GL55" s="657">
        <v>0.83153832717485088</v>
      </c>
      <c r="GM55" s="536"/>
      <c r="GN55" s="541"/>
      <c r="GO55" s="541"/>
      <c r="GP55" s="536"/>
      <c r="GQ55" s="535"/>
      <c r="GR55" s="537"/>
      <c r="GS55" s="537"/>
      <c r="GT55" s="537"/>
      <c r="GU55" s="537"/>
      <c r="GV55" s="537"/>
      <c r="GW55" s="631"/>
      <c r="GX55" s="652">
        <v>1.2250902593403972</v>
      </c>
      <c r="GY55" s="643">
        <v>1.065031763635115</v>
      </c>
      <c r="GZ55" s="643">
        <v>1.0415688791744433</v>
      </c>
      <c r="HA55" s="633">
        <v>1.010188266113538</v>
      </c>
      <c r="HB55" s="616">
        <v>1.0365432999796984</v>
      </c>
      <c r="HC55" s="653">
        <v>1.119016257530532</v>
      </c>
      <c r="HD55" s="654">
        <v>0.9635517950864988</v>
      </c>
      <c r="HE55" s="537"/>
      <c r="HF55" s="537"/>
      <c r="HG55" s="537"/>
      <c r="HH55" s="535"/>
    </row>
    <row r="56" spans="1:216" ht="16.5" customHeight="1" thickTop="1" thickBot="1">
      <c r="A56" s="535"/>
      <c r="B56" s="537"/>
      <c r="C56" s="537"/>
      <c r="D56" s="537"/>
      <c r="E56" s="537"/>
      <c r="F56" s="537"/>
      <c r="G56" s="631"/>
      <c r="H56" s="621">
        <v>148.81299999999999</v>
      </c>
      <c r="I56" s="658">
        <v>218.31700000000001</v>
      </c>
      <c r="J56" s="659">
        <v>289.875</v>
      </c>
      <c r="K56" s="660">
        <v>552.947</v>
      </c>
      <c r="L56" s="627">
        <v>97.563999999999993</v>
      </c>
      <c r="M56" s="661">
        <v>134.327</v>
      </c>
      <c r="N56" s="568">
        <v>166.34299999999999</v>
      </c>
      <c r="O56" s="535"/>
      <c r="P56" s="537"/>
      <c r="Q56" s="537"/>
      <c r="R56" s="535"/>
      <c r="S56" s="535"/>
      <c r="T56" s="537"/>
      <c r="U56" s="537"/>
      <c r="V56" s="537"/>
      <c r="W56" s="537"/>
      <c r="X56" s="537"/>
      <c r="Y56" s="631"/>
      <c r="Z56" s="621">
        <v>22.469139120910135</v>
      </c>
      <c r="AA56" s="658">
        <v>21.736282561596209</v>
      </c>
      <c r="AB56" s="659">
        <v>17.003536006899527</v>
      </c>
      <c r="AC56" s="660">
        <v>18.06357571340472</v>
      </c>
      <c r="AD56" s="627">
        <v>19.517444959206266</v>
      </c>
      <c r="AE56" s="661">
        <v>21.162536198977122</v>
      </c>
      <c r="AF56" s="568">
        <v>22.832340405066638</v>
      </c>
      <c r="AG56" s="535"/>
      <c r="AH56" s="537"/>
      <c r="AI56" s="537"/>
      <c r="AJ56" s="535"/>
      <c r="AK56" s="536"/>
      <c r="AL56" s="541"/>
      <c r="AM56" s="541"/>
      <c r="AN56" s="541"/>
      <c r="AO56" s="541"/>
      <c r="AP56" s="541"/>
      <c r="AQ56" s="634"/>
      <c r="AR56" s="625">
        <v>0.40828594937920598</v>
      </c>
      <c r="AS56" s="662">
        <v>0.30861129052937003</v>
      </c>
      <c r="AT56" s="663">
        <v>0.323348841629922</v>
      </c>
      <c r="AU56" s="664">
        <v>0.66095651127397992</v>
      </c>
      <c r="AV56" s="629">
        <v>0.51584988832473799</v>
      </c>
      <c r="AW56" s="665">
        <v>0.65602753311395601</v>
      </c>
      <c r="AX56" s="575">
        <v>0.77838893048465307</v>
      </c>
      <c r="AY56" s="536"/>
      <c r="AZ56" s="541"/>
      <c r="BA56" s="541"/>
      <c r="BB56" s="536"/>
      <c r="BC56" s="536"/>
      <c r="BD56" s="541"/>
      <c r="BE56" s="541"/>
      <c r="BF56" s="541"/>
      <c r="BG56" s="541"/>
      <c r="BH56" s="541"/>
      <c r="BI56" s="634"/>
      <c r="BJ56" s="625">
        <v>1.1263361987863965</v>
      </c>
      <c r="BK56" s="662">
        <v>1.1134245157271307</v>
      </c>
      <c r="BL56" s="663">
        <v>1.0814007115135835</v>
      </c>
      <c r="BM56" s="664">
        <v>1.0039255570606225</v>
      </c>
      <c r="BN56" s="629">
        <v>1.1148031676643024</v>
      </c>
      <c r="BO56" s="665">
        <v>1.1427846086415985</v>
      </c>
      <c r="BP56" s="575">
        <v>1.1164220917020855</v>
      </c>
      <c r="BQ56" s="536"/>
      <c r="BR56" s="541"/>
      <c r="BS56" s="541"/>
      <c r="BT56" s="536"/>
      <c r="BU56" s="536"/>
      <c r="BV56" s="541"/>
      <c r="BW56" s="541"/>
      <c r="BX56" s="541"/>
      <c r="BY56" s="541"/>
      <c r="BZ56" s="541"/>
      <c r="CA56" s="634"/>
      <c r="CB56" s="625">
        <v>0.62733183802826364</v>
      </c>
      <c r="CC56" s="662">
        <v>1.2027809618582153</v>
      </c>
      <c r="CD56" s="663">
        <v>1.3592568995256575</v>
      </c>
      <c r="CE56" s="664">
        <v>1.1710951727742442</v>
      </c>
      <c r="CF56" s="629">
        <v>1.0468607465356075</v>
      </c>
      <c r="CG56" s="665">
        <v>0.80605734978820343</v>
      </c>
      <c r="CH56" s="575">
        <v>0.6516893933017921</v>
      </c>
      <c r="CI56" s="536"/>
      <c r="CJ56" s="541"/>
      <c r="CK56" s="541"/>
      <c r="CL56" s="536"/>
      <c r="CM56" s="536"/>
      <c r="CN56" s="541"/>
      <c r="CO56" s="541"/>
      <c r="CP56" s="541"/>
      <c r="CQ56" s="541"/>
      <c r="CR56" s="541"/>
      <c r="CS56" s="634"/>
      <c r="CT56" s="625">
        <v>0.88891962983744699</v>
      </c>
      <c r="CU56" s="662">
        <v>0.8180833375321207</v>
      </c>
      <c r="CV56" s="663">
        <v>1.1240795601552394</v>
      </c>
      <c r="CW56" s="664">
        <v>0.92874130567667423</v>
      </c>
      <c r="CX56" s="629">
        <v>0.94501846224017061</v>
      </c>
      <c r="CY56" s="665">
        <v>0.89537931456445841</v>
      </c>
      <c r="CZ56" s="575">
        <v>0.80234280597921159</v>
      </c>
      <c r="DA56" s="536"/>
      <c r="DB56" s="541"/>
      <c r="DC56" s="541"/>
      <c r="DD56" s="536"/>
      <c r="DE56" s="536"/>
      <c r="DF56" s="541"/>
      <c r="DG56" s="541"/>
      <c r="DH56" s="541"/>
      <c r="DI56" s="541"/>
      <c r="DJ56" s="541"/>
      <c r="DK56" s="634"/>
      <c r="DL56" s="625">
        <v>1.0533689855837802</v>
      </c>
      <c r="DM56" s="662">
        <v>1.1124741668111704</v>
      </c>
      <c r="DN56" s="663">
        <v>1.1183165088413192</v>
      </c>
      <c r="DO56" s="664">
        <v>1.0219511770209735</v>
      </c>
      <c r="DP56" s="629">
        <v>1.0991655045404247</v>
      </c>
      <c r="DQ56" s="665">
        <v>1.0899289330944077</v>
      </c>
      <c r="DR56" s="575">
        <v>1.0446093025914149</v>
      </c>
      <c r="DS56" s="536"/>
      <c r="DT56" s="541"/>
      <c r="DU56" s="541"/>
      <c r="DV56" s="536"/>
      <c r="DW56" s="536"/>
      <c r="DX56" s="541"/>
      <c r="DY56" s="541"/>
      <c r="DZ56" s="541"/>
      <c r="EA56" s="541"/>
      <c r="EB56" s="541"/>
      <c r="EC56" s="634"/>
      <c r="ED56" s="625">
        <v>0.94570805102417299</v>
      </c>
      <c r="EE56" s="662">
        <v>0.94595063547991598</v>
      </c>
      <c r="EF56" s="663">
        <v>0.944514699638621</v>
      </c>
      <c r="EG56" s="664">
        <v>0.95537149425509804</v>
      </c>
      <c r="EH56" s="629">
        <v>0.95447609628452401</v>
      </c>
      <c r="EI56" s="665">
        <v>0.94846931260455802</v>
      </c>
      <c r="EJ56" s="575">
        <v>0.96427521748971301</v>
      </c>
      <c r="EK56" s="536"/>
      <c r="EL56" s="541"/>
      <c r="EM56" s="541"/>
      <c r="EN56" s="536"/>
      <c r="EO56" s="251"/>
      <c r="EP56" s="252"/>
      <c r="EQ56" s="252"/>
      <c r="ER56" s="252"/>
      <c r="ES56" s="252"/>
      <c r="ET56" s="252"/>
      <c r="EU56" s="278"/>
      <c r="EV56" s="273">
        <v>1.0006679296493499</v>
      </c>
      <c r="EW56" s="288">
        <v>1.0013724565505999</v>
      </c>
      <c r="EX56" s="289">
        <v>0.99892312288284302</v>
      </c>
      <c r="EY56" s="290">
        <v>1.0005258321762101</v>
      </c>
      <c r="EZ56" s="276">
        <v>1.0006680488586399</v>
      </c>
      <c r="FA56" s="291">
        <v>1.0041534900665301</v>
      </c>
      <c r="FB56" s="263">
        <v>1.0048898458480799</v>
      </c>
      <c r="FC56" s="251"/>
      <c r="FD56" s="252"/>
      <c r="FE56" s="252"/>
      <c r="FF56" s="251"/>
      <c r="FG56" s="536"/>
      <c r="FH56" s="541"/>
      <c r="FI56" s="541"/>
      <c r="FJ56" s="541"/>
      <c r="FK56" s="541"/>
      <c r="FL56" s="541"/>
      <c r="FM56" s="634"/>
      <c r="FN56" s="625">
        <v>1.023271639968242</v>
      </c>
      <c r="FO56" s="662">
        <v>1.0944476700505319</v>
      </c>
      <c r="FP56" s="663">
        <v>1.1504485403359481</v>
      </c>
      <c r="FQ56" s="664">
        <v>1.0232427531393007</v>
      </c>
      <c r="FR56" s="629">
        <v>1.0589320645854925</v>
      </c>
      <c r="FS56" s="665">
        <v>1.0930928975443357</v>
      </c>
      <c r="FT56" s="575">
        <v>1.0660667298119488</v>
      </c>
      <c r="FU56" s="536"/>
      <c r="FV56" s="541"/>
      <c r="FW56" s="541"/>
      <c r="FX56" s="536"/>
      <c r="FY56" s="536"/>
      <c r="FZ56" s="541"/>
      <c r="GA56" s="541"/>
      <c r="GB56" s="541"/>
      <c r="GC56" s="541"/>
      <c r="GD56" s="541"/>
      <c r="GE56" s="634"/>
      <c r="GF56" s="625">
        <v>0.7845571077459631</v>
      </c>
      <c r="GG56" s="662">
        <v>0.93541730602747386</v>
      </c>
      <c r="GH56" s="663">
        <v>1.4571137343682621</v>
      </c>
      <c r="GI56" s="664">
        <v>1.0328757774253228</v>
      </c>
      <c r="GJ56" s="629">
        <v>0.93913978901029072</v>
      </c>
      <c r="GK56" s="665">
        <v>0.88469933678634971</v>
      </c>
      <c r="GL56" s="575">
        <v>0.74937412830717254</v>
      </c>
      <c r="GM56" s="536"/>
      <c r="GN56" s="541"/>
      <c r="GO56" s="541"/>
      <c r="GP56" s="536"/>
      <c r="GQ56" s="535"/>
      <c r="GR56" s="537"/>
      <c r="GS56" s="537"/>
      <c r="GT56" s="537"/>
      <c r="GU56" s="537"/>
      <c r="GV56" s="537"/>
      <c r="GW56" s="631"/>
      <c r="GX56" s="621">
        <v>0.97951122972834115</v>
      </c>
      <c r="GY56" s="658">
        <v>1.0471353569789095</v>
      </c>
      <c r="GZ56" s="659">
        <v>1.1040519407501697</v>
      </c>
      <c r="HA56" s="660">
        <v>0.98834009149245516</v>
      </c>
      <c r="HB56" s="627">
        <v>1.0409860191587172</v>
      </c>
      <c r="HC56" s="661">
        <v>1.0300782332287466</v>
      </c>
      <c r="HD56" s="568">
        <v>0.99463879688649848</v>
      </c>
      <c r="HE56" s="535"/>
      <c r="HF56" s="537"/>
      <c r="HG56" s="537"/>
      <c r="HH56" s="535"/>
    </row>
    <row r="57" spans="1:216" ht="16.5" customHeight="1" thickTop="1" thickBot="1">
      <c r="A57" s="535"/>
      <c r="B57" s="537"/>
      <c r="C57" s="537"/>
      <c r="D57" s="537"/>
      <c r="E57" s="537"/>
      <c r="F57" s="535"/>
      <c r="G57" s="631"/>
      <c r="H57" s="547">
        <v>308.61399999999998</v>
      </c>
      <c r="I57" s="666">
        <v>184.922</v>
      </c>
      <c r="J57" s="622">
        <v>141.226</v>
      </c>
      <c r="K57" s="616">
        <v>376.45499999999998</v>
      </c>
      <c r="L57" s="616">
        <v>192.93299999999999</v>
      </c>
      <c r="M57" s="627">
        <v>151.78700000000001</v>
      </c>
      <c r="N57" s="667">
        <v>401.822</v>
      </c>
      <c r="O57" s="537"/>
      <c r="P57" s="537"/>
      <c r="Q57" s="535"/>
      <c r="R57" s="535"/>
      <c r="S57" s="535"/>
      <c r="T57" s="537"/>
      <c r="U57" s="537"/>
      <c r="V57" s="537"/>
      <c r="W57" s="537"/>
      <c r="X57" s="535"/>
      <c r="Y57" s="631"/>
      <c r="Z57" s="547">
        <v>24.463893407298436</v>
      </c>
      <c r="AA57" s="666">
        <v>16.718940958890776</v>
      </c>
      <c r="AB57" s="622">
        <v>18.900202512285276</v>
      </c>
      <c r="AC57" s="616">
        <v>11.010346522160683</v>
      </c>
      <c r="AD57" s="616">
        <v>18.609050810384954</v>
      </c>
      <c r="AE57" s="627">
        <v>20.346274713908304</v>
      </c>
      <c r="AF57" s="667">
        <v>11.224870713898195</v>
      </c>
      <c r="AG57" s="537"/>
      <c r="AH57" s="537"/>
      <c r="AI57" s="535"/>
      <c r="AJ57" s="535"/>
      <c r="AK57" s="536"/>
      <c r="AL57" s="541"/>
      <c r="AM57" s="541"/>
      <c r="AN57" s="541"/>
      <c r="AO57" s="541"/>
      <c r="AP57" s="536"/>
      <c r="AQ57" s="634"/>
      <c r="AR57" s="554">
        <v>0.43190219439566102</v>
      </c>
      <c r="AS57" s="668">
        <v>0.45983246527612198</v>
      </c>
      <c r="AT57" s="626">
        <v>0.54792254231870197</v>
      </c>
      <c r="AU57" s="619">
        <v>0.59063807129859902</v>
      </c>
      <c r="AV57" s="619">
        <v>0.52683553658425797</v>
      </c>
      <c r="AW57" s="629">
        <v>0.67645292729139306</v>
      </c>
      <c r="AX57" s="669">
        <v>0.90617416426539399</v>
      </c>
      <c r="AY57" s="541"/>
      <c r="AZ57" s="541"/>
      <c r="BA57" s="536"/>
      <c r="BB57" s="536"/>
      <c r="BC57" s="536"/>
      <c r="BD57" s="541"/>
      <c r="BE57" s="541"/>
      <c r="BF57" s="541"/>
      <c r="BG57" s="541"/>
      <c r="BH57" s="536"/>
      <c r="BI57" s="634"/>
      <c r="BJ57" s="554">
        <v>1.1612838975224715</v>
      </c>
      <c r="BK57" s="668">
        <v>1.0182352221477162</v>
      </c>
      <c r="BL57" s="626">
        <v>1.0370728920312124</v>
      </c>
      <c r="BM57" s="619">
        <v>0.88637494853302523</v>
      </c>
      <c r="BN57" s="619">
        <v>1.166122760232827</v>
      </c>
      <c r="BO57" s="629">
        <v>1.1195024730378755</v>
      </c>
      <c r="BP57" s="669">
        <v>0.82424283949111798</v>
      </c>
      <c r="BQ57" s="541"/>
      <c r="BR57" s="541"/>
      <c r="BS57" s="536"/>
      <c r="BT57" s="536"/>
      <c r="BU57" s="536"/>
      <c r="BV57" s="541"/>
      <c r="BW57" s="541"/>
      <c r="BX57" s="541"/>
      <c r="BY57" s="541"/>
      <c r="BZ57" s="536"/>
      <c r="CA57" s="634"/>
      <c r="CB57" s="554">
        <v>0.93392494345687493</v>
      </c>
      <c r="CC57" s="668">
        <v>0.89647645358583616</v>
      </c>
      <c r="CD57" s="626">
        <v>0.71276441439607441</v>
      </c>
      <c r="CE57" s="619">
        <v>1.2163270676442071</v>
      </c>
      <c r="CF57" s="619">
        <v>1.0230847625859754</v>
      </c>
      <c r="CG57" s="629">
        <v>0.80696181161759573</v>
      </c>
      <c r="CH57" s="669">
        <v>1.1625881609269777</v>
      </c>
      <c r="CI57" s="541"/>
      <c r="CJ57" s="541"/>
      <c r="CK57" s="536"/>
      <c r="CL57" s="536"/>
      <c r="CM57" s="536"/>
      <c r="CN57" s="541"/>
      <c r="CO57" s="541"/>
      <c r="CP57" s="541"/>
      <c r="CQ57" s="541"/>
      <c r="CR57" s="536"/>
      <c r="CS57" s="634"/>
      <c r="CT57" s="554">
        <v>0.86134681997576257</v>
      </c>
      <c r="CU57" s="668">
        <v>1.0592961998842756</v>
      </c>
      <c r="CV57" s="626">
        <v>1.0010141103621146</v>
      </c>
      <c r="CW57" s="619">
        <v>1.0235407452417951</v>
      </c>
      <c r="CX57" s="619">
        <v>1.0406793582487184</v>
      </c>
      <c r="CY57" s="629">
        <v>0.94837708433528567</v>
      </c>
      <c r="CZ57" s="669">
        <v>1.0570038630289034</v>
      </c>
      <c r="DA57" s="541"/>
      <c r="DB57" s="541"/>
      <c r="DC57" s="536"/>
      <c r="DD57" s="536"/>
      <c r="DE57" s="536"/>
      <c r="DF57" s="541"/>
      <c r="DG57" s="541"/>
      <c r="DH57" s="541"/>
      <c r="DI57" s="541"/>
      <c r="DJ57" s="536"/>
      <c r="DK57" s="634"/>
      <c r="DL57" s="554">
        <v>1.1200825089526536</v>
      </c>
      <c r="DM57" s="668">
        <v>1.0045378154111393</v>
      </c>
      <c r="DN57" s="626">
        <v>0.99455613120959352</v>
      </c>
      <c r="DO57" s="619">
        <v>0.93380016786989117</v>
      </c>
      <c r="DP57" s="619">
        <v>1.1428260663655985</v>
      </c>
      <c r="DQ57" s="629">
        <v>1.0728706997188246</v>
      </c>
      <c r="DR57" s="669">
        <v>0.87669563423175967</v>
      </c>
      <c r="DS57" s="541"/>
      <c r="DT57" s="541"/>
      <c r="DU57" s="536"/>
      <c r="DV57" s="536"/>
      <c r="DW57" s="536"/>
      <c r="DX57" s="541"/>
      <c r="DY57" s="541"/>
      <c r="DZ57" s="541"/>
      <c r="EA57" s="541"/>
      <c r="EB57" s="536"/>
      <c r="EC57" s="634"/>
      <c r="ED57" s="554">
        <v>0.94519873832827495</v>
      </c>
      <c r="EE57" s="668">
        <v>0.94419521625213498</v>
      </c>
      <c r="EF57" s="626">
        <v>0.95535758431703</v>
      </c>
      <c r="EG57" s="619">
        <v>0.95558637109450895</v>
      </c>
      <c r="EH57" s="619">
        <v>0.94866282285083703</v>
      </c>
      <c r="EI57" s="629">
        <v>0.95421965378649898</v>
      </c>
      <c r="EJ57" s="669">
        <v>0.95973065850762795</v>
      </c>
      <c r="EK57" s="541"/>
      <c r="EL57" s="541"/>
      <c r="EM57" s="536"/>
      <c r="EN57" s="536"/>
      <c r="EO57" s="251"/>
      <c r="EP57" s="252"/>
      <c r="EQ57" s="252"/>
      <c r="ER57" s="252"/>
      <c r="ES57" s="252"/>
      <c r="ET57" s="251"/>
      <c r="EU57" s="278"/>
      <c r="EV57" s="258">
        <v>1.0038881301879901</v>
      </c>
      <c r="EW57" s="292">
        <v>0.99941045045852706</v>
      </c>
      <c r="EX57" s="274">
        <v>1.00024390220642</v>
      </c>
      <c r="EY57" s="269">
        <v>0.99763727188110396</v>
      </c>
      <c r="EZ57" s="269">
        <v>0.99894207715988204</v>
      </c>
      <c r="FA57" s="276">
        <v>1.0004459619522099</v>
      </c>
      <c r="FB57" s="293">
        <v>0.99720770120620705</v>
      </c>
      <c r="FC57" s="252"/>
      <c r="FD57" s="252"/>
      <c r="FE57" s="251"/>
      <c r="FF57" s="251"/>
      <c r="FG57" s="536"/>
      <c r="FH57" s="541"/>
      <c r="FI57" s="541"/>
      <c r="FJ57" s="541"/>
      <c r="FK57" s="541"/>
      <c r="FL57" s="536"/>
      <c r="FM57" s="634"/>
      <c r="FN57" s="554">
        <v>1.1232867429623348</v>
      </c>
      <c r="FO57" s="668">
        <v>1.0415520869107893</v>
      </c>
      <c r="FP57" s="626">
        <v>1.0157291296258975</v>
      </c>
      <c r="FQ57" s="619">
        <v>0.91062892689317188</v>
      </c>
      <c r="FR57" s="619">
        <v>1.1326906965291423</v>
      </c>
      <c r="FS57" s="629">
        <v>1.0490575700923135</v>
      </c>
      <c r="FT57" s="669">
        <v>0.91445922076893005</v>
      </c>
      <c r="FU57" s="541"/>
      <c r="FV57" s="541"/>
      <c r="FW57" s="536"/>
      <c r="FX57" s="536"/>
      <c r="FY57" s="536"/>
      <c r="FZ57" s="541"/>
      <c r="GA57" s="541"/>
      <c r="GB57" s="541"/>
      <c r="GC57" s="541"/>
      <c r="GD57" s="536"/>
      <c r="GE57" s="634"/>
      <c r="GF57" s="554">
        <v>0.77918983139131726</v>
      </c>
      <c r="GG57" s="668">
        <v>1.0600375597549236</v>
      </c>
      <c r="GH57" s="626">
        <v>0.93307900545933464</v>
      </c>
      <c r="GI57" s="619">
        <v>1.4203883930350241</v>
      </c>
      <c r="GJ57" s="619">
        <v>1.1974679195627498</v>
      </c>
      <c r="GK57" s="629">
        <v>0.88536330927549789</v>
      </c>
      <c r="GL57" s="669">
        <v>1.256568828983978</v>
      </c>
      <c r="GM57" s="541"/>
      <c r="GN57" s="541"/>
      <c r="GO57" s="536"/>
      <c r="GP57" s="536"/>
      <c r="GQ57" s="535"/>
      <c r="GR57" s="537"/>
      <c r="GS57" s="537"/>
      <c r="GT57" s="537"/>
      <c r="GU57" s="537"/>
      <c r="GV57" s="535"/>
      <c r="GW57" s="631"/>
      <c r="GX57" s="547">
        <v>1.042680402115183</v>
      </c>
      <c r="GY57" s="666">
        <v>0.96900817460598265</v>
      </c>
      <c r="GZ57" s="622">
        <v>0.95688976374109014</v>
      </c>
      <c r="HA57" s="616">
        <v>0.94417025946246114</v>
      </c>
      <c r="HB57" s="616">
        <v>1.0997357787700941</v>
      </c>
      <c r="HC57" s="627">
        <v>1.0143769387446397</v>
      </c>
      <c r="HD57" s="667">
        <v>0.88874650233751429</v>
      </c>
      <c r="HE57" s="537"/>
      <c r="HF57" s="537"/>
      <c r="HG57" s="535"/>
      <c r="HH57" s="535"/>
    </row>
    <row r="58" spans="1:216" ht="16.5" customHeight="1" thickTop="1" thickBot="1">
      <c r="A58" s="535"/>
      <c r="B58" s="537"/>
      <c r="C58" s="537"/>
      <c r="D58" s="537"/>
      <c r="E58" s="537"/>
      <c r="F58" s="535"/>
      <c r="G58" s="631"/>
      <c r="H58" s="616">
        <v>278.41000000000003</v>
      </c>
      <c r="I58" s="617">
        <v>284.45400000000001</v>
      </c>
      <c r="J58" s="622">
        <v>132.60400000000001</v>
      </c>
      <c r="K58" s="595">
        <v>93.915999999999997</v>
      </c>
      <c r="L58" s="627">
        <v>126.211</v>
      </c>
      <c r="M58" s="670">
        <v>390.05200000000002</v>
      </c>
      <c r="N58" s="637">
        <v>329.65499999999997</v>
      </c>
      <c r="O58" s="537"/>
      <c r="P58" s="535"/>
      <c r="Q58" s="535"/>
      <c r="R58" s="535"/>
      <c r="S58" s="535"/>
      <c r="T58" s="537"/>
      <c r="U58" s="537"/>
      <c r="V58" s="537"/>
      <c r="W58" s="537"/>
      <c r="X58" s="535"/>
      <c r="Y58" s="631"/>
      <c r="Z58" s="616">
        <v>16.050429223088251</v>
      </c>
      <c r="AA58" s="617">
        <v>16.902908730409838</v>
      </c>
      <c r="AB58" s="622">
        <v>19.723386926487887</v>
      </c>
      <c r="AC58" s="595">
        <v>20.766429575365219</v>
      </c>
      <c r="AD58" s="627">
        <v>20.972023040780915</v>
      </c>
      <c r="AE58" s="670">
        <v>19.037461671777095</v>
      </c>
      <c r="AF58" s="637">
        <v>21.722406758580938</v>
      </c>
      <c r="AG58" s="537"/>
      <c r="AH58" s="535"/>
      <c r="AI58" s="535"/>
      <c r="AJ58" s="535"/>
      <c r="AK58" s="536"/>
      <c r="AL58" s="541"/>
      <c r="AM58" s="541"/>
      <c r="AN58" s="541"/>
      <c r="AO58" s="541"/>
      <c r="AP58" s="536"/>
      <c r="AQ58" s="634"/>
      <c r="AR58" s="619">
        <v>0.56688399054110106</v>
      </c>
      <c r="AS58" s="620">
        <v>0.58975839056074597</v>
      </c>
      <c r="AT58" s="626">
        <v>0.266386405564845</v>
      </c>
      <c r="AU58" s="602">
        <v>0.66538620740175203</v>
      </c>
      <c r="AV58" s="629">
        <v>0.78677991405129399</v>
      </c>
      <c r="AW58" s="671">
        <v>0.80145066604018189</v>
      </c>
      <c r="AX58" s="638">
        <v>0.60168504714965798</v>
      </c>
      <c r="AY58" s="541"/>
      <c r="AZ58" s="536"/>
      <c r="BA58" s="536"/>
      <c r="BB58" s="536"/>
      <c r="BC58" s="536"/>
      <c r="BD58" s="541"/>
      <c r="BE58" s="541"/>
      <c r="BF58" s="541"/>
      <c r="BG58" s="541"/>
      <c r="BH58" s="536"/>
      <c r="BI58" s="634"/>
      <c r="BJ58" s="619">
        <v>1.0697168743938796</v>
      </c>
      <c r="BK58" s="620">
        <v>1.0774291493527952</v>
      </c>
      <c r="BL58" s="626">
        <v>1.1735186391436156</v>
      </c>
      <c r="BM58" s="602">
        <v>1.0878803931172538</v>
      </c>
      <c r="BN58" s="629">
        <v>1.0146862199015934</v>
      </c>
      <c r="BO58" s="671">
        <v>0.95813258552705793</v>
      </c>
      <c r="BP58" s="638">
        <v>1.0076120300010618</v>
      </c>
      <c r="BQ58" s="541"/>
      <c r="BR58" s="536"/>
      <c r="BS58" s="536"/>
      <c r="BT58" s="536"/>
      <c r="BU58" s="536"/>
      <c r="BV58" s="541"/>
      <c r="BW58" s="541"/>
      <c r="BX58" s="541"/>
      <c r="BY58" s="541"/>
      <c r="BZ58" s="536"/>
      <c r="CA58" s="634"/>
      <c r="CB58" s="619">
        <v>1.0100037938651629</v>
      </c>
      <c r="CC58" s="620">
        <v>0.74625527106315959</v>
      </c>
      <c r="CD58" s="626">
        <v>0.67834291857711682</v>
      </c>
      <c r="CE58" s="602">
        <v>0.89173611591741553</v>
      </c>
      <c r="CF58" s="629">
        <v>0.82017440040883915</v>
      </c>
      <c r="CG58" s="671">
        <v>0.80365142019525604</v>
      </c>
      <c r="CH58" s="638">
        <v>0.74820494152978112</v>
      </c>
      <c r="CI58" s="541"/>
      <c r="CJ58" s="536"/>
      <c r="CK58" s="536"/>
      <c r="CL58" s="536"/>
      <c r="CM58" s="536"/>
      <c r="CN58" s="541"/>
      <c r="CO58" s="541"/>
      <c r="CP58" s="541"/>
      <c r="CQ58" s="541"/>
      <c r="CR58" s="536"/>
      <c r="CS58" s="634"/>
      <c r="CT58" s="619">
        <v>1.1378134989763298</v>
      </c>
      <c r="CU58" s="620">
        <v>1.1310901762675161</v>
      </c>
      <c r="CV58" s="626">
        <v>1.0124728750641006</v>
      </c>
      <c r="CW58" s="602">
        <v>0.96191493595340516</v>
      </c>
      <c r="CX58" s="629">
        <v>0.80577211722829234</v>
      </c>
      <c r="CY58" s="671">
        <v>0.87068414916472681</v>
      </c>
      <c r="CZ58" s="638">
        <v>0.81608348121520979</v>
      </c>
      <c r="DA58" s="541"/>
      <c r="DB58" s="536"/>
      <c r="DC58" s="536"/>
      <c r="DD58" s="536"/>
      <c r="DE58" s="536"/>
      <c r="DF58" s="541"/>
      <c r="DG58" s="541"/>
      <c r="DH58" s="541"/>
      <c r="DI58" s="541"/>
      <c r="DJ58" s="536"/>
      <c r="DK58" s="634"/>
      <c r="DL58" s="619">
        <v>1.064989062319615</v>
      </c>
      <c r="DM58" s="620">
        <v>1.0377661969411487</v>
      </c>
      <c r="DN58" s="626">
        <v>1.1042040830433397</v>
      </c>
      <c r="DO58" s="602">
        <v>1.0578447886132412</v>
      </c>
      <c r="DP58" s="629">
        <v>0.98141582212456768</v>
      </c>
      <c r="DQ58" s="671">
        <v>0.93496477147585333</v>
      </c>
      <c r="DR58" s="638">
        <v>0.96685449834043169</v>
      </c>
      <c r="DS58" s="541"/>
      <c r="DT58" s="536"/>
      <c r="DU58" s="536"/>
      <c r="DV58" s="536"/>
      <c r="DW58" s="536"/>
      <c r="DX58" s="541"/>
      <c r="DY58" s="541"/>
      <c r="DZ58" s="541"/>
      <c r="EA58" s="541"/>
      <c r="EB58" s="536"/>
      <c r="EC58" s="634"/>
      <c r="ED58" s="619">
        <v>0.95119841501512103</v>
      </c>
      <c r="EE58" s="620">
        <v>0.95185972680825603</v>
      </c>
      <c r="EF58" s="626">
        <v>0.94990793290286202</v>
      </c>
      <c r="EG58" s="602">
        <v>0.95464398191094901</v>
      </c>
      <c r="EH58" s="629">
        <v>0.95505730279559498</v>
      </c>
      <c r="EI58" s="671">
        <v>0.95981137944774397</v>
      </c>
      <c r="EJ58" s="638">
        <v>0.96128040833921402</v>
      </c>
      <c r="EK58" s="541"/>
      <c r="EL58" s="536"/>
      <c r="EM58" s="536"/>
      <c r="EN58" s="536"/>
      <c r="EO58" s="251"/>
      <c r="EP58" s="252"/>
      <c r="EQ58" s="252"/>
      <c r="ER58" s="252"/>
      <c r="ES58" s="252"/>
      <c r="ET58" s="251"/>
      <c r="EU58" s="278"/>
      <c r="EV58" s="269">
        <v>0.99788403511047397</v>
      </c>
      <c r="EW58" s="270">
        <v>0.99860686063766502</v>
      </c>
      <c r="EX58" s="274">
        <v>1.0023778676986701</v>
      </c>
      <c r="EY58" s="266">
        <v>0.99983566999435403</v>
      </c>
      <c r="EZ58" s="276">
        <v>1.0016673803329501</v>
      </c>
      <c r="FA58" s="294">
        <v>1.00273513793945</v>
      </c>
      <c r="FB58" s="295">
        <v>1.00215375423431</v>
      </c>
      <c r="FC58" s="252"/>
      <c r="FD58" s="251"/>
      <c r="FE58" s="251"/>
      <c r="FF58" s="251"/>
      <c r="FG58" s="536"/>
      <c r="FH58" s="541"/>
      <c r="FI58" s="541"/>
      <c r="FJ58" s="541"/>
      <c r="FK58" s="541"/>
      <c r="FL58" s="536"/>
      <c r="FM58" s="634"/>
      <c r="FN58" s="619">
        <v>1.0982420401790525</v>
      </c>
      <c r="FO58" s="620">
        <v>1.1042307160954354</v>
      </c>
      <c r="FP58" s="626">
        <v>1.0791856964185922</v>
      </c>
      <c r="FQ58" s="602">
        <v>1.0281994899780793</v>
      </c>
      <c r="FR58" s="629">
        <v>0.94050902241893342</v>
      </c>
      <c r="FS58" s="671">
        <v>0.9666529469998949</v>
      </c>
      <c r="FT58" s="638">
        <v>1.0014828060613186</v>
      </c>
      <c r="FU58" s="541"/>
      <c r="FV58" s="536"/>
      <c r="FW58" s="536"/>
      <c r="FX58" s="536"/>
      <c r="FY58" s="536"/>
      <c r="FZ58" s="541"/>
      <c r="GA58" s="541"/>
      <c r="GB58" s="541"/>
      <c r="GC58" s="541"/>
      <c r="GD58" s="536"/>
      <c r="GE58" s="634"/>
      <c r="GF58" s="619">
        <v>1.2976374771021155</v>
      </c>
      <c r="GG58" s="620">
        <v>1.3029284831642374</v>
      </c>
      <c r="GH58" s="626">
        <v>0.91678377207701123</v>
      </c>
      <c r="GI58" s="602">
        <v>0.82547261315963205</v>
      </c>
      <c r="GJ58" s="629">
        <v>0.68037032231738914</v>
      </c>
      <c r="GK58" s="671">
        <v>0.79956903182139816</v>
      </c>
      <c r="GL58" s="638">
        <v>0.72366190600779601</v>
      </c>
      <c r="GM58" s="541"/>
      <c r="GN58" s="536"/>
      <c r="GO58" s="536"/>
      <c r="GP58" s="536"/>
      <c r="GQ58" s="535"/>
      <c r="GR58" s="537"/>
      <c r="GS58" s="537"/>
      <c r="GT58" s="537"/>
      <c r="GU58" s="537"/>
      <c r="GV58" s="535"/>
      <c r="GW58" s="631"/>
      <c r="GX58" s="616">
        <v>1.048550834040324</v>
      </c>
      <c r="GY58" s="617">
        <v>1.0305581854406634</v>
      </c>
      <c r="GZ58" s="622">
        <v>1.0421164965479961</v>
      </c>
      <c r="HA58" s="595">
        <v>0.99474618488676092</v>
      </c>
      <c r="HB58" s="627">
        <v>0.91492199180092926</v>
      </c>
      <c r="HC58" s="670">
        <v>0.8989398253055112</v>
      </c>
      <c r="HD58" s="637">
        <v>0.92054272995919784</v>
      </c>
      <c r="HE58" s="537"/>
      <c r="HF58" s="535"/>
      <c r="HG58" s="535"/>
      <c r="HH58" s="535"/>
    </row>
    <row r="59" spans="1:216" ht="16.5" customHeight="1" thickTop="1" thickBot="1">
      <c r="A59" s="535"/>
      <c r="B59" s="537"/>
      <c r="C59" s="537" t="s">
        <v>602</v>
      </c>
      <c r="D59" s="537" t="s">
        <v>603</v>
      </c>
      <c r="E59" s="537" t="s">
        <v>604</v>
      </c>
      <c r="F59" s="535"/>
      <c r="G59" s="631"/>
      <c r="H59" s="547">
        <v>318.91800000000001</v>
      </c>
      <c r="I59" s="627">
        <v>567.40800000000002</v>
      </c>
      <c r="J59" s="642">
        <v>217.542</v>
      </c>
      <c r="K59" s="616">
        <v>292.43599999999998</v>
      </c>
      <c r="L59" s="666">
        <v>476.07100000000003</v>
      </c>
      <c r="M59" s="670">
        <v>77.641000000000005</v>
      </c>
      <c r="N59" s="672">
        <v>679.96</v>
      </c>
      <c r="O59" s="540"/>
      <c r="P59" s="540"/>
      <c r="Q59" s="537"/>
      <c r="R59" s="535"/>
      <c r="S59" s="535"/>
      <c r="T59" s="537"/>
      <c r="U59" s="537" t="s">
        <v>602</v>
      </c>
      <c r="V59" s="537" t="s">
        <v>603</v>
      </c>
      <c r="W59" s="537" t="s">
        <v>604</v>
      </c>
      <c r="X59" s="535"/>
      <c r="Y59" s="631"/>
      <c r="Z59" s="547">
        <v>20.374516333352148</v>
      </c>
      <c r="AA59" s="627">
        <v>12.353544539379072</v>
      </c>
      <c r="AB59" s="642">
        <v>21.02628457952947</v>
      </c>
      <c r="AC59" s="616">
        <v>12.775102928504015</v>
      </c>
      <c r="AD59" s="666">
        <v>17.210458103938279</v>
      </c>
      <c r="AE59" s="670">
        <v>13.897296531471772</v>
      </c>
      <c r="AF59" s="672">
        <v>17.041296546855698</v>
      </c>
      <c r="AG59" s="540"/>
      <c r="AH59" s="540"/>
      <c r="AI59" s="537"/>
      <c r="AJ59" s="535"/>
      <c r="AK59" s="536"/>
      <c r="AL59" s="541"/>
      <c r="AM59" s="541" t="s">
        <v>602</v>
      </c>
      <c r="AN59" s="541" t="s">
        <v>603</v>
      </c>
      <c r="AO59" s="541" t="s">
        <v>604</v>
      </c>
      <c r="AP59" s="536"/>
      <c r="AQ59" s="634"/>
      <c r="AR59" s="554">
        <v>0.28701443225145301</v>
      </c>
      <c r="AS59" s="629">
        <v>0.83099864423274994</v>
      </c>
      <c r="AT59" s="647">
        <v>0.300948624499142</v>
      </c>
      <c r="AU59" s="619">
        <v>1.2828690931201001</v>
      </c>
      <c r="AV59" s="668">
        <v>1.3648549094796201</v>
      </c>
      <c r="AW59" s="671">
        <v>1.64376702159643</v>
      </c>
      <c r="AX59" s="673">
        <v>0.82149943336844389</v>
      </c>
      <c r="AY59" s="544"/>
      <c r="AZ59" s="544"/>
      <c r="BA59" s="541"/>
      <c r="BB59" s="536"/>
      <c r="BC59" s="536"/>
      <c r="BD59" s="541"/>
      <c r="BE59" s="541" t="s">
        <v>602</v>
      </c>
      <c r="BF59" s="541" t="s">
        <v>603</v>
      </c>
      <c r="BG59" s="541" t="s">
        <v>604</v>
      </c>
      <c r="BH59" s="536"/>
      <c r="BI59" s="634"/>
      <c r="BJ59" s="554">
        <v>1.1653594144889909</v>
      </c>
      <c r="BK59" s="629">
        <v>0.94576896166426982</v>
      </c>
      <c r="BL59" s="647">
        <v>1.1157448188165964</v>
      </c>
      <c r="BM59" s="619">
        <v>0.86875141056504668</v>
      </c>
      <c r="BN59" s="668">
        <v>0.96341978139815276</v>
      </c>
      <c r="BO59" s="671">
        <v>0.98287239103695212</v>
      </c>
      <c r="BP59" s="673">
        <v>0.95763574327901646</v>
      </c>
      <c r="BQ59" s="544"/>
      <c r="BR59" s="544"/>
      <c r="BS59" s="541"/>
      <c r="BT59" s="536"/>
      <c r="BU59" s="536"/>
      <c r="BV59" s="541"/>
      <c r="BW59" s="541" t="s">
        <v>602</v>
      </c>
      <c r="BX59" s="541" t="s">
        <v>603</v>
      </c>
      <c r="BY59" s="541" t="s">
        <v>604</v>
      </c>
      <c r="BZ59" s="536"/>
      <c r="CA59" s="634"/>
      <c r="CB59" s="554">
        <v>1.0705440936228121</v>
      </c>
      <c r="CC59" s="629">
        <v>1.2654186890209513</v>
      </c>
      <c r="CD59" s="647">
        <v>0.69484376867455477</v>
      </c>
      <c r="CE59" s="619">
        <v>0.6642902207662531</v>
      </c>
      <c r="CF59" s="668">
        <v>0.82987450926437445</v>
      </c>
      <c r="CG59" s="671">
        <v>1.2548808377661287</v>
      </c>
      <c r="CH59" s="673">
        <v>1.1276993315783281</v>
      </c>
      <c r="CI59" s="544"/>
      <c r="CJ59" s="544"/>
      <c r="CK59" s="541"/>
      <c r="CL59" s="536"/>
      <c r="CM59" s="536"/>
      <c r="CN59" s="541"/>
      <c r="CO59" s="541" t="s">
        <v>602</v>
      </c>
      <c r="CP59" s="541" t="s">
        <v>603</v>
      </c>
      <c r="CQ59" s="541" t="s">
        <v>604</v>
      </c>
      <c r="CR59" s="536"/>
      <c r="CS59" s="634"/>
      <c r="CT59" s="554">
        <v>1.1377046764372032</v>
      </c>
      <c r="CU59" s="629">
        <v>1.255036058709077</v>
      </c>
      <c r="CV59" s="647">
        <v>0.92551273144955915</v>
      </c>
      <c r="CW59" s="619">
        <v>1.1237964246877949</v>
      </c>
      <c r="CX59" s="668">
        <v>1.0745553184293939</v>
      </c>
      <c r="CY59" s="671">
        <v>1.0456000011269819</v>
      </c>
      <c r="CZ59" s="673">
        <v>0.97446099770574734</v>
      </c>
      <c r="DA59" s="544"/>
      <c r="DB59" s="544"/>
      <c r="DC59" s="541"/>
      <c r="DD59" s="536"/>
      <c r="DE59" s="536"/>
      <c r="DF59" s="541"/>
      <c r="DG59" s="541" t="s">
        <v>602</v>
      </c>
      <c r="DH59" s="541" t="s">
        <v>603</v>
      </c>
      <c r="DI59" s="541" t="s">
        <v>604</v>
      </c>
      <c r="DJ59" s="536"/>
      <c r="DK59" s="634"/>
      <c r="DL59" s="554">
        <v>1.1522192042271258</v>
      </c>
      <c r="DM59" s="629">
        <v>0.99903100330691819</v>
      </c>
      <c r="DN59" s="647">
        <v>1.0546141919048493</v>
      </c>
      <c r="DO59" s="619">
        <v>0.85347074874596851</v>
      </c>
      <c r="DP59" s="668">
        <v>0.95113870820809809</v>
      </c>
      <c r="DQ59" s="671">
        <v>1.0198802852383906</v>
      </c>
      <c r="DR59" s="673">
        <v>0.97984459748939656</v>
      </c>
      <c r="DS59" s="544"/>
      <c r="DT59" s="544"/>
      <c r="DU59" s="541"/>
      <c r="DV59" s="536"/>
      <c r="DW59" s="536"/>
      <c r="DX59" s="541"/>
      <c r="DY59" s="541" t="s">
        <v>602</v>
      </c>
      <c r="DZ59" s="541" t="s">
        <v>603</v>
      </c>
      <c r="EA59" s="541" t="s">
        <v>604</v>
      </c>
      <c r="EB59" s="536"/>
      <c r="EC59" s="634"/>
      <c r="ED59" s="554">
        <v>0.95254466104698399</v>
      </c>
      <c r="EE59" s="629">
        <v>0.95701760150835702</v>
      </c>
      <c r="EF59" s="647">
        <v>0.95725228404551199</v>
      </c>
      <c r="EG59" s="619">
        <v>1.01730367333167</v>
      </c>
      <c r="EH59" s="668">
        <v>1.01753880768115</v>
      </c>
      <c r="EI59" s="671">
        <v>0.96987863792237194</v>
      </c>
      <c r="EJ59" s="673">
        <v>0.97537737239746403</v>
      </c>
      <c r="EK59" s="544"/>
      <c r="EL59" s="544"/>
      <c r="EM59" s="541"/>
      <c r="EN59" s="536"/>
      <c r="EO59" s="251"/>
      <c r="EP59" s="252"/>
      <c r="EQ59" s="674" t="s">
        <v>602</v>
      </c>
      <c r="ER59" s="674" t="s">
        <v>603</v>
      </c>
      <c r="ES59" s="674" t="s">
        <v>604</v>
      </c>
      <c r="ET59" s="251"/>
      <c r="EU59" s="278"/>
      <c r="EV59" s="258">
        <v>0.99881029129028298</v>
      </c>
      <c r="EW59" s="276">
        <v>0.997661173343658</v>
      </c>
      <c r="EX59" s="282">
        <v>1.0019050836563099</v>
      </c>
      <c r="EY59" s="269">
        <v>0.99865698814392101</v>
      </c>
      <c r="EZ59" s="292">
        <v>1.0003738403320299</v>
      </c>
      <c r="FA59" s="294">
        <v>1.00055980682373</v>
      </c>
      <c r="FB59" s="296">
        <v>1.00060474872589</v>
      </c>
      <c r="FC59" s="255"/>
      <c r="FD59" s="255"/>
      <c r="FE59" s="252"/>
      <c r="FF59" s="251"/>
      <c r="FG59" s="536"/>
      <c r="FH59" s="541"/>
      <c r="FI59" s="541" t="s">
        <v>602</v>
      </c>
      <c r="FJ59" s="541" t="s">
        <v>603</v>
      </c>
      <c r="FK59" s="541" t="s">
        <v>604</v>
      </c>
      <c r="FL59" s="536"/>
      <c r="FM59" s="634"/>
      <c r="FN59" s="554">
        <v>1.1121972185794844</v>
      </c>
      <c r="FO59" s="629">
        <v>1.0077326376889997</v>
      </c>
      <c r="FP59" s="647">
        <v>1.0344101106320114</v>
      </c>
      <c r="FQ59" s="619">
        <v>0.86952091654242292</v>
      </c>
      <c r="FR59" s="668">
        <v>0.93936291310802378</v>
      </c>
      <c r="FS59" s="671">
        <v>1.0083893675599076</v>
      </c>
      <c r="FT59" s="673">
        <v>0.96464799963675518</v>
      </c>
      <c r="FU59" s="544"/>
      <c r="FV59" s="544"/>
      <c r="FW59" s="541"/>
      <c r="FX59" s="536"/>
      <c r="FY59" s="536"/>
      <c r="FZ59" s="541"/>
      <c r="GA59" s="541" t="s">
        <v>602</v>
      </c>
      <c r="GB59" s="541" t="s">
        <v>603</v>
      </c>
      <c r="GC59" s="541" t="s">
        <v>604</v>
      </c>
      <c r="GD59" s="536"/>
      <c r="GE59" s="634"/>
      <c r="GF59" s="554">
        <v>0.99967879674399063</v>
      </c>
      <c r="GG59" s="629">
        <v>1.3593691620491781</v>
      </c>
      <c r="GH59" s="647">
        <v>0.80808260588759873</v>
      </c>
      <c r="GI59" s="619">
        <v>0.95497038240845855</v>
      </c>
      <c r="GJ59" s="668">
        <v>0.8186122054273417</v>
      </c>
      <c r="GK59" s="671">
        <v>1.4842672323579036</v>
      </c>
      <c r="GL59" s="673">
        <v>0.98987936790399433</v>
      </c>
      <c r="GM59" s="544"/>
      <c r="GN59" s="544"/>
      <c r="GO59" s="541"/>
      <c r="GP59" s="536"/>
      <c r="GQ59" s="535"/>
      <c r="GR59" s="537"/>
      <c r="GS59" s="537" t="s">
        <v>602</v>
      </c>
      <c r="GT59" s="537" t="s">
        <v>603</v>
      </c>
      <c r="GU59" s="537" t="s">
        <v>604</v>
      </c>
      <c r="GV59" s="535"/>
      <c r="GW59" s="631"/>
      <c r="GX59" s="547">
        <v>1.0892437918920006</v>
      </c>
      <c r="GY59" s="627">
        <v>0.99979504772998806</v>
      </c>
      <c r="GZ59" s="642">
        <v>0.99548659961734776</v>
      </c>
      <c r="HA59" s="616">
        <v>0.88160988397306461</v>
      </c>
      <c r="HB59" s="666">
        <v>0.95574884909456914</v>
      </c>
      <c r="HC59" s="670">
        <v>1.0423280376263229</v>
      </c>
      <c r="HD59" s="672">
        <v>0.96303703016367925</v>
      </c>
      <c r="HE59" s="540"/>
      <c r="HF59" s="540"/>
      <c r="HG59" s="537"/>
      <c r="HH59" s="535"/>
    </row>
    <row r="60" spans="1:216" ht="16.5" customHeight="1" thickTop="1" thickBot="1">
      <c r="A60" s="535"/>
      <c r="B60" s="537"/>
      <c r="C60" s="537">
        <v>77.641000000000005</v>
      </c>
      <c r="D60" s="537">
        <v>253.78700000000001</v>
      </c>
      <c r="E60" s="297">
        <v>1306.3430000000001</v>
      </c>
      <c r="F60" s="535"/>
      <c r="G60" s="631"/>
      <c r="H60" s="622">
        <v>177.53299999999999</v>
      </c>
      <c r="I60" s="298">
        <v>1306.3430000000001</v>
      </c>
      <c r="J60" s="661">
        <v>190.929</v>
      </c>
      <c r="K60" s="675">
        <v>232.50899999999999</v>
      </c>
      <c r="L60" s="643">
        <v>643.22799999999995</v>
      </c>
      <c r="M60" s="643">
        <v>596.18799999999999</v>
      </c>
      <c r="N60" s="627">
        <v>311.06299999999999</v>
      </c>
      <c r="O60" s="644">
        <v>173.49</v>
      </c>
      <c r="P60" s="667">
        <v>234.36699999999999</v>
      </c>
      <c r="Q60" s="540"/>
      <c r="R60" s="535"/>
      <c r="S60" s="535"/>
      <c r="T60" s="537"/>
      <c r="U60" s="537">
        <v>5.5886691869916154</v>
      </c>
      <c r="V60" s="537">
        <v>18.123356830516148</v>
      </c>
      <c r="W60" s="537">
        <v>29.578073664188135</v>
      </c>
      <c r="X60" s="535"/>
      <c r="Y60" s="631"/>
      <c r="Z60" s="622">
        <v>19.312465851419173</v>
      </c>
      <c r="AA60" s="676">
        <v>14.569221100430743</v>
      </c>
      <c r="AB60" s="661">
        <v>19.807886701339243</v>
      </c>
      <c r="AC60" s="675">
        <v>11.357409820695114</v>
      </c>
      <c r="AD60" s="643">
        <v>15.994017673359989</v>
      </c>
      <c r="AE60" s="643">
        <v>16.842002858158835</v>
      </c>
      <c r="AF60" s="627">
        <v>17.615081189341065</v>
      </c>
      <c r="AG60" s="644">
        <v>29.578073664188135</v>
      </c>
      <c r="AH60" s="667">
        <v>16.792466516190419</v>
      </c>
      <c r="AI60" s="540"/>
      <c r="AJ60" s="535"/>
      <c r="AK60" s="536"/>
      <c r="AL60" s="541"/>
      <c r="AM60" s="299">
        <v>-0.12043435126542999</v>
      </c>
      <c r="AN60" s="541">
        <v>0.65602753311395601</v>
      </c>
      <c r="AO60" s="541">
        <v>2.4680681526660897</v>
      </c>
      <c r="AP60" s="536"/>
      <c r="AQ60" s="634"/>
      <c r="AR60" s="626">
        <v>0.352029083296657</v>
      </c>
      <c r="AS60" s="677">
        <v>0.75679216533899296</v>
      </c>
      <c r="AT60" s="665">
        <v>0.34185182303190204</v>
      </c>
      <c r="AU60" s="678">
        <v>1.28225646913052</v>
      </c>
      <c r="AV60" s="648">
        <v>1.0827722959220401</v>
      </c>
      <c r="AW60" s="648">
        <v>1.0052035562694099</v>
      </c>
      <c r="AX60" s="629">
        <v>1.1250043287873299</v>
      </c>
      <c r="AY60" s="649">
        <v>0.50181779079139199</v>
      </c>
      <c r="AZ60" s="669">
        <v>0.702527770772576</v>
      </c>
      <c r="BA60" s="544"/>
      <c r="BB60" s="536"/>
      <c r="BC60" s="536"/>
      <c r="BD60" s="541"/>
      <c r="BE60" s="541">
        <v>0.63809296217006872</v>
      </c>
      <c r="BF60" s="541">
        <v>1.04306451707684</v>
      </c>
      <c r="BG60" s="541">
        <v>1.3001487325892587</v>
      </c>
      <c r="BH60" s="536"/>
      <c r="BI60" s="634"/>
      <c r="BJ60" s="626">
        <v>1.0340302049478125</v>
      </c>
      <c r="BK60" s="677">
        <v>0.96922563599299727</v>
      </c>
      <c r="BL60" s="665">
        <v>1.0709825380115121</v>
      </c>
      <c r="BM60" s="678">
        <v>0.877002543449931</v>
      </c>
      <c r="BN60" s="648">
        <v>0.90323347631011086</v>
      </c>
      <c r="BO60" s="648">
        <v>0.93610415254919588</v>
      </c>
      <c r="BP60" s="629">
        <v>0.98048757406056009</v>
      </c>
      <c r="BQ60" s="649">
        <v>1.2185979739466251</v>
      </c>
      <c r="BR60" s="669">
        <v>0.9382874268775041</v>
      </c>
      <c r="BS60" s="544"/>
      <c r="BT60" s="536"/>
      <c r="BU60" s="536"/>
      <c r="BV60" s="541"/>
      <c r="BW60" s="541">
        <v>0.60167536917831033</v>
      </c>
      <c r="BX60" s="541">
        <v>0.95128192235331688</v>
      </c>
      <c r="BY60" s="541">
        <v>1.6982581269039603</v>
      </c>
      <c r="BZ60" s="536"/>
      <c r="CA60" s="634"/>
      <c r="CB60" s="626">
        <v>0.63869974173815569</v>
      </c>
      <c r="CC60" s="677">
        <v>1.3009886186093544</v>
      </c>
      <c r="CD60" s="665">
        <v>1.1499227134170293</v>
      </c>
      <c r="CE60" s="678">
        <v>0.96412847190861428</v>
      </c>
      <c r="CF60" s="648">
        <v>0.93355106976064473</v>
      </c>
      <c r="CG60" s="648">
        <v>0.96064611749984907</v>
      </c>
      <c r="CH60" s="629">
        <v>0.79319703725611856</v>
      </c>
      <c r="CI60" s="649">
        <v>0.79933965934635998</v>
      </c>
      <c r="CJ60" s="669">
        <v>0.91843241582646018</v>
      </c>
      <c r="CK60" s="544"/>
      <c r="CL60" s="536"/>
      <c r="CM60" s="536"/>
      <c r="CN60" s="541"/>
      <c r="CO60" s="541">
        <v>0.65103860453052054</v>
      </c>
      <c r="CP60" s="541">
        <v>0.97446099770574734</v>
      </c>
      <c r="CQ60" s="541">
        <v>1.5545690792111853</v>
      </c>
      <c r="CR60" s="536"/>
      <c r="CS60" s="634"/>
      <c r="CT60" s="626">
        <v>1.0666531891254021</v>
      </c>
      <c r="CU60" s="677">
        <v>1.2776895118663323</v>
      </c>
      <c r="CV60" s="665">
        <v>0.95230941541096426</v>
      </c>
      <c r="CW60" s="678">
        <v>1.5165240915405425</v>
      </c>
      <c r="CX60" s="648">
        <v>1.1189006852935506</v>
      </c>
      <c r="CY60" s="648">
        <v>1.0105832807772046</v>
      </c>
      <c r="CZ60" s="629">
        <v>1.0680197821663135</v>
      </c>
      <c r="DA60" s="649">
        <v>0.65103860453052054</v>
      </c>
      <c r="DB60" s="669">
        <v>0.88646452465577497</v>
      </c>
      <c r="DC60" s="544"/>
      <c r="DD60" s="536"/>
      <c r="DE60" s="536"/>
      <c r="DF60" s="541"/>
      <c r="DG60" s="541">
        <v>0.7336587041726762</v>
      </c>
      <c r="DH60" s="541">
        <v>1.0219511770209735</v>
      </c>
      <c r="DI60" s="541">
        <v>1.28665395870674</v>
      </c>
      <c r="DJ60" s="536"/>
      <c r="DK60" s="634"/>
      <c r="DL60" s="626">
        <v>0.9853794786231862</v>
      </c>
      <c r="DM60" s="677">
        <v>1.0239865234350027</v>
      </c>
      <c r="DN60" s="665">
        <v>1.0760440674796481</v>
      </c>
      <c r="DO60" s="678">
        <v>0.91455457149310104</v>
      </c>
      <c r="DP60" s="648">
        <v>0.91601560958681716</v>
      </c>
      <c r="DQ60" s="648">
        <v>0.9422982955678727</v>
      </c>
      <c r="DR60" s="629">
        <v>0.96042919763537893</v>
      </c>
      <c r="DS60" s="649">
        <v>1.1420210118530709</v>
      </c>
      <c r="DT60" s="669">
        <v>0.93362605785842356</v>
      </c>
      <c r="DU60" s="544"/>
      <c r="DV60" s="536"/>
      <c r="DW60" s="536"/>
      <c r="DX60" s="541"/>
      <c r="DY60" s="541">
        <v>0.92554091758505896</v>
      </c>
      <c r="DZ60" s="541">
        <v>0.96427977706594104</v>
      </c>
      <c r="EA60" s="541">
        <v>1.15030311752612</v>
      </c>
      <c r="EB60" s="536"/>
      <c r="EC60" s="634"/>
      <c r="ED60" s="626">
        <v>0.95539867026034497</v>
      </c>
      <c r="EE60" s="677">
        <v>0.962787457691471</v>
      </c>
      <c r="EF60" s="665">
        <v>0.96696768131389499</v>
      </c>
      <c r="EG60" s="678">
        <v>1.03359757553224</v>
      </c>
      <c r="EH60" s="648">
        <v>1.0800598712277301</v>
      </c>
      <c r="EI60" s="648">
        <v>1.05809515724854</v>
      </c>
      <c r="EJ60" s="629">
        <v>1.05673099239547</v>
      </c>
      <c r="EK60" s="649">
        <v>0.93526595811809798</v>
      </c>
      <c r="EL60" s="669">
        <v>0.93510990127661797</v>
      </c>
      <c r="EM60" s="544"/>
      <c r="EN60" s="536"/>
      <c r="EO60" s="251"/>
      <c r="EP60" s="252"/>
      <c r="EQ60" s="252">
        <v>0.99593394994735696</v>
      </c>
      <c r="ER60" s="252">
        <v>0.99975621700286899</v>
      </c>
      <c r="ES60" s="252">
        <v>1.0070384740829501</v>
      </c>
      <c r="ET60" s="251"/>
      <c r="EU60" s="278"/>
      <c r="EV60" s="274">
        <v>1.0007288455963099</v>
      </c>
      <c r="EW60" s="300">
        <v>0.99804174900054898</v>
      </c>
      <c r="EX60" s="291">
        <v>0.99958860874176003</v>
      </c>
      <c r="EY60" s="301">
        <v>0.99780303239822399</v>
      </c>
      <c r="EZ60" s="283">
        <v>1.0002582073211701</v>
      </c>
      <c r="FA60" s="283">
        <v>1.0008186101913501</v>
      </c>
      <c r="FB60" s="276">
        <v>1.0012903213501001</v>
      </c>
      <c r="FC60" s="284">
        <v>1.0065436363220199</v>
      </c>
      <c r="FD60" s="293">
        <v>0.99909138679504395</v>
      </c>
      <c r="FE60" s="255"/>
      <c r="FF60" s="251"/>
      <c r="FG60" s="536"/>
      <c r="FH60" s="541"/>
      <c r="FI60" s="541">
        <v>0.70241943267331541</v>
      </c>
      <c r="FJ60" s="541">
        <v>1.0242049452806232</v>
      </c>
      <c r="FK60" s="541">
        <v>1.3001948256126936</v>
      </c>
      <c r="FL60" s="536"/>
      <c r="FM60" s="634"/>
      <c r="FN60" s="626">
        <v>1.0288582984175845</v>
      </c>
      <c r="FO60" s="677">
        <v>0.97816536688577194</v>
      </c>
      <c r="FP60" s="665">
        <v>1.0710960813230992</v>
      </c>
      <c r="FQ60" s="678">
        <v>0.8728877513503176</v>
      </c>
      <c r="FR60" s="648">
        <v>0.88715620973828713</v>
      </c>
      <c r="FS60" s="648">
        <v>0.9137408193640093</v>
      </c>
      <c r="FT60" s="629">
        <v>0.97816592710545136</v>
      </c>
      <c r="FU60" s="649">
        <v>1.2624056620023114</v>
      </c>
      <c r="FV60" s="669">
        <v>0.98272653878460703</v>
      </c>
      <c r="FW60" s="544"/>
      <c r="FX60" s="536"/>
      <c r="FY60" s="536"/>
      <c r="FZ60" s="541"/>
      <c r="GA60" s="541">
        <v>0.63736397125968292</v>
      </c>
      <c r="GB60" s="541">
        <v>0.94069991466894221</v>
      </c>
      <c r="GC60" s="541">
        <v>1.9974479157648064</v>
      </c>
      <c r="GD60" s="536"/>
      <c r="GE60" s="634"/>
      <c r="GF60" s="626">
        <v>0.89003092030777375</v>
      </c>
      <c r="GG60" s="677">
        <v>1.2345290440565762</v>
      </c>
      <c r="GH60" s="665">
        <v>0.98605216140554863</v>
      </c>
      <c r="GI60" s="678">
        <v>1.2096097624177988</v>
      </c>
      <c r="GJ60" s="648">
        <v>0.75958000118154057</v>
      </c>
      <c r="GK60" s="648">
        <v>0.79263912977114603</v>
      </c>
      <c r="GL60" s="629">
        <v>0.79517402825151173</v>
      </c>
      <c r="GM60" s="649">
        <v>0.69169679268257533</v>
      </c>
      <c r="GN60" s="669">
        <v>0.86151827315705709</v>
      </c>
      <c r="GO60" s="544"/>
      <c r="GP60" s="536"/>
      <c r="GQ60" s="535"/>
      <c r="GR60" s="537"/>
      <c r="GS60" s="537">
        <v>0.82179679892200719</v>
      </c>
      <c r="GT60" s="537">
        <v>1.0015522756821083</v>
      </c>
      <c r="GU60" s="537">
        <v>1.2707903157580853</v>
      </c>
      <c r="GV60" s="535"/>
      <c r="GW60" s="631"/>
      <c r="GX60" s="622">
        <v>0.94771533369938676</v>
      </c>
      <c r="GY60" s="676">
        <v>1.0088718463367925</v>
      </c>
      <c r="GZ60" s="661">
        <v>1.0401670615541287</v>
      </c>
      <c r="HA60" s="675">
        <v>0.96978962512184752</v>
      </c>
      <c r="HB60" s="643">
        <v>0.96492813400374178</v>
      </c>
      <c r="HC60" s="643">
        <v>0.97653004546991651</v>
      </c>
      <c r="HD60" s="627">
        <v>0.99856095108544851</v>
      </c>
      <c r="HE60" s="644">
        <v>1.0592822056778728</v>
      </c>
      <c r="HF60" s="667">
        <v>0.88281807519566458</v>
      </c>
      <c r="HG60" s="540"/>
      <c r="HH60" s="535"/>
    </row>
    <row r="61" spans="1:216" ht="16.5" customHeight="1" thickTop="1" thickBot="1">
      <c r="A61" s="535"/>
      <c r="B61" s="537"/>
      <c r="C61" s="537"/>
      <c r="D61" s="535"/>
      <c r="E61" s="537"/>
      <c r="F61" s="535"/>
      <c r="G61" s="679"/>
      <c r="H61" s="632">
        <v>115.839</v>
      </c>
      <c r="I61" s="643">
        <v>284.76100000000002</v>
      </c>
      <c r="J61" s="633">
        <v>510.65300000000002</v>
      </c>
      <c r="K61" s="680">
        <v>265.07400000000001</v>
      </c>
      <c r="L61" s="644">
        <v>420.87400000000002</v>
      </c>
      <c r="M61" s="539">
        <v>337.12400000000002</v>
      </c>
      <c r="N61" s="681">
        <v>957.04399999999998</v>
      </c>
      <c r="O61" s="548">
        <v>174.911</v>
      </c>
      <c r="P61" s="548">
        <v>226.64500000000001</v>
      </c>
      <c r="Q61" s="682">
        <v>239.45500000000001</v>
      </c>
      <c r="R61" s="535"/>
      <c r="S61" s="535"/>
      <c r="T61" s="537"/>
      <c r="U61" s="537"/>
      <c r="V61" s="535"/>
      <c r="W61" s="537"/>
      <c r="X61" s="535"/>
      <c r="Y61" s="679"/>
      <c r="Z61" s="632">
        <v>24.385569626809627</v>
      </c>
      <c r="AA61" s="643">
        <v>21.238161124592203</v>
      </c>
      <c r="AB61" s="633">
        <v>14.570363828274777</v>
      </c>
      <c r="AC61" s="680">
        <v>14.412956381991442</v>
      </c>
      <c r="AD61" s="644">
        <v>13.700062251410161</v>
      </c>
      <c r="AE61" s="539">
        <v>12.811309785123576</v>
      </c>
      <c r="AF61" s="681">
        <v>16.258918085270896</v>
      </c>
      <c r="AG61" s="548">
        <v>25.726226480895996</v>
      </c>
      <c r="AH61" s="548">
        <v>23.417679631141212</v>
      </c>
      <c r="AI61" s="682">
        <v>24.30143450752751</v>
      </c>
      <c r="AJ61" s="535"/>
      <c r="AK61" s="536"/>
      <c r="AL61" s="541"/>
      <c r="AM61" s="541"/>
      <c r="AN61" s="536"/>
      <c r="AO61" s="541"/>
      <c r="AP61" s="536"/>
      <c r="AQ61" s="683"/>
      <c r="AR61" s="635">
        <v>0.28957028407603497</v>
      </c>
      <c r="AS61" s="648">
        <v>0.46990746632218405</v>
      </c>
      <c r="AT61" s="636">
        <v>1.30293304100633</v>
      </c>
      <c r="AU61" s="684">
        <v>1.0939877480268498</v>
      </c>
      <c r="AV61" s="649">
        <v>1.5212707221507999</v>
      </c>
      <c r="AW61" s="543">
        <v>1.36641627177596</v>
      </c>
      <c r="AX61" s="685">
        <v>0.95184622332453694</v>
      </c>
      <c r="AY61" s="555">
        <v>0.58782924897968802</v>
      </c>
      <c r="AZ61" s="555">
        <v>0.98738251253962495</v>
      </c>
      <c r="BA61" s="686">
        <v>0.341458339244127</v>
      </c>
      <c r="BB61" s="536"/>
      <c r="BC61" s="536"/>
      <c r="BD61" s="541"/>
      <c r="BE61" s="541"/>
      <c r="BF61" s="536"/>
      <c r="BG61" s="541"/>
      <c r="BH61" s="536"/>
      <c r="BI61" s="683"/>
      <c r="BJ61" s="635">
        <v>1.1300180099103065</v>
      </c>
      <c r="BK61" s="648">
        <v>1.0411076086612985</v>
      </c>
      <c r="BL61" s="636">
        <v>0.93989919524608689</v>
      </c>
      <c r="BM61" s="684">
        <v>0.83132864549144769</v>
      </c>
      <c r="BN61" s="649">
        <v>0.80526631782908897</v>
      </c>
      <c r="BO61" s="543">
        <v>0.8475526623734887</v>
      </c>
      <c r="BP61" s="685">
        <v>0.89547358846615199</v>
      </c>
      <c r="BQ61" s="555">
        <v>1.2758097332357599</v>
      </c>
      <c r="BR61" s="555">
        <v>1.0591148188797459</v>
      </c>
      <c r="BS61" s="686">
        <v>1.1998144223340503</v>
      </c>
      <c r="BT61" s="536"/>
      <c r="BU61" s="536"/>
      <c r="BV61" s="541"/>
      <c r="BW61" s="541"/>
      <c r="BX61" s="536"/>
      <c r="BY61" s="541"/>
      <c r="BZ61" s="536"/>
      <c r="CA61" s="683"/>
      <c r="CB61" s="635">
        <v>0.65651484765493484</v>
      </c>
      <c r="CC61" s="648">
        <v>0.96637344562633221</v>
      </c>
      <c r="CD61" s="636">
        <v>1.0519994742026386</v>
      </c>
      <c r="CE61" s="684">
        <v>0.78362846318386559</v>
      </c>
      <c r="CF61" s="649">
        <v>0.98224832432034292</v>
      </c>
      <c r="CG61" s="543">
        <v>1.1449568630533573</v>
      </c>
      <c r="CH61" s="685">
        <v>0.79187046259106164</v>
      </c>
      <c r="CI61" s="555">
        <v>0.78989368164380747</v>
      </c>
      <c r="CJ61" s="555">
        <v>0.6517011047011847</v>
      </c>
      <c r="CK61" s="686">
        <v>0.97691156741350149</v>
      </c>
      <c r="CL61" s="536"/>
      <c r="CM61" s="536"/>
      <c r="CN61" s="541"/>
      <c r="CO61" s="541"/>
      <c r="CP61" s="536"/>
      <c r="CQ61" s="541"/>
      <c r="CR61" s="536"/>
      <c r="CS61" s="683"/>
      <c r="CT61" s="635">
        <v>0.9775581572268407</v>
      </c>
      <c r="CU61" s="648">
        <v>0.83667301263164551</v>
      </c>
      <c r="CV61" s="636">
        <v>1.0733930379337828</v>
      </c>
      <c r="CW61" s="684">
        <v>1.1907450843915284</v>
      </c>
      <c r="CX61" s="649">
        <v>1.1272236465070307</v>
      </c>
      <c r="CY61" s="543">
        <v>1.2486121575444051</v>
      </c>
      <c r="CZ61" s="685">
        <v>0.92088392748922721</v>
      </c>
      <c r="DA61" s="555">
        <v>0.83071229796868118</v>
      </c>
      <c r="DB61" s="555">
        <v>0.80037131306669018</v>
      </c>
      <c r="DC61" s="686">
        <v>0.75656595184899045</v>
      </c>
      <c r="DD61" s="536"/>
      <c r="DE61" s="536"/>
      <c r="DF61" s="541"/>
      <c r="DG61" s="541"/>
      <c r="DH61" s="536"/>
      <c r="DI61" s="541"/>
      <c r="DJ61" s="536"/>
      <c r="DK61" s="683"/>
      <c r="DL61" s="635">
        <v>1.0638009523771681</v>
      </c>
      <c r="DM61" s="648">
        <v>1.0231733639401326</v>
      </c>
      <c r="DN61" s="636">
        <v>0.95961665833453857</v>
      </c>
      <c r="DO61" s="684">
        <v>0.84020624950082634</v>
      </c>
      <c r="DP61" s="649">
        <v>0.84100922993386995</v>
      </c>
      <c r="DQ61" s="543">
        <v>0.90180911214683324</v>
      </c>
      <c r="DR61" s="685">
        <v>0.88342333822267294</v>
      </c>
      <c r="DS61" s="555">
        <v>1.1958819959035627</v>
      </c>
      <c r="DT61" s="555">
        <v>0.99684784133923399</v>
      </c>
      <c r="DU61" s="686">
        <v>1.1532311341689252</v>
      </c>
      <c r="DV61" s="536"/>
      <c r="DW61" s="536"/>
      <c r="DX61" s="541"/>
      <c r="DY61" s="541"/>
      <c r="DZ61" s="536"/>
      <c r="EA61" s="541"/>
      <c r="EB61" s="536"/>
      <c r="EC61" s="683"/>
      <c r="ED61" s="635">
        <v>0.95418735577185798</v>
      </c>
      <c r="EE61" s="648">
        <v>0.97118752649108597</v>
      </c>
      <c r="EF61" s="636">
        <v>0.97301024409904902</v>
      </c>
      <c r="EG61" s="684">
        <v>1.1053004588017099</v>
      </c>
      <c r="EH61" s="649">
        <v>1.1244755285147601</v>
      </c>
      <c r="EI61" s="543">
        <v>1.11520329924982</v>
      </c>
      <c r="EJ61" s="685">
        <v>0.98700345541420598</v>
      </c>
      <c r="EK61" s="555">
        <v>0.94674605983541804</v>
      </c>
      <c r="EL61" s="555">
        <v>0.93905067798729802</v>
      </c>
      <c r="EM61" s="686">
        <v>0.93763440773055495</v>
      </c>
      <c r="EN61" s="536"/>
      <c r="EO61" s="251"/>
      <c r="EP61" s="252"/>
      <c r="EQ61" s="252"/>
      <c r="ER61" s="251"/>
      <c r="ES61" s="252"/>
      <c r="ET61" s="251"/>
      <c r="EU61" s="302"/>
      <c r="EV61" s="279">
        <v>1.00410068035126</v>
      </c>
      <c r="EW61" s="283">
        <v>1.00102055072784</v>
      </c>
      <c r="EX61" s="280">
        <v>0.99961298704147294</v>
      </c>
      <c r="EY61" s="303">
        <v>0.99769794940948497</v>
      </c>
      <c r="EZ61" s="284">
        <v>0.99805146455764804</v>
      </c>
      <c r="FA61" s="254">
        <v>0.99762886762618996</v>
      </c>
      <c r="FB61" s="304">
        <v>1.0016402006149301</v>
      </c>
      <c r="FC61" s="259">
        <v>1.00324559211731</v>
      </c>
      <c r="FD61" s="259">
        <v>1.00497114658356</v>
      </c>
      <c r="FE61" s="305">
        <v>1.0016448497772199</v>
      </c>
      <c r="FF61" s="251"/>
      <c r="FG61" s="536"/>
      <c r="FH61" s="541"/>
      <c r="FI61" s="541"/>
      <c r="FJ61" s="536"/>
      <c r="FK61" s="541"/>
      <c r="FL61" s="536"/>
      <c r="FM61" s="683"/>
      <c r="FN61" s="635">
        <v>1.1697926842090662</v>
      </c>
      <c r="FO61" s="648">
        <v>0.99182072278101274</v>
      </c>
      <c r="FP61" s="636">
        <v>0.93674022735823936</v>
      </c>
      <c r="FQ61" s="684">
        <v>0.80579478779350289</v>
      </c>
      <c r="FR61" s="649">
        <v>0.83708339780340424</v>
      </c>
      <c r="FS61" s="543">
        <v>0.89776425863981213</v>
      </c>
      <c r="FT61" s="685">
        <v>0.91946789265529905</v>
      </c>
      <c r="FU61" s="555">
        <v>1.2312203110729343</v>
      </c>
      <c r="FV61" s="555">
        <v>1.0935875817719474</v>
      </c>
      <c r="FW61" s="686">
        <v>1.2337681610310287</v>
      </c>
      <c r="FX61" s="536"/>
      <c r="FY61" s="536"/>
      <c r="FZ61" s="541"/>
      <c r="GA61" s="541"/>
      <c r="GB61" s="536"/>
      <c r="GC61" s="541"/>
      <c r="GD61" s="536"/>
      <c r="GE61" s="683"/>
      <c r="GF61" s="635">
        <v>0.927320124806844</v>
      </c>
      <c r="GG61" s="648">
        <v>0.74858461350044425</v>
      </c>
      <c r="GH61" s="636">
        <v>1.1644940399840988</v>
      </c>
      <c r="GI61" s="684">
        <v>0.66011354376513731</v>
      </c>
      <c r="GJ61" s="649">
        <v>0.67007131291075239</v>
      </c>
      <c r="GK61" s="543">
        <v>0.7739175255247327</v>
      </c>
      <c r="GL61" s="685">
        <v>0.82162849879420385</v>
      </c>
      <c r="GM61" s="555">
        <v>0.87801823141483382</v>
      </c>
      <c r="GN61" s="555">
        <v>0.71601472015707379</v>
      </c>
      <c r="GO61" s="686">
        <v>1.0883404501889709</v>
      </c>
      <c r="GP61" s="536"/>
      <c r="GQ61" s="535"/>
      <c r="GR61" s="537"/>
      <c r="GS61" s="537"/>
      <c r="GT61" s="535"/>
      <c r="GU61" s="537"/>
      <c r="GV61" s="535"/>
      <c r="GW61" s="679"/>
      <c r="GX61" s="632">
        <v>1.0284356542898734</v>
      </c>
      <c r="GY61" s="643">
        <v>0.97251472865351096</v>
      </c>
      <c r="GZ61" s="633">
        <v>0.95856438233207675</v>
      </c>
      <c r="HA61" s="680">
        <v>0.89643513332130342</v>
      </c>
      <c r="HB61" s="644">
        <v>0.91591018403395874</v>
      </c>
      <c r="HC61" s="539">
        <v>0.98070647571416303</v>
      </c>
      <c r="HD61" s="681">
        <v>0.87669161671370588</v>
      </c>
      <c r="HE61" s="548">
        <v>1.1222470604713215</v>
      </c>
      <c r="HF61" s="548">
        <v>0.93636787367332464</v>
      </c>
      <c r="HG61" s="682">
        <v>1.0999687165707277</v>
      </c>
      <c r="HH61" s="535"/>
    </row>
    <row r="62" spans="1:216" ht="16.5" customHeight="1" thickTop="1" thickBot="1">
      <c r="A62" s="535"/>
      <c r="B62" s="535"/>
      <c r="C62" s="535"/>
      <c r="D62" s="535"/>
      <c r="E62" s="535"/>
      <c r="F62" s="535"/>
      <c r="G62" s="652">
        <v>187.09899999999999</v>
      </c>
      <c r="H62" s="633">
        <v>309.58999999999997</v>
      </c>
      <c r="I62" s="539">
        <v>556.94100000000003</v>
      </c>
      <c r="J62" s="616">
        <v>310.69099999999997</v>
      </c>
      <c r="K62" s="622">
        <v>376.06</v>
      </c>
      <c r="L62" s="616">
        <v>279.78899999999999</v>
      </c>
      <c r="M62" s="637">
        <v>316.64999999999998</v>
      </c>
      <c r="N62" s="652">
        <v>250.071</v>
      </c>
      <c r="O62" s="643">
        <v>348.6</v>
      </c>
      <c r="P62" s="666">
        <v>405.78100000000001</v>
      </c>
      <c r="Q62" s="667">
        <v>184.834</v>
      </c>
      <c r="R62" s="535"/>
      <c r="S62" s="535"/>
      <c r="T62" s="535"/>
      <c r="U62" s="535"/>
      <c r="V62" s="535"/>
      <c r="W62" s="535"/>
      <c r="X62" s="535"/>
      <c r="Y62" s="652">
        <v>24.352882698464448</v>
      </c>
      <c r="Z62" s="633">
        <v>21.924157757033498</v>
      </c>
      <c r="AA62" s="539">
        <v>18.075882364559263</v>
      </c>
      <c r="AB62" s="616">
        <v>13.127834407819988</v>
      </c>
      <c r="AC62" s="622">
        <v>10.321491251396054</v>
      </c>
      <c r="AD62" s="616">
        <v>8.9646126187948774</v>
      </c>
      <c r="AE62" s="637">
        <v>9.6371387967787783</v>
      </c>
      <c r="AF62" s="652">
        <v>22.508007725805872</v>
      </c>
      <c r="AG62" s="643">
        <v>22.276247848537007</v>
      </c>
      <c r="AH62" s="666">
        <v>21.654537792553125</v>
      </c>
      <c r="AI62" s="667">
        <v>23.357174545808672</v>
      </c>
      <c r="AJ62" s="535"/>
      <c r="AK62" s="536"/>
      <c r="AL62" s="536"/>
      <c r="AM62" s="536"/>
      <c r="AN62" s="536"/>
      <c r="AO62" s="536"/>
      <c r="AP62" s="536"/>
      <c r="AQ62" s="655">
        <v>0.554660288617015</v>
      </c>
      <c r="AR62" s="636">
        <v>0.58509171940386306</v>
      </c>
      <c r="AS62" s="543">
        <v>0.87188621982932113</v>
      </c>
      <c r="AT62" s="619">
        <v>1.60322301089764</v>
      </c>
      <c r="AU62" s="626">
        <v>1.17521667852998</v>
      </c>
      <c r="AV62" s="619">
        <v>1.7396330833435101</v>
      </c>
      <c r="AW62" s="638">
        <v>1.2327099218964599</v>
      </c>
      <c r="AX62" s="655">
        <v>0.67554842680692695</v>
      </c>
      <c r="AY62" s="648">
        <v>0.87211849167943001</v>
      </c>
      <c r="AZ62" s="668">
        <v>0.43198894709348695</v>
      </c>
      <c r="BA62" s="669">
        <v>0.40265275165438702</v>
      </c>
      <c r="BB62" s="536"/>
      <c r="BC62" s="536"/>
      <c r="BD62" s="536"/>
      <c r="BE62" s="536"/>
      <c r="BF62" s="536"/>
      <c r="BG62" s="536"/>
      <c r="BH62" s="536"/>
      <c r="BI62" s="655">
        <v>1.081871846589239</v>
      </c>
      <c r="BJ62" s="636">
        <v>1.0539125335120643</v>
      </c>
      <c r="BK62" s="543">
        <v>0.89118596045182519</v>
      </c>
      <c r="BL62" s="619">
        <v>0.88171205474249337</v>
      </c>
      <c r="BM62" s="626">
        <v>0.75468708450779132</v>
      </c>
      <c r="BN62" s="619">
        <v>0.69751167397574598</v>
      </c>
      <c r="BO62" s="638">
        <v>0.75877832385915045</v>
      </c>
      <c r="BP62" s="655">
        <v>1.0942875973223605</v>
      </c>
      <c r="BQ62" s="648">
        <v>1.1141065153471026</v>
      </c>
      <c r="BR62" s="668">
        <v>1.0460540907533866</v>
      </c>
      <c r="BS62" s="669">
        <v>1.0764374215512298</v>
      </c>
      <c r="BT62" s="536"/>
      <c r="BU62" s="536"/>
      <c r="BV62" s="536"/>
      <c r="BW62" s="536"/>
      <c r="BX62" s="536"/>
      <c r="BY62" s="536"/>
      <c r="BZ62" s="536"/>
      <c r="CA62" s="655">
        <v>0.76293758585027183</v>
      </c>
      <c r="CB62" s="636">
        <v>0.64442962870247744</v>
      </c>
      <c r="CC62" s="543">
        <v>0.72370928877565133</v>
      </c>
      <c r="CD62" s="619">
        <v>0.64857683156254931</v>
      </c>
      <c r="CE62" s="626">
        <v>0.89822003137797157</v>
      </c>
      <c r="CF62" s="619">
        <v>1.3872870493479015</v>
      </c>
      <c r="CG62" s="638">
        <v>1.1737357887257225</v>
      </c>
      <c r="CH62" s="655">
        <v>0.76211843336492435</v>
      </c>
      <c r="CI62" s="648">
        <v>1.1039698974469305</v>
      </c>
      <c r="CJ62" s="668">
        <v>0.87488887170665952</v>
      </c>
      <c r="CK62" s="669">
        <v>0.79919794585952797</v>
      </c>
      <c r="CL62" s="536"/>
      <c r="CM62" s="536"/>
      <c r="CN62" s="536"/>
      <c r="CO62" s="536"/>
      <c r="CP62" s="536"/>
      <c r="CQ62" s="536"/>
      <c r="CR62" s="536"/>
      <c r="CS62" s="655">
        <v>0.75024343729790111</v>
      </c>
      <c r="CT62" s="636">
        <v>0.83214447939209923</v>
      </c>
      <c r="CU62" s="543">
        <v>1.0616678876218486</v>
      </c>
      <c r="CV62" s="619">
        <v>1.2933792135916393</v>
      </c>
      <c r="CW62" s="626">
        <v>1.186072036377174</v>
      </c>
      <c r="CX62" s="619">
        <v>0.90222933621407564</v>
      </c>
      <c r="CY62" s="638">
        <v>1.1893983893889153</v>
      </c>
      <c r="CZ62" s="655">
        <v>0.89102526132578352</v>
      </c>
      <c r="DA62" s="648">
        <v>0.88882530120481928</v>
      </c>
      <c r="DB62" s="668">
        <v>0.84912389626424101</v>
      </c>
      <c r="DC62" s="669">
        <v>0.77050945037168483</v>
      </c>
      <c r="DD62" s="536"/>
      <c r="DE62" s="536"/>
      <c r="DF62" s="536"/>
      <c r="DG62" s="536"/>
      <c r="DH62" s="536"/>
      <c r="DI62" s="536"/>
      <c r="DJ62" s="536"/>
      <c r="DK62" s="655">
        <v>1.0277726017734845</v>
      </c>
      <c r="DL62" s="636">
        <v>0.99291782529091288</v>
      </c>
      <c r="DM62" s="543">
        <v>0.87707510216005669</v>
      </c>
      <c r="DN62" s="619">
        <v>0.86930226062180793</v>
      </c>
      <c r="DO62" s="626">
        <v>0.79073893375704896</v>
      </c>
      <c r="DP62" s="619">
        <v>0.79325235955671591</v>
      </c>
      <c r="DQ62" s="638">
        <v>0.82913010434998347</v>
      </c>
      <c r="DR62" s="655">
        <v>1.0438398135904274</v>
      </c>
      <c r="DS62" s="648">
        <v>1.103478157676183</v>
      </c>
      <c r="DT62" s="668">
        <v>1.016233908233487</v>
      </c>
      <c r="DU62" s="669">
        <v>1.028678253807217</v>
      </c>
      <c r="DV62" s="536"/>
      <c r="DW62" s="536"/>
      <c r="DX62" s="536"/>
      <c r="DY62" s="536"/>
      <c r="DZ62" s="536"/>
      <c r="EA62" s="536"/>
      <c r="EB62" s="536"/>
      <c r="EC62" s="655">
        <v>0.94418968090255795</v>
      </c>
      <c r="ED62" s="636">
        <v>0.95546891999591199</v>
      </c>
      <c r="EE62" s="543">
        <v>1.0533476498794101</v>
      </c>
      <c r="EF62" s="619">
        <v>1.09493786109193</v>
      </c>
      <c r="EG62" s="626">
        <v>1.1155687404655901</v>
      </c>
      <c r="EH62" s="619">
        <v>1.15030311752612</v>
      </c>
      <c r="EI62" s="638">
        <v>1.1178290941611899</v>
      </c>
      <c r="EJ62" s="655">
        <v>0.96782690024218998</v>
      </c>
      <c r="EK62" s="648">
        <v>0.97482200758595405</v>
      </c>
      <c r="EL62" s="668">
        <v>0.96219667698357603</v>
      </c>
      <c r="EM62" s="669">
        <v>0.99925181315625899</v>
      </c>
      <c r="EN62" s="536"/>
      <c r="EO62" s="251"/>
      <c r="EP62" s="251"/>
      <c r="EQ62" s="251"/>
      <c r="ER62" s="251"/>
      <c r="ES62" s="251"/>
      <c r="ET62" s="251"/>
      <c r="EU62" s="285">
        <v>1.00268626213074</v>
      </c>
      <c r="EV62" s="280">
        <v>1.0016282796859699</v>
      </c>
      <c r="EW62" s="254">
        <v>1.0019848346710201</v>
      </c>
      <c r="EX62" s="269">
        <v>0.99800729751586903</v>
      </c>
      <c r="EY62" s="274">
        <v>0.99730634689331099</v>
      </c>
      <c r="EZ62" s="269">
        <v>0.99618190526962302</v>
      </c>
      <c r="FA62" s="295">
        <v>0.99682325124740601</v>
      </c>
      <c r="FB62" s="285">
        <v>1.0070384740829501</v>
      </c>
      <c r="FC62" s="283">
        <v>1.00188767910004</v>
      </c>
      <c r="FD62" s="292">
        <v>1.0023341178894001</v>
      </c>
      <c r="FE62" s="293">
        <v>1.00059378147125</v>
      </c>
      <c r="FF62" s="251"/>
      <c r="FG62" s="536"/>
      <c r="FH62" s="536"/>
      <c r="FI62" s="536"/>
      <c r="FJ62" s="536"/>
      <c r="FK62" s="536"/>
      <c r="FL62" s="536"/>
      <c r="FM62" s="655">
        <v>1.1596457128186468</v>
      </c>
      <c r="FN62" s="636">
        <v>1.0785804749767338</v>
      </c>
      <c r="FO62" s="543">
        <v>0.890361372083736</v>
      </c>
      <c r="FP62" s="619">
        <v>0.84641522533140012</v>
      </c>
      <c r="FQ62" s="626">
        <v>0.82005278245442748</v>
      </c>
      <c r="FR62" s="619">
        <v>0.72749236287978802</v>
      </c>
      <c r="FS62" s="638">
        <v>0.83564771073586919</v>
      </c>
      <c r="FT62" s="655">
        <v>1.0632243587352432</v>
      </c>
      <c r="FU62" s="648">
        <v>1.1227701594483477</v>
      </c>
      <c r="FV62" s="668">
        <v>1.0603416994307742</v>
      </c>
      <c r="FW62" s="669">
        <v>1.0529811969794518</v>
      </c>
      <c r="FX62" s="536"/>
      <c r="FY62" s="536"/>
      <c r="FZ62" s="536"/>
      <c r="GA62" s="536"/>
      <c r="GB62" s="536"/>
      <c r="GC62" s="536"/>
      <c r="GD62" s="536"/>
      <c r="GE62" s="655">
        <v>0.80198125390835873</v>
      </c>
      <c r="GF62" s="636">
        <v>0.84050160090765202</v>
      </c>
      <c r="GG62" s="543">
        <v>0.70450370865136525</v>
      </c>
      <c r="GH62" s="619">
        <v>0.84343216008831923</v>
      </c>
      <c r="GI62" s="626">
        <v>0.85496696005956496</v>
      </c>
      <c r="GJ62" s="619">
        <v>0.83706259449084841</v>
      </c>
      <c r="GK62" s="638">
        <v>0.90798722959103106</v>
      </c>
      <c r="GL62" s="655">
        <v>0.68939021317945703</v>
      </c>
      <c r="GM62" s="648">
        <v>0.99726459409064827</v>
      </c>
      <c r="GN62" s="668">
        <v>0.78192578016220571</v>
      </c>
      <c r="GO62" s="669">
        <v>0.75148587719250792</v>
      </c>
      <c r="GP62" s="536"/>
      <c r="GQ62" s="535"/>
      <c r="GR62" s="535"/>
      <c r="GS62" s="535"/>
      <c r="GT62" s="535"/>
      <c r="GU62" s="535"/>
      <c r="GV62" s="535"/>
      <c r="GW62" s="652">
        <v>0.9922429312718819</v>
      </c>
      <c r="GX62" s="633">
        <v>0.95506011271208491</v>
      </c>
      <c r="GY62" s="539">
        <v>0.90727393778648902</v>
      </c>
      <c r="GZ62" s="616">
        <v>0.93887125346816591</v>
      </c>
      <c r="HA62" s="622">
        <v>0.88310787501338073</v>
      </c>
      <c r="HB62" s="616">
        <v>0.8962415312131734</v>
      </c>
      <c r="HC62" s="637">
        <v>0.92577283409287692</v>
      </c>
      <c r="HD62" s="652">
        <v>0.99287019133610832</v>
      </c>
      <c r="HE62" s="643">
        <v>1.0777808560583004</v>
      </c>
      <c r="HF62" s="666">
        <v>0.97145457273992508</v>
      </c>
      <c r="HG62" s="667">
        <v>1.0082971580199418</v>
      </c>
      <c r="HH62" s="535"/>
    </row>
    <row r="63" spans="1:216" ht="16.5" customHeight="1" thickTop="1" thickBot="1">
      <c r="A63" s="535"/>
      <c r="B63" s="537"/>
      <c r="C63" s="537"/>
      <c r="D63" s="537"/>
      <c r="E63" s="535"/>
      <c r="F63" s="679"/>
      <c r="G63" s="687">
        <v>643.34299999999996</v>
      </c>
      <c r="H63" s="688">
        <v>235.14099999999999</v>
      </c>
      <c r="I63" s="689">
        <v>738.98</v>
      </c>
      <c r="J63" s="616">
        <v>434.8</v>
      </c>
      <c r="K63" s="622">
        <v>217.48400000000001</v>
      </c>
      <c r="L63" s="642">
        <v>249.48</v>
      </c>
      <c r="M63" s="616">
        <v>310.00299999999999</v>
      </c>
      <c r="N63" s="616">
        <v>314.98700000000002</v>
      </c>
      <c r="O63" s="539">
        <v>277.00200000000001</v>
      </c>
      <c r="P63" s="641">
        <v>390.06099999999998</v>
      </c>
      <c r="Q63" s="616">
        <v>277.60700000000003</v>
      </c>
      <c r="R63" s="690"/>
      <c r="S63" s="535"/>
      <c r="T63" s="537"/>
      <c r="U63" s="537"/>
      <c r="V63" s="537"/>
      <c r="W63" s="535"/>
      <c r="X63" s="679"/>
      <c r="Y63" s="687">
        <v>20.769014351597825</v>
      </c>
      <c r="Z63" s="688">
        <v>15.214275689905204</v>
      </c>
      <c r="AA63" s="689">
        <v>16.699504722725919</v>
      </c>
      <c r="AB63" s="616">
        <v>10.668353265869365</v>
      </c>
      <c r="AC63" s="622">
        <v>9.4314984090783689</v>
      </c>
      <c r="AD63" s="642">
        <v>8.6944845278178615</v>
      </c>
      <c r="AE63" s="616">
        <v>9.7134543859252975</v>
      </c>
      <c r="AF63" s="616">
        <v>11.679529631381612</v>
      </c>
      <c r="AG63" s="539">
        <v>17.864491953126695</v>
      </c>
      <c r="AH63" s="641">
        <v>19.77383024706392</v>
      </c>
      <c r="AI63" s="616">
        <v>17.773687262929251</v>
      </c>
      <c r="AJ63" s="690"/>
      <c r="AK63" s="536"/>
      <c r="AL63" s="541"/>
      <c r="AM63" s="541"/>
      <c r="AN63" s="541"/>
      <c r="AO63" s="536"/>
      <c r="AP63" s="683"/>
      <c r="AQ63" s="691">
        <v>0.74254591017961502</v>
      </c>
      <c r="AR63" s="692">
        <v>0.86616752669215202</v>
      </c>
      <c r="AS63" s="693">
        <v>0.70959273725748095</v>
      </c>
      <c r="AT63" s="619">
        <v>0.82714706659316994</v>
      </c>
      <c r="AU63" s="626">
        <v>0.722062587738037</v>
      </c>
      <c r="AV63" s="647">
        <v>1.68005581945181</v>
      </c>
      <c r="AW63" s="619">
        <v>1.1715860106050999</v>
      </c>
      <c r="AX63" s="619">
        <v>1.6160262748599101</v>
      </c>
      <c r="AY63" s="543">
        <v>1.2023059651255601</v>
      </c>
      <c r="AZ63" s="646">
        <v>0.67146760411560502</v>
      </c>
      <c r="BA63" s="619">
        <v>0.84556927904486712</v>
      </c>
      <c r="BB63" s="694"/>
      <c r="BC63" s="536"/>
      <c r="BD63" s="541"/>
      <c r="BE63" s="541"/>
      <c r="BF63" s="541"/>
      <c r="BG63" s="536"/>
      <c r="BH63" s="683"/>
      <c r="BI63" s="691">
        <v>1.0105857217689476</v>
      </c>
      <c r="BJ63" s="692">
        <v>0.90416873546085119</v>
      </c>
      <c r="BK63" s="693">
        <v>0.85962204660477959</v>
      </c>
      <c r="BL63" s="619">
        <v>0.7709876667433303</v>
      </c>
      <c r="BM63" s="626">
        <v>0.72388938669051517</v>
      </c>
      <c r="BN63" s="647">
        <v>0.78546777296777293</v>
      </c>
      <c r="BO63" s="619">
        <v>0.78132278155372692</v>
      </c>
      <c r="BP63" s="619">
        <v>0.79374560497734825</v>
      </c>
      <c r="BQ63" s="543">
        <v>1.0249167876044216</v>
      </c>
      <c r="BR63" s="646">
        <v>0.97894071376015546</v>
      </c>
      <c r="BS63" s="619">
        <v>0.97895417352588376</v>
      </c>
      <c r="BT63" s="694"/>
      <c r="BU63" s="536"/>
      <c r="BV63" s="541"/>
      <c r="BW63" s="541"/>
      <c r="BX63" s="541"/>
      <c r="BY63" s="536"/>
      <c r="BZ63" s="683"/>
      <c r="CA63" s="691">
        <v>0.92443941256841222</v>
      </c>
      <c r="CB63" s="692">
        <v>0.81135181922761235</v>
      </c>
      <c r="CC63" s="693">
        <v>0.90707935262118056</v>
      </c>
      <c r="CD63" s="619">
        <v>1.115718146274149</v>
      </c>
      <c r="CE63" s="626">
        <v>1.3795858258538558</v>
      </c>
      <c r="CF63" s="647">
        <v>1.6982581269039603</v>
      </c>
      <c r="CG63" s="619">
        <v>0.99019555859136843</v>
      </c>
      <c r="CH63" s="619">
        <v>0.90803717693111141</v>
      </c>
      <c r="CI63" s="543">
        <v>0.77908496599302535</v>
      </c>
      <c r="CJ63" s="646">
        <v>0.8196565729462828</v>
      </c>
      <c r="CK63" s="619">
        <v>0.85397944531297842</v>
      </c>
      <c r="CL63" s="694"/>
      <c r="CM63" s="536"/>
      <c r="CN63" s="541"/>
      <c r="CO63" s="541"/>
      <c r="CP63" s="541"/>
      <c r="CQ63" s="536"/>
      <c r="CR63" s="683"/>
      <c r="CS63" s="691">
        <v>0.83302656980801848</v>
      </c>
      <c r="CT63" s="692">
        <v>1.1004059133668735</v>
      </c>
      <c r="CU63" s="693">
        <v>0.9025400721264446</v>
      </c>
      <c r="CV63" s="619">
        <v>1.1179063649954002</v>
      </c>
      <c r="CW63" s="626">
        <v>0.96628214604292728</v>
      </c>
      <c r="CX63" s="647">
        <v>1.0581485740339907</v>
      </c>
      <c r="CY63" s="619">
        <v>1.3771424187830441</v>
      </c>
      <c r="CZ63" s="619">
        <v>1.2878121755818495</v>
      </c>
      <c r="DA63" s="543">
        <v>1.2065411531324683</v>
      </c>
      <c r="DB63" s="646">
        <v>0.95499798428963678</v>
      </c>
      <c r="DC63" s="619">
        <v>1.1185091469235287</v>
      </c>
      <c r="DD63" s="694"/>
      <c r="DE63" s="536"/>
      <c r="DF63" s="541"/>
      <c r="DG63" s="541"/>
      <c r="DH63" s="541"/>
      <c r="DI63" s="536"/>
      <c r="DJ63" s="683"/>
      <c r="DK63" s="691">
        <v>0.99232296677467924</v>
      </c>
      <c r="DL63" s="692">
        <v>0.9005698673560778</v>
      </c>
      <c r="DM63" s="693">
        <v>0.86740531091624784</v>
      </c>
      <c r="DN63" s="619">
        <v>0.82898414292895406</v>
      </c>
      <c r="DO63" s="626">
        <v>0.81688255205199301</v>
      </c>
      <c r="DP63" s="647">
        <v>0.91223652316260118</v>
      </c>
      <c r="DQ63" s="619">
        <v>0.8324611446183211</v>
      </c>
      <c r="DR63" s="619">
        <v>0.8286992642372849</v>
      </c>
      <c r="DS63" s="543">
        <v>1.0013572887262223</v>
      </c>
      <c r="DT63" s="646">
        <v>0.95780003755529719</v>
      </c>
      <c r="DU63" s="619">
        <v>0.9689361952926403</v>
      </c>
      <c r="DV63" s="694"/>
      <c r="DW63" s="536"/>
      <c r="DX63" s="541"/>
      <c r="DY63" s="541"/>
      <c r="DZ63" s="541"/>
      <c r="EA63" s="536"/>
      <c r="EB63" s="683"/>
      <c r="EC63" s="691">
        <v>0.973878936489464</v>
      </c>
      <c r="ED63" s="692">
        <v>1.0064058357252601</v>
      </c>
      <c r="EE63" s="693">
        <v>1.0145650433156901</v>
      </c>
      <c r="EF63" s="619">
        <v>1.1161366414893801</v>
      </c>
      <c r="EG63" s="626">
        <v>1.1398746202143699</v>
      </c>
      <c r="EH63" s="647">
        <v>1.14488498294452</v>
      </c>
      <c r="EI63" s="619">
        <v>1.1142840671966701</v>
      </c>
      <c r="EJ63" s="619">
        <v>1.0964011667861</v>
      </c>
      <c r="EK63" s="543">
        <v>1.0810245397535501</v>
      </c>
      <c r="EL63" s="646">
        <v>1.01021014868522</v>
      </c>
      <c r="EM63" s="619">
        <v>1.03694647347113</v>
      </c>
      <c r="EN63" s="694"/>
      <c r="EO63" s="251"/>
      <c r="EP63" s="252"/>
      <c r="EQ63" s="252"/>
      <c r="ER63" s="252"/>
      <c r="ES63" s="251"/>
      <c r="ET63" s="302"/>
      <c r="EU63" s="306">
        <v>1.0017180442810101</v>
      </c>
      <c r="EV63" s="307">
        <v>0.99936383962631203</v>
      </c>
      <c r="EW63" s="308">
        <v>1.00155484676361</v>
      </c>
      <c r="EX63" s="269">
        <v>0.997081339359283</v>
      </c>
      <c r="EY63" s="274">
        <v>0.99611300230026201</v>
      </c>
      <c r="EZ63" s="282">
        <v>0.99632716178893999</v>
      </c>
      <c r="FA63" s="269">
        <v>0.99687677621841397</v>
      </c>
      <c r="FB63" s="269">
        <v>0.99736297130584695</v>
      </c>
      <c r="FC63" s="254">
        <v>0.99830120801925704</v>
      </c>
      <c r="FD63" s="281">
        <v>1.0022928714752199</v>
      </c>
      <c r="FE63" s="269">
        <v>0.99971836805343595</v>
      </c>
      <c r="FF63" s="309"/>
      <c r="FG63" s="536"/>
      <c r="FH63" s="541"/>
      <c r="FI63" s="541"/>
      <c r="FJ63" s="541"/>
      <c r="FK63" s="536"/>
      <c r="FL63" s="683"/>
      <c r="FM63" s="691">
        <v>1.0249770083538843</v>
      </c>
      <c r="FN63" s="692">
        <v>0.93403028215068828</v>
      </c>
      <c r="FO63" s="693">
        <v>0.87103818397715094</v>
      </c>
      <c r="FP63" s="619">
        <v>0.82475657983339468</v>
      </c>
      <c r="FQ63" s="626">
        <v>0.79427022583683393</v>
      </c>
      <c r="FR63" s="647">
        <v>0.82497223864309766</v>
      </c>
      <c r="FS63" s="619">
        <v>0.85864929389607203</v>
      </c>
      <c r="FT63" s="619">
        <v>0.82785815064701718</v>
      </c>
      <c r="FU63" s="543">
        <v>0.99207087830283169</v>
      </c>
      <c r="FV63" s="646">
        <v>0.98338700724654349</v>
      </c>
      <c r="FW63" s="619">
        <v>0.97118166285741725</v>
      </c>
      <c r="FX63" s="694"/>
      <c r="FY63" s="536"/>
      <c r="FZ63" s="541"/>
      <c r="GA63" s="541"/>
      <c r="GB63" s="541"/>
      <c r="GC63" s="536"/>
      <c r="GD63" s="683"/>
      <c r="GE63" s="691">
        <v>0.82578198954523485</v>
      </c>
      <c r="GF63" s="692">
        <v>0.93980925274622462</v>
      </c>
      <c r="GG63" s="693">
        <v>0.74886558161249295</v>
      </c>
      <c r="GH63" s="619">
        <v>0.84169424160533579</v>
      </c>
      <c r="GI63" s="626">
        <v>0.9570057452502253</v>
      </c>
      <c r="GJ63" s="647">
        <v>1.0010045269159853</v>
      </c>
      <c r="GK63" s="619">
        <v>0.89285295222949457</v>
      </c>
      <c r="GL63" s="619">
        <v>0.75186857910008986</v>
      </c>
      <c r="GM63" s="543">
        <v>0.8337926598905423</v>
      </c>
      <c r="GN63" s="646">
        <v>0.73926754405080231</v>
      </c>
      <c r="GO63" s="619">
        <v>0.85706671211460805</v>
      </c>
      <c r="GP63" s="694"/>
      <c r="GQ63" s="535"/>
      <c r="GR63" s="537"/>
      <c r="GS63" s="537"/>
      <c r="GT63" s="537"/>
      <c r="GU63" s="535"/>
      <c r="GV63" s="679"/>
      <c r="GW63" s="687">
        <v>0.96300481365614099</v>
      </c>
      <c r="GX63" s="688">
        <v>0.91713339381090819</v>
      </c>
      <c r="GY63" s="689">
        <v>0.87213766243997703</v>
      </c>
      <c r="GZ63" s="616">
        <v>0.91606369434359847</v>
      </c>
      <c r="HA63" s="622">
        <v>0.93116697799965953</v>
      </c>
      <c r="HB63" s="642">
        <v>1.0294695817876938</v>
      </c>
      <c r="HC63" s="616">
        <v>0.92708038599452414</v>
      </c>
      <c r="HD63" s="616">
        <v>0.8922712648654797</v>
      </c>
      <c r="HE63" s="539">
        <v>1.0567222061256074</v>
      </c>
      <c r="HF63" s="641">
        <v>0.95356421510718881</v>
      </c>
      <c r="HG63" s="616">
        <v>0.99337703183132608</v>
      </c>
      <c r="HH63" s="690"/>
    </row>
    <row r="64" spans="1:216" ht="16.5" customHeight="1" thickTop="1" thickBot="1">
      <c r="A64" s="535"/>
      <c r="B64" s="537"/>
      <c r="C64" s="537"/>
      <c r="D64" s="615"/>
      <c r="E64" s="687">
        <v>572.81899999999996</v>
      </c>
      <c r="F64" s="695">
        <v>999.31799999999998</v>
      </c>
      <c r="G64" s="696">
        <v>203.91200000000001</v>
      </c>
      <c r="H64" s="633">
        <v>488.19900000000001</v>
      </c>
      <c r="I64" s="637">
        <v>540.78300000000002</v>
      </c>
      <c r="J64" s="537">
        <v>222.40100000000001</v>
      </c>
      <c r="K64" s="627">
        <v>247.53899999999999</v>
      </c>
      <c r="L64" s="548">
        <v>319.27100000000002</v>
      </c>
      <c r="M64" s="548">
        <v>315.59399999999999</v>
      </c>
      <c r="N64" s="548">
        <v>396.73099999999999</v>
      </c>
      <c r="O64" s="633">
        <v>224.43799999999999</v>
      </c>
      <c r="P64" s="652">
        <v>175.11199999999999</v>
      </c>
      <c r="Q64" s="633">
        <v>188.00899999999999</v>
      </c>
      <c r="R64" s="535"/>
      <c r="S64" s="535"/>
      <c r="T64" s="537"/>
      <c r="U64" s="537"/>
      <c r="V64" s="615"/>
      <c r="W64" s="687">
        <v>23.494332415649623</v>
      </c>
      <c r="X64" s="695">
        <v>16.430405536575947</v>
      </c>
      <c r="Y64" s="696">
        <v>18.939542547765704</v>
      </c>
      <c r="Z64" s="633">
        <v>21.802994270778925</v>
      </c>
      <c r="AA64" s="637">
        <v>15.123626297424289</v>
      </c>
      <c r="AB64" s="537">
        <v>10.171267215525109</v>
      </c>
      <c r="AC64" s="627">
        <v>11.80662441069892</v>
      </c>
      <c r="AD64" s="548">
        <v>5.5886691869916154</v>
      </c>
      <c r="AE64" s="548">
        <v>7.0197785762720457</v>
      </c>
      <c r="AF64" s="548">
        <v>6.4814698120388883</v>
      </c>
      <c r="AG64" s="633">
        <v>8.6206435630329974</v>
      </c>
      <c r="AH64" s="652">
        <v>14.014459317465395</v>
      </c>
      <c r="AI64" s="633">
        <v>18.65336233903696</v>
      </c>
      <c r="AJ64" s="535"/>
      <c r="AK64" s="536"/>
      <c r="AL64" s="541"/>
      <c r="AM64" s="541"/>
      <c r="AN64" s="618"/>
      <c r="AO64" s="691">
        <v>0.65421257168054603</v>
      </c>
      <c r="AP64" s="697">
        <v>0.98304478451609589</v>
      </c>
      <c r="AQ64" s="698">
        <v>0.54428852163255192</v>
      </c>
      <c r="AR64" s="636">
        <v>0.72581954300403606</v>
      </c>
      <c r="AS64" s="638">
        <v>0.611750409007072</v>
      </c>
      <c r="AT64" s="541">
        <v>1.6049528494477299</v>
      </c>
      <c r="AU64" s="629">
        <v>0.66027916036546208</v>
      </c>
      <c r="AV64" s="555">
        <v>2.4680681526660897</v>
      </c>
      <c r="AW64" s="555">
        <v>1.6571460291743298</v>
      </c>
      <c r="AX64" s="555">
        <v>1.7386281862855</v>
      </c>
      <c r="AY64" s="636">
        <v>1.9382735714316399</v>
      </c>
      <c r="AZ64" s="655">
        <v>1.1216968297958401</v>
      </c>
      <c r="BA64" s="636">
        <v>0.82089463248848893</v>
      </c>
      <c r="BB64" s="536"/>
      <c r="BC64" s="536"/>
      <c r="BD64" s="541"/>
      <c r="BE64" s="541"/>
      <c r="BF64" s="618"/>
      <c r="BG64" s="691">
        <v>1.1391197524872603</v>
      </c>
      <c r="BH64" s="697">
        <v>0.9539673557366124</v>
      </c>
      <c r="BI64" s="698">
        <v>0.97396655787790809</v>
      </c>
      <c r="BJ64" s="636">
        <v>1.0688563347118696</v>
      </c>
      <c r="BK64" s="638">
        <v>0.79798175747018674</v>
      </c>
      <c r="BL64" s="541">
        <v>0.65832430778188944</v>
      </c>
      <c r="BM64" s="629">
        <v>0.73136373207858152</v>
      </c>
      <c r="BN64" s="555">
        <v>0.63809296217006872</v>
      </c>
      <c r="BO64" s="555">
        <v>0.6878451824179167</v>
      </c>
      <c r="BP64" s="555">
        <v>0.66647418212844467</v>
      </c>
      <c r="BQ64" s="636">
        <v>0.80152056191464904</v>
      </c>
      <c r="BR64" s="655">
        <v>0.90624937539974415</v>
      </c>
      <c r="BS64" s="636">
        <v>1.0304788434330272</v>
      </c>
      <c r="BT64" s="536"/>
      <c r="BU64" s="536"/>
      <c r="BV64" s="541"/>
      <c r="BW64" s="541"/>
      <c r="BX64" s="618"/>
      <c r="BY64" s="691">
        <v>0.94318667851450455</v>
      </c>
      <c r="BZ64" s="697">
        <v>0.81798430279450585</v>
      </c>
      <c r="CA64" s="698">
        <v>0.87354249320785438</v>
      </c>
      <c r="CB64" s="636">
        <v>0.7478665206196653</v>
      </c>
      <c r="CC64" s="638">
        <v>1.0987301052362963</v>
      </c>
      <c r="CD64" s="541">
        <v>1.2531788020287677</v>
      </c>
      <c r="CE64" s="629">
        <v>1.2502441534465276</v>
      </c>
      <c r="CF64" s="555">
        <v>1.5512433011454219</v>
      </c>
      <c r="CG64" s="555">
        <v>1.6415986599871988</v>
      </c>
      <c r="CH64" s="555">
        <v>1.2000146194776813</v>
      </c>
      <c r="CI64" s="636">
        <v>0.95565124054304529</v>
      </c>
      <c r="CJ64" s="655">
        <v>0.80275257763602725</v>
      </c>
      <c r="CK64" s="636">
        <v>1.2222460926072689</v>
      </c>
      <c r="CL64" s="536"/>
      <c r="CM64" s="536"/>
      <c r="CN64" s="541"/>
      <c r="CO64" s="541"/>
      <c r="CP64" s="618"/>
      <c r="CQ64" s="691">
        <v>0.84221537475188502</v>
      </c>
      <c r="CR64" s="697">
        <v>1.0245616260289518</v>
      </c>
      <c r="CS64" s="698">
        <v>0.78694278965926479</v>
      </c>
      <c r="CT64" s="636">
        <v>0.94509948811857458</v>
      </c>
      <c r="CU64" s="638">
        <v>0.95773235290310532</v>
      </c>
      <c r="CV64" s="541">
        <v>0.84221546890526566</v>
      </c>
      <c r="CW64" s="629">
        <v>0.8584601820319222</v>
      </c>
      <c r="CX64" s="555">
        <v>1.1563426916318738</v>
      </c>
      <c r="CY64" s="555">
        <v>1.1931368902767481</v>
      </c>
      <c r="CZ64" s="555">
        <v>1.2359622294451404</v>
      </c>
      <c r="DA64" s="636">
        <v>1.5545690792111853</v>
      </c>
      <c r="DB64" s="655">
        <v>1.3068368387089406</v>
      </c>
      <c r="DC64" s="636">
        <v>1.0240440617204496</v>
      </c>
      <c r="DD64" s="536"/>
      <c r="DE64" s="536"/>
      <c r="DF64" s="541"/>
      <c r="DG64" s="541"/>
      <c r="DH64" s="618"/>
      <c r="DI64" s="691">
        <v>1.1020191453236741</v>
      </c>
      <c r="DJ64" s="697">
        <v>0.93969600565200728</v>
      </c>
      <c r="DK64" s="698">
        <v>0.95350519580162496</v>
      </c>
      <c r="DL64" s="636">
        <v>1.0231210252344924</v>
      </c>
      <c r="DM64" s="638">
        <v>0.84265005247885194</v>
      </c>
      <c r="DN64" s="541">
        <v>0.741194713135923</v>
      </c>
      <c r="DO64" s="629">
        <v>0.80226817382467619</v>
      </c>
      <c r="DP64" s="555">
        <v>0.77509512673020697</v>
      </c>
      <c r="DQ64" s="555">
        <v>0.82944552733648602</v>
      </c>
      <c r="DR64" s="555">
        <v>0.75758635804288399</v>
      </c>
      <c r="DS64" s="636">
        <v>0.85225769374209803</v>
      </c>
      <c r="DT64" s="655">
        <v>0.90977749082455206</v>
      </c>
      <c r="DU64" s="636">
        <v>1.0544679422760344</v>
      </c>
      <c r="DV64" s="536"/>
      <c r="DW64" s="536"/>
      <c r="DX64" s="541"/>
      <c r="DY64" s="541"/>
      <c r="DZ64" s="618"/>
      <c r="EA64" s="691">
        <v>0.95558025627107002</v>
      </c>
      <c r="EB64" s="697">
        <v>0.99039543490432502</v>
      </c>
      <c r="EC64" s="698">
        <v>0.99376732789510502</v>
      </c>
      <c r="ED64" s="636">
        <v>0.99378527049279397</v>
      </c>
      <c r="EE64" s="638">
        <v>1.05231315165603</v>
      </c>
      <c r="EF64" s="541">
        <v>1.14855993712598</v>
      </c>
      <c r="EG64" s="629">
        <v>1.14135653996227</v>
      </c>
      <c r="EH64" s="555">
        <v>1.11683641510821</v>
      </c>
      <c r="EI64" s="555">
        <v>1.11650035090022</v>
      </c>
      <c r="EJ64" s="555">
        <v>1.1148441264621101</v>
      </c>
      <c r="EK64" s="636">
        <v>1.0877865617700899</v>
      </c>
      <c r="EL64" s="655">
        <v>1.0378693185582599</v>
      </c>
      <c r="EM64" s="636">
        <v>0.99720691219693602</v>
      </c>
      <c r="EN64" s="536"/>
      <c r="EO64" s="251"/>
      <c r="EP64" s="252"/>
      <c r="EQ64" s="252"/>
      <c r="ER64" s="268"/>
      <c r="ES64" s="306">
        <v>1.0031772851944001</v>
      </c>
      <c r="ET64" s="310">
        <v>0.99951308965682995</v>
      </c>
      <c r="EU64" s="311">
        <v>0.99972522258758501</v>
      </c>
      <c r="EV64" s="280">
        <v>1.00422716140747</v>
      </c>
      <c r="EW64" s="295">
        <v>1.0002920627594001</v>
      </c>
      <c r="EX64" s="252">
        <v>0.99645227193832397</v>
      </c>
      <c r="EY64" s="276">
        <v>0.99637418985366799</v>
      </c>
      <c r="EZ64" s="259">
        <v>0.99593394994735696</v>
      </c>
      <c r="FA64" s="259">
        <v>0.99620032310485795</v>
      </c>
      <c r="FB64" s="259">
        <v>0.99623668193817105</v>
      </c>
      <c r="FC64" s="280">
        <v>0.99744373559951804</v>
      </c>
      <c r="FD64" s="285">
        <v>1.00035429000854</v>
      </c>
      <c r="FE64" s="280">
        <v>0.99775862693786599</v>
      </c>
      <c r="FF64" s="251"/>
      <c r="FG64" s="536"/>
      <c r="FH64" s="541"/>
      <c r="FI64" s="541"/>
      <c r="FJ64" s="618"/>
      <c r="FK64" s="691">
        <v>1.1201614987470405</v>
      </c>
      <c r="FL64" s="697">
        <v>0.93823852131212593</v>
      </c>
      <c r="FM64" s="698">
        <v>0.92546427299950962</v>
      </c>
      <c r="FN64" s="636">
        <v>1.0285094272278232</v>
      </c>
      <c r="FO64" s="638">
        <v>0.83380513163862391</v>
      </c>
      <c r="FP64" s="541">
        <v>0.79482287629605974</v>
      </c>
      <c r="FQ64" s="629">
        <v>0.8776449711783112</v>
      </c>
      <c r="FR64" s="555">
        <v>0.74713766449889596</v>
      </c>
      <c r="FS64" s="555">
        <v>0.81432415466825092</v>
      </c>
      <c r="FT64" s="555">
        <v>0.78754159657701572</v>
      </c>
      <c r="FU64" s="636">
        <v>0.89221256183935871</v>
      </c>
      <c r="FV64" s="655">
        <v>0.88978841069617165</v>
      </c>
      <c r="FW64" s="636">
        <v>1.0656821009145305</v>
      </c>
      <c r="FX64" s="536"/>
      <c r="FY64" s="536"/>
      <c r="FZ64" s="541"/>
      <c r="GA64" s="541"/>
      <c r="GB64" s="618"/>
      <c r="GC64" s="691">
        <v>0.77294589346722087</v>
      </c>
      <c r="GD64" s="697">
        <v>0.94139596955123395</v>
      </c>
      <c r="GE64" s="698">
        <v>0.70851281741633643</v>
      </c>
      <c r="GF64" s="636">
        <v>0.74189130610673104</v>
      </c>
      <c r="GG64" s="638">
        <v>0.83524884288152546</v>
      </c>
      <c r="GH64" s="541">
        <v>0.75027638702164112</v>
      </c>
      <c r="GI64" s="629">
        <v>0.75183645304376279</v>
      </c>
      <c r="GJ64" s="555">
        <v>1.0820608707023187</v>
      </c>
      <c r="GK64" s="555">
        <v>1.0963359965652073</v>
      </c>
      <c r="GL64" s="555">
        <v>0.98759392384260369</v>
      </c>
      <c r="GM64" s="636">
        <v>1.1591182058073946</v>
      </c>
      <c r="GN64" s="655">
        <v>0.96935238233245014</v>
      </c>
      <c r="GO64" s="636">
        <v>1.0484808074347505</v>
      </c>
      <c r="GP64" s="536"/>
      <c r="GQ64" s="535"/>
      <c r="GR64" s="537"/>
      <c r="GS64" s="537"/>
      <c r="GT64" s="615"/>
      <c r="GU64" s="687">
        <v>1.0373239848705842</v>
      </c>
      <c r="GV64" s="695">
        <v>0.93580306768100463</v>
      </c>
      <c r="GW64" s="696">
        <v>0.92490206874371261</v>
      </c>
      <c r="GX64" s="633">
        <v>0.99854152489703907</v>
      </c>
      <c r="GY64" s="637">
        <v>0.88381785608904173</v>
      </c>
      <c r="GZ64" s="537">
        <v>0.84591557876894186</v>
      </c>
      <c r="HA64" s="627">
        <v>0.90566836184607702</v>
      </c>
      <c r="HB64" s="548">
        <v>0.88595751678373058</v>
      </c>
      <c r="HC64" s="548">
        <v>0.94293196175587013</v>
      </c>
      <c r="HD64" s="548">
        <v>0.86357395833617279</v>
      </c>
      <c r="HE64" s="633">
        <v>0.95760047947687954</v>
      </c>
      <c r="HF64" s="652">
        <v>0.94856719087127406</v>
      </c>
      <c r="HG64" s="633">
        <v>1.0554538239861924</v>
      </c>
      <c r="HH64" s="535"/>
    </row>
    <row r="65" spans="1:216" ht="15.75" thickTop="1" thickBot="1">
      <c r="A65" s="535"/>
      <c r="B65" s="537"/>
      <c r="C65" s="537"/>
      <c r="D65" s="680">
        <v>925.952</v>
      </c>
      <c r="E65" s="699">
        <v>799.18899999999996</v>
      </c>
      <c r="F65" s="616">
        <v>561.16499999999996</v>
      </c>
      <c r="G65" s="622">
        <v>225.81299999999999</v>
      </c>
      <c r="H65" s="616">
        <v>227.07300000000001</v>
      </c>
      <c r="I65" s="667">
        <v>457.02100000000002</v>
      </c>
      <c r="J65" s="700">
        <v>312.745</v>
      </c>
      <c r="K65" s="661">
        <v>216.43100000000001</v>
      </c>
      <c r="L65" s="595">
        <v>408.08</v>
      </c>
      <c r="M65" s="616">
        <v>294.37200000000001</v>
      </c>
      <c r="N65" s="667">
        <v>240.21600000000001</v>
      </c>
      <c r="O65" s="616">
        <v>298.25400000000002</v>
      </c>
      <c r="P65" s="616">
        <v>112.175</v>
      </c>
      <c r="Q65" s="667">
        <v>144.72399999999999</v>
      </c>
      <c r="R65" s="535"/>
      <c r="S65" s="535"/>
      <c r="T65" s="537"/>
      <c r="U65" s="537"/>
      <c r="V65" s="680">
        <v>22.490690662150953</v>
      </c>
      <c r="W65" s="699">
        <v>23.978057756050195</v>
      </c>
      <c r="X65" s="616">
        <v>22.600482923917209</v>
      </c>
      <c r="Y65" s="622">
        <v>17.436994327164513</v>
      </c>
      <c r="Z65" s="616">
        <v>17.402773557402245</v>
      </c>
      <c r="AA65" s="667">
        <v>13.521698127657153</v>
      </c>
      <c r="AB65" s="700">
        <v>10.797934419415178</v>
      </c>
      <c r="AC65" s="661">
        <v>14.109808668813617</v>
      </c>
      <c r="AD65" s="595">
        <v>7.5926288962948441</v>
      </c>
      <c r="AE65" s="616">
        <v>10.226516108869051</v>
      </c>
      <c r="AF65" s="667">
        <v>16.648766110500549</v>
      </c>
      <c r="AG65" s="616">
        <v>16.195256392202619</v>
      </c>
      <c r="AH65" s="616">
        <v>18.202808112324494</v>
      </c>
      <c r="AI65" s="667">
        <v>22.689394986318785</v>
      </c>
      <c r="AJ65" s="535"/>
      <c r="AK65" s="536"/>
      <c r="AL65" s="541"/>
      <c r="AM65" s="541"/>
      <c r="AN65" s="684">
        <v>0.55637964978814103</v>
      </c>
      <c r="AO65" s="701">
        <v>0.68893716670572802</v>
      </c>
      <c r="AP65" s="619">
        <v>0.74000651948153995</v>
      </c>
      <c r="AQ65" s="626">
        <v>0.79910615459084489</v>
      </c>
      <c r="AR65" s="619">
        <v>0.406084675341845</v>
      </c>
      <c r="AS65" s="669">
        <v>0.8747962303459641</v>
      </c>
      <c r="AT65" s="702">
        <v>1.4093620702624301</v>
      </c>
      <c r="AU65" s="665">
        <v>1.3812994584441201</v>
      </c>
      <c r="AV65" s="602">
        <v>1.14805800840259</v>
      </c>
      <c r="AW65" s="619">
        <v>1.5087731182575199</v>
      </c>
      <c r="AX65" s="669">
        <v>1.13238953053951</v>
      </c>
      <c r="AY65" s="619">
        <v>1.0020726360380701</v>
      </c>
      <c r="AZ65" s="619">
        <v>1.08167557045817</v>
      </c>
      <c r="BA65" s="669">
        <v>0.946333538740873</v>
      </c>
      <c r="BB65" s="536"/>
      <c r="BC65" s="536"/>
      <c r="BD65" s="541"/>
      <c r="BE65" s="541"/>
      <c r="BF65" s="684">
        <v>1.1220796272376969</v>
      </c>
      <c r="BG65" s="701">
        <v>1.1225581495741308</v>
      </c>
      <c r="BH65" s="619">
        <v>1.0731022738410272</v>
      </c>
      <c r="BI65" s="626">
        <v>0.97233696963859473</v>
      </c>
      <c r="BJ65" s="619">
        <v>0.96461992674162056</v>
      </c>
      <c r="BK65" s="669">
        <v>0.82785015622914482</v>
      </c>
      <c r="BL65" s="702">
        <v>0.75115434499352507</v>
      </c>
      <c r="BM65" s="665">
        <v>0.73571491895800512</v>
      </c>
      <c r="BN65" s="602">
        <v>0.68528597333856112</v>
      </c>
      <c r="BO65" s="619">
        <v>0.81150136986534049</v>
      </c>
      <c r="BP65" s="669">
        <v>0.9630672889191394</v>
      </c>
      <c r="BQ65" s="619">
        <v>0.98094262776023122</v>
      </c>
      <c r="BR65" s="619">
        <v>1.0244271645865834</v>
      </c>
      <c r="BS65" s="669">
        <v>1.1512735016306901</v>
      </c>
      <c r="BT65" s="536"/>
      <c r="BU65" s="536"/>
      <c r="BV65" s="541"/>
      <c r="BW65" s="541"/>
      <c r="BX65" s="684">
        <v>0.94212307981407239</v>
      </c>
      <c r="BY65" s="701">
        <v>1.0392202282563949</v>
      </c>
      <c r="BZ65" s="619">
        <v>0.85458243119225186</v>
      </c>
      <c r="CA65" s="626">
        <v>0.78722120183514677</v>
      </c>
      <c r="CB65" s="619">
        <v>0.78558891303677669</v>
      </c>
      <c r="CC65" s="669">
        <v>1.0214160016716956</v>
      </c>
      <c r="CD65" s="702">
        <v>1.0626511814737245</v>
      </c>
      <c r="CE65" s="665">
        <v>1.0750470126737852</v>
      </c>
      <c r="CF65" s="602">
        <v>1.6888767214761811</v>
      </c>
      <c r="CG65" s="619">
        <v>1.525026582011876</v>
      </c>
      <c r="CH65" s="669">
        <v>0.99786604816082192</v>
      </c>
      <c r="CI65" s="619">
        <v>0.70629061135810411</v>
      </c>
      <c r="CJ65" s="619">
        <v>0.87511958156897707</v>
      </c>
      <c r="CK65" s="669">
        <v>1.2208151377794976</v>
      </c>
      <c r="CL65" s="536"/>
      <c r="CM65" s="536"/>
      <c r="CN65" s="541"/>
      <c r="CO65" s="541"/>
      <c r="CP65" s="684">
        <v>0.81256135577222144</v>
      </c>
      <c r="CQ65" s="701">
        <v>0.85418327204203259</v>
      </c>
      <c r="CR65" s="619">
        <v>0.81234251512478506</v>
      </c>
      <c r="CS65" s="626">
        <v>0.88929044718417449</v>
      </c>
      <c r="CT65" s="619">
        <v>0.9942382928617669</v>
      </c>
      <c r="CU65" s="669">
        <v>1.1150773159220255</v>
      </c>
      <c r="CV65" s="702">
        <v>1.191973692624982</v>
      </c>
      <c r="CW65" s="665">
        <v>0.98016457901132459</v>
      </c>
      <c r="CX65" s="602">
        <v>1.01844912455891</v>
      </c>
      <c r="CY65" s="619">
        <v>1.4476619931583168</v>
      </c>
      <c r="CZ65" s="669">
        <v>1.0653986282137742</v>
      </c>
      <c r="DA65" s="619">
        <v>1.1245485182093116</v>
      </c>
      <c r="DB65" s="619">
        <v>1.1388138650546022</v>
      </c>
      <c r="DC65" s="669">
        <v>0.87569615267681933</v>
      </c>
      <c r="DD65" s="536"/>
      <c r="DE65" s="536"/>
      <c r="DF65" s="541"/>
      <c r="DG65" s="541"/>
      <c r="DH65" s="684">
        <v>1.0864765317562199</v>
      </c>
      <c r="DI65" s="701">
        <v>1.1008829607884785</v>
      </c>
      <c r="DJ65" s="619">
        <v>1.0346442611568205</v>
      </c>
      <c r="DK65" s="626">
        <v>0.94547689918093136</v>
      </c>
      <c r="DL65" s="619">
        <v>0.94320360954611093</v>
      </c>
      <c r="DM65" s="669">
        <v>0.86424986255683744</v>
      </c>
      <c r="DN65" s="702">
        <v>0.80884284050066402</v>
      </c>
      <c r="DO65" s="665">
        <v>0.78877745222443407</v>
      </c>
      <c r="DP65" s="602">
        <v>0.82604901207268133</v>
      </c>
      <c r="DQ65" s="619">
        <v>0.92814530905772696</v>
      </c>
      <c r="DR65" s="669">
        <v>0.97171428319889452</v>
      </c>
      <c r="DS65" s="619">
        <v>0.95216048314462531</v>
      </c>
      <c r="DT65" s="619">
        <v>1.0102872450301139</v>
      </c>
      <c r="DU65" s="669">
        <v>1.1486367764958265</v>
      </c>
      <c r="DV65" s="536"/>
      <c r="DW65" s="536"/>
      <c r="DX65" s="541"/>
      <c r="DY65" s="541"/>
      <c r="DZ65" s="684">
        <v>0.93763651712909502</v>
      </c>
      <c r="EA65" s="701">
        <v>0.97600617476356399</v>
      </c>
      <c r="EB65" s="619">
        <v>1.00541476324428</v>
      </c>
      <c r="EC65" s="626">
        <v>1.02288132836115</v>
      </c>
      <c r="ED65" s="619">
        <v>1.0705747944672199</v>
      </c>
      <c r="EE65" s="669">
        <v>1.06954054674184</v>
      </c>
      <c r="EF65" s="702">
        <v>1.1348004141580601</v>
      </c>
      <c r="EG65" s="665">
        <v>1.1231726097235699</v>
      </c>
      <c r="EH65" s="602">
        <v>1.13901134396673</v>
      </c>
      <c r="EI65" s="619">
        <v>1.1128770777659001</v>
      </c>
      <c r="EJ65" s="669">
        <v>1.10198923913546</v>
      </c>
      <c r="EK65" s="619">
        <v>1.02055029053438</v>
      </c>
      <c r="EL65" s="619">
        <v>1.01565351152172</v>
      </c>
      <c r="EM65" s="669">
        <v>0.96807366642695503</v>
      </c>
      <c r="EN65" s="536"/>
      <c r="EO65" s="251"/>
      <c r="EP65" s="252"/>
      <c r="EQ65" s="252"/>
      <c r="ER65" s="303">
        <v>1.0019615888595601</v>
      </c>
      <c r="ES65" s="312">
        <v>1.0007579326629601</v>
      </c>
      <c r="ET65" s="269">
        <v>1.00199317932129</v>
      </c>
      <c r="EU65" s="274">
        <v>1.0009473562240601</v>
      </c>
      <c r="EV65" s="269">
        <v>0.99999529123306297</v>
      </c>
      <c r="EW65" s="293">
        <v>1.0001124143600499</v>
      </c>
      <c r="EX65" s="313">
        <v>0.99779587984085105</v>
      </c>
      <c r="EY65" s="291">
        <v>0.99800461530685403</v>
      </c>
      <c r="EZ65" s="266">
        <v>0.99661940336227395</v>
      </c>
      <c r="FA65" s="269">
        <v>0.998219013214111</v>
      </c>
      <c r="FB65" s="293">
        <v>1.000603556633</v>
      </c>
      <c r="FC65" s="269">
        <v>0.99840712547302202</v>
      </c>
      <c r="FD65" s="269">
        <v>1.0036773681640601</v>
      </c>
      <c r="FE65" s="293">
        <v>0.99831551313400302</v>
      </c>
      <c r="FF65" s="251"/>
      <c r="FG65" s="536"/>
      <c r="FH65" s="541"/>
      <c r="FI65" s="541"/>
      <c r="FJ65" s="684">
        <v>1.1003516084883558</v>
      </c>
      <c r="FK65" s="701">
        <v>1.099992764149031</v>
      </c>
      <c r="FL65" s="619">
        <v>1.0138288169199343</v>
      </c>
      <c r="FM65" s="626">
        <v>0.89571205821610367</v>
      </c>
      <c r="FN65" s="619">
        <v>0.8783800122492943</v>
      </c>
      <c r="FO65" s="669">
        <v>0.79394577618561291</v>
      </c>
      <c r="FP65" s="702">
        <v>0.8257300914754705</v>
      </c>
      <c r="FQ65" s="665">
        <v>0.8177612078517541</v>
      </c>
      <c r="FR65" s="602">
        <v>0.78893617167470109</v>
      </c>
      <c r="FS65" s="619">
        <v>0.8667628337888148</v>
      </c>
      <c r="FT65" s="669">
        <v>0.93056378857010358</v>
      </c>
      <c r="FU65" s="619">
        <v>0.9229110853553113</v>
      </c>
      <c r="FV65" s="619">
        <v>1.0370641543016625</v>
      </c>
      <c r="FW65" s="669">
        <v>1.2523420185253518</v>
      </c>
      <c r="FX65" s="536"/>
      <c r="FY65" s="536"/>
      <c r="FZ65" s="541"/>
      <c r="GA65" s="541"/>
      <c r="GB65" s="684">
        <v>0.87680105178238177</v>
      </c>
      <c r="GC65" s="701">
        <v>0.81876369356935597</v>
      </c>
      <c r="GD65" s="619">
        <v>0.65629109753815718</v>
      </c>
      <c r="GE65" s="626">
        <v>0.75928568384016859</v>
      </c>
      <c r="GF65" s="619">
        <v>0.67817088282182381</v>
      </c>
      <c r="GG65" s="669">
        <v>0.81550854610619639</v>
      </c>
      <c r="GH65" s="702">
        <v>0.84457455355001676</v>
      </c>
      <c r="GI65" s="665">
        <v>0.65139127770513461</v>
      </c>
      <c r="GJ65" s="602">
        <v>1.0102394138404234</v>
      </c>
      <c r="GK65" s="619">
        <v>1.00536120113326</v>
      </c>
      <c r="GL65" s="669">
        <v>0.84160154298631229</v>
      </c>
      <c r="GM65" s="619">
        <v>1.0930872888544663</v>
      </c>
      <c r="GN65" s="619">
        <v>1.0281879596612435</v>
      </c>
      <c r="GO65" s="669">
        <v>1.36191334453857</v>
      </c>
      <c r="GP65" s="536"/>
      <c r="GQ65" s="535"/>
      <c r="GR65" s="537"/>
      <c r="GS65" s="537"/>
      <c r="GT65" s="680">
        <v>1.0188319377081545</v>
      </c>
      <c r="GU65" s="699">
        <v>1.0557076885493983</v>
      </c>
      <c r="GV65" s="616">
        <v>1.0056546852939396</v>
      </c>
      <c r="GW65" s="622">
        <v>0.94502510801053718</v>
      </c>
      <c r="GX65" s="616">
        <v>0.9705434226220776</v>
      </c>
      <c r="GY65" s="667">
        <v>0.90808572415764355</v>
      </c>
      <c r="GZ65" s="700">
        <v>0.91262811296527546</v>
      </c>
      <c r="HA65" s="661">
        <v>0.86435448759991818</v>
      </c>
      <c r="HB65" s="595">
        <v>0.94456799550848969</v>
      </c>
      <c r="HC65" s="616">
        <v>1.0245481174866524</v>
      </c>
      <c r="HD65" s="667">
        <v>1.0450648193237289</v>
      </c>
      <c r="HE65" s="616">
        <v>0.98357196574005101</v>
      </c>
      <c r="HF65" s="616">
        <v>1.0371307636852056</v>
      </c>
      <c r="HG65" s="667">
        <v>1.1527202346574019</v>
      </c>
      <c r="HH65" s="535"/>
    </row>
    <row r="66" spans="1:216" ht="15.75" thickTop="1" thickBot="1">
      <c r="A66" s="535"/>
      <c r="B66" s="535"/>
      <c r="C66" s="703">
        <v>573.46100000000001</v>
      </c>
      <c r="D66" s="633">
        <v>292.53500000000003</v>
      </c>
      <c r="E66" s="704"/>
      <c r="F66" s="616">
        <v>285.43599999999998</v>
      </c>
      <c r="G66" s="622">
        <v>214.697</v>
      </c>
      <c r="H66" s="595">
        <v>96.524000000000001</v>
      </c>
      <c r="I66" s="567">
        <v>371.125</v>
      </c>
      <c r="J66" s="682">
        <v>307.20600000000002</v>
      </c>
      <c r="K66" s="616">
        <v>225.99100000000001</v>
      </c>
      <c r="L66" s="617">
        <v>399.774</v>
      </c>
      <c r="M66" s="595">
        <v>326.94099999999997</v>
      </c>
      <c r="N66" s="667">
        <v>327.82400000000001</v>
      </c>
      <c r="O66" s="616">
        <v>266.98399999999998</v>
      </c>
      <c r="P66" s="616">
        <v>132.41900000000001</v>
      </c>
      <c r="Q66" s="633">
        <v>223.83799999999999</v>
      </c>
      <c r="R66" s="535"/>
      <c r="S66" s="535"/>
      <c r="T66" s="535"/>
      <c r="U66" s="703">
        <v>24.030927996847215</v>
      </c>
      <c r="V66" s="633">
        <v>25.699830789478185</v>
      </c>
      <c r="W66" s="705"/>
      <c r="X66" s="616">
        <v>12.971734469373169</v>
      </c>
      <c r="Y66" s="622">
        <v>22.607675002445308</v>
      </c>
      <c r="Z66" s="595">
        <v>18.276283618581907</v>
      </c>
      <c r="AA66" s="567">
        <v>16.98592118558437</v>
      </c>
      <c r="AB66" s="682">
        <v>19.540959486468363</v>
      </c>
      <c r="AC66" s="616">
        <v>11.972158183290485</v>
      </c>
      <c r="AD66" s="617">
        <v>8.5853507231585837</v>
      </c>
      <c r="AE66" s="595">
        <v>7.8228181843207176</v>
      </c>
      <c r="AF66" s="667">
        <v>9.2058543608765682</v>
      </c>
      <c r="AG66" s="616">
        <v>16.901387349054627</v>
      </c>
      <c r="AH66" s="616">
        <v>18.519245727576859</v>
      </c>
      <c r="AI66" s="633">
        <v>20.290120533600192</v>
      </c>
      <c r="AJ66" s="535"/>
      <c r="AK66" s="536"/>
      <c r="AL66" s="536"/>
      <c r="AM66" s="706">
        <v>0.76652211137116</v>
      </c>
      <c r="AN66" s="636">
        <v>0.55088056251406703</v>
      </c>
      <c r="AO66" s="707"/>
      <c r="AP66" s="619">
        <v>0.75982268899679206</v>
      </c>
      <c r="AQ66" s="626">
        <v>0.46997829340398301</v>
      </c>
      <c r="AR66" s="602">
        <v>0.55691925808787301</v>
      </c>
      <c r="AS66" s="574">
        <v>0.80857817083597205</v>
      </c>
      <c r="AT66" s="686">
        <v>0.92755844816565491</v>
      </c>
      <c r="AU66" s="619">
        <v>1.14440964534879</v>
      </c>
      <c r="AV66" s="620">
        <v>1.03669175878167</v>
      </c>
      <c r="AW66" s="602">
        <v>1.45046291872859</v>
      </c>
      <c r="AX66" s="669">
        <v>1.43467355519533</v>
      </c>
      <c r="AY66" s="619">
        <v>1.0868823155760801</v>
      </c>
      <c r="AZ66" s="619">
        <v>1.14697022363544</v>
      </c>
      <c r="BA66" s="636">
        <v>0.80883894115686394</v>
      </c>
      <c r="BB66" s="536"/>
      <c r="BC66" s="536"/>
      <c r="BD66" s="536"/>
      <c r="BE66" s="706">
        <v>1.2167235435365265</v>
      </c>
      <c r="BF66" s="636">
        <v>1.2012236783632728</v>
      </c>
      <c r="BG66" s="708"/>
      <c r="BH66" s="619">
        <v>0.92751045768578599</v>
      </c>
      <c r="BI66" s="626">
        <v>1.0562608292151265</v>
      </c>
      <c r="BJ66" s="602">
        <v>0.98436124046869178</v>
      </c>
      <c r="BK66" s="574">
        <v>0.92769619400471537</v>
      </c>
      <c r="BL66" s="686">
        <v>0.93450485993112109</v>
      </c>
      <c r="BM66" s="619">
        <v>0.75116321003933784</v>
      </c>
      <c r="BN66" s="620">
        <v>0.64162751954854491</v>
      </c>
      <c r="BO66" s="602">
        <v>0.716233586488082</v>
      </c>
      <c r="BP66" s="669">
        <v>0.76482526637769044</v>
      </c>
      <c r="BQ66" s="619">
        <v>0.94881300237092858</v>
      </c>
      <c r="BR66" s="619">
        <v>0.93432931169243083</v>
      </c>
      <c r="BS66" s="636">
        <v>0.99781545414540873</v>
      </c>
      <c r="BT66" s="536"/>
      <c r="BU66" s="536"/>
      <c r="BV66" s="536"/>
      <c r="BW66" s="706">
        <v>0.71558642392420757</v>
      </c>
      <c r="BX66" s="636">
        <v>0.84296403635462425</v>
      </c>
      <c r="BY66" s="708"/>
      <c r="BZ66" s="619">
        <v>1.0573915869056461</v>
      </c>
      <c r="CA66" s="626">
        <v>0.90526299855144687</v>
      </c>
      <c r="CB66" s="602">
        <v>0.78761281196904398</v>
      </c>
      <c r="CC66" s="574">
        <v>0.80223442236443243</v>
      </c>
      <c r="CD66" s="686">
        <v>0.75837940380396218</v>
      </c>
      <c r="CE66" s="619">
        <v>1.0320238140014426</v>
      </c>
      <c r="CF66" s="620">
        <v>1.2066925625478395</v>
      </c>
      <c r="CG66" s="602">
        <v>1.6547957047295996</v>
      </c>
      <c r="CH66" s="669">
        <v>1.6327987731221631</v>
      </c>
      <c r="CI66" s="619">
        <v>0.77947513942783087</v>
      </c>
      <c r="CJ66" s="619">
        <v>0.70202993197728425</v>
      </c>
      <c r="CK66" s="636">
        <v>0.87999538170462566</v>
      </c>
      <c r="CL66" s="536"/>
      <c r="CM66" s="536"/>
      <c r="CN66" s="536"/>
      <c r="CO66" s="706">
        <v>0.8229768458535105</v>
      </c>
      <c r="CP66" s="636">
        <v>0.69622651990360129</v>
      </c>
      <c r="CQ66" s="708"/>
      <c r="CR66" s="619">
        <v>0.98860175748679213</v>
      </c>
      <c r="CS66" s="626">
        <v>0.85723884998393085</v>
      </c>
      <c r="CT66" s="602">
        <v>0.90782692322634784</v>
      </c>
      <c r="CU66" s="574">
        <v>1.1133223307510947</v>
      </c>
      <c r="CV66" s="686">
        <v>0.8188641640299994</v>
      </c>
      <c r="CW66" s="619">
        <v>1.1225000387183561</v>
      </c>
      <c r="CX66" s="620">
        <v>1.1371537418641533</v>
      </c>
      <c r="CY66" s="602">
        <v>1.1881580889212426</v>
      </c>
      <c r="CZ66" s="669">
        <v>1.3184753861828298</v>
      </c>
      <c r="DA66" s="619">
        <v>1.0899823350837503</v>
      </c>
      <c r="DB66" s="619">
        <v>0.96466843645926947</v>
      </c>
      <c r="DC66" s="636">
        <v>0.68916394055075547</v>
      </c>
      <c r="DD66" s="536"/>
      <c r="DE66" s="536"/>
      <c r="DF66" s="536"/>
      <c r="DG66" s="706">
        <v>1.1370009197556297</v>
      </c>
      <c r="DH66" s="636">
        <v>1.1349577623107749</v>
      </c>
      <c r="DI66" s="707"/>
      <c r="DJ66" s="619">
        <v>0.94647321325517964</v>
      </c>
      <c r="DK66" s="626">
        <v>1.0289047769208921</v>
      </c>
      <c r="DL66" s="602">
        <v>0.95629996091668013</v>
      </c>
      <c r="DM66" s="574">
        <v>0.9195279585037065</v>
      </c>
      <c r="DN66" s="686">
        <v>0.90742971718839216</v>
      </c>
      <c r="DO66" s="619">
        <v>0.80209401068148356</v>
      </c>
      <c r="DP66" s="620">
        <v>0.7336587041726762</v>
      </c>
      <c r="DQ66" s="602">
        <v>0.85452812224624208</v>
      </c>
      <c r="DR66" s="669">
        <v>0.89758180109854457</v>
      </c>
      <c r="DS66" s="619">
        <v>0.93325064047349149</v>
      </c>
      <c r="DT66" s="619">
        <v>0.90620514246484773</v>
      </c>
      <c r="DU66" s="636">
        <v>0.9701077719575637</v>
      </c>
      <c r="DV66" s="536"/>
      <c r="DW66" s="536"/>
      <c r="DX66" s="536"/>
      <c r="DY66" s="706">
        <v>0.92554091758505896</v>
      </c>
      <c r="DZ66" s="636">
        <v>0.93282786382582294</v>
      </c>
      <c r="EA66" s="708"/>
      <c r="EB66" s="619">
        <v>1.0003920966022799</v>
      </c>
      <c r="EC66" s="626">
        <v>1.0089861339711701</v>
      </c>
      <c r="ED66" s="602">
        <v>1.0714417925606201</v>
      </c>
      <c r="EE66" s="574">
        <v>1.07708970041166</v>
      </c>
      <c r="EF66" s="686">
        <v>1.0948796522017099</v>
      </c>
      <c r="EG66" s="619">
        <v>1.1101022521222601</v>
      </c>
      <c r="EH66" s="620">
        <v>1.12226899048458</v>
      </c>
      <c r="EI66" s="602">
        <v>1.1417909271797799</v>
      </c>
      <c r="EJ66" s="669">
        <v>1.11828269999548</v>
      </c>
      <c r="EK66" s="619">
        <v>1.06726069053126</v>
      </c>
      <c r="EL66" s="619">
        <v>0.97013376857365896</v>
      </c>
      <c r="EM66" s="636">
        <v>0.96903711125899905</v>
      </c>
      <c r="EN66" s="536"/>
      <c r="EO66" s="251"/>
      <c r="EP66" s="251"/>
      <c r="EQ66" s="315">
        <v>1.00569331645966</v>
      </c>
      <c r="ER66" s="280">
        <v>1.00085353851318</v>
      </c>
      <c r="ES66" s="316"/>
      <c r="ET66" s="269">
        <v>0.99787986278533902</v>
      </c>
      <c r="EU66" s="274">
        <v>1.0019633769989</v>
      </c>
      <c r="EV66" s="266">
        <v>0.99879461526870705</v>
      </c>
      <c r="EW66" s="262">
        <v>1.00007712841034</v>
      </c>
      <c r="EX66" s="305">
        <v>0.99975621700286899</v>
      </c>
      <c r="EY66" s="269">
        <v>0.99718743562698398</v>
      </c>
      <c r="EZ66" s="270">
        <v>0.99670720100402799</v>
      </c>
      <c r="FA66" s="266">
        <v>0.99635225534439098</v>
      </c>
      <c r="FB66" s="293">
        <v>0.99679189920425404</v>
      </c>
      <c r="FC66" s="269">
        <v>0.99971926212310802</v>
      </c>
      <c r="FD66" s="269">
        <v>1.0001090764999401</v>
      </c>
      <c r="FE66" s="280">
        <v>1.00456094741821</v>
      </c>
      <c r="FF66" s="251"/>
      <c r="FG66" s="536"/>
      <c r="FH66" s="536"/>
      <c r="FI66" s="706">
        <v>1.1982009336691841</v>
      </c>
      <c r="FJ66" s="636">
        <v>1.2274556222973318</v>
      </c>
      <c r="FK66" s="708"/>
      <c r="FL66" s="619">
        <v>0.89995796426960151</v>
      </c>
      <c r="FM66" s="626">
        <v>1.0812819586476801</v>
      </c>
      <c r="FN66" s="602">
        <v>0.89503338689568179</v>
      </c>
      <c r="FO66" s="574">
        <v>0.90187349371237191</v>
      </c>
      <c r="FP66" s="686">
        <v>0.9209789573320899</v>
      </c>
      <c r="FQ66" s="619">
        <v>0.7887802789427677</v>
      </c>
      <c r="FR66" s="620">
        <v>0.70241943267331541</v>
      </c>
      <c r="FS66" s="602">
        <v>0.83010936277583414</v>
      </c>
      <c r="FT66" s="669">
        <v>0.84790033030180534</v>
      </c>
      <c r="FU66" s="619">
        <v>0.97439745463884353</v>
      </c>
      <c r="FV66" s="619">
        <v>0.97252757648366928</v>
      </c>
      <c r="FW66" s="636">
        <v>1.0042901804873257</v>
      </c>
      <c r="FX66" s="536"/>
      <c r="FY66" s="536"/>
      <c r="FZ66" s="536"/>
      <c r="GA66" s="706">
        <v>0.82609595508674527</v>
      </c>
      <c r="GB66" s="636">
        <v>0.84075906515459686</v>
      </c>
      <c r="GC66" s="708"/>
      <c r="GD66" s="619">
        <v>1.1646088133592118</v>
      </c>
      <c r="GE66" s="626">
        <v>0.82198116706334978</v>
      </c>
      <c r="GF66" s="602">
        <v>0.67103797533514986</v>
      </c>
      <c r="GG66" s="574">
        <v>0.73143112158976087</v>
      </c>
      <c r="GH66" s="686">
        <v>0.64343622439014858</v>
      </c>
      <c r="GI66" s="619">
        <v>0.79057372583421459</v>
      </c>
      <c r="GJ66" s="620">
        <v>0.83966308151605662</v>
      </c>
      <c r="GK66" s="602">
        <v>0.99485390712697397</v>
      </c>
      <c r="GL66" s="669">
        <v>1.0283968112462785</v>
      </c>
      <c r="GM66" s="619">
        <v>0.95396628402825634</v>
      </c>
      <c r="GN66" s="619">
        <v>0.76086572263043828</v>
      </c>
      <c r="GO66" s="636">
        <v>0.79246416493178107</v>
      </c>
      <c r="GP66" s="536"/>
      <c r="GQ66" s="535"/>
      <c r="GR66" s="535"/>
      <c r="GS66" s="703">
        <v>1.0508056675263457</v>
      </c>
      <c r="GT66" s="633">
        <v>1.0567318443923601</v>
      </c>
      <c r="GU66" s="704"/>
      <c r="GV66" s="616">
        <v>0.96611709397764045</v>
      </c>
      <c r="GW66" s="622">
        <v>1.0286180844862325</v>
      </c>
      <c r="GX66" s="595">
        <v>0.98241662903715221</v>
      </c>
      <c r="GY66" s="567">
        <v>0.96406280243181197</v>
      </c>
      <c r="GZ66" s="682">
        <v>0.9599843042554479</v>
      </c>
      <c r="HA66" s="616">
        <v>0.87852260983225694</v>
      </c>
      <c r="HB66" s="617">
        <v>0.82179679892200719</v>
      </c>
      <c r="HC66" s="595">
        <v>0.97495556921804161</v>
      </c>
      <c r="HD66" s="667">
        <v>1.0011355191904194</v>
      </c>
      <c r="HE66" s="616">
        <v>0.99944035768427042</v>
      </c>
      <c r="HF66" s="616">
        <v>0.88006451310713207</v>
      </c>
      <c r="HG66" s="633">
        <v>0.93848977622029128</v>
      </c>
      <c r="HH66" s="535"/>
    </row>
    <row r="67" spans="1:216" ht="16.5" customHeight="1" thickTop="1" thickBot="1">
      <c r="A67" s="535"/>
      <c r="B67" s="535"/>
      <c r="C67" s="535"/>
      <c r="D67" s="535"/>
      <c r="E67" s="616"/>
      <c r="F67" s="652">
        <v>144.13999999999999</v>
      </c>
      <c r="G67" s="643">
        <v>204.70599999999999</v>
      </c>
      <c r="H67" s="709">
        <v>227.93799999999999</v>
      </c>
      <c r="I67" s="627">
        <v>224.49299999999999</v>
      </c>
      <c r="J67" s="667">
        <v>182.04499999999999</v>
      </c>
      <c r="K67" s="643">
        <v>208.477</v>
      </c>
      <c r="L67" s="643">
        <v>194.52500000000001</v>
      </c>
      <c r="M67" s="709">
        <v>410.03100000000001</v>
      </c>
      <c r="N67" s="633">
        <v>348.19600000000003</v>
      </c>
      <c r="O67" s="547">
        <v>490.11500000000001</v>
      </c>
      <c r="P67" s="633">
        <v>205.315</v>
      </c>
      <c r="Q67" s="535"/>
      <c r="R67" s="535"/>
      <c r="S67" s="535"/>
      <c r="T67" s="535"/>
      <c r="U67" s="535"/>
      <c r="V67" s="535"/>
      <c r="W67" s="535"/>
      <c r="X67" s="652">
        <v>27.091716386846119</v>
      </c>
      <c r="Y67" s="643">
        <v>21.915820738034057</v>
      </c>
      <c r="Z67" s="709">
        <v>14.14419710623064</v>
      </c>
      <c r="AA67" s="627">
        <v>18.515499369690815</v>
      </c>
      <c r="AB67" s="667">
        <v>17.443489247164162</v>
      </c>
      <c r="AC67" s="643">
        <v>12.776949015958595</v>
      </c>
      <c r="AD67" s="643">
        <v>14.857216296105898</v>
      </c>
      <c r="AE67" s="709">
        <v>12.838053708134264</v>
      </c>
      <c r="AF67" s="633">
        <v>17.419212167859481</v>
      </c>
      <c r="AG67" s="547">
        <v>19.061036695469429</v>
      </c>
      <c r="AH67" s="633">
        <v>23.161970630494604</v>
      </c>
      <c r="AI67" s="535"/>
      <c r="AJ67" s="535"/>
      <c r="AK67" s="536"/>
      <c r="AL67" s="536"/>
      <c r="AM67" s="536"/>
      <c r="AN67" s="536"/>
      <c r="AO67" s="619"/>
      <c r="AP67" s="655">
        <v>0.40215207263827296</v>
      </c>
      <c r="AQ67" s="648">
        <v>0.47055357135832299</v>
      </c>
      <c r="AR67" s="710">
        <v>0.67845750600099597</v>
      </c>
      <c r="AS67" s="629">
        <v>0.84031894803047202</v>
      </c>
      <c r="AT67" s="669">
        <v>1.04483999311924</v>
      </c>
      <c r="AU67" s="648">
        <v>1.6078134998679199</v>
      </c>
      <c r="AV67" s="648">
        <v>1.2488297186791901</v>
      </c>
      <c r="AW67" s="710">
        <v>1.2214201502502</v>
      </c>
      <c r="AX67" s="636">
        <v>1.2027915567159699</v>
      </c>
      <c r="AY67" s="554">
        <v>0.910830497741699</v>
      </c>
      <c r="AZ67" s="636">
        <v>0.56244339793920495</v>
      </c>
      <c r="BA67" s="536"/>
      <c r="BB67" s="536"/>
      <c r="BC67" s="536"/>
      <c r="BD67" s="536"/>
      <c r="BE67" s="536"/>
      <c r="BF67" s="536"/>
      <c r="BG67" s="536"/>
      <c r="BH67" s="655">
        <v>1.132688597023727</v>
      </c>
      <c r="BI67" s="648">
        <v>1.0487230009135051</v>
      </c>
      <c r="BJ67" s="710">
        <v>0.89128869473277816</v>
      </c>
      <c r="BK67" s="629">
        <v>0.88210288015661953</v>
      </c>
      <c r="BL67" s="669">
        <v>0.97573788417698926</v>
      </c>
      <c r="BM67" s="648">
        <v>0.74816444080162325</v>
      </c>
      <c r="BN67" s="648">
        <v>0.91615642269631148</v>
      </c>
      <c r="BO67" s="710">
        <v>0.84280113881633345</v>
      </c>
      <c r="BP67" s="636">
        <v>0.93520971306390654</v>
      </c>
      <c r="BQ67" s="554">
        <v>0.95099581220733909</v>
      </c>
      <c r="BR67" s="636">
        <v>1.1108414205002071</v>
      </c>
      <c r="BS67" s="536"/>
      <c r="BT67" s="536"/>
      <c r="BU67" s="536"/>
      <c r="BV67" s="536"/>
      <c r="BW67" s="536"/>
      <c r="BX67" s="536"/>
      <c r="BY67" s="536"/>
      <c r="BZ67" s="655">
        <v>0.71662294470653531</v>
      </c>
      <c r="CA67" s="648">
        <v>0.73620811676257658</v>
      </c>
      <c r="CB67" s="710">
        <v>0.97247250348779057</v>
      </c>
      <c r="CC67" s="629">
        <v>0.77254107032290542</v>
      </c>
      <c r="CD67" s="669">
        <v>0.75925483740283994</v>
      </c>
      <c r="CE67" s="648">
        <v>1.1214778039064262</v>
      </c>
      <c r="CF67" s="648">
        <v>1.1615782836396351</v>
      </c>
      <c r="CG67" s="710">
        <v>1.2114609931931977</v>
      </c>
      <c r="CH67" s="636">
        <v>1.053660689669037</v>
      </c>
      <c r="CI67" s="554">
        <v>0.76315807259520729</v>
      </c>
      <c r="CJ67" s="636">
        <v>0.97602540608333532</v>
      </c>
      <c r="CK67" s="536"/>
      <c r="CL67" s="536"/>
      <c r="CM67" s="536"/>
      <c r="CN67" s="536"/>
      <c r="CO67" s="536"/>
      <c r="CP67" s="536"/>
      <c r="CQ67" s="536"/>
      <c r="CR67" s="655">
        <v>0.76154449450187323</v>
      </c>
      <c r="CS67" s="648">
        <v>0.88864403400486547</v>
      </c>
      <c r="CT67" s="710">
        <v>1.0156788112337565</v>
      </c>
      <c r="CU67" s="629">
        <v>0.80495195006080367</v>
      </c>
      <c r="CV67" s="669">
        <v>1.0871147930456755</v>
      </c>
      <c r="CW67" s="648">
        <v>1.0284204762395852</v>
      </c>
      <c r="CX67" s="648">
        <v>1.0346248875465878</v>
      </c>
      <c r="CY67" s="710">
        <v>1.2896776402272023</v>
      </c>
      <c r="CZ67" s="636">
        <v>0.98774316405128149</v>
      </c>
      <c r="DA67" s="554">
        <v>0.97631206451547081</v>
      </c>
      <c r="DB67" s="636">
        <v>0.82035157867179698</v>
      </c>
      <c r="DC67" s="536"/>
      <c r="DD67" s="536"/>
      <c r="DE67" s="536"/>
      <c r="DF67" s="536"/>
      <c r="DG67" s="536"/>
      <c r="DH67" s="536"/>
      <c r="DI67" s="619"/>
      <c r="DJ67" s="655">
        <v>1.0646641155355334</v>
      </c>
      <c r="DK67" s="648">
        <v>1.0025527693114415</v>
      </c>
      <c r="DL67" s="710">
        <v>0.90671794237495418</v>
      </c>
      <c r="DM67" s="629">
        <v>0.86504399021110556</v>
      </c>
      <c r="DN67" s="669">
        <v>0.95297627720593348</v>
      </c>
      <c r="DO67" s="648">
        <v>0.80701065543115802</v>
      </c>
      <c r="DP67" s="648">
        <v>0.95211397270864917</v>
      </c>
      <c r="DQ67" s="710">
        <v>0.90797130328549391</v>
      </c>
      <c r="DR67" s="636">
        <v>0.95237166512236648</v>
      </c>
      <c r="DS67" s="554">
        <v>0.92828707782107278</v>
      </c>
      <c r="DT67" s="636">
        <v>1.0817374436924763</v>
      </c>
      <c r="DU67" s="536"/>
      <c r="DV67" s="536"/>
      <c r="DW67" s="536"/>
      <c r="DX67" s="536"/>
      <c r="DY67" s="536"/>
      <c r="DZ67" s="536"/>
      <c r="EA67" s="536"/>
      <c r="EB67" s="655">
        <v>0.97022209367680101</v>
      </c>
      <c r="EC67" s="648">
        <v>1.0013441946300501</v>
      </c>
      <c r="ED67" s="710">
        <v>1.0014862145315899</v>
      </c>
      <c r="EE67" s="629">
        <v>1.0670477671846701</v>
      </c>
      <c r="EF67" s="669">
        <v>1.07232666634573</v>
      </c>
      <c r="EG67" s="648">
        <v>1.1093299310475899</v>
      </c>
      <c r="EH67" s="648">
        <v>1.09913320942543</v>
      </c>
      <c r="EI67" s="710">
        <v>1.1091894519691201</v>
      </c>
      <c r="EJ67" s="636">
        <v>1.11610874450074</v>
      </c>
      <c r="EK67" s="554">
        <v>1.02635744935699</v>
      </c>
      <c r="EL67" s="636">
        <v>0.96869168739380995</v>
      </c>
      <c r="EM67" s="536"/>
      <c r="EN67" s="536"/>
      <c r="EO67" s="251"/>
      <c r="EP67" s="251"/>
      <c r="EQ67" s="251"/>
      <c r="ER67" s="251"/>
      <c r="ES67" s="251"/>
      <c r="ET67" s="285">
        <v>1.0013282299041699</v>
      </c>
      <c r="EU67" s="283">
        <v>1.0012453794479399</v>
      </c>
      <c r="EV67" s="317">
        <v>0.998088479042053</v>
      </c>
      <c r="EW67" s="276">
        <v>1.00069940090179</v>
      </c>
      <c r="EX67" s="293">
        <v>1.0003353357315099</v>
      </c>
      <c r="EY67" s="283">
        <v>0.99753570556640603</v>
      </c>
      <c r="EZ67" s="283">
        <v>0.99743425846099898</v>
      </c>
      <c r="FA67" s="317">
        <v>0.998942971229553</v>
      </c>
      <c r="FB67" s="280">
        <v>0.99861890077590898</v>
      </c>
      <c r="FC67" s="258">
        <v>1.0006726980209399</v>
      </c>
      <c r="FD67" s="280">
        <v>1.0045291185378999</v>
      </c>
      <c r="FE67" s="251"/>
      <c r="FF67" s="251"/>
      <c r="FG67" s="536"/>
      <c r="FH67" s="536"/>
      <c r="FI67" s="536"/>
      <c r="FJ67" s="536"/>
      <c r="FK67" s="536"/>
      <c r="FL67" s="655">
        <v>1.2694592849183086</v>
      </c>
      <c r="FM67" s="648">
        <v>1.0309305131314861</v>
      </c>
      <c r="FN67" s="710">
        <v>0.95825910574094719</v>
      </c>
      <c r="FO67" s="629">
        <v>0.89826675066149053</v>
      </c>
      <c r="FP67" s="669">
        <v>0.88073420406334146</v>
      </c>
      <c r="FQ67" s="648">
        <v>0.75949833035909964</v>
      </c>
      <c r="FR67" s="648">
        <v>0.88259845321335562</v>
      </c>
      <c r="FS67" s="710">
        <v>0.88738002686065443</v>
      </c>
      <c r="FT67" s="636">
        <v>0.90901992360153194</v>
      </c>
      <c r="FU67" s="554">
        <v>0.95351944913837161</v>
      </c>
      <c r="FV67" s="636">
        <v>1.1543256762569856</v>
      </c>
      <c r="FW67" s="536"/>
      <c r="FX67" s="536"/>
      <c r="FY67" s="536"/>
      <c r="FZ67" s="536"/>
      <c r="GA67" s="536"/>
      <c r="GB67" s="536"/>
      <c r="GC67" s="536"/>
      <c r="GD67" s="655">
        <v>0.80398511213056756</v>
      </c>
      <c r="GE67" s="648">
        <v>0.82035631283401567</v>
      </c>
      <c r="GF67" s="710">
        <v>1.3665713099614807</v>
      </c>
      <c r="GG67" s="629">
        <v>0.63736397125968292</v>
      </c>
      <c r="GH67" s="669">
        <v>0.72362679900574034</v>
      </c>
      <c r="GI67" s="648">
        <v>0.69114323762333496</v>
      </c>
      <c r="GJ67" s="648">
        <v>0.82534161740136225</v>
      </c>
      <c r="GK67" s="710">
        <v>0.95733523806736565</v>
      </c>
      <c r="GL67" s="636">
        <v>0.72610123859837561</v>
      </c>
      <c r="GM67" s="554">
        <v>0.71291782285790073</v>
      </c>
      <c r="GN67" s="636">
        <v>1.0093171620436889</v>
      </c>
      <c r="GO67" s="536"/>
      <c r="GP67" s="536"/>
      <c r="GQ67" s="535"/>
      <c r="GR67" s="535"/>
      <c r="GS67" s="535"/>
      <c r="GT67" s="535"/>
      <c r="GU67" s="616"/>
      <c r="GV67" s="652">
        <v>1.0698365861060226</v>
      </c>
      <c r="GW67" s="643">
        <v>0.99443222436482559</v>
      </c>
      <c r="GX67" s="709">
        <v>0.96267558622466753</v>
      </c>
      <c r="GY67" s="627">
        <v>0.90019854649944742</v>
      </c>
      <c r="GZ67" s="667">
        <v>0.9856649277412266</v>
      </c>
      <c r="HA67" s="643">
        <v>0.86831912607587425</v>
      </c>
      <c r="HB67" s="643">
        <v>1.0155218371169079</v>
      </c>
      <c r="HC67" s="709">
        <v>1.0015522756821083</v>
      </c>
      <c r="HD67" s="633">
        <v>1.0228426175610346</v>
      </c>
      <c r="HE67" s="547">
        <v>0.93544112334083229</v>
      </c>
      <c r="HF67" s="633">
        <v>1.0623601915729683</v>
      </c>
      <c r="HG67" s="535"/>
      <c r="HH67" s="535"/>
    </row>
    <row r="68" spans="1:216" ht="16.5" customHeight="1" thickTop="1" thickBot="1">
      <c r="A68" s="535"/>
      <c r="B68" s="535"/>
      <c r="C68" s="535"/>
      <c r="D68" s="535"/>
      <c r="E68" s="535"/>
      <c r="F68" s="535"/>
      <c r="G68" s="535"/>
      <c r="H68" s="535"/>
      <c r="I68" s="652">
        <v>513.25800000000004</v>
      </c>
      <c r="J68" s="643">
        <v>132.49199999999999</v>
      </c>
      <c r="K68" s="643">
        <v>239.798</v>
      </c>
      <c r="L68" s="643">
        <v>315.30700000000002</v>
      </c>
      <c r="M68" s="643">
        <v>170.172</v>
      </c>
      <c r="N68" s="643">
        <v>195.45599999999999</v>
      </c>
      <c r="O68" s="633">
        <v>188.31299999999999</v>
      </c>
      <c r="P68" s="535"/>
      <c r="Q68" s="537"/>
      <c r="R68" s="535"/>
      <c r="S68" s="535"/>
      <c r="T68" s="535"/>
      <c r="U68" s="535"/>
      <c r="V68" s="535"/>
      <c r="W68" s="535"/>
      <c r="X68" s="537"/>
      <c r="Y68" s="537"/>
      <c r="Z68" s="535"/>
      <c r="AA68" s="652">
        <v>25.264876533828989</v>
      </c>
      <c r="AB68" s="643">
        <v>13.529873501796336</v>
      </c>
      <c r="AC68" s="643">
        <v>19.802083420212011</v>
      </c>
      <c r="AD68" s="643">
        <v>12.964507606872033</v>
      </c>
      <c r="AE68" s="643">
        <v>22.995557436005925</v>
      </c>
      <c r="AF68" s="643">
        <v>26.001759986902425</v>
      </c>
      <c r="AG68" s="633">
        <v>25.054563413041052</v>
      </c>
      <c r="AH68" s="535"/>
      <c r="AI68" s="537"/>
      <c r="AJ68" s="535"/>
      <c r="AK68" s="536"/>
      <c r="AL68" s="536"/>
      <c r="AM68" s="536"/>
      <c r="AN68" s="536"/>
      <c r="AO68" s="536"/>
      <c r="AP68" s="536"/>
      <c r="AQ68" s="536"/>
      <c r="AR68" s="536"/>
      <c r="AS68" s="655">
        <v>0.86675211787223794</v>
      </c>
      <c r="AT68" s="648">
        <v>1.09410602599382</v>
      </c>
      <c r="AU68" s="648">
        <v>0.77855675481259801</v>
      </c>
      <c r="AV68" s="648">
        <v>0.74719749391078893</v>
      </c>
      <c r="AW68" s="648">
        <v>0.94422465190291405</v>
      </c>
      <c r="AX68" s="648">
        <v>0.88266069069504705</v>
      </c>
      <c r="AY68" s="636">
        <v>0.59083751402795293</v>
      </c>
      <c r="AZ68" s="536"/>
      <c r="BA68" s="541"/>
      <c r="BB68" s="536"/>
      <c r="BC68" s="536"/>
      <c r="BD68" s="536"/>
      <c r="BE68" s="536"/>
      <c r="BF68" s="536"/>
      <c r="BG68" s="536"/>
      <c r="BH68" s="536"/>
      <c r="BI68" s="536"/>
      <c r="BJ68" s="536"/>
      <c r="BK68" s="655">
        <v>1.1725664772882254</v>
      </c>
      <c r="BL68" s="648">
        <v>0.91790518484134886</v>
      </c>
      <c r="BM68" s="648">
        <v>0.95165090774318384</v>
      </c>
      <c r="BN68" s="648">
        <v>0.81885754399680311</v>
      </c>
      <c r="BO68" s="648">
        <v>1.04306451707684</v>
      </c>
      <c r="BP68" s="648">
        <v>1.1761391470458824</v>
      </c>
      <c r="BQ68" s="636">
        <v>1.1296328287213311</v>
      </c>
      <c r="BR68" s="536"/>
      <c r="BS68" s="541"/>
      <c r="BT68" s="536"/>
      <c r="BU68" s="536"/>
      <c r="BV68" s="536"/>
      <c r="BW68" s="536"/>
      <c r="BX68" s="536"/>
      <c r="BY68" s="536"/>
      <c r="BZ68" s="541"/>
      <c r="CA68" s="541"/>
      <c r="CB68" s="536"/>
      <c r="CC68" s="655">
        <v>0.97943645057651318</v>
      </c>
      <c r="CD68" s="648">
        <v>0.77238360382136284</v>
      </c>
      <c r="CE68" s="648">
        <v>0.7635358066998057</v>
      </c>
      <c r="CF68" s="648">
        <v>1.1505364216462051</v>
      </c>
      <c r="CG68" s="648">
        <v>0.77035036610018104</v>
      </c>
      <c r="CH68" s="648">
        <v>1.2314086994003766</v>
      </c>
      <c r="CI68" s="636">
        <v>1.2736040694216544</v>
      </c>
      <c r="CJ68" s="536"/>
      <c r="CK68" s="541"/>
      <c r="CL68" s="536"/>
      <c r="CM68" s="536"/>
      <c r="CN68" s="536"/>
      <c r="CO68" s="536"/>
      <c r="CP68" s="536"/>
      <c r="CQ68" s="536"/>
      <c r="CR68" s="541"/>
      <c r="CS68" s="541"/>
      <c r="CT68" s="536"/>
      <c r="CU68" s="655">
        <v>0.77930111415701264</v>
      </c>
      <c r="CV68" s="648">
        <v>1.2008037513585725</v>
      </c>
      <c r="CW68" s="648">
        <v>0.93789010698587982</v>
      </c>
      <c r="CX68" s="648">
        <v>0.80859358894664568</v>
      </c>
      <c r="CY68" s="648">
        <v>0.79966004983193473</v>
      </c>
      <c r="CZ68" s="648">
        <v>0.82413241343320232</v>
      </c>
      <c r="DA68" s="636">
        <v>0.88663886720513185</v>
      </c>
      <c r="DB68" s="536"/>
      <c r="DC68" s="541"/>
      <c r="DD68" s="536"/>
      <c r="DE68" s="536"/>
      <c r="DF68" s="536"/>
      <c r="DG68" s="536"/>
      <c r="DH68" s="536"/>
      <c r="DI68" s="536"/>
      <c r="DJ68" s="536"/>
      <c r="DK68" s="536"/>
      <c r="DL68" s="536"/>
      <c r="DM68" s="655">
        <v>1.1318227054594956</v>
      </c>
      <c r="DN68" s="648">
        <v>0.91123517146506738</v>
      </c>
      <c r="DO68" s="648">
        <v>0.92728590696711</v>
      </c>
      <c r="DP68" s="648">
        <v>0.86038477999514396</v>
      </c>
      <c r="DQ68" s="648">
        <v>0.9984716470700703</v>
      </c>
      <c r="DR68" s="648">
        <v>1.1685263750147765</v>
      </c>
      <c r="DS68" s="636">
        <v>1.1377622605587911</v>
      </c>
      <c r="DT68" s="536"/>
      <c r="DU68" s="541"/>
      <c r="DV68" s="536"/>
      <c r="DW68" s="536"/>
      <c r="DX68" s="536"/>
      <c r="DY68" s="536"/>
      <c r="DZ68" s="536"/>
      <c r="EA68" s="536"/>
      <c r="EB68" s="536"/>
      <c r="EC68" s="536"/>
      <c r="ED68" s="536"/>
      <c r="EE68" s="655">
        <v>0.99738348843501801</v>
      </c>
      <c r="EF68" s="648">
        <v>1.06329427856218</v>
      </c>
      <c r="EG68" s="648">
        <v>1.0242044341538601</v>
      </c>
      <c r="EH68" s="648">
        <v>0.99245728097493802</v>
      </c>
      <c r="EI68" s="648">
        <v>1.0015100938296999</v>
      </c>
      <c r="EJ68" s="648">
        <v>0.96877419334722703</v>
      </c>
      <c r="EK68" s="636">
        <v>0.96857187733274797</v>
      </c>
      <c r="EL68" s="536"/>
      <c r="EM68" s="541"/>
      <c r="EN68" s="536"/>
      <c r="EO68" s="251"/>
      <c r="EP68" s="251"/>
      <c r="EQ68" s="251"/>
      <c r="ER68" s="251"/>
      <c r="ES68" s="251"/>
      <c r="ET68" s="251"/>
      <c r="EU68" s="251"/>
      <c r="EV68" s="251"/>
      <c r="EW68" s="285">
        <v>1.00090324878693</v>
      </c>
      <c r="EX68" s="283">
        <v>1.0012408494949301</v>
      </c>
      <c r="EY68" s="283">
        <v>1.0045738220214799</v>
      </c>
      <c r="EZ68" s="283">
        <v>0.99779671430587802</v>
      </c>
      <c r="FA68" s="283">
        <v>1.00334656238556</v>
      </c>
      <c r="FB68" s="283">
        <v>0.99970471858978305</v>
      </c>
      <c r="FC68" s="280">
        <v>1.00033891201019</v>
      </c>
      <c r="FD68" s="251"/>
      <c r="FE68" s="252"/>
      <c r="FF68" s="251"/>
      <c r="FG68" s="536"/>
      <c r="FH68" s="536"/>
      <c r="FI68" s="536"/>
      <c r="FJ68" s="536"/>
      <c r="FK68" s="536"/>
      <c r="FL68" s="541"/>
      <c r="FM68" s="541"/>
      <c r="FN68" s="536"/>
      <c r="FO68" s="655">
        <v>1.1384016411078228</v>
      </c>
      <c r="FP68" s="648">
        <v>0.84537529344342299</v>
      </c>
      <c r="FQ68" s="648">
        <v>0.92684543304090949</v>
      </c>
      <c r="FR68" s="648">
        <v>0.8944958978208507</v>
      </c>
      <c r="FS68" s="648">
        <v>1.0314762962023365</v>
      </c>
      <c r="FT68" s="648">
        <v>1.1786945352493041</v>
      </c>
      <c r="FU68" s="636">
        <v>1.2479263339149236</v>
      </c>
      <c r="FV68" s="536"/>
      <c r="FW68" s="541"/>
      <c r="FX68" s="536"/>
      <c r="FY68" s="536"/>
      <c r="FZ68" s="536"/>
      <c r="GA68" s="536"/>
      <c r="GB68" s="536"/>
      <c r="GC68" s="536"/>
      <c r="GD68" s="541"/>
      <c r="GE68" s="541"/>
      <c r="GF68" s="536"/>
      <c r="GG68" s="655">
        <v>0.86863471928347924</v>
      </c>
      <c r="GH68" s="648">
        <v>0.85027126637834738</v>
      </c>
      <c r="GI68" s="648">
        <v>0.64621460041368151</v>
      </c>
      <c r="GJ68" s="648">
        <v>1.0404712708566572</v>
      </c>
      <c r="GK68" s="648">
        <v>0.65303611015619489</v>
      </c>
      <c r="GL68" s="648">
        <v>0.84432589687704651</v>
      </c>
      <c r="GM68" s="636">
        <v>1.0515547087827182</v>
      </c>
      <c r="GN68" s="536"/>
      <c r="GO68" s="541"/>
      <c r="GP68" s="536"/>
      <c r="GQ68" s="535"/>
      <c r="GR68" s="535"/>
      <c r="GS68" s="535"/>
      <c r="GT68" s="535"/>
      <c r="GU68" s="535"/>
      <c r="GV68" s="535"/>
      <c r="GW68" s="535"/>
      <c r="GX68" s="535"/>
      <c r="GY68" s="652">
        <v>1.1097977169216235</v>
      </c>
      <c r="GZ68" s="643">
        <v>0.95335460654112925</v>
      </c>
      <c r="HA68" s="643">
        <v>0.92620216520440934</v>
      </c>
      <c r="HB68" s="643">
        <v>0.87888871677234159</v>
      </c>
      <c r="HC68" s="643">
        <v>0.97633189076390936</v>
      </c>
      <c r="HD68" s="643">
        <v>1.1111521881941415</v>
      </c>
      <c r="HE68" s="633">
        <v>1.1160785710350321</v>
      </c>
      <c r="HF68" s="535"/>
      <c r="HG68" s="537"/>
      <c r="HH68" s="535"/>
    </row>
    <row r="69" spans="1:216" ht="16.5" customHeight="1" thickTop="1">
      <c r="A69" s="535"/>
      <c r="B69" s="535"/>
      <c r="C69" s="535"/>
      <c r="D69" s="535"/>
      <c r="E69" s="535"/>
      <c r="F69" s="535"/>
      <c r="G69" s="535"/>
      <c r="H69" s="535"/>
      <c r="I69" s="535"/>
      <c r="J69" s="535"/>
      <c r="K69" s="535"/>
      <c r="L69" s="535"/>
      <c r="M69" s="535"/>
      <c r="N69" s="535"/>
      <c r="O69" s="535"/>
      <c r="P69" s="535"/>
      <c r="Q69" s="535"/>
      <c r="R69" s="535"/>
      <c r="S69" s="535"/>
      <c r="T69" s="535"/>
      <c r="U69" s="535"/>
      <c r="V69" s="535"/>
      <c r="W69" s="535"/>
      <c r="X69" s="535"/>
      <c r="Y69" s="535"/>
      <c r="Z69" s="535"/>
      <c r="AA69" s="535"/>
      <c r="AB69" s="535"/>
      <c r="AC69" s="535"/>
      <c r="AD69" s="535"/>
      <c r="AE69" s="535"/>
      <c r="AF69" s="535"/>
      <c r="AG69" s="535"/>
      <c r="AH69" s="535"/>
      <c r="AI69" s="535"/>
      <c r="AJ69" s="535"/>
      <c r="AK69" s="536"/>
      <c r="AL69" s="536"/>
      <c r="AM69" s="536"/>
      <c r="AN69" s="536"/>
      <c r="AO69" s="536"/>
      <c r="AP69" s="536"/>
      <c r="AQ69" s="536"/>
      <c r="AR69" s="536"/>
      <c r="AS69" s="536"/>
      <c r="AT69" s="536"/>
      <c r="AU69" s="536"/>
      <c r="AV69" s="536"/>
      <c r="AW69" s="536"/>
      <c r="AX69" s="536"/>
      <c r="AY69" s="536"/>
      <c r="AZ69" s="536"/>
      <c r="BA69" s="536"/>
      <c r="BB69" s="536"/>
      <c r="BC69" s="536"/>
      <c r="BD69" s="536"/>
      <c r="BE69" s="536"/>
      <c r="BF69" s="536"/>
      <c r="BG69" s="536"/>
      <c r="BH69" s="536"/>
      <c r="BI69" s="536"/>
      <c r="BJ69" s="536"/>
      <c r="BK69" s="536"/>
      <c r="BL69" s="536"/>
      <c r="BM69" s="536"/>
      <c r="BN69" s="536"/>
      <c r="BO69" s="536"/>
      <c r="BP69" s="536"/>
      <c r="BQ69" s="536"/>
      <c r="BR69" s="536"/>
      <c r="BS69" s="536"/>
      <c r="BT69" s="536"/>
      <c r="BU69" s="536"/>
      <c r="BV69" s="536"/>
      <c r="BW69" s="536"/>
      <c r="BX69" s="536"/>
      <c r="BY69" s="536"/>
      <c r="BZ69" s="536"/>
      <c r="CA69" s="536"/>
      <c r="CB69" s="536"/>
      <c r="CC69" s="536"/>
      <c r="CD69" s="536"/>
      <c r="CE69" s="536"/>
      <c r="CF69" s="536"/>
      <c r="CG69" s="536"/>
      <c r="CH69" s="536"/>
      <c r="CI69" s="536"/>
      <c r="CJ69" s="536"/>
      <c r="CK69" s="536"/>
      <c r="CL69" s="536"/>
      <c r="CM69" s="536"/>
      <c r="CN69" s="536"/>
      <c r="CO69" s="536"/>
      <c r="CP69" s="536"/>
      <c r="CQ69" s="536"/>
      <c r="CR69" s="536"/>
      <c r="CS69" s="536"/>
      <c r="CT69" s="536"/>
      <c r="CU69" s="536"/>
      <c r="CV69" s="536"/>
      <c r="CW69" s="536"/>
      <c r="CX69" s="536"/>
      <c r="CY69" s="536"/>
      <c r="CZ69" s="536"/>
      <c r="DA69" s="536"/>
      <c r="DB69" s="536"/>
      <c r="DC69" s="536"/>
      <c r="DD69" s="536"/>
      <c r="DE69" s="536"/>
      <c r="DF69" s="536"/>
      <c r="DG69" s="536"/>
      <c r="DH69" s="536"/>
      <c r="DI69" s="536"/>
      <c r="DJ69" s="536"/>
      <c r="DK69" s="536"/>
      <c r="DL69" s="536"/>
      <c r="DM69" s="536"/>
      <c r="DN69" s="536"/>
      <c r="DO69" s="536"/>
      <c r="DP69" s="536"/>
      <c r="DQ69" s="536"/>
      <c r="DR69" s="536"/>
      <c r="DS69" s="536"/>
      <c r="DT69" s="536"/>
      <c r="DU69" s="536"/>
      <c r="DV69" s="536"/>
      <c r="DW69" s="536"/>
      <c r="DX69" s="536"/>
      <c r="DY69" s="536"/>
      <c r="DZ69" s="536"/>
      <c r="EA69" s="536"/>
      <c r="EB69" s="536"/>
      <c r="EC69" s="536"/>
      <c r="ED69" s="536"/>
      <c r="EE69" s="536"/>
      <c r="EF69" s="536"/>
      <c r="EG69" s="536"/>
      <c r="EH69" s="536"/>
      <c r="EI69" s="536"/>
      <c r="EJ69" s="536"/>
      <c r="EK69" s="536"/>
      <c r="EL69" s="536"/>
      <c r="EM69" s="536"/>
      <c r="EN69" s="536"/>
      <c r="EO69" s="251"/>
      <c r="EP69" s="251"/>
      <c r="EQ69" s="251"/>
      <c r="ER69" s="251"/>
      <c r="ES69" s="251"/>
      <c r="ET69" s="251"/>
      <c r="EU69" s="251"/>
      <c r="EV69" s="251"/>
      <c r="EW69" s="251"/>
      <c r="EX69" s="251"/>
      <c r="EY69" s="251"/>
      <c r="EZ69" s="251"/>
      <c r="FA69" s="251"/>
      <c r="FB69" s="251"/>
      <c r="FC69" s="251"/>
      <c r="FD69" s="251"/>
      <c r="FE69" s="251"/>
      <c r="FF69" s="251"/>
      <c r="FG69" s="536"/>
      <c r="FH69" s="536"/>
      <c r="FI69" s="536"/>
      <c r="FJ69" s="536"/>
      <c r="FK69" s="536"/>
      <c r="FL69" s="536"/>
      <c r="FM69" s="536"/>
      <c r="FN69" s="536"/>
      <c r="FO69" s="536"/>
      <c r="FP69" s="536"/>
      <c r="FQ69" s="536"/>
      <c r="FR69" s="536"/>
      <c r="FS69" s="536"/>
      <c r="FT69" s="536"/>
      <c r="FU69" s="536"/>
      <c r="FV69" s="536"/>
      <c r="FW69" s="536"/>
      <c r="FX69" s="536"/>
      <c r="FY69" s="536"/>
      <c r="FZ69" s="536"/>
      <c r="GA69" s="536"/>
      <c r="GB69" s="536"/>
      <c r="GC69" s="536"/>
      <c r="GD69" s="536"/>
      <c r="GE69" s="536"/>
      <c r="GF69" s="536"/>
      <c r="GG69" s="536"/>
      <c r="GH69" s="536"/>
      <c r="GI69" s="536"/>
      <c r="GJ69" s="536"/>
      <c r="GK69" s="536"/>
      <c r="GL69" s="536"/>
      <c r="GM69" s="536"/>
      <c r="GN69" s="536"/>
      <c r="GO69" s="536"/>
      <c r="GP69" s="536"/>
      <c r="GQ69" s="535"/>
      <c r="GR69" s="535"/>
      <c r="GS69" s="535"/>
      <c r="GT69" s="535"/>
      <c r="GU69" s="535"/>
      <c r="GV69" s="535"/>
      <c r="GW69" s="535"/>
      <c r="GX69" s="535"/>
      <c r="GY69" s="535"/>
      <c r="GZ69" s="535"/>
      <c r="HA69" s="535"/>
      <c r="HB69" s="535"/>
      <c r="HC69" s="535"/>
      <c r="HD69" s="535"/>
      <c r="HE69" s="535"/>
      <c r="HF69" s="535"/>
      <c r="HG69" s="535"/>
      <c r="HH69" s="535"/>
    </row>
    <row r="70" spans="1:216" ht="16.5" customHeight="1"/>
    <row r="71" spans="1:216" ht="16.5" customHeight="1"/>
    <row r="72" spans="1:216" ht="16.5" customHeight="1"/>
    <row r="73" spans="1:216" ht="16.5" customHeight="1"/>
    <row r="74" spans="1:216" ht="16.5" customHeight="1"/>
    <row r="75" spans="1:216" ht="16.5" customHeight="1"/>
    <row r="76" spans="1:216" ht="16.5" customHeight="1"/>
    <row r="77" spans="1:216" ht="16.5" customHeight="1"/>
    <row r="78" spans="1:216" ht="16.5" customHeight="1"/>
    <row r="79" spans="1:216" ht="16.5" customHeight="1"/>
    <row r="80" spans="1:216" ht="16.5" customHeight="1"/>
    <row r="81" ht="16.5" customHeight="1"/>
    <row r="82" ht="16.5" customHeight="1"/>
    <row r="83" ht="16.5" customHeight="1"/>
    <row r="84" ht="16.5" customHeight="1"/>
    <row r="85" ht="16.5" customHeight="1"/>
    <row r="86" ht="16.5" customHeight="1"/>
    <row r="87" ht="16.5" customHeight="1"/>
    <row r="88" ht="16.5" customHeight="1"/>
    <row r="89" ht="16.5" customHeight="1"/>
    <row r="90" ht="16.5" customHeight="1"/>
    <row r="91" ht="16.5" customHeight="1"/>
    <row r="92" ht="16.5" customHeight="1"/>
    <row r="93" ht="16.5" customHeight="1"/>
    <row r="94" ht="16.5" customHeight="1"/>
    <row r="95" ht="16.5" customHeight="1"/>
    <row r="96" ht="16.5" customHeight="1"/>
    <row r="97" ht="16.5" customHeight="1"/>
    <row r="98" ht="16.5" customHeight="1"/>
    <row r="99" ht="16.5" customHeight="1"/>
    <row r="100" ht="16.5" customHeight="1"/>
    <row r="101" ht="16.5" customHeight="1"/>
    <row r="102" ht="16.5" customHeight="1"/>
    <row r="103" ht="16.5" customHeight="1"/>
    <row r="104" ht="16.5" customHeight="1"/>
    <row r="105" ht="16.5" customHeight="1"/>
    <row r="106" ht="16.5" customHeight="1"/>
    <row r="107" ht="16.5" customHeight="1"/>
    <row r="108" ht="16.5" customHeight="1"/>
    <row r="109" ht="16.5" customHeight="1"/>
    <row r="110" ht="16.5" customHeight="1"/>
    <row r="111" ht="16.5" customHeight="1"/>
    <row r="112" ht="16.5" customHeight="1"/>
    <row r="113" ht="16.5" customHeight="1"/>
    <row r="114" ht="16.5" customHeight="1"/>
    <row r="115" ht="16.5" customHeight="1"/>
    <row r="116" ht="16.5" customHeight="1"/>
    <row r="117" ht="16.5" customHeight="1"/>
    <row r="118" ht="16.5" customHeight="1"/>
    <row r="119" ht="16.5" customHeight="1"/>
    <row r="120" ht="16.5" customHeight="1"/>
    <row r="121" ht="16.5" customHeight="1"/>
    <row r="122" ht="16.5" customHeight="1"/>
    <row r="123" ht="16.5" customHeight="1"/>
    <row r="124" ht="16.5" customHeight="1"/>
    <row r="125" ht="16.5" customHeight="1"/>
    <row r="126" ht="16.5" customHeight="1"/>
    <row r="127" ht="16.5" customHeight="1"/>
    <row r="128" ht="16.5" customHeight="1"/>
    <row r="129" ht="16.5" customHeight="1"/>
    <row r="130" ht="16.5" customHeight="1"/>
    <row r="131" ht="16.5" customHeight="1"/>
    <row r="132" ht="16.5" customHeight="1"/>
    <row r="133" ht="16.5" customHeight="1"/>
    <row r="134" ht="16.5" customHeight="1"/>
    <row r="135" ht="16.5" customHeight="1"/>
    <row r="136" ht="16.5" customHeight="1"/>
    <row r="137" ht="16.5" customHeight="1"/>
    <row r="138" ht="16.5" customHeight="1"/>
    <row r="139" ht="16.5" customHeight="1"/>
    <row r="140" ht="16.5" customHeight="1"/>
    <row r="141" ht="16.5" customHeight="1"/>
    <row r="142" ht="16.5" customHeight="1"/>
    <row r="143" ht="16.5" customHeight="1"/>
    <row r="144" ht="16.5" customHeight="1"/>
    <row r="145" ht="16.5" customHeight="1"/>
    <row r="146" ht="16.5" customHeight="1"/>
    <row r="147" ht="16.5" customHeight="1"/>
    <row r="148" ht="16.5" customHeight="1"/>
    <row r="149" ht="16.5" customHeight="1"/>
    <row r="150" ht="16.5" customHeight="1"/>
    <row r="151" ht="16.5" customHeight="1"/>
    <row r="152" ht="16.5" customHeight="1"/>
    <row r="153" ht="16.5" customHeight="1"/>
    <row r="154" ht="16.5" customHeight="1"/>
    <row r="155" ht="16.5" customHeight="1"/>
    <row r="156" ht="16.5" customHeight="1"/>
    <row r="157" ht="16.5" customHeight="1"/>
    <row r="158" ht="16.5" customHeight="1"/>
    <row r="159" ht="16.5" customHeight="1"/>
    <row r="160" ht="16.5" customHeight="1"/>
    <row r="161" ht="16.5" customHeight="1"/>
    <row r="162" ht="16.5" customHeight="1"/>
    <row r="163" ht="16.5" customHeight="1"/>
    <row r="164" ht="16.5" customHeight="1"/>
    <row r="165" ht="16.5" customHeight="1"/>
    <row r="166" ht="16.5" customHeight="1"/>
    <row r="167" ht="16.5" customHeight="1"/>
    <row r="168" ht="16.5" customHeight="1"/>
    <row r="169" ht="16.5" customHeight="1"/>
    <row r="170" ht="16.5" customHeight="1"/>
    <row r="171" ht="16.5" customHeight="1"/>
    <row r="172" ht="16.5" customHeight="1"/>
    <row r="173" ht="16.5" customHeight="1"/>
    <row r="174" ht="16.5" customHeight="1"/>
    <row r="175" ht="16.5" customHeight="1"/>
    <row r="176" ht="16.5" customHeight="1"/>
    <row r="177" ht="16.5" customHeight="1"/>
    <row r="178" ht="16.5" customHeight="1"/>
    <row r="179" ht="16.5" customHeight="1"/>
    <row r="180" ht="16.5" customHeight="1"/>
    <row r="181" ht="16.5" customHeight="1"/>
    <row r="182" ht="16.5" customHeight="1"/>
    <row r="183" ht="16.5" customHeight="1"/>
    <row r="184" ht="16.5" customHeight="1"/>
    <row r="185" ht="16.5" customHeight="1"/>
    <row r="186" ht="16.5" customHeight="1"/>
    <row r="187" ht="16.5" customHeight="1"/>
    <row r="188" ht="16.5" customHeight="1"/>
    <row r="189" ht="16.5" customHeight="1"/>
    <row r="190" ht="16.5" customHeight="1"/>
    <row r="191" ht="16.5" customHeight="1"/>
    <row r="192" ht="16.5" customHeight="1"/>
    <row r="193" ht="16.5" customHeight="1"/>
    <row r="194" ht="16.5" customHeight="1"/>
    <row r="195" ht="16.5" customHeight="1"/>
    <row r="196" ht="16.5" customHeight="1"/>
    <row r="197" ht="16.5" customHeight="1"/>
    <row r="198" ht="16.5" customHeight="1"/>
    <row r="199" ht="16.5" customHeight="1"/>
    <row r="200" ht="16.5" customHeight="1"/>
    <row r="201" ht="16.5" customHeight="1"/>
    <row r="202" ht="16.5" customHeight="1"/>
    <row r="203" ht="16.5" customHeight="1"/>
    <row r="204" ht="16.5" customHeight="1"/>
    <row r="205" ht="16.5" customHeight="1"/>
    <row r="206" ht="16.5" customHeight="1"/>
    <row r="207" ht="16.5" customHeight="1"/>
    <row r="208" ht="16.5" customHeight="1"/>
    <row r="209" ht="16.5" customHeight="1"/>
    <row r="210" ht="16.5" customHeight="1"/>
    <row r="211" ht="16.5" customHeight="1"/>
    <row r="212" ht="16.5" customHeight="1"/>
    <row r="213" ht="16.5" customHeight="1"/>
    <row r="214" ht="16.5" customHeight="1"/>
    <row r="215" ht="16.5" customHeight="1"/>
    <row r="216" ht="16.5" customHeight="1"/>
    <row r="217" ht="16.5" customHeight="1"/>
    <row r="218" ht="16.5" customHeight="1"/>
    <row r="219" ht="16.5" customHeight="1"/>
    <row r="220" ht="16.5" customHeight="1"/>
    <row r="221" ht="16.5" customHeight="1"/>
    <row r="222" ht="16.5" customHeight="1"/>
    <row r="223" ht="16.5" customHeight="1"/>
    <row r="224" ht="16.5" customHeight="1"/>
    <row r="225" ht="16.5" customHeight="1"/>
    <row r="226" ht="16.5" customHeight="1"/>
    <row r="227" ht="16.5" customHeight="1"/>
    <row r="228" ht="16.5" customHeight="1"/>
    <row r="229" ht="16.5" customHeight="1"/>
    <row r="230" ht="16.5" customHeight="1"/>
    <row r="231" ht="16.5" customHeight="1"/>
    <row r="232" ht="16.5" customHeight="1"/>
    <row r="233" ht="16.5" customHeight="1"/>
    <row r="234" ht="16.5" customHeight="1"/>
    <row r="235" ht="16.5" customHeight="1"/>
    <row r="236" ht="16.5" customHeight="1"/>
    <row r="237" ht="16.5" customHeight="1"/>
    <row r="238" ht="16.5" customHeight="1"/>
    <row r="239" ht="16.5" customHeight="1"/>
    <row r="240" ht="16.5" customHeight="1"/>
    <row r="241" ht="16.5" customHeight="1"/>
    <row r="242" ht="16.5" customHeight="1"/>
    <row r="243" ht="16.5" customHeight="1"/>
    <row r="244" ht="16.5" customHeight="1"/>
    <row r="245" ht="16.5" customHeight="1"/>
    <row r="246" ht="16.5" customHeight="1"/>
    <row r="247" ht="16.5" customHeight="1"/>
    <row r="248" ht="16.5" customHeight="1"/>
    <row r="249" ht="16.5" customHeight="1"/>
    <row r="250" ht="16.5" customHeight="1"/>
    <row r="251" ht="16.5" customHeight="1"/>
    <row r="252" ht="16.5" customHeight="1"/>
    <row r="253" ht="16.5" customHeight="1"/>
    <row r="254" ht="16.5" customHeight="1"/>
    <row r="255" ht="16.5" customHeight="1"/>
    <row r="256" ht="16.5" customHeight="1"/>
    <row r="257" ht="16.5" customHeight="1"/>
    <row r="258" ht="16.5" customHeight="1"/>
    <row r="259" ht="16.5" customHeight="1"/>
    <row r="260" ht="16.5" customHeight="1"/>
    <row r="261" ht="16.5" customHeight="1"/>
    <row r="262" ht="16.5" customHeight="1"/>
    <row r="263" ht="16.5" customHeight="1"/>
    <row r="264" ht="16.5" customHeight="1"/>
    <row r="265" ht="16.5" customHeight="1"/>
    <row r="266" ht="16.5" customHeight="1"/>
    <row r="267" ht="16.5" customHeight="1"/>
    <row r="268" ht="16.5" customHeight="1"/>
    <row r="269" ht="16.5" customHeight="1"/>
    <row r="270" ht="16.5" customHeight="1"/>
    <row r="271" ht="16.5" customHeight="1"/>
    <row r="272" ht="16.5" customHeight="1"/>
    <row r="273" ht="16.5" customHeight="1"/>
    <row r="274" ht="16.5" customHeight="1"/>
    <row r="275" ht="16.5" customHeight="1"/>
    <row r="276" ht="16.5" customHeight="1"/>
    <row r="277" ht="16.5" customHeight="1"/>
    <row r="278" ht="16.5" customHeight="1"/>
    <row r="279" ht="16.5" customHeight="1"/>
    <row r="280" ht="16.5" customHeight="1"/>
    <row r="281" ht="16.5" customHeight="1"/>
    <row r="282" ht="16.5" customHeight="1"/>
    <row r="283" ht="16.5" customHeight="1"/>
    <row r="284" ht="16.5" customHeight="1"/>
    <row r="285" ht="16.5" customHeight="1"/>
    <row r="286" ht="16.5" customHeight="1"/>
    <row r="287" ht="16.5" customHeight="1"/>
    <row r="288" ht="16.5" customHeight="1"/>
    <row r="289" ht="16.5" customHeight="1"/>
    <row r="290" ht="16.5" customHeight="1"/>
    <row r="291" ht="16.5" customHeight="1"/>
    <row r="292" ht="16.5" customHeight="1"/>
    <row r="293" ht="16.5" customHeight="1"/>
    <row r="294" ht="16.5" customHeight="1"/>
    <row r="295" ht="16.5" customHeight="1"/>
    <row r="296" ht="16.5" customHeight="1"/>
    <row r="297" ht="16.5" customHeight="1"/>
    <row r="298" ht="16.5" customHeight="1"/>
    <row r="299" ht="16.5" customHeight="1"/>
    <row r="300" ht="16.5" customHeight="1"/>
    <row r="301" ht="16.5" customHeight="1"/>
    <row r="302" ht="16.5" customHeight="1"/>
    <row r="303" ht="16.5" customHeight="1"/>
    <row r="304" ht="16.5" customHeight="1"/>
    <row r="305" ht="16.5" customHeight="1"/>
    <row r="306" ht="16.5" customHeight="1"/>
    <row r="307" ht="16.5" customHeight="1"/>
    <row r="308" ht="16.5" customHeight="1"/>
    <row r="309" ht="16.5" customHeight="1"/>
    <row r="310" ht="16.5" customHeight="1"/>
    <row r="311" ht="16.5" customHeight="1"/>
    <row r="312" ht="16.5" customHeight="1"/>
    <row r="313" ht="16.5" customHeight="1"/>
    <row r="314" ht="16.5" customHeight="1"/>
    <row r="315" ht="16.5" customHeight="1"/>
    <row r="316" ht="16.5" customHeight="1"/>
    <row r="317" ht="16.5" customHeight="1"/>
    <row r="318" ht="16.5" customHeight="1"/>
    <row r="319" ht="16.5" customHeight="1"/>
    <row r="320" ht="16.5" customHeight="1"/>
    <row r="321" ht="16.5" customHeight="1"/>
    <row r="322" ht="16.5" customHeight="1"/>
    <row r="323" ht="16.5" customHeight="1"/>
    <row r="324" ht="16.5" customHeight="1"/>
    <row r="325" ht="16.5" customHeight="1"/>
    <row r="326" ht="16.5" customHeight="1"/>
    <row r="327" ht="16.5" customHeight="1"/>
    <row r="328" ht="16.5" customHeight="1"/>
    <row r="329" ht="16.5" customHeight="1"/>
    <row r="330" ht="16.5" customHeight="1"/>
    <row r="331" ht="16.5" customHeight="1"/>
    <row r="332" ht="16.5" customHeight="1"/>
    <row r="333" ht="16.5" customHeight="1"/>
    <row r="334" ht="16.5" customHeight="1"/>
    <row r="335" ht="16.5" customHeight="1"/>
    <row r="336" ht="16.5" customHeight="1"/>
    <row r="337" ht="16.5" customHeight="1"/>
    <row r="338" ht="16.5" customHeight="1"/>
    <row r="339" ht="16.5" customHeight="1"/>
    <row r="340" ht="16.5" customHeight="1"/>
    <row r="341" ht="16.5" customHeight="1"/>
    <row r="342" ht="16.5" customHeight="1"/>
    <row r="343" ht="16.5" customHeight="1"/>
    <row r="344" ht="16.5" customHeight="1"/>
    <row r="345" ht="16.5" customHeight="1"/>
    <row r="346" ht="16.5" customHeight="1"/>
    <row r="347" ht="16.5" customHeight="1"/>
    <row r="348" ht="16.5" customHeight="1"/>
    <row r="349" ht="16.5" customHeight="1"/>
    <row r="350" ht="16.5" customHeight="1"/>
    <row r="351" ht="16.5" customHeight="1"/>
    <row r="352" ht="16.5" customHeight="1"/>
    <row r="353" ht="16.5" customHeight="1"/>
    <row r="354" ht="16.5" customHeight="1"/>
    <row r="355" ht="16.5" customHeight="1"/>
    <row r="356" ht="16.5" customHeight="1"/>
    <row r="357" ht="16.5" customHeight="1"/>
    <row r="358" ht="16.5" customHeight="1"/>
    <row r="359" ht="16.5" customHeight="1"/>
    <row r="360" ht="16.5" customHeight="1"/>
    <row r="361" ht="16.5" customHeight="1"/>
    <row r="362" ht="16.5" customHeight="1"/>
    <row r="363" ht="16.5" customHeight="1"/>
    <row r="364" ht="16.5" customHeight="1"/>
    <row r="365" ht="16.5" customHeight="1"/>
    <row r="366" ht="16.5" customHeight="1"/>
    <row r="367" ht="16.5" customHeight="1"/>
    <row r="368" ht="16.5" customHeight="1"/>
    <row r="369" ht="16.5" customHeight="1"/>
    <row r="370" ht="16.5" customHeight="1"/>
    <row r="371" ht="16.5" customHeight="1"/>
    <row r="372" ht="16.5" customHeight="1"/>
    <row r="373" ht="16.5" customHeight="1"/>
    <row r="374" ht="16.5" customHeight="1"/>
    <row r="375" ht="16.5" customHeight="1"/>
    <row r="376" ht="16.5" customHeight="1"/>
    <row r="377" ht="16.5" customHeight="1"/>
    <row r="378" ht="16.5" customHeight="1"/>
    <row r="379" ht="16.5" customHeight="1"/>
    <row r="380" ht="16.5" customHeight="1"/>
    <row r="381" ht="16.5" customHeight="1"/>
    <row r="382" ht="16.5" customHeight="1"/>
    <row r="383" ht="16.5" customHeight="1"/>
    <row r="384" ht="16.5" customHeight="1"/>
    <row r="385" ht="16.5" customHeight="1"/>
    <row r="386" ht="16.5" customHeight="1"/>
    <row r="387" ht="16.5" customHeight="1"/>
    <row r="388" ht="16.5" customHeight="1"/>
    <row r="389" ht="16.5" customHeight="1"/>
    <row r="390" ht="16.5" customHeight="1"/>
    <row r="391" ht="16.5" customHeight="1"/>
    <row r="392" ht="16.5" customHeight="1"/>
    <row r="393" ht="16.5" customHeight="1"/>
    <row r="394" ht="16.5" customHeight="1"/>
    <row r="395" ht="16.5" customHeight="1"/>
    <row r="396" ht="16.5" customHeight="1"/>
    <row r="397" ht="16.5" customHeight="1"/>
    <row r="398" ht="16.5" customHeight="1"/>
    <row r="399" ht="16.5" customHeight="1"/>
    <row r="400" ht="16.5" customHeight="1"/>
    <row r="401" ht="16.5" customHeight="1"/>
    <row r="402" ht="16.5" customHeight="1"/>
    <row r="403" ht="16.5" customHeight="1"/>
    <row r="404" ht="16.5" customHeight="1"/>
    <row r="405" ht="16.5" customHeight="1"/>
    <row r="406" ht="16.5" customHeight="1"/>
    <row r="407" ht="16.5" customHeight="1"/>
    <row r="408" ht="16.5" customHeight="1"/>
    <row r="409" ht="16.5" customHeight="1"/>
    <row r="410" ht="16.5" customHeight="1"/>
    <row r="411" ht="16.5" customHeight="1"/>
    <row r="412" ht="16.5" customHeight="1"/>
    <row r="413" ht="16.5" customHeight="1"/>
    <row r="414" ht="16.5" customHeight="1"/>
    <row r="415" ht="16.5" customHeight="1"/>
    <row r="416" ht="16.5" customHeight="1"/>
    <row r="417" ht="16.5" customHeight="1"/>
    <row r="418" ht="16.5" customHeight="1"/>
    <row r="419" ht="16.5" customHeight="1"/>
    <row r="420" ht="16.5" customHeight="1"/>
    <row r="421" ht="16.5" customHeight="1"/>
    <row r="422" ht="16.5" customHeight="1"/>
    <row r="423" ht="16.5" customHeight="1"/>
    <row r="424" ht="16.5" customHeight="1"/>
    <row r="425" ht="16.5" customHeight="1"/>
    <row r="426" ht="16.5" customHeight="1"/>
    <row r="427" ht="16.5" customHeight="1"/>
    <row r="428" ht="16.5" customHeight="1"/>
    <row r="429" ht="16.5" customHeight="1"/>
    <row r="430" ht="16.5" customHeight="1"/>
    <row r="431" ht="16.5" customHeight="1"/>
    <row r="432" ht="16.5" customHeight="1"/>
    <row r="433" ht="16.5" customHeight="1"/>
    <row r="434" ht="16.5" customHeight="1"/>
    <row r="435" ht="16.5" customHeight="1"/>
    <row r="436" ht="16.5" customHeight="1"/>
    <row r="437" ht="16.5" customHeight="1"/>
    <row r="438" ht="16.5" customHeight="1"/>
    <row r="439" ht="16.5" customHeight="1"/>
    <row r="440" ht="16.5" customHeight="1"/>
    <row r="441" ht="16.5" customHeight="1"/>
    <row r="442" ht="16.5" customHeight="1"/>
    <row r="443" ht="16.5" customHeight="1"/>
    <row r="444" ht="16.5" customHeight="1"/>
    <row r="445" ht="16.5" customHeight="1"/>
    <row r="446" ht="16.5" customHeight="1"/>
    <row r="447" ht="16.5" customHeight="1"/>
    <row r="448" ht="16.5" customHeight="1"/>
    <row r="449" ht="16.5" customHeight="1"/>
    <row r="450" ht="16.5" customHeight="1"/>
    <row r="451" ht="16.5" customHeight="1"/>
    <row r="452" ht="16.5" customHeight="1"/>
    <row r="453" ht="16.5" customHeight="1"/>
    <row r="454" ht="16.5" customHeight="1"/>
    <row r="455" ht="16.5" customHeight="1"/>
    <row r="456" ht="16.5" customHeight="1"/>
    <row r="457" ht="16.5" customHeight="1"/>
    <row r="458" ht="16.5" customHeight="1"/>
    <row r="459" ht="16.5" customHeight="1"/>
    <row r="460" ht="16.5" customHeight="1"/>
    <row r="461" ht="16.5" customHeight="1"/>
    <row r="462" ht="16.5" customHeight="1"/>
    <row r="463" ht="16.5" customHeight="1"/>
    <row r="464" ht="16.5" customHeight="1"/>
    <row r="465" ht="16.5" customHeight="1"/>
    <row r="466" ht="16.5" customHeight="1"/>
    <row r="467" ht="16.5" customHeight="1"/>
    <row r="468" ht="16.5" customHeight="1"/>
    <row r="469" ht="16.5" customHeight="1"/>
    <row r="470" ht="16.5" customHeight="1"/>
    <row r="471" ht="16.5" customHeight="1"/>
    <row r="472" ht="16.5" customHeight="1"/>
    <row r="473" ht="16.5" customHeight="1"/>
    <row r="474" ht="16.5" customHeight="1"/>
    <row r="475" ht="16.5" customHeight="1"/>
    <row r="476" ht="16.5" customHeight="1"/>
    <row r="477" ht="16.5" customHeight="1"/>
    <row r="478" ht="16.5" customHeight="1"/>
    <row r="479" ht="16.5" customHeight="1"/>
    <row r="480" ht="16.5" customHeight="1"/>
    <row r="481" ht="16.5" customHeight="1"/>
    <row r="482" ht="16.5" customHeight="1"/>
    <row r="483" ht="16.5" customHeight="1"/>
    <row r="484" ht="16.5" customHeight="1"/>
    <row r="485" ht="16.5" customHeight="1"/>
    <row r="486" ht="16.5" customHeight="1"/>
    <row r="487" ht="16.5" customHeight="1"/>
    <row r="488" ht="16.5" customHeight="1"/>
    <row r="489" ht="16.5" customHeight="1"/>
    <row r="490" ht="16.5" customHeight="1"/>
    <row r="491" ht="16.5" customHeight="1"/>
    <row r="492" ht="16.5" customHeight="1"/>
    <row r="493" ht="16.5" customHeight="1"/>
    <row r="494" ht="16.5" customHeight="1"/>
    <row r="495" ht="16.5" customHeight="1"/>
    <row r="496" ht="16.5" customHeight="1"/>
    <row r="497" ht="16.5" customHeight="1"/>
    <row r="498" ht="16.5" customHeight="1"/>
    <row r="499" ht="16.5" customHeight="1"/>
    <row r="500" ht="16.5" customHeight="1"/>
    <row r="501" ht="16.5" customHeight="1"/>
    <row r="502" ht="16.5" customHeight="1"/>
    <row r="503" ht="16.5" customHeight="1"/>
    <row r="504" ht="16.5" customHeight="1"/>
    <row r="505" ht="16.5" customHeight="1"/>
    <row r="506" ht="16.5" customHeight="1"/>
    <row r="507" ht="16.5" customHeight="1"/>
    <row r="508" ht="16.5" customHeight="1"/>
    <row r="509" ht="16.5" customHeight="1"/>
    <row r="510" ht="16.5" customHeight="1"/>
    <row r="511" ht="16.5" customHeight="1"/>
    <row r="512" ht="16.5" customHeight="1"/>
    <row r="513" ht="16.5" customHeight="1"/>
    <row r="514" ht="16.5" customHeight="1"/>
    <row r="515" ht="16.5" customHeight="1"/>
    <row r="516" ht="16.5" customHeight="1"/>
    <row r="517" ht="16.5" customHeight="1"/>
    <row r="518" ht="16.5" customHeight="1"/>
    <row r="519" ht="16.5" customHeight="1"/>
    <row r="520" ht="16.5" customHeight="1"/>
    <row r="521" ht="16.5" customHeight="1"/>
    <row r="522" ht="16.5" customHeight="1"/>
    <row r="523" ht="16.5" customHeight="1"/>
    <row r="524" ht="16.5" customHeight="1"/>
    <row r="525" ht="16.5" customHeight="1"/>
    <row r="526" ht="16.5" customHeight="1"/>
    <row r="527" ht="16.5" customHeight="1"/>
    <row r="528" ht="16.5" customHeight="1"/>
    <row r="529" ht="16.5" customHeight="1"/>
    <row r="530" ht="16.5" customHeight="1"/>
    <row r="531" ht="16.5" customHeight="1"/>
    <row r="532" ht="16.5" customHeight="1"/>
    <row r="533" ht="16.5" customHeight="1"/>
    <row r="534" ht="16.5" customHeight="1"/>
    <row r="535" ht="16.5" customHeight="1"/>
    <row r="536" ht="16.5" customHeight="1"/>
    <row r="537" ht="16.5" customHeight="1"/>
    <row r="538" ht="16.5" customHeight="1"/>
    <row r="539" ht="16.5" customHeight="1"/>
    <row r="540" ht="16.5" customHeight="1"/>
    <row r="541" ht="16.5" customHeight="1"/>
    <row r="542" ht="16.5" customHeight="1"/>
    <row r="543" ht="16.5" customHeight="1"/>
    <row r="544" ht="16.5" customHeight="1"/>
    <row r="545" ht="16.5" customHeight="1"/>
    <row r="546" ht="16.5" customHeight="1"/>
    <row r="547" ht="16.5" customHeight="1"/>
    <row r="548" ht="16.5" customHeight="1"/>
    <row r="549" ht="16.5" customHeight="1"/>
    <row r="550" ht="16.5" customHeight="1"/>
    <row r="551" ht="16.5" customHeight="1"/>
    <row r="552" ht="16.5" customHeight="1"/>
    <row r="553" ht="16.5" customHeight="1"/>
    <row r="554" ht="16.5" customHeight="1"/>
    <row r="555" ht="16.5" customHeight="1"/>
    <row r="556" ht="16.5" customHeight="1"/>
    <row r="557" ht="16.5" customHeight="1"/>
    <row r="558" ht="16.5" customHeight="1"/>
    <row r="559" ht="16.5" customHeight="1"/>
    <row r="560" ht="16.5" customHeight="1"/>
    <row r="561" ht="16.5" customHeight="1"/>
    <row r="562" ht="16.5" customHeight="1"/>
    <row r="563" ht="16.5" customHeight="1"/>
    <row r="564" ht="16.5" customHeight="1"/>
    <row r="565" ht="16.5" customHeight="1"/>
    <row r="566" ht="16.5" customHeight="1"/>
    <row r="567" ht="16.5" customHeight="1"/>
    <row r="568" ht="16.5" customHeight="1"/>
    <row r="569" ht="16.5" customHeight="1"/>
    <row r="570" ht="16.5" customHeight="1"/>
    <row r="571" ht="16.5" customHeight="1"/>
    <row r="572" ht="16.5" customHeight="1"/>
    <row r="573" ht="16.5" customHeight="1"/>
    <row r="574" ht="16.5" customHeight="1"/>
    <row r="575" ht="16.5" customHeight="1"/>
    <row r="576" ht="16.5" customHeight="1"/>
    <row r="577" ht="16.5" customHeight="1"/>
    <row r="578" ht="16.5" customHeight="1"/>
    <row r="579" ht="16.5" customHeight="1"/>
    <row r="580" ht="16.5" customHeight="1"/>
    <row r="581" ht="16.5" customHeight="1"/>
    <row r="582" ht="16.5" customHeight="1"/>
    <row r="583" ht="16.5" customHeight="1"/>
    <row r="584" ht="16.5" customHeight="1"/>
    <row r="585" ht="16.5" customHeight="1"/>
    <row r="586" ht="16.5" customHeight="1"/>
    <row r="587" ht="16.5" customHeight="1"/>
    <row r="588" ht="16.5" customHeight="1"/>
    <row r="589" ht="16.5" customHeight="1"/>
    <row r="590" ht="16.5" customHeight="1"/>
    <row r="591" ht="16.5" customHeight="1"/>
    <row r="592" ht="16.5" customHeight="1"/>
    <row r="593" ht="16.5" customHeight="1"/>
    <row r="594" ht="16.5" customHeight="1"/>
    <row r="595" ht="16.5" customHeight="1"/>
    <row r="596" ht="16.5" customHeight="1"/>
    <row r="597" ht="16.5" customHeight="1"/>
    <row r="598" ht="16.5" customHeight="1"/>
    <row r="599" ht="16.5" customHeight="1"/>
    <row r="600" ht="16.5" customHeight="1"/>
    <row r="601" ht="16.5" customHeight="1"/>
    <row r="602" ht="16.5" customHeight="1"/>
    <row r="603" ht="16.5" customHeight="1"/>
    <row r="604" ht="16.5" customHeight="1"/>
  </sheetData>
  <conditionalFormatting sqref="B11:O11 P15:Q35 I35:N35 O14:O35 B12:N32 B33:D33 E33:N34 B35:G35">
    <cfRule type="colorScale" priority="24">
      <colorScale>
        <cfvo type="min"/>
        <cfvo type="percentile" val="50"/>
        <cfvo type="max"/>
        <color rgb="FFFFEF9C"/>
        <color theme="6"/>
        <color theme="6" tint="-0.499984740745262"/>
      </colorScale>
    </cfRule>
  </conditionalFormatting>
  <conditionalFormatting sqref="S11:AJ36 S38:AJ39">
    <cfRule type="colorScale" priority="25">
      <colorScale>
        <cfvo type="min"/>
        <cfvo type="percentile" val="50"/>
        <cfvo type="max"/>
        <color theme="0"/>
        <color rgb="FFB1A0C7"/>
        <color theme="7" tint="-0.249977111117893"/>
      </colorScale>
    </cfRule>
  </conditionalFormatting>
  <conditionalFormatting sqref="AL11:AY11 AZ15:BA35 AS35:AX35 AY14:AY35 AL12:AX32 AL33:AN33 AO33:AX34 AL35:AQ35">
    <cfRule type="colorScale" priority="23">
      <colorScale>
        <cfvo type="min"/>
        <cfvo type="percentile" val="50"/>
        <cfvo type="max"/>
        <color rgb="FFFFEF9C"/>
        <color theme="6"/>
        <color theme="6" tint="-0.499984740745262"/>
      </colorScale>
    </cfRule>
  </conditionalFormatting>
  <conditionalFormatting sqref="BD11:BQ11 BR15:BS35 BK35:BP35 BD12:BP32 BD33:BF33 BH33:BP34 BD35:BI35 BQ14:BQ35">
    <cfRule type="colorScale" priority="22">
      <colorScale>
        <cfvo type="min"/>
        <cfvo type="percentile" val="50"/>
        <cfvo type="max"/>
        <color theme="0" tint="-4.9989318521683403E-2"/>
        <color theme="5" tint="0.39997558519241921"/>
        <color rgb="FFC40424"/>
      </colorScale>
    </cfRule>
  </conditionalFormatting>
  <conditionalFormatting sqref="BU7:CL36">
    <cfRule type="colorScale" priority="21">
      <colorScale>
        <cfvo type="min"/>
        <cfvo type="percentile" val="50"/>
        <cfvo type="max"/>
        <color theme="4" tint="0.79998168889431442"/>
        <color theme="4" tint="0.39997558519241921"/>
        <color theme="4" tint="-0.499984740745262"/>
      </colorScale>
    </cfRule>
  </conditionalFormatting>
  <conditionalFormatting sqref="CM11:DD36">
    <cfRule type="colorScale" priority="20">
      <colorScale>
        <cfvo type="min"/>
        <cfvo type="percentile" val="50"/>
        <cfvo type="max"/>
        <color theme="0"/>
        <color rgb="FFB1A0C7"/>
        <color theme="7" tint="-0.249977111117893"/>
      </colorScale>
    </cfRule>
  </conditionalFormatting>
  <conditionalFormatting sqref="DF11:DS11 DT15:DU35 DM35:DR35 DS14:DS35 DF12:DR32 DF33:DH33 DI33:DR34 DF35:DK35">
    <cfRule type="colorScale" priority="19">
      <colorScale>
        <cfvo type="min"/>
        <cfvo type="percentile" val="50"/>
        <cfvo type="max"/>
        <color rgb="FFFFEF9C"/>
        <color theme="6"/>
        <color theme="6" tint="-0.499984740745262"/>
      </colorScale>
    </cfRule>
  </conditionalFormatting>
  <conditionalFormatting sqref="DW7:EN36">
    <cfRule type="colorScale" priority="18">
      <colorScale>
        <cfvo type="min"/>
        <cfvo type="percentile" val="50"/>
        <cfvo type="max"/>
        <color theme="6" tint="-0.499984740745262"/>
        <color theme="0"/>
        <color theme="7" tint="-0.249977111117893"/>
      </colorScale>
    </cfRule>
  </conditionalFormatting>
  <conditionalFormatting sqref="EP11:FC11 FD15:FE35 EW35:FB35 EP12:FB32 EP33:ER33 ET33:FB34 EP35:EU35 FC14:FC35">
    <cfRule type="colorScale" priority="17">
      <colorScale>
        <cfvo type="min"/>
        <cfvo type="percentile" val="50"/>
        <cfvo type="max"/>
        <color theme="0" tint="-4.9989318521683403E-2"/>
        <color theme="5" tint="0.39997558519241921"/>
        <color rgb="FFC40424"/>
      </colorScale>
    </cfRule>
  </conditionalFormatting>
  <conditionalFormatting sqref="FG7:FX36">
    <cfRule type="colorScale" priority="16">
      <colorScale>
        <cfvo type="min"/>
        <cfvo type="percentile" val="50"/>
        <cfvo type="max"/>
        <color theme="4" tint="0.79998168889431442"/>
        <color theme="4" tint="0.39997558519241921"/>
        <color theme="4" tint="-0.499984740745262"/>
      </colorScale>
    </cfRule>
  </conditionalFormatting>
  <conditionalFormatting sqref="FY11:GP36">
    <cfRule type="colorScale" priority="15">
      <colorScale>
        <cfvo type="min"/>
        <cfvo type="percentile" val="50"/>
        <cfvo type="max"/>
        <color theme="0"/>
        <color rgb="FFB1A0C7"/>
        <color theme="7" tint="-0.249977111117893"/>
      </colorScale>
    </cfRule>
  </conditionalFormatting>
  <conditionalFormatting sqref="GR11:HE11 HF15:HG35 GY35:HD35 HE14:HE35 GR12:HD32 GR33:GT33 GU33:HD34 GR35:GW35">
    <cfRule type="colorScale" priority="14">
      <colorScale>
        <cfvo type="min"/>
        <cfvo type="percentile" val="50"/>
        <cfvo type="max"/>
        <color rgb="FFFFEF9C"/>
        <color theme="6"/>
        <color theme="6" tint="-0.499984740745262"/>
      </colorScale>
    </cfRule>
  </conditionalFormatting>
  <conditionalFormatting sqref="P48:Q68 E67:O67 B44:O66 B68:O68">
    <cfRule type="colorScale" priority="13">
      <colorScale>
        <cfvo type="min"/>
        <cfvo type="percentile" val="50"/>
        <cfvo type="max"/>
        <color rgb="FFFFEF9C"/>
        <color theme="6"/>
        <color theme="6" tint="-0.499984740745262"/>
      </colorScale>
    </cfRule>
  </conditionalFormatting>
  <conditionalFormatting sqref="S44:AJ69">
    <cfRule type="colorScale" priority="12">
      <colorScale>
        <cfvo type="min"/>
        <cfvo type="percentile" val="50"/>
        <cfvo type="max"/>
        <color theme="0"/>
        <color rgb="FFB1A0C7"/>
        <color theme="7" tint="-0.249977111117893"/>
      </colorScale>
    </cfRule>
  </conditionalFormatting>
  <conditionalFormatting sqref="AZ48:BA68 AO67:AY67 AL44:AY66 AL68:AY68">
    <cfRule type="colorScale" priority="11">
      <colorScale>
        <cfvo type="min"/>
        <cfvo type="percentile" val="50"/>
        <cfvo type="max"/>
        <color rgb="FFFFEF9C"/>
        <color theme="6"/>
        <color theme="6" tint="-0.499984740745262"/>
      </colorScale>
    </cfRule>
  </conditionalFormatting>
  <conditionalFormatting sqref="BC43:BT69">
    <cfRule type="colorScale" priority="10">
      <colorScale>
        <cfvo type="min"/>
        <cfvo type="percentile" val="50"/>
        <cfvo type="max"/>
        <color theme="0" tint="-4.9989318521683403E-2"/>
        <color theme="5" tint="0.39997558519241921"/>
        <color rgb="FFC40424"/>
      </colorScale>
    </cfRule>
  </conditionalFormatting>
  <conditionalFormatting sqref="BU40:CL69">
    <cfRule type="colorScale" priority="9">
      <colorScale>
        <cfvo type="min"/>
        <cfvo type="percentile" val="50"/>
        <cfvo type="max"/>
        <color theme="4" tint="0.79998168889431442"/>
        <color theme="4" tint="0.39997558519241921"/>
        <color theme="4" tint="-0.499984740745262"/>
      </colorScale>
    </cfRule>
  </conditionalFormatting>
  <conditionalFormatting sqref="CM44:DD69">
    <cfRule type="colorScale" priority="8">
      <colorScale>
        <cfvo type="min"/>
        <cfvo type="percentile" val="50"/>
        <cfvo type="max"/>
        <color theme="0"/>
        <color rgb="FFB1A0C7"/>
        <color theme="7" tint="-0.249977111117893"/>
      </colorScale>
    </cfRule>
  </conditionalFormatting>
  <conditionalFormatting sqref="DT48:DU68 DI67:DS67 DF44:DS66 DF68:DS68">
    <cfRule type="colorScale" priority="7">
      <colorScale>
        <cfvo type="min"/>
        <cfvo type="percentile" val="50"/>
        <cfvo type="max"/>
        <color rgb="FFFFEF9C"/>
        <color theme="6"/>
        <color theme="6" tint="-0.499984740745262"/>
      </colorScale>
    </cfRule>
  </conditionalFormatting>
  <conditionalFormatting sqref="DW40:EN41 DW43:EN69 DW42:ED42 EF42:EN42">
    <cfRule type="colorScale" priority="6">
      <colorScale>
        <cfvo type="min"/>
        <cfvo type="percentile" val="50"/>
        <cfvo type="max"/>
        <color theme="6" tint="-0.499984740745262"/>
        <color theme="0"/>
        <color theme="7" tint="-0.249977111117893"/>
      </colorScale>
    </cfRule>
  </conditionalFormatting>
  <conditionalFormatting sqref="EO43:FF69">
    <cfRule type="colorScale" priority="5">
      <colorScale>
        <cfvo type="min"/>
        <cfvo type="percentile" val="50"/>
        <cfvo type="max"/>
        <color theme="0" tint="-4.9989318521683403E-2"/>
        <color theme="5" tint="0.39997558519241921"/>
        <color rgb="FFC40424"/>
      </colorScale>
    </cfRule>
  </conditionalFormatting>
  <conditionalFormatting sqref="FG40:FX69">
    <cfRule type="colorScale" priority="4">
      <colorScale>
        <cfvo type="min"/>
        <cfvo type="percentile" val="50"/>
        <cfvo type="max"/>
        <color theme="4" tint="0.79998168889431442"/>
        <color theme="4" tint="0.39997558519241921"/>
        <color theme="4" tint="-0.499984740745262"/>
      </colorScale>
    </cfRule>
  </conditionalFormatting>
  <conditionalFormatting sqref="FY44:GP69">
    <cfRule type="colorScale" priority="3">
      <colorScale>
        <cfvo type="min"/>
        <cfvo type="percentile" val="50"/>
        <cfvo type="max"/>
        <color theme="0"/>
        <color rgb="FFB1A0C7"/>
        <color theme="7" tint="-0.249977111117893"/>
      </colorScale>
    </cfRule>
  </conditionalFormatting>
  <conditionalFormatting sqref="EE42">
    <cfRule type="colorScale" priority="2">
      <colorScale>
        <cfvo type="min"/>
        <cfvo type="percentile" val="50"/>
        <cfvo type="max"/>
        <color theme="6" tint="-0.499984740745262"/>
        <color theme="0"/>
        <color theme="7" tint="-0.249977111117893"/>
      </colorScale>
    </cfRule>
  </conditionalFormatting>
  <conditionalFormatting sqref="HF48:HG68 GU67:HE67 GR44:HE66 GR68:HE68">
    <cfRule type="colorScale" priority="1">
      <colorScale>
        <cfvo type="min"/>
        <cfvo type="percentile" val="50"/>
        <cfvo type="max"/>
        <color rgb="FFFFEF9C"/>
        <color theme="6"/>
        <color theme="6" tint="-0.499984740745262"/>
      </colorScale>
    </cfRule>
  </conditionalFormatting>
  <dataValidations count="390">
    <dataValidation allowBlank="1" showInputMessage="1" showErrorMessage="1" prompt="99D NHS South Lincolnshire CCG_x000a__x000a_STP13 Lincolnshire" sqref="N56 AF56 AX56 BP56 CH56 CZ56 DR56 EJ56 FB56 FT56 GL56 HD56"/>
    <dataValidation allowBlank="1" showInputMessage="1" showErrorMessage="1" prompt="10L NHS Isle Of Wight CCG_x000a__x000a_Q87 NHS England South East (Hampshire, Isle of Wight and Thames Valley)" sqref="F34 X34 AP34 BH34 BZ34 CR34 DJ34 EB34 ET34 FL34 GD34 GV34"/>
    <dataValidation allowBlank="1" showInputMessage="1" showErrorMessage="1" prompt="10X NHS Southampton CCG_x000a__x000a_Q87 NHS England South East (Hampshire, Isle of Wight and Thames Valley)" sqref="F33 X33 AP33 BH33 BZ33 CR33 DJ33 EB33 ET33 FL33 GD33 GV33"/>
    <dataValidation allowBlank="1" showInputMessage="1" showErrorMessage="1" prompt="11A NHS West Hampshire CCG_x000a__x000a_Q87 NHS England South East (Hampshire, Isle of Wight and Thames Valley)" sqref="F32 X32 AP32 BH32 BZ32 CR32 DJ32 EB32 ET32 FL32 GD32 GV32"/>
    <dataValidation allowBlank="1" showInputMessage="1" showErrorMessage="1" prompt="10K NHS Fareham And Gosport CCG_x000a__x000a_Q87 NHS England South East (Hampshire, Isle of Wight and Thames Valley)" sqref="G34 Y34 AQ34 BI34 CA34 CS34 DK34 EC34 EU34 FM34 GE34 GW34"/>
    <dataValidation allowBlank="1" showInputMessage="1" showErrorMessage="1" prompt="10V NHS South Eastern Hampshire CCG_x000a__x000a_Q87 NHS England South East (Hampshire, Isle of Wight and Thames Valley)" sqref="G33 Y33 AQ33 BI33 CA33 CS33 DK33 EC33 EU33 FM33 GE33 GW33"/>
    <dataValidation allowBlank="1" showInputMessage="1" showErrorMessage="1" prompt="10J NHS North Hampshire CCG_x000a__x000a_Q87 NHS England South East (Hampshire, Isle of Wight and Thames Valley)" sqref="G32 Y32 AQ32 BI32 CA32 CS32 DK32 EC32 EU32 FM32 GE32 GW32"/>
    <dataValidation allowBlank="1" showInputMessage="1" showErrorMessage="1" prompt="10R NHS Portsmouth CCG_x000a__x000a_Q87 NHS England South East (Hampshire, Isle of Wight and Thames Valley)" sqref="H34 Z34 AR34 BJ34 CB34 CT34 DL34 ED34 EV34 FN34 GF34 GX34"/>
    <dataValidation allowBlank="1" showInputMessage="1" showErrorMessage="1" prompt="10C NHS Surrey Heath CCG_x000a__x000a_Q87 NHS England South East (Hampshire, Isle of Wight and Thames Valley)" sqref="H33 Z33 AR33 BJ33 CB33 CT33 DL33 ED33 EV33 FN33 GF33 GX33"/>
    <dataValidation allowBlank="1" showInputMessage="1" showErrorMessage="1" prompt="99M NHS North East Hampshire And Farnham CCG_x000a__x000a_Q87 NHS England South East (Hampshire, Isle of Wight and Thames Valley)" sqref="H32 Z32 AR32 BJ32 CB32 CT32 DL32 ED32 EV32 FN32 GF32 GX32"/>
    <dataValidation allowBlank="1" showInputMessage="1" showErrorMessage="1" prompt="15D Berkshire East CCG_x000a__x000a_Q87 NHS England South East (Hampshire, Isle of Wight and Thames Valley)" sqref="I32 AA32 AS32 BK32 CC32 CU32 DM32 EE32 EW32 FO32 GG32 GY32"/>
    <dataValidation allowBlank="1" showInputMessage="1" showErrorMessage="1" prompt="15A NHS Berkshire West CCG_x000a__x000a_Q87 NHS England South East (Hampshire, Isle of Wight and Thames Valley)" sqref="I31 AA31 AS31 BK31 CC31 CU31 DM31 EE31 EW31 FO31 GG31 GY31"/>
    <dataValidation allowBlank="1" showInputMessage="1" showErrorMessage="1" prompt="10Q NHS Oxfordshire CCG_x000a__x000a_Q87 NHS England South East (Hampshire, Isle of Wight and Thames Valley)" sqref="I30 AA30 AS30 BK30 CC30 CU30 DM30 EE30 EW30 FO30 GG30 GY30"/>
    <dataValidation allowBlank="1" showInputMessage="1" showErrorMessage="1" prompt="14Y Buckinghamshire CCG_x000a__x000a_Q87 NHS England South East (Hampshire, Isle of Wight and Thames Valley)" sqref="I29 AA29 AS29 BK29 CC29 CU29 DM29 EE29 EW29 FO29 GG29 GY29"/>
    <dataValidation allowBlank="1" showInputMessage="1" showErrorMessage="1" prompt="10E NHS Thanet CCG_x000a__x000a_Q88 NHS England South East (Kent, Surrey and Sussex)" sqref="Q32 AI32 BA32 BS32 CK32 DC32 DU32 EM32 FE32 FW32 GO32 HG32"/>
    <dataValidation allowBlank="1" showInputMessage="1" showErrorMessage="1" prompt="10D NHS Swale CCG_x000a__x000a_Q88 NHS England South East (Kent, Surrey and Sussex)" sqref="P32 AH32 AZ32 BR32 CJ32 DB32 DT32 EL32 FD32 FV32 GN32 HF32"/>
    <dataValidation allowBlank="1" showInputMessage="1" showErrorMessage="1" prompt="09W NHS Medway CCG_x000a__x000a_Q88 NHS England South East (Kent, Surrey and Sussex)" sqref="O32 AG32 AY32 BQ32 CI32 DA32 DS32 EK32 FC32 FU32 GM32 HE32"/>
    <dataValidation allowBlank="1" showInputMessage="1" showErrorMessage="1" prompt="09E NHS Canterbury And Coastal CCG_x000a__x000a_Q88 NHS England South East (Kent, Surrey and Sussex)" sqref="Q33 AI33 BA33 BS33 CK33 DC33 DU33 EM33 FE33 FW33 GO33 HG33"/>
    <dataValidation allowBlank="1" showInputMessage="1" showErrorMessage="1" prompt="09C NHS Ashford CCG_x000a__x000a_Q88 NHS England South East (Kent, Surrey and Sussex)" sqref="P33 AH33 AZ33 BR33 CJ33 DB33 DT33 EL33 FD33 FV33 GN33 HF33"/>
    <dataValidation allowBlank="1" showInputMessage="1" showErrorMessage="1" prompt="09J NHS Dartford, Gravesham And Swanley CCG_x000a__x000a_Q88 NHS England South East (Kent, Surrey and Sussex)" sqref="O33 AG33 AY33 BQ33 CI33 DA33 DS33 EK33 FC33 FU33 GM33 HE33"/>
    <dataValidation allowBlank="1" showInputMessage="1" showErrorMessage="1" prompt="10A NHS South Kent Coast CCG_x000a__x000a_Q88 NHS England South East (Kent, Surrey and Sussex)" sqref="P34 AH34 AZ34 BR34 CJ34 DB34 DT34 EL34 FD34 FV34 GN34 HF34"/>
    <dataValidation allowBlank="1" showInputMessage="1" showErrorMessage="1" prompt="99J NHS West Kent CCG_x000a__x000a_Q88 NHS England South East (Kent, Surrey and Sussex)" sqref="O34 AG34 AY34 BQ34 CI34 DA34 DS34 EK34 FC34 FU34 GM34 HE34"/>
    <dataValidation allowBlank="1" showInputMessage="1" showErrorMessage="1" prompt="09P NHS Hastings and Rother CCG_x000a__x000a_Q88 NHS England South East (Kent, Surrey and Sussex)" sqref="O35 AG35 AY35 BQ35 CI35 DA35 DS35 EK35 FC35 FU35 GM35 HE35"/>
    <dataValidation allowBlank="1" showInputMessage="1" showErrorMessage="1" prompt="09F NHS Eastbourne, Hailsham And Seaford CCG_x000a__x000a_Q88 NHS England South East (Kent, Surrey and Sussex)" sqref="N35 AF35 AX35 BP35 CH35 CZ35 DR35 EJ35 FB35 FT35 GL35 HD35"/>
    <dataValidation allowBlank="1" showInputMessage="1" showErrorMessage="1" prompt="99K NHS High Weald Lewes Havens CCG_x000a__x000a_Q88 NHS England South East (Kent, Surrey and Sussex)" sqref="M35 AE35 AW35 BO35 CG35 CY35 DQ35 EI35 FA35 FS35 GK35 HC35"/>
    <dataValidation allowBlank="1" showInputMessage="1" showErrorMessage="1" prompt="09D NHS Brighton &amp; Hove CCG_x000a__x000a_Q88 NHS England South East (Kent, Surrey and Sussex)" sqref="L35 AD35 AV35 BN35 CF35 CX35 DP35 EH35 EZ35 FR35 GJ35 HB35"/>
    <dataValidation allowBlank="1" showInputMessage="1" showErrorMessage="1" prompt="09X NHS Horsham And Mid Sussex CCG_x000a__x000a_Q88 NHS England South East (Kent, Surrey and Sussex)" sqref="K35 AC35 AU35 BM35 CE35 CW35 DO35 EG35 EY35 FQ35 GI35 HA35"/>
    <dataValidation allowBlank="1" showInputMessage="1" showErrorMessage="1" prompt="09H NHS Crawley CCG_x000a__x000a_Q88 NHS England South East (Kent, Surrey and Sussex)" sqref="J35 AB35 AT35 BL35 CD35 CV35 DN35 EF35 EX35 FP35 GH35 GZ35"/>
    <dataValidation allowBlank="1" showInputMessage="1" showErrorMessage="1" prompt="09G NHS Coastal West Sussex CCG_x000a__x000a_Q88 NHS England South East (Kent, Surrey and Sussex)" sqref="I35 AA35 AS35 BK35 CC35 CU35 DM35 EE35 EW35 FO35 GG35 GY35"/>
    <dataValidation allowBlank="1" showInputMessage="1" showErrorMessage="1" prompt="09L NHS East Surrey CCG_x000a__x000a_Q88 NHS England South East (Kent, Surrey and Sussex)" sqref="J34 AB34 AT34 BL34 CD34 CV34 DN34 EF34 EX34 FP34 GH34 GZ34"/>
    <dataValidation allowBlank="1" showInputMessage="1" showErrorMessage="1" prompt="09N NHS Guildford And Waverley CCG_x000a__x000a_Q88 NHS England South East (Kent, Surrey and Sussex)" sqref="I34 AA34 AS34 BK34 CC34 CU34 DM34 EE34 EW34 FO34 GG34 GY34"/>
    <dataValidation allowBlank="1" showInputMessage="1" showErrorMessage="1" prompt="99H NHS Surrey Downs CCG_x000a__x000a_Q88 NHS England South East (Kent, Surrey and Sussex)" sqref="J33 AB33 AT33 BL33 CD33 CV33 DN33 EF33 EX33 FP33 GH33 GZ33"/>
    <dataValidation allowBlank="1" showInputMessage="1" showErrorMessage="1" prompt="09Y NHS North West Surrey CCG_x000a__x000a_Q88 NHS England South East (Kent, Surrey and Sussex)" sqref="I33 AA33 AS33 BK33 CC33 CU33 DM33 EE33 EW33 FO33 GG33 GY33"/>
    <dataValidation allowBlank="1" showInputMessage="1" showErrorMessage="1" prompt="11M NHS Gloucestershire CCG_x000a__x000a_Q86 NHS England South West (South West North)" sqref="G30 Y30 AQ30 BI30 CA30 CS30 DK30 EC30 EU30 FM30 GE30 GW30"/>
    <dataValidation allowBlank="1" showInputMessage="1" showErrorMessage="1" prompt="12D NHS Swindon CCG_x000a__x000a_Q86 NHS England South West (South West North)" sqref="H30 Z30 AR30 BJ30 CB30 CT30 DL30 ED30 EV30 FN30 GF30 GX30"/>
    <dataValidation allowBlank="1" showInputMessage="1" showErrorMessage="1" prompt="99N NHS Wiltshire CCG_x000a__x000a_Q86 NHS England South West (South West North)" sqref="H31 Z31 AR31 BJ31 CB31 CT31 DL31 ED31 EV31 FN31 GF31 GX31"/>
    <dataValidation allowBlank="1" showInputMessage="1" showErrorMessage="1" prompt="11E NHS Bath And North East Somerset CCG_x000a__x000a_Q86 NHS England South West (South West North)" sqref="G31 Y31 AQ31 BI31 CA31 CS31 DK31 EC31 EU31 FM31 GE31 GW31"/>
    <dataValidation allowBlank="1" showInputMessage="1" showErrorMessage="1" prompt="15C NHS Bristol, North Somerset and South Gloucestershire CCG_x000a__x000a_Q86 NHS England South West (South West North)" sqref="F31 X31 AP31 BH31 BZ31 CR31 DJ31 EB31 ET31 FL31 GD31 GV31"/>
    <dataValidation allowBlank="1" showInputMessage="1" showErrorMessage="1" prompt="11X NHS Somerset CCG_x000a__x000a_Q85 NHS England South West (South West South)" sqref="E31 W31 AO31 BG31 BY31 CQ31 DI31 EA31 ES31 FK31 GC31 GU31"/>
    <dataValidation allowBlank="1" showInputMessage="1" showErrorMessage="1" prompt="11J NHS Dorset CCG_x000a__x000a_Q85 NHS England South West (South West South)" sqref="E32 W32 AO32 BG32 BY32 CQ32 DI32 EA32 ES32 FK32 GC32 GU32"/>
    <dataValidation allowBlank="1" showInputMessage="1" showErrorMessage="1" prompt="99P NHS North, East, West Devon CCG_x000a__x000a_Q85 NHS England South West (South West South)" sqref="D32 V32 AN32 BF32 BX32 CP32 DH32 DZ32 ER32 FJ32 GB32 GT32"/>
    <dataValidation allowBlank="1" showInputMessage="1" showErrorMessage="1" prompt="99Q NHS South Devon And Torbay CCG_x000a__x000a_Q85 NHS England South West (South West South)" sqref="D33 V33 AN33 BF33 BX33 CP33 DH33 DZ33 ER33 FJ33 GB33 GT33"/>
    <dataValidation allowBlank="1" showInputMessage="1" showErrorMessage="1" prompt="11N NHS Kernow CCG_x000a__x000a_Q85 NHS England South West (South West South)" sqref="C33 U33 AM33 BE33 BW33 CO33 DG33 DY33 EQ33 FI33 GA33 GS33"/>
    <dataValidation allowBlank="1" showInputMessage="1" showErrorMessage="1" prompt="15F NHS Leeds CCG_x000a__x000a_STP05 West Yorkshire" sqref="AE50 AW50 BO50 CG50 CY50 DQ50 EI50 FA50 FS50 M50 GK50 HC50"/>
    <dataValidation allowBlank="1" showInputMessage="1" showErrorMessage="1" prompt="15E NHS Birmingham and Solihull CCG_x000a__x000a_STP17 Birmingham and Solihull" sqref="AA60 AS60 BK60 CC60 CU60 DM60 EE60 EW60 FO60 I60 GG60 GY60"/>
    <dataValidation allowBlank="1" showInputMessage="1" showErrorMessage="1" prompt="15C NHS Bristol, North Somerset and South Gloucestershire CCG_x000a__x000a_STP39 Bristol, North Somerset and South Gloucestershire" sqref="X64 AP64 BH64 BZ64 CR64 DJ64 EB64 ET64 FL64 F64 GD64 GV64"/>
    <dataValidation allowBlank="1" showInputMessage="1" showErrorMessage="1" prompt="14Y NHS Buckinghamshire CCG_x000a__x000a_STP44 Buckinghamshire, Oxfordshire and Berkshire West" sqref="AA62 AS62 BK62 CC62 CU62 DM62 EE62 EW62 FO62 I62 GG62 GY62"/>
    <dataValidation allowBlank="1" showInputMessage="1" showErrorMessage="1" prompt="15A NHS Berkshire West CCG_x000a__x000a_STP44 Buckinghamshire, Oxfordshire and Berkshire West" sqref="AA64 AS64 BK64 CC64 CU64 DM64 EE64 EW64 FO64 I64 GG64 GY64"/>
    <dataValidation allowBlank="1" showInputMessage="1" showErrorMessage="1" prompt="15D NHS Berkshire East CCG_x000a__x000a_STP34 Frimley Health" sqref="AA65 AS65 BK65 CC65 CU65 DM65 EE65 EW65 FO65 I65 GG65 GY65"/>
    <dataValidation allowBlank="1" showInputMessage="1" showErrorMessage="1" prompt="10Q NHS Oxfordshire CCG_x000a__x000a_STP44 Buckinghamshire, Oxfordshire and Berkshire West" sqref="AA63 AS63 BK63 CC63 CU63 DM63 EE63 EW63 FO63 I63 GG63 GY63"/>
    <dataValidation allowBlank="1" showInputMessage="1" showErrorMessage="1" prompt="10L NHS Isle Of Wight CCG_x000a__x000a_STP42 Hampshire and the Isle of Wight" sqref="X67 AP67 BH67 BZ67 CR67 DJ67 EB67 ET67 FL67 F67 GD67 GV67"/>
    <dataValidation allowBlank="1" showInputMessage="1" showErrorMessage="1" prompt="10V NHS South Eastern Hampshire CCG_x000a__x000a_STP42 Hampshire and the Isle of Wight" sqref="Y66 AQ66 BI66 CA66 CS66 DK66 EC66 EU66 FM66 G66 GE66 GW66"/>
    <dataValidation allowBlank="1" showInputMessage="1" showErrorMessage="1" prompt="10R NHS Portsmouth CCG_x000a__x000a_STP42 Hampshire and the Isle of Wight" sqref="Z67 AR67 BJ67 CB67 CT67 DL67 ED67 EV67 FN67 H67 GF67 GX67"/>
    <dataValidation allowBlank="1" showInputMessage="1" showErrorMessage="1" prompt="10X NHS Southampton CCG_x000a__x000a_STP42 Hampshire and the Isle of Wight" sqref="X66 AP66 BH66 BZ66 CR66 DJ66 EB66 ET66 FL66 F66 GD66 GV66"/>
    <dataValidation allowBlank="1" showInputMessage="1" showErrorMessage="1" prompt="10K NHS Fareham And Gosport CCG_x000a__x000a_STP42 Hampshire and the Isle of Wight" sqref="Y67 AQ67 BI67 CA67 CS67 DK67 EC67 EU67 FM67 G67 GE67 GW67"/>
    <dataValidation allowBlank="1" showInputMessage="1" showErrorMessage="1" prompt="10J NHS North Hampshire CCG_x000a__x000a_STP42 Hampshire and the Isle of Wight" sqref="Y65 AQ65 BI65 CA65 CS65 DK65 EC65 EU65 FM65 G65 GE65 GW65"/>
    <dataValidation allowBlank="1" showInputMessage="1" showErrorMessage="1" prompt="11A NHS West Hampshire CCG_x000a__x000a_STP42 Hampshire and the Isle of Wight" sqref="X65 AP65 BH65 BZ65 CR65 DJ65 EB65 ET65 FL65 F65 GD65 GV65"/>
    <dataValidation allowBlank="1" showInputMessage="1" showErrorMessage="1" prompt="11J NHS Dorset CCG_x000a__x000a_STP41 Dorset" sqref="W65 AO65 BG65 BY65 CQ65 DI65 EA65 ES65 FK65 E65 GC65 GU65"/>
    <dataValidation allowBlank="1" showInputMessage="1" showErrorMessage="1" prompt="99N NHS Wiltshire CCG_x000a__x000a_STP40 Bath, Swindon and Wiltshire" sqref="Z64 AR64 BJ64 CB64 CT64 DL64 ED64 EV64 FN64 H64 GF64 GX64"/>
    <dataValidation allowBlank="1" showInputMessage="1" showErrorMessage="1" prompt="11E NHS Bath And North East Somerset CCG_x000a__x000a_STP40 Bath, Swindon and Wiltshire" sqref="Y64 AQ64 BI64 CA64 CS64 DK64 EC64 EU64 FM64 G64 GE64 GW64"/>
    <dataValidation allowBlank="1" showInputMessage="1" showErrorMessage="1" prompt="12D NHS Swindon CCG_x000a__x000a_STP40 Bath, Swindon and Wiltshire" sqref="Z63 AR63 BJ63 CB63 CT63 DL63 ED63 EV63 FN63 H63 GF63 GX63"/>
    <dataValidation allowBlank="1" showInputMessage="1" showErrorMessage="1" prompt="11M NHS Gloucestershire CCG_x000a__x000a_STP43 Gloucestershire" sqref="Y63 AQ63 BI63 CA63 CS63 DK63 EC63 EU63 FM63 G63 GE63 GW63"/>
    <dataValidation allowBlank="1" showInputMessage="1" showErrorMessage="1" prompt="11X NHS Somerset CCG_x000a__x000a_STP38 Somerset" sqref="W64 AO64 BG64 BY64 CQ64 DI64 EA64 ES64 FK64 E64 GC64 GU64"/>
    <dataValidation allowBlank="1" showInputMessage="1" showErrorMessage="1" prompt="99Q NHS South Devon And Torbay CCG_x000a__x000a_STP37 Devon" sqref="V66 AN66 BF66 BX66 CP66 DH66 DZ66 ER66 FJ66 D66 GB66 GT66"/>
    <dataValidation allowBlank="1" showInputMessage="1" showErrorMessage="1" prompt="99P NHS North, East, West Devon CCG_x000a__x000a_STP37 Devon" sqref="V65 AN65 BF65 BX65 CP65 DH65 DZ65 ER65 FJ65 D65 GB65 GT65"/>
    <dataValidation allowBlank="1" showInputMessage="1" showErrorMessage="1" prompt="11N NHS Kernow CCG_x000a__x000a_STP36 Cornwall and the Isles of Scilly" sqref="U66 AM66 BE66 BW66 CO66 DG66 DY66 EQ66 FI66 C66 GA66 GS66"/>
    <dataValidation allowBlank="1" showInputMessage="1" showErrorMessage="1" prompt="09N NHS Guildford And Waverley CCG_x000a__x000a_STP35 Surrey Heartlands" sqref="AA67 AS67 BK67 CC67 CU67 DM67 EE67 EW67 FO67 I67 GG67 GY67"/>
    <dataValidation allowBlank="1" showInputMessage="1" showErrorMessage="1" prompt="99H NHS Surrey Downs CCG_x000a__x000a_STP35 Surrey Heartlands" sqref="AB66 AT66 BL66 CD66 CV66 DN66 EF66 EX66 FP66 J66 GH66 GZ66"/>
    <dataValidation allowBlank="1" showInputMessage="1" showErrorMessage="1" prompt="09Y NHS North West Surrey CCG_x000a__x000a_STP35 Surrey Heartlands" sqref="AA66 AS66 BK66 CC66 CU66 DM66 EE66 EW66 FO66 I66 GG66 GY66"/>
    <dataValidation allowBlank="1" showInputMessage="1" showErrorMessage="1" prompt="10C NHS Surrey Heath CCG_x000a__x000a_STP34 Frimley Health" sqref="Z66 AR66 BJ66 CB66 CT66 DL66 ED66 EV66 FN66 H66 GF66 GX66"/>
    <dataValidation allowBlank="1" showInputMessage="1" showErrorMessage="1" prompt="99M NHS North East Hampshire And Farnham CCG_x000a__x000a_STP34 Frimley Health" sqref="Z65 AR65 BJ65 CB65 CT65 DL65 ED65 EV65 FN65 H65 GF65 GX65"/>
    <dataValidation allowBlank="1" showInputMessage="1" showErrorMessage="1" prompt="09D NHS Brighton &amp; Hove CCG_x000a__x000a_STP33 Sussex and East Surrey" sqref="AD68 AV68 BN68 CF68 CX68 DP68 EH68 EZ68 FR68 L68 GJ68 HB68"/>
    <dataValidation allowBlank="1" showInputMessage="1" showErrorMessage="1" prompt="09P NHS Hastings and Rother CCG_x000a__x000a_STP33 Sussex and East Surrey" sqref="AG68 AY68 BQ68 CI68 DA68 DS68 EK68 FC68 FU68 O68 GM68 HE68"/>
    <dataValidation allowBlank="1" showInputMessage="1" showErrorMessage="1" prompt="09F NHS Eastbourne, Hailsham And Seaford CCG_x000a__x000a_STP33 Sussex and East Surrey" sqref="AF68 AX68 BP68 CH68 CZ68 DR68 EJ68 FB68 FT68 N68 GL68 HD68"/>
    <dataValidation allowBlank="1" showInputMessage="1" showErrorMessage="1" prompt="99K NHS High Weald Lewes Havens CCG_x000a__x000a_STP33 Sussex and East Surrey" sqref="AE68 AW68 BO68 CG68 CY68 DQ68 EI68 FA68 FS68 M68 GK68 HC68"/>
    <dataValidation allowBlank="1" showInputMessage="1" showErrorMessage="1" prompt="09X NHS Horsham And Mid Sussex CCG_x000a__x000a_STP33 Sussex and East Surrey" sqref="AC68 AU68 BM68 CE68 CW68 DO68 EG68 EY68 FQ68 K68 GI68 HA68"/>
    <dataValidation allowBlank="1" showInputMessage="1" showErrorMessage="1" prompt="09H NHS Crawley CCG_x000a__x000a_STP33 Sussex and East Surrey" sqref="AB68 AT68 BL68 CD68 CV68 DN68 EF68 EX68 FP68 J68 GH68 GZ68"/>
    <dataValidation allowBlank="1" showInputMessage="1" showErrorMessage="1" prompt="09G NHS Coastal West Sussex CCG_x000a__x000a_STP33 Sussex and East Surrey" sqref="AA68 AS68 BK68 CC68 CU68 DM68 EE68 EW68 FO68 I68 GG68 GY68"/>
    <dataValidation allowBlank="1" showInputMessage="1" showErrorMessage="1" prompt="09L NHS East Surrey CCG_x000a__x000a_STP33 Sussex and East Surrey" sqref="AB67 AT67 BL67 CD67 CV67 DN67 EF67 EX67 FP67 J67 GH67 GZ67"/>
    <dataValidation allowBlank="1" showInputMessage="1" showErrorMessage="1" prompt="10A NHS South Kent Coast CCG_x000a__x000a_STP32 Kent and Medway" sqref="AH67 AZ67 BR67 CJ67 DB67 DT67 EL67 FD67 FV67 P67 GN67 HF67"/>
    <dataValidation allowBlank="1" showInputMessage="1" showErrorMessage="1" prompt="99J NHS West Kent CCG_x000a__x000a_STP32 Kent and Medway" sqref="AG67 AY67 BQ67 CI67 DA67 DS67 EK67 FC67 FU67 O67 GM67 HE67"/>
    <dataValidation allowBlank="1" showInputMessage="1" showErrorMessage="1" prompt="09E NHS Canterbury And Coastal CCG_x000a__x000a_STP32 Kent and Medway" sqref="AI66 BA66 BS66 CK66 DC66 DU66 EM66 FE66 FW66 Q66 GO66 HG66"/>
    <dataValidation allowBlank="1" showInputMessage="1" showErrorMessage="1" prompt="09C NHS Ashford CCG_x000a__x000a_STP32 Kent and Medway" sqref="AH66 AZ66 BR66 CJ66 DB66 DT66 EL66 FD66 FV66 P66 GN66 HF66"/>
    <dataValidation allowBlank="1" showInputMessage="1" showErrorMessage="1" prompt="09J NHS Dartford, Gravesham And Swanley CCG_x000a__x000a_STP32 Kent and Medway" sqref="AG66 AY66 BQ66 CI66 DA66 DS66 EK66 FC66 FU66 O66 GM66 HE66"/>
    <dataValidation allowBlank="1" showInputMessage="1" showErrorMessage="1" prompt="10E NHS Thanet CCG_x000a__x000a_STP32 Kent and Medway" sqref="AI65 BA65 BS65 CK65 DC65 DU65 EM65 FE65 FW65 Q65 GO65 HG65"/>
    <dataValidation allowBlank="1" showInputMessage="1" showErrorMessage="1" prompt="10D NHS Swale CCG_x000a__x000a_STP32 Kent and Medway" sqref="AH65 AZ65 BR65 CJ65 DB65 DT65 EL65 FD65 FV65 P65 GN65 HF65"/>
    <dataValidation allowBlank="1" showInputMessage="1" showErrorMessage="1" prompt="09W NHS Medway CCG_x000a__x000a_STP32 Kent and Medway" sqref="AG65 AY65 BQ65 CI65 DA65 DS65 EK65 FC65 FU65 O65 GM65 HE65"/>
    <dataValidation allowBlank="1" showInputMessage="1" showErrorMessage="1" prompt="07V NHS Croydon CCG_x000a__x000a_STP31 South West London" sqref="AE67 AW67 BO67 CG67 CY67 DQ67 EI67 FA67 FS67 M67 GK67 HC67"/>
    <dataValidation allowBlank="1" showInputMessage="1" showErrorMessage="1" prompt="08T NHS Sutton CCG_x000a__x000a_STP31 South West London" sqref="AD67 AV67 BN67 CF67 CX67 DP67 EH67 EZ67 FR67 L67 GJ67 HB67"/>
    <dataValidation allowBlank="1" showInputMessage="1" showErrorMessage="1" prompt="08J NHS Kingston CCG_x000a__x000a_STP31 South West London" sqref="AC67 AU67 BM67 CE67 CW67 DO67 EG67 EY67 FQ67 K67 GI67 HA67"/>
    <dataValidation allowBlank="1" showInputMessage="1" showErrorMessage="1" prompt="08X NHS Wandsworth CCG_x000a__x000a_STP31 South West London" sqref="AD66 AV66 BN66 CF66 CX66 DP66 EH66 EZ66 FR66 L66 GJ66 HB66"/>
    <dataValidation allowBlank="1" showInputMessage="1" showErrorMessage="1" prompt="08R NHS Merton CCG_x000a__x000a_STP31 South West London" sqref="AC66 AU66 BM66 CE66 CW66 DO66 EG66 EY66 FQ66 K66 GI66 HA66"/>
    <dataValidation allowBlank="1" showInputMessage="1" showErrorMessage="1" prompt="08P NHS Richmond CCG_x000a__x000a_STP31 South West London" sqref="AC65 AU65 BM65 CE65 CW65 DO65 EG65 EY65 FQ65 K65 GI65 HA65"/>
    <dataValidation allowBlank="1" showInputMessage="1" showErrorMessage="1" prompt="07Q NHS Bromley CCG_x000a__x000a_STP30 South East London" sqref="AF67 AX67 BP67 CH67 CZ67 DR67 EJ67 FB67 FT67 N67 GL67 HD67"/>
    <dataValidation allowBlank="1" showInputMessage="1" showErrorMessage="1" prompt="08L NHS Lewisham CCG_x000a__x000a_STP30 South East London" sqref="AF66 AX66 BP66 CH66 CZ66 DR66 EJ66 FB66 FT66 N66 GL66 HD66"/>
    <dataValidation allowBlank="1" showInputMessage="1" showErrorMessage="1" prompt="08Q NHS Southwark CCG_x000a__x000a_STP30 South East London" sqref="AE66 AW66 BO66 CG66 CY66 DQ66 EI66 FA66 FS66 M66 GK66 HC66"/>
    <dataValidation allowBlank="1" showInputMessage="1" showErrorMessage="1" prompt="07N NHS Bexley CCG_x000a__x000a_STP30 South East London" sqref="AF65 AX65 BP65 CH65 CZ65 DR65 EJ65 FB65 FT65 N65 GL65 HD65"/>
    <dataValidation allowBlank="1" showInputMessage="1" showErrorMessage="1" prompt="08A NHS Greenwich CCG_x000a__x000a_STP30 South East London" sqref="AE65 AW65 BO65 CG65 CY65 DQ65 EI65 FA65 FS65 M65 GK65 HC65"/>
    <dataValidation allowBlank="1" showInputMessage="1" showErrorMessage="1" prompt="08K NHS Lambeth CCG_x000a__x000a_STP30 South East London" sqref="AD65 AV65 BN65 CF65 CX65 DP65 EH65 EZ65 FR65 L65 GJ65 HB65"/>
    <dataValidation allowBlank="1" showInputMessage="1" showErrorMessage="1" prompt="07L NHS Barking &amp; Dagenham CCG_x000a__x000a_STP29 North East London" sqref="AG64 AY64 BQ64 CI64 DA64 DS64 EK64 FC64 FU64 O64 GM64 HE64"/>
    <dataValidation allowBlank="1" showInputMessage="1" showErrorMessage="1" prompt="08M NHS Newham CCG_x000a__x000a_STP29 North East London" sqref="AF64 AX64 BP64 CH64 CZ64 DR64 EJ64 FB64 FT64 N64 GL64 HD64"/>
    <dataValidation allowBlank="1" showInputMessage="1" showErrorMessage="1" prompt="07T NHS City And Hackney CCG_x000a__x000a_STP29 North East London" sqref="AE64 AW64 BO64 CG64 CY64 DQ64 EI64 FA64 FS64 M64 GK64 HC64"/>
    <dataValidation allowBlank="1" showInputMessage="1" showErrorMessage="1" prompt="08V NHS Tower Hamlets CCG_x000a__x000a_STP29 North East London" sqref="AD64 AV64 BN64 CF64 CX64 DP64 EH64 EZ64 FR64 L64 GJ64 HB64"/>
    <dataValidation allowBlank="1" showInputMessage="1" showErrorMessage="1" prompt="08F NHS Havering CCG_x000a__x000a_STP29 North East London" sqref="AG63 AY63 BQ63 CI63 DA63 DS63 EK63 FC63 FU63 O63 GM63 HE63"/>
    <dataValidation allowBlank="1" showInputMessage="1" showErrorMessage="1" prompt="08N NHS Redbridge CCG_x000a__x000a_STP29 North East London" sqref="AF63 AX63 BP63 CH63 CZ63 DR63 EJ63 FB63 FT63 N63 GL63 HD63"/>
    <dataValidation allowBlank="1" showInputMessage="1" showErrorMessage="1" prompt="08W NHS Waltham Forest CCG_x000a__x000a_STP29 North East London" sqref="AE63 AW63 BO63 CG63 CY63 DQ63 EI63 FA63 FS63 M63 GK63 HC63"/>
    <dataValidation allowBlank="1" showInputMessage="1" showErrorMessage="1" prompt="08H NHS Islington CCG_x000a__x000a_STP28 North Central London" sqref="AD63 AV63 BN63 CF63 CX63 DP63 EH63 EZ63 FR63 L63 GJ63 HB63"/>
    <dataValidation allowBlank="1" showInputMessage="1" showErrorMessage="1" prompt="08D NHS Haringey CCG_x000a__x000a_STP28 North Central London" sqref="AE62 AW62 BO62 CG62 CY62 DQ62 EI62 FA62 FS62 M62 GK62 HC62"/>
    <dataValidation allowBlank="1" showInputMessage="1" showErrorMessage="1" prompt="07R NHS Camden CCG_x000a__x000a_STP28 North Central London" sqref="AD62 AV62 BN62 CF62 CX62 DP62 EH62 EZ62 FR62 L62 GJ62 HB62"/>
    <dataValidation allowBlank="1" showInputMessage="1" showErrorMessage="1" prompt="07X NHS Enfield CCG_x000a__x000a_STP28 North Central London" sqref="AE61 AW61 BO61 CG61 CY61 DQ61 EI61 FA61 FS61 M61 GK61 HC61"/>
    <dataValidation allowBlank="1" showInputMessage="1" showErrorMessage="1" prompt="07M NHS Barnet CCG_x000a__x000a_STP28 North Central London" sqref="AD61 AV61 BN61 CF61 CX61 DP61 EH61 EZ61 FR61 L61 GJ61 HB61"/>
    <dataValidation allowBlank="1" showInputMessage="1" showErrorMessage="1" prompt="07Y NHS Hounslow CCG_x000a__x000a_STP27 North West London" sqref="AB65 AT65 BL65 CD65 CV65 DN65 EF65 EX65 FP65 J65 GH65 GZ65"/>
    <dataValidation allowBlank="1" showInputMessage="1" showErrorMessage="1" prompt="08Y NHS West London (K&amp;C &amp; Qpp) CCG_x000a__x000a_STP27 North West London" sqref="AC64 AU64 BM64 CE64 CW64 DO64 EG64 EY64 FQ64 K64 GI64 HA64"/>
    <dataValidation allowBlank="1" showInputMessage="1" showErrorMessage="1" prompt="09A NHS Central London (Westminster) CCG_x000a__x000a_STP27 North West London" sqref="AB64 AT64 BL64 CD64 CV64 DN64 EF64 EX64 FP64 J64 GH64 GZ64"/>
    <dataValidation allowBlank="1" showInputMessage="1" showErrorMessage="1" prompt="08C NHS Hammersmith And Fulham CCG_x000a__x000a_STP27 North West London" sqref="AC63 AU63 BM63 CE63 CW63 DO63 EG63 EY63 FQ63 K63 GI63 HA63"/>
    <dataValidation allowBlank="1" showInputMessage="1" showErrorMessage="1" prompt="07W NHS Ealing CCG_x000a__x000a_STP27 North West London" sqref="AB63 AT63 BL63 CD63 CV63 DN63 EF63 EX63 FP63 J63 GH63 GZ63"/>
    <dataValidation allowBlank="1" showInputMessage="1" showErrorMessage="1" prompt="07P NHS Brent CCG_x000a__x000a_STP27 North West London" sqref="AC62 AU62 BM62 CE62 CW62 DO62 EG62 EY62 FQ62 K62 GI62 HA62"/>
    <dataValidation allowBlank="1" showInputMessage="1" showErrorMessage="1" prompt="08G NHS Hillingdon CCG_x000a__x000a_STP27 North West London" sqref="AB62 AT62 BL62 CD62 CV62 DN62 EF62 EX62 FP62 J62 GH62 GZ62"/>
    <dataValidation allowBlank="1" showInputMessage="1" showErrorMessage="1" prompt="08E NHS Harrow CCG_x000a__x000a_STP27 North West London" sqref="AC61 AU61 BM61 CE61 CW61 DO61 EG61 EY61 FQ61 K61 GI61 HA61"/>
    <dataValidation allowBlank="1" showInputMessage="1" showErrorMessage="1" prompt="99G NHS Southend CCG_x000a__x000a_STP26 Mid and South Essex" sqref="AI64 BA64 BS64 CK64 DC64 DU64 EM64 FE64 FW64 Q64 GO64 HG64"/>
    <dataValidation allowBlank="1" showInputMessage="1" showErrorMessage="1" prompt="07G NHS Thurrock CCG_x000a__x000a_STP26 Mid and South Essex" sqref="AH64 AZ64 BR64 CJ64 DB64 DT64 EL64 FD64 FV64 P64 GN64 HF64"/>
    <dataValidation allowBlank="1" showInputMessage="1" showErrorMessage="1" prompt="99E NHS Basildon And Brentwood CCG_x000a__x000a_STP26 Mid and South Essex" sqref="AI63 BA63 BS63 CK63 DC63 DU63 EM63 FE63 FW63 Q63 GO63 HG63"/>
    <dataValidation allowBlank="1" showInputMessage="1" showErrorMessage="1" prompt="06Q NHS Mid Essex CCG_x000a__x000a_STP26 Mid and South Essex" sqref="AH63 AZ63 BR63 CJ63 DB63 DT63 EL63 FD63 FV63 P63 GN63 HF63"/>
    <dataValidation allowBlank="1" showInputMessage="1" showErrorMessage="1" prompt="99F NHS Castle Point And Rochford CCG_x000a__x000a_STP26 Mid and South Essex" sqref="AI62 BA62 BS62 CK62 DC62 DU62 EM62 FE62 FW62 Q62 GO62 HG62"/>
    <dataValidation allowBlank="1" showInputMessage="1" showErrorMessage="1" prompt="07H NHS West Essex CCG_x000a__x000a_STP25 Hertfordshire and West Essex" sqref="AF60 AX60 BP60 CH60 CZ60 DR60 EJ60 FB60 FT60 N60 GL60 HD60"/>
    <dataValidation allowBlank="1" showInputMessage="1" showErrorMessage="1" prompt="06K NHS East And North Hertfordshire CCG_x000a__x000a_STP25 Hertfordshire and West Essex" sqref="AE60 AW60 BO60 CG60 CY60 DQ60 EI60 FA60 FS60 M60 GK60 HC60"/>
    <dataValidation allowBlank="1" showInputMessage="1" showErrorMessage="1" prompt="06N NHS Herts Valleys CCG_x000a__x000a_STP25 Hertfordshire and West Essex" sqref="AD60 AV60 BN60 CF60 CX60 DP60 EH60 EZ60 FR60 L60 GJ60 HB60"/>
    <dataValidation allowBlank="1" showInputMessage="1" showErrorMessage="1" prompt="06P NHS Luton CCG_x000a__x000a_STP24 Milton Keynes, Bedfordshire and Luton" sqref="AC60 AU60 BM60 CE60 CW60 DO60 EG60 EY60 FQ60 K60 GI60 HA60"/>
    <dataValidation allowBlank="1" showInputMessage="1" showErrorMessage="1" prompt="04F NHS Milton Keynes CCG_x000a__x000a_STP24 Milton Keynes, Bedfordshire and Luton" sqref="AC59 AU59 BM59 CE59 CW59 DO59 EG59 EY59 FQ59 K59 GI59 HA59"/>
    <dataValidation allowBlank="1" showInputMessage="1" showErrorMessage="1" prompt="06F NHS Bedfordshire CCG_x000a__x000a_STP24 Milton Keynes, Bedfordshire and Luton" sqref="AD59 AV59 BN59 CF59 CX59 DP59 EH59 EZ59 FR59 L59 GJ59 HB59"/>
    <dataValidation allowBlank="1" showInputMessage="1" showErrorMessage="1" prompt="06L NHS Ipswich And East Suffolk CCG_x000a__x000a_STP23 Suffolk and North East Essex" sqref="AH62 AZ62 BR62 CJ62 DB62 DT62 EL62 FD62 FV62 P62 GN62 HF62"/>
    <dataValidation allowBlank="1" showInputMessage="1" showErrorMessage="1" prompt="06T NHS North East Essex CCG_x000a__x000a_STP23 Suffolk and North East Essex" sqref="AG62 AY62 BQ62 CI62 DA62 DS62 EK62 FC62 FU62 O62 GM62 HE62"/>
    <dataValidation allowBlank="1" showInputMessage="1" showErrorMessage="1" prompt="07K NHS West Suffolk CCG_x000a__x000a_STP23 Suffolk and North East Essex" sqref="AF62 AX62 BP62 CH62 CZ62 DR62 EJ62 FB62 FT62 N62 GL62 HD62"/>
    <dataValidation allowBlank="1" showInputMessage="1" showErrorMessage="1" prompt="06M NHS Great Yarmouth &amp; Waveney CCG_x000a__x000a_STP22 Norfolk and Waveney_x000a_" sqref="AI61 BA61 BS61 CK61 DC61 DU61 EM61 FE61 FW61 Q61 GO61 HG61"/>
    <dataValidation allowBlank="1" showInputMessage="1" showErrorMessage="1" prompt="06Y NHS South Norfolk CCG_x000a__x000a_STP22 Norfolk and Waveney" sqref="AH61 AZ61 BR61 CJ61 DB61 DT61 EL61 FD61 FV61 P61 GN61 HF61"/>
    <dataValidation allowBlank="1" showInputMessage="1" showErrorMessage="1" prompt="07J NHS West Norfolk CCG_x000a__x000a_STP22 Norfolk and Waveney" sqref="AG61 AY61 BQ61 CI61 DA61 DS61 EK61 FC61 FU61 O61 GM61 HE61"/>
    <dataValidation allowBlank="1" showInputMessage="1" showErrorMessage="1" prompt="06W NHS Norwich CCG_x000a__x000a_STP22 Norfolk and Waveney" sqref="AH60 AZ60 BR60 CJ60 DB60 DT60 EL60 FD60 FV60 P60 GN60 HF60"/>
    <dataValidation allowBlank="1" showInputMessage="1" showErrorMessage="1" prompt="06V NHS North Norfolk CCG_x000a__x000a_STP22 Norfolk and Waveney" sqref="AG60 AY60 BQ60 CI60 DA60 DS60 EK60 FC60 FU60 O60 GM60 HE60"/>
    <dataValidation allowBlank="1" showInputMessage="1" showErrorMessage="1" prompt="06H NHS Cambridgeshire And Peterborough CCG_x000a__x000a_STP21 Cambridgeshire and Peterborough_x000a_" sqref="AF61 AX61 BP61 CH61 CZ61 DR61 EJ61 FB61 FT61 N61 GL61 HD61"/>
    <dataValidation allowBlank="1" showInputMessage="1" showErrorMessage="1" prompt="04G NHS Nene CCG_x000a__x000a_STP20 Northamptonshire" sqref="AF59 AX59 BP59 CH59 CZ59 DR59 EJ59 FB59 FT59 N59 GL59 HD59"/>
    <dataValidation allowBlank="1" showInputMessage="1" showErrorMessage="1" prompt="03V NHS Corby CCG_x000a__x000a_STP20 Northamptonshire" sqref="AE59 AW59 BO59 CG59 CY59 DQ59 EI59 FA59 FS59 M59 GK59 HC59"/>
    <dataValidation allowBlank="1" showInputMessage="1" showErrorMessage="1" prompt="05T NHS South Worcestershire CCG_x000a__x000a_STP19 Herefordshire and Worcestershire" sqref="Z62 AR62 BJ62 CB62 CT62 DL62 ED62 EV62 FN62 H62 GF62 GX62"/>
    <dataValidation allowBlank="1" showInputMessage="1" showErrorMessage="1" prompt="05F NHS Herefordshire CCG_x000a__x000a_STP19 Herefordshire and Worcestershire" sqref="Y62 AQ62 BI62 CA62 CS62 DK62 EC62 EU62 FM62 G62 GE62 GW62"/>
    <dataValidation allowBlank="1" showInputMessage="1" showErrorMessage="1" prompt="05J NHS Redditch And Bromsgrove CCG_x000a__x000a_STP19 Herefordshire and Worcestershire" sqref="Z60 AR60 BJ60 CB60 CT60 DL60 ED60 EV60 FN60 H60 GF60 GX60"/>
    <dataValidation allowBlank="1" showInputMessage="1" showErrorMessage="1" prompt="06D NHS Wyre Forest CCG_x000a__x000a_STP19 Herefordshire and Worcestershire" sqref="Z61 AR61 BJ61 CB61 CT61 DL61 ED61 EV61 FN61 H61 GF61 GX61"/>
    <dataValidation allowBlank="1" showInputMessage="1" showErrorMessage="1" prompt="05A NHS Coventry And Rugby CCG_x000a__x000a_STP18 Coventry and Warwickshire" sqref="AB61 AT61 BL61 CD61 CV61 DN61 EF61 EX61 FP61 J61 GH61 GZ61"/>
    <dataValidation allowBlank="1" showInputMessage="1" showErrorMessage="1" prompt="05R NHS South Warwickshire CCG_x000a__x000a_STP18 Coventry and Warwickshire" sqref="AA61 AS61 BK61 CC61 CU61 DM61 EE61 EW61 FO61 I61 GG61 GY61"/>
    <dataValidation allowBlank="1" showInputMessage="1" showErrorMessage="1" prompt="05H NHS Warwickshire North CCG_x000a__x000a_STP18 Coventry and Warwickshire" sqref="AB60 AT60 BL60 CD60 CV60 DN60 EF60 EX60 FP60 J60 GH60 GZ60"/>
    <dataValidation allowBlank="1" showInputMessage="1" showErrorMessage="1" prompt="05L NHS Sandwell And West Birmingham CCG_x000a__x000a_STP16 The Black Country" sqref="AA59 AS59 BK59 CC59 CU59 DM59 EE59 EW59 FO59 I59 GG59 GY59"/>
    <dataValidation allowBlank="1" showInputMessage="1" showErrorMessage="1" prompt="05C NHS Dudley CCG_x000a__x000a_STP16 The Black Country" sqref="Z59 AR59 BJ59 CB59 CT59 DL59 ED59 EV59 FN59 H59 GF59 GX59"/>
    <dataValidation allowBlank="1" showInputMessage="1" showErrorMessage="1" prompt="05Y NHS Walsall CCG_x000a__x000a_STP16 The Black Country" sqref="AA58 AS58 BK58 CC58 CU58 DM58 EE58 EW58 FO58 I58 GG58 GY58"/>
    <dataValidation allowBlank="1" showInputMessage="1" showErrorMessage="1" prompt="06A NHS Wolverhampton CCG_x000a__x000a_STP16 The Black Country" sqref="Z58 AR58 BJ58 CB58 CT58 DL58 ED58 EV58 FN58 H58 GF58 GX58"/>
    <dataValidation allowBlank="1" showInputMessage="1" showErrorMessage="1" prompt="03W NHS East Leicestershire And Rutland CCG_x000a__x000a_STP15 Leicester, Leicestershire and Rutland" sqref="AF58 AX58 BP58 CH58 CZ58 DR58 EJ58 FB58 FT58 N58 GL58 HD58"/>
    <dataValidation allowBlank="1" showInputMessage="1" showErrorMessage="1" prompt="04V NHS West Leicestershire CCG_x000a__x000a_STP15 Leicester, Leicestershire and Rutland" sqref="AE58 AW58 BO58 CG58 CY58 DQ58 EI58 FA58 FS58 M58 GK58 HC58"/>
    <dataValidation allowBlank="1" showInputMessage="1" showErrorMessage="1" prompt="04C NHS Leicester City CCG_x000a__x000a_STP15 Leicester, Leicestershire and Rutland" sqref="AF57 AX57 BP57 CH57 CZ57 DR57 EJ57 FB57 FT57 N57 GL57 HD57"/>
    <dataValidation allowBlank="1" showInputMessage="1" showErrorMessage="1" prompt="04N NHS Rushcliffe CCG_x000a__x000a_STP14 Nottinghamshire" sqref="AD58 AV58 BN58 CF58 CX58 DP58 EH58 EZ58 FR58 L58 GJ58 HB58"/>
    <dataValidation allowBlank="1" showInputMessage="1" showErrorMessage="1" prompt="04M NHS Nottingham West CCG_x000a__x000a_STP14 Nottinghamshire" sqref="AC58 AU58 BM58 CE58 CW58 DO58 EG58 EY58 FQ58 K58 GI58 HA58"/>
    <dataValidation allowBlank="1" showInputMessage="1" showErrorMessage="1" prompt="04L NHS Nottingham North &amp; East CCG_x000a__x000a_STP14 Nottinghamshire" sqref="AE57 AW57 BO57 CG57 CY57 DQ57 EI57 FA57 FS57 M57 GK57 HC57"/>
    <dataValidation allowBlank="1" showInputMessage="1" showErrorMessage="1" prompt="04E NHS Mansfield &amp; Ashfield CCG_x000a__x000a_STP14 Nottinghamshire" sqref="AD57 AV57 BN57 CF57 CX57 DP57 EH57 EZ57 FR57 L57 GJ57 HB57"/>
    <dataValidation allowBlank="1" showInputMessage="1" showErrorMessage="1" prompt="04K NHS Nottingham City CCG_x000a__x000a_STP14 Nottinghamshire" sqref="AC57 AU57 BM57 CE57 CW57 DO57 EG57 EY57 FQ57 K57 GI57 HA57"/>
    <dataValidation allowBlank="1" showInputMessage="1" showErrorMessage="1" prompt="04H NHS Newark &amp; Sherwood CCG_x000a__x000a_STP14 Nottinghamshire" sqref="AE56 AW56 BO56 CG56 CY56 DQ56 EI56 FA56 FS56 M56 GK56 HC56"/>
    <dataValidation allowBlank="1" showInputMessage="1" showErrorMessage="1" prompt="04Q NHS South West Lincolnshire CCG_x000a__x000a_STP13 Lincolnshire" sqref="AF55 AX55 BP55 CH55 CZ55 DR55 EJ55 FB55 FT55 N55 GL55 HD55"/>
    <dataValidation allowBlank="1" showInputMessage="1" showErrorMessage="1" prompt="04D NHS Lincolnshire West CCG_x000a__x000a_STP13 Lincolnshire" sqref="AF54 AX54 BP54 CH54 CZ54 DR54 EJ54 FB54 FT54 N54 GL54 HD54"/>
    <dataValidation allowBlank="1" showInputMessage="1" showErrorMessage="1" prompt="03T NHS Lincolnshire East CCG_x000a__x000a_STP13 Lincolnshire" sqref="AG54 AY54 BQ54 CI54 DA54 DS54 EK54 FC54 FU54 O54 GM54 HE54"/>
    <dataValidation allowBlank="1" showInputMessage="1" showErrorMessage="1" prompt="03X NHS Erewash CCG_x000a__x000a_STP12 Derbyshire" sqref="AD56 AV56 BN56 CF56 CX56 DP56 EH56 EZ56 FR56 L56 GJ56 HB56"/>
    <dataValidation allowBlank="1" showInputMessage="1" showErrorMessage="1" prompt="04R NHS Southern Derbyshire CCG_x000a__x000a_STP12 Derbyshire" sqref="AC56 AU56 BM56 CE56 CW56 DO56 EG56 EY56 FQ56 K56 GI56 HA56"/>
    <dataValidation allowBlank="1" showInputMessage="1" showErrorMessage="1" prompt="03Y NHS Hardwick CCG_x000a__x000a_STP12 Derbyshire" sqref="AE55 AW55 BO55 CG55 CY55 DQ55 EI55 FA55 FS55 M55 GK55 HC55"/>
    <dataValidation allowBlank="1" showInputMessage="1" showErrorMessage="1" prompt="04J NHS North Derbyshire CCG_x000a__x000a_STP12 Derbyshire" sqref="AD55 AV55 BN55 CF55 CX55 DP55 EH55 EZ55 FR55 L55 GJ55 HB55"/>
    <dataValidation allowBlank="1" showInputMessage="1" showErrorMessage="1" prompt="05X NHS Telford &amp; Wrekin CCG_x000a__x000a_STP11 Shropshire and Telford and Wrekin" sqref="AA57 AS57 BK57 CC57 CU57 DM57 EE57 EW57 FO57 I57 GG57 GY57"/>
    <dataValidation allowBlank="1" showInputMessage="1" showErrorMessage="1" prompt="05N NHS Shropshire CCG_x000a__x000a_STP11 Shropshire and Telford and Wrekin" sqref="Z57 AR57 BJ57 CB57 CT57 DL57 ED57 EV57 FN57 H57 GF57 GX57"/>
    <dataValidation allowBlank="1" showInputMessage="1" showErrorMessage="1" prompt="05Q NHS South East Staffs And Seisdon Peninsular CCG_x000a__x000a_STP10 Staffordshire" sqref="AB59 AT59 BL59 CD59 CV59 DN59 EF59 EX59 FP59 J59 GH59 GZ59"/>
    <dataValidation allowBlank="1" showInputMessage="1" showErrorMessage="1" prompt="04Y NHS Cannock Chase CCG_x000a__x000a_STP10 Staffordshire" sqref="AB58 AT58 BL58 CD58 CV58 DN58 EF58 EX58 FP58 J58 GH58 GZ58"/>
    <dataValidation allowBlank="1" showInputMessage="1" showErrorMessage="1" prompt="05D NHS East Staffordshire CCG_x000a__x000a_STP10 Staffordshire" sqref="AB57 AT57 BL57 CD57 CV57 DN57 EF57 EX57 FP57 J57 GH57 GZ57"/>
    <dataValidation allowBlank="1" showInputMessage="1" showErrorMessage="1" prompt="05W NHS Stoke On Trent CCG_x000a__x000a_STP10 Staffordshire" sqref="AB56 AT56 BL56 CD56 CV56 DN56 EF56 EX56 FP56 J56 GH56 GZ56"/>
    <dataValidation allowBlank="1" showInputMessage="1" showErrorMessage="1" prompt="05G NHS North Staffordshire CCG_x000a__x000a_STP10 Staffordshire" sqref="AA56 AS56 BK56 CC56 CU56 DM56 EE56 EW56 FO56 I56 GG56 GY56"/>
    <dataValidation allowBlank="1" showInputMessage="1" showErrorMessage="1" prompt="05V NHS Stafford And Surrounds CCG_x000a__x000a_STP10 Staffordshire" sqref="Z56 AR56 BJ56 CB56 CT56 DL56 ED56 EV56 FN56 H56 GF56 GX56"/>
    <dataValidation allowBlank="1" showInputMessage="1" showErrorMessage="1" prompt="02Q NHS Bassetlaw CCG_x000a__x000a_STP09 South Yorkshire and Bassetlaw" sqref="AF53 AX53 BP53 CH53 CZ53 DR53 EJ53 FB53 FT53 N53 GL53 HD53"/>
    <dataValidation allowBlank="1" showInputMessage="1" showErrorMessage="1" prompt="03L NHS Rotherham CCG_x000a__x000a_STP09 South Yorkshire and Bassetlaw" sqref="AE54 AW54 BO54 CG54 CY54 DQ54 EI54 FA54 FS54 M54 GK54 HC54"/>
    <dataValidation allowBlank="1" showInputMessage="1" showErrorMessage="1" prompt="03N NHS Sheffield CCG_x000a__x000a_STP09 South Yorkshire and Bassetlaw" sqref="AD54 AV54 BN54 CF54 CX54 DP54 EH54 EZ54 FR54 L54 GJ54 HB54"/>
    <dataValidation allowBlank="1" showInputMessage="1" showErrorMessage="1" prompt="02X NHS Doncaster CCG_x000a__x000a_STP09 South Yorkshire and Bassetlaw" sqref="AE53 AW53 BO53 CG53 CY53 DQ53 EI53 FA53 FS53 M53 GK53 HC53"/>
    <dataValidation allowBlank="1" showInputMessage="1" showErrorMessage="1" prompt="02P NHS Barnsley CCG_x000a__x000a_STP09 South Yorkshire and Bassetlaw" sqref="AD53 AV53 BN53 CF53 CX53 DP53 EH53 EZ53 FR53 L53 GJ53 HB53"/>
    <dataValidation allowBlank="1" showInputMessage="1" showErrorMessage="1" prompt="01C NHS Eastern Cheshire CCG_x000a__x000a_STP08 Cheshire and Merseyside" sqref="AC55 AU55 BM55 CE55 CW55 DO55 EG55 EY55 FQ55 K55 GI55 HA55"/>
    <dataValidation allowBlank="1" showInputMessage="1" showErrorMessage="1" prompt="01R NHS South Cheshire CCG_x000a__x000a_STP08 Cheshire and Merseyside" sqref="AB55 AT55 BL55 CD55 CV55 DN55 EF55 EX55 FP55 J55 GH55 GZ55"/>
    <dataValidation allowBlank="1" showInputMessage="1" showErrorMessage="1" prompt="02F NHS West Cheshire CCG_x000a__x000a_STP08 Cheshire and Merseyside" sqref="AA55 AS55 BK55 CC55 CU55 DM55 EE55 EW55 FO55 I55 GG55 GY55"/>
    <dataValidation allowBlank="1" showInputMessage="1" showErrorMessage="1" prompt="12F NHS Wirral CCG_x000a__x000a_STP08 Cheshire and Merseyside" sqref="Z55 AR55 BJ55 CB55 CT55 DL55 ED55 EV55 FN55 H55 GF55 GX55"/>
    <dataValidation allowBlank="1" showInputMessage="1" showErrorMessage="1" prompt="02E NHS Warrington CCG_x000a__x000a_STP08 Cheshire and Merseyside" sqref="AB54 AT54 BL54 CD54 CV54 DN54 EF54 EX54 FP54 J54 GH54 GZ54"/>
    <dataValidation allowBlank="1" showInputMessage="1" showErrorMessage="1" prompt="02D NHS Vale Royal CCG_x000a__x000a_STP08 Cheshire and Merseyside" sqref="AA54 AS54 BK54 CC54 CU54 DM54 EE54 EW54 FO54 I54 GG54 GY54"/>
    <dataValidation allowBlank="1" showInputMessage="1" showErrorMessage="1" prompt="99A NHS Liverpool CCG_x000a__x000a_STP08 Cheshire and Merseyside" sqref="Z54 AR54 BJ54 CB54 CT54 DL54 ED54 EV54 FN54 H54 GF54 GX54"/>
    <dataValidation allowBlank="1" showInputMessage="1" showErrorMessage="1" prompt="01F NHS Halton CCG_x000a__x000a_STP08 Cheshire and Merseyside" sqref="Z53 AR53 BJ53 CB53 CT53 DL53 ED53 EV53 FN53 H53 GF53 GX53"/>
    <dataValidation allowBlank="1" showInputMessage="1" showErrorMessage="1" prompt="01J NHS Knowsley CCG_x000a__x000a_STP08 Cheshire and Merseyside" sqref="Z52 AR52 BJ52 CB52 CT52 DL52 ED52 EV52 FN52 H52 GF52 GX52"/>
    <dataValidation allowBlank="1" showInputMessage="1" showErrorMessage="1" prompt="01T NHS South Sefton CCG_x000a__x000a_STP08 Cheshire and Merseyside" sqref="Z51 AR51 BJ51 CB51 CT51 DL51 ED51 EV51 FN51 H51 GF51 GX51"/>
    <dataValidation allowBlank="1" showInputMessage="1" showErrorMessage="1" prompt="01X NHS St Helens CCG_x000a__x000a_STP08 Cheshire and Merseyside" sqref="AA50 AS50 BK50 CC50 CU50 DM50 EE50 EW50 FO50 I50 GG50 GY50"/>
    <dataValidation allowBlank="1" showInputMessage="1" showErrorMessage="1" prompt="01V NHS Southport And Formby CCG_x000a__x000a_STP08 Cheshire and Merseyside" sqref="Z50 AR50 BJ50 CB50 CT50 DL50 ED50 EV50 FN50 H50 GF50 GX50"/>
    <dataValidation allowBlank="1" showInputMessage="1" showErrorMessage="1" prompt="01Y NHS Tameside And Glossop CCG_x000a__x000a_STP07 Greater Manchester" sqref="AC54 AU54 BM54 CE54 CW54 DO54 EG54 EY54 FQ54 K54 GI54 HA54"/>
    <dataValidation allowBlank="1" showInputMessage="1" showErrorMessage="1" prompt="01W NHS Stockport CCG_x000a__x000a_STP07 Greater Manchester" sqref="AC53 AU53 BM53 CE53 CW53 DO53 EG53 EY53 FQ53 K53 GI53 HA53"/>
    <dataValidation allowBlank="1" showInputMessage="1" showErrorMessage="1" prompt="01G NHS Salford CCG_x000a__x000a_STP07 Greater Manchester" sqref="AB53 AT53 BL53 CD53 CV53 DN53 EF53 EX53 FP53 J53 GH53 GZ53"/>
    <dataValidation allowBlank="1" showInputMessage="1" showErrorMessage="1" prompt="02A NHS Trafford CCG_x000a__x000a_STP07 Greater Manchester" sqref="AA53 AS53 BK53 CC53 CU53 DM53 EE53 EW53 FO53 I53 GG53 GY53"/>
    <dataValidation allowBlank="1" showInputMessage="1" showErrorMessage="1" prompt="00Y NHS Oldham CCG_x000a__x000a_STP07 Greater Manchester" sqref="AC52 AU52 BM52 CE52 CW52 DO52 EG52 EY52 FQ52 K52 GI52 HA52"/>
    <dataValidation allowBlank="1" showInputMessage="1" showErrorMessage="1" prompt="14L NHS Manchester CCG_x000a__x000a_STP07 Greater Manchester" sqref="AB52 AT52 BL52 CD52 CV52 DN52 EF52 EX52 FP52 J52 GH52 GZ52"/>
    <dataValidation allowBlank="1" showInputMessage="1" showErrorMessage="1" prompt="02H NHS Wigan Borough CCG_x000a__x000a_STP07 Greater Manchester" sqref="AA52 AS52 BK52 CC52 CU52 DM52 EE52 EW52 FO52 I52 GG52 GY52"/>
    <dataValidation allowBlank="1" showInputMessage="1" showErrorMessage="1" prompt="01D NHS Heywood, Middleton &amp; Rochdale CCG_x000a__x000a_STP07 Greater Manchester" sqref="AC51 AU51 BM51 CE51 CW51 DO51 EG51 EY51 FQ51 K51 GI51 HA51"/>
    <dataValidation allowBlank="1" showInputMessage="1" showErrorMessage="1" prompt="00V NHS Bury CCG_x000a__x000a_STP07 Greater Manchester" sqref="AB51 AT51 BL51 CD51 CV51 DN51 EF51 EX51 FP51 J51 GH51 GZ51"/>
    <dataValidation allowBlank="1" showInputMessage="1" showErrorMessage="1" prompt="00T NHS Bolton CCG_x000a__x000a_STP07 Greater Manchester" sqref="AA51 AS51 BK51 CC51 CU51 DM51 EE51 EW51 FO51 I51 GG51 GY51"/>
    <dataValidation allowBlank="1" showInputMessage="1" showErrorMessage="1" prompt="03H NHS North East Lincolnshire CCG_x000a__x000a_STP06 Humber, Coast and Vale" sqref="AG51 AY51 BQ51 CI51 DA51 DS51 EK51 FC51 FU51 O51 GM51 HE51"/>
    <dataValidation allowBlank="1" showInputMessage="1" showErrorMessage="1" prompt="03K NHS North Lincolnshire CCG_x000a__x000a_STP06 Humber, Coast and Vale" sqref="AF51 AX51 BP51 CH51 CZ51 DR51 EJ51 FB51 FT51 N51 GL51 HD51"/>
    <dataValidation allowBlank="1" showInputMessage="1" showErrorMessage="1" prompt="02Y NHS East Riding Of Yorkshire CCG_x000a__x000a_STP06 Humber, Coast and Vale" sqref="AF50 AX50 BP50 CH50 CZ50 DR50 EJ50 FB50 FT50 N50 GL50 HD50"/>
    <dataValidation allowBlank="1" showInputMessage="1" showErrorMessage="1" prompt="03F NHS Hull CCG_x000a__x000a_STP06 Humber, Coast and Vale" sqref="AG50 AY50 BQ50 CI50 DA50 DS50 EK50 FC50 FU50 O50 GM50 HE50"/>
    <dataValidation allowBlank="1" showInputMessage="1" showErrorMessage="1" prompt="03M NHS Scarborough And Ryedale CCG_x000a__x000a_STP06 Humber, Coast and Vale" sqref="AF49 AX49 BP49 CH49 CZ49 DR49 EJ49 FB49 FT49 N49 GL49 HD49"/>
    <dataValidation allowBlank="1" showInputMessage="1" showErrorMessage="1" prompt="03Q NHS Vale Of York CCG_x000a__x000a_STP06 Humber, Coast and Vale" sqref="AE49 AW49 BO49 CG49 CY49 DQ49 EI49 FA49 FS49 M49 GK49 HC49"/>
    <dataValidation allowBlank="1" showInputMessage="1" showErrorMessage="1" prompt="03R NHS Wakefield CCG_x000a__x000a_STP05 West Yorkshire" sqref="AF52 AX52 BP52 CH52 CZ52 DR52 EJ52 FB52 FT52 N52 GL52 HD52"/>
    <dataValidation allowBlank="1" showInputMessage="1" showErrorMessage="1" prompt="03J NHS North Kirklees CCG_x000a__x000a_STP05 West Yorkshire" sqref="AE52 AW52 BO52 CG52 CY52 DQ52 EI52 FA52 FS52 M52 GK52 HC52"/>
    <dataValidation allowBlank="1" showInputMessage="1" showErrorMessage="1" prompt="03A NHS Greater Huddersfield CCG_x000a__x000a_STP05 West Yorkshire" sqref="AD52 AV52 BN52 CF52 CX52 DP52 EH52 EZ52 FR52 L52 GJ52 HB52"/>
    <dataValidation allowBlank="1" showInputMessage="1" showErrorMessage="1" prompt="02W NHS Bradford City CCG_x000a__x000a_STP05 West Yorkshire" sqref="AE51 AW51 BO51 CG51 CY51 DQ51 EI51 FA51 FS51 M51 GK51 HC51"/>
    <dataValidation allowBlank="1" showInputMessage="1" showErrorMessage="1" prompt="02T NHS Calderdale CCG_x000a__x000a_STP05 West Yorkshire" sqref="AD51 AV51 BN51 CF51 CX51 DP51 EH51 EZ51 FR51 L51 GJ51 HB51"/>
    <dataValidation allowBlank="1" showInputMessage="1" showErrorMessage="1" prompt="02R NHS Bradford Districts CCG_x000a__x000a_STP05 West Yorkshire" sqref="AD50 AV50 BN50 CF50 CX50 DP50 EH50 EZ50 FR50 L50 GJ50 HB50"/>
    <dataValidation allowBlank="1" showInputMessage="1" showErrorMessage="1" prompt="02N NHS Airedale, Wharfdale And Craven CCG_x000a__x000a_STP05 West Yorkshire" sqref="AD49 AV49 BN49 CF49 CX49 DP49 EH49 EZ49 FR49 L49 GJ49 HB49"/>
    <dataValidation allowBlank="1" showInputMessage="1" showErrorMessage="1" prompt="03E NHS Harrogate And Rural District CCG_x000a__x000a_STP05 West Yorkshire" sqref="AD48 AV48 BN48 CF48 CX48 DP48 EH48 EZ48 FR48 L48 GJ48 HB48"/>
    <dataValidation allowBlank="1" showInputMessage="1" showErrorMessage="1" prompt="00X NHS Chorley And South Ribble CCG_x000a__x000a_STP04 Lancashire and South Cumbria" sqref="AC50 AU50 BM50 CE50 CW50 DO50 EG50 EY50 FQ50 K50 GI50 HA50"/>
    <dataValidation allowBlank="1" showInputMessage="1" showErrorMessage="1" prompt="02G NHS West Lancashire CCG_x000a__x000a_STP04 Lancashire and South Cumbria" sqref="AB50 AT50 BL50 CD50 CV50 DN50 EF50 EX50 FP50 J50 GH50 GZ50"/>
    <dataValidation allowBlank="1" showInputMessage="1" showErrorMessage="1" prompt="00Q NHS Blackburn With Darwen CCG_x000a__x000a_STP04 Lancashire and South Cumbria" sqref="AC49 AU49 BM49 CE49 CW49 DO49 EG49 EY49 FQ49 K49 GI49 HA49"/>
    <dataValidation allowBlank="1" showInputMessage="1" showErrorMessage="1" prompt="02M NHS Fylde &amp; Wyre CCG_x000a__x000a_STP04 Lancashire and South Cumbria" sqref="AB49 AT49 BL49 CD49 CV49 DN49 EF49 EX49 FP49 J49 GH49 GZ49"/>
    <dataValidation allowBlank="1" showInputMessage="1" showErrorMessage="1" prompt="00R NHS Blackpool CCG_x000a__x000a_STP04 Lancashire and South Cumbria" sqref="AA49 AS49 BK49 CC49 CU49 DM49 EE49 EW49 FO49 I49 GG49 GY49"/>
    <dataValidation allowBlank="1" showInputMessage="1" showErrorMessage="1" prompt="01A NHS East Lancashire CCG_x000a__x000a_STP04 Lancashire and South Cumbria" sqref="AC48 AU48 BM48 CE48 CW48 DO48 EG48 EY48 FQ48 K48 GI48 HA48"/>
    <dataValidation allowBlank="1" showInputMessage="1" showErrorMessage="1" prompt="01E NHS Greater Preston CCG_x000a__x000a_STP04 Lancashire and South Cumbria" sqref="AB48 AT48 BL48 CD48 CV48 DN48 EF48 EX48 FP48 J48 GH48 GZ48"/>
    <dataValidation allowBlank="1" showInputMessage="1" showErrorMessage="1" prompt="01K NHS Morecambe Bay CCG_x000a__x000a_STP04 Lancashire and South Cumbria" sqref="AB47 AT47 BL47 CD47 CV47 DN47 EF47 EX47 FP47 J47 GH47 GZ47"/>
    <dataValidation allowBlank="1" showInputMessage="1" showErrorMessage="1" prompt="03D NHS Hambleton, Richmondshire And Whitby CCG_x000a__x000a_STP03 Durham, Darlington, Teesside, Hambleton, Richmondshire and Whitby" sqref="AE48 AW48 BO48 CG48 CY48 DQ48 EI48 FA48 FS48 M48 GK48 HC48"/>
    <dataValidation allowBlank="1" showInputMessage="1" showErrorMessage="1" prompt="00M NHS South Tees CCG_x000a__x000a_STP03 Durham, Darlington, Teesside, Hambleton, Richmondshire and Whitby" sqref="AE47 AW47 BO47 CG47 CY47 DQ47 EI47 FA47 FS47 M47 GK47 HC47"/>
    <dataValidation allowBlank="1" showInputMessage="1" showErrorMessage="1" prompt="00K NHS Hartlepool And Stockton-On-Tees CCG_x000a__x000a_STP03 Durham, Darlington, Teesside, Hambleton, Richmondshire and Whitby" sqref="AD47 AV47 BN47 CF47 CX47 DP47 EH47 EZ47 FR47 L47 GJ47 HB47"/>
    <dataValidation allowBlank="1" showInputMessage="1" showErrorMessage="1" prompt="00C NHS Darlington CCG_x000a__x000a_STP03 Durham, Darlington, Teesside, Hambleton, Richmondshire and Whitby" sqref="AC47 AU47 BM47 CE47 CW47 DO47 EG47 EY47 FQ47 K47 GI47 HA47"/>
    <dataValidation allowBlank="1" showInputMessage="1" showErrorMessage="1" prompt="00J NHS North Durham CCG_x000a__x000a_STP01 Northumberland, Tyne and Wear and North Durham" sqref="AD46 AV46 BN46 CF46 CX46 DP46 EH46 EZ46 FR46 L46 GJ46 HB46"/>
    <dataValidation allowBlank="1" showInputMessage="1" showErrorMessage="1" prompt="00D NHS Durham Dales, Easington And Sedgefield CCG_x000a__x000a_STP03 Durham, Darlington, Teesside, Hambleton, Richmondshire and Whitby" sqref="AC46 AU46 BM46 CE46 CW46 DO46 EG46 EY46 FQ46 K46 GI46 HA46"/>
    <dataValidation allowBlank="1" showInputMessage="1" showErrorMessage="1" prompt="01H NHS North Cumbria CCG_x000a__x000a_STP02 West, North and East Cumbria" sqref="AB46 AT46 BL46 CD46 CV46 DN46 EF46 EX46 FP46 J46 GH46 GZ46"/>
    <dataValidation allowBlank="1" showInputMessage="1" showErrorMessage="1" prompt="00P NHS Sunderland CCG_x000a__x000a_STP01 Northumberland, Tyne and Wear and North Durham" sqref="AD45 AV45 BN45 CF45 CX45 DP45 EH45 EZ45 FR45 L45 GJ45 HB45"/>
    <dataValidation allowBlank="1" showInputMessage="1" showErrorMessage="1" prompt="00N NHS South Tyneside CCG_x000a__x000a_STP01 Northumberland, Tyne and Wear and North Durham" sqref="AC45 AU45 BM45 CE45 CW45 DO45 EG45 EY45 FQ45 K45 GI45 HA45"/>
    <dataValidation allowBlank="1" showInputMessage="1" showErrorMessage="1" prompt="13T NHS Newcastle and Gateshead CCG_x000a__x000a_STP01 Northumberland, Tyne and Wear and North Durham" sqref="AB45 AT45 BL45 CD45 CV45 DN45 EF45 EX45 FP45 J45 GH45 GZ45"/>
    <dataValidation allowBlank="1" showInputMessage="1" showErrorMessage="1" prompt="99C NHS North Tyneside CCG_x000a__x000a_STP01 Northumberland, Tyne and Wear and North Durham" sqref="AC44 AU44 BM44 CE44 CW44 DO44 EG44 EY44 FQ44 K44 GI44 HA44"/>
    <dataValidation allowBlank="1" showInputMessage="1" showErrorMessage="1" prompt="00L NHS Northumberland CCG_x000a__x000a_STP01 Northumberland, Tyne and Wear and North Durham" sqref="AB44 AT44 BL44 CD44 CV44 DN44 EF44 EX44 FP44 J44 GH44 GZ44"/>
    <dataValidation allowBlank="1" showInputMessage="1" showErrorMessage="1" prompt="13T NHS Newcastle and Gateshead CCG_x000a__x000a_Q74 NHS England North (Cumbria and North East)" sqref="EX12 J12 GH12 FP12 AB12 AT12 BL12 CD12 CV12 DN12 EF12 GZ12"/>
    <dataValidation allowBlank="1" showInputMessage="1" showErrorMessage="1" prompt="00L NHS Northumberland CCG_x000a__x000a_Q74 NHS England North (Cumbria and North East)" sqref="EX11 J11 GH11 FP11 AB11 AT11 BL11 CD11 CV11 DN11 EF11 GZ11"/>
    <dataValidation allowBlank="1" showInputMessage="1" showErrorMessage="1" prompt="01H NHS North Cumbria CCG_x000a__x000a_Q74 NHS England North (Cumbria and North East)" sqref="EX13 J13 GH13 FP13 AB13 AT13 BL13 CD13 CV13 DN13 EF13 GZ13"/>
    <dataValidation allowBlank="1" showInputMessage="1" showErrorMessage="1" prompt="00P NHS Sunderland CCG_x000a__x000a_Q74 NHS England North (Cumbria and North East)" sqref="EZ12 L12 GJ12 FR12 AD12 AV12 BN12 CF12 CX12 DP12 EH12 HB12"/>
    <dataValidation allowBlank="1" showInputMessage="1" showErrorMessage="1" prompt="00N NHS South Tyneside CCG_x000a__x000a_Q74 NHS England North (Cumbria and North East)" sqref="EY12 K12 GI12 FQ12 AC12 AU12 BM12 CE12 CW12 DO12 EG12 HA12"/>
    <dataValidation allowBlank="1" showInputMessage="1" showErrorMessage="1" prompt="99C NHS North Tyneside CCG_x000a__x000a_Q74 NHS England North (Cumbria and North East)" sqref="EY11 K11 GI11 FQ11 AC11 AU11 BM11 CE11 CW11 DO11 EG11 HA11"/>
    <dataValidation allowBlank="1" showInputMessage="1" showErrorMessage="1" prompt="00D NHS Durham Dales, Easington And Sedgefield CCG_x000a__x000a_Q74 NHS England North (Cumbria and North East)" sqref="EY13 K13 GI13 FQ13 AC13 AU13 BM13 CE13 CW13 DO13 EG13 HA13"/>
    <dataValidation allowBlank="1" showInputMessage="1" showErrorMessage="1" prompt="00J NHS North Durham CCG_x000a__x000a_Q74 NHS England North (Cumbria and North East)" sqref="EZ13 L13 GJ13 FR13 AD13 AV13 BN13 CF13 CX13 DP13 EH13 HB13"/>
    <dataValidation allowBlank="1" showInputMessage="1" showErrorMessage="1" prompt="00C NHS Darlington CCG_x000a__x000a_Q74 NHS England North (Cumbria and North East)" sqref="EY14 K14 GI14 FQ14 AC14 AU14 BM14 CE14 CW14 DO14 EG14 HA14"/>
    <dataValidation allowBlank="1" showInputMessage="1" showErrorMessage="1" prompt="00K NHS Hartlepool And Stockton-On-Tees CCG_x000a__x000a_Q74 NHS England North (Cumbria and North East)" sqref="EZ14 L14 GJ14 FR14 AD14 AV14 BN14 CF14 CX14 DP14 EH14 HB14"/>
    <dataValidation allowBlank="1" showInputMessage="1" showErrorMessage="1" prompt="00M NHS South Tees CCG_x000a__x000a_Q74 NHS England North (Cumbria and North East)" sqref="FA14 M14 GK14 FS14 AE14 AW14 BO14 CG14 CY14 DQ14 EI14 HC14"/>
    <dataValidation allowBlank="1" showInputMessage="1" showErrorMessage="1" prompt="00T NHS Bolton CCG_x000a__x000a_Q83 NHS England North (Greater Manchester)" sqref="EW18 I18 GG18 FO18 AA18 AS18 BK18 CC18 CU18 DM18 EE18 GY18"/>
    <dataValidation allowBlank="1" showInputMessage="1" showErrorMessage="1" prompt="00V NHS Bury CCG_x000a__x000a_Q83 NHS England North (Greater Manchester)" sqref="EX18 J18 GH18 FP18 AB18 AT18 BL18 CD18 CV18 DN18 EF18 GZ18"/>
    <dataValidation allowBlank="1" showInputMessage="1" showErrorMessage="1" prompt="01D NHS Heywood, Middleton &amp; Rochdale CCG_x000a__x000a_Q83 NHS England North (Greater Manchester)" sqref="EY18 K18 GI18 FQ18 AC18 AU18 BM18 CE18 CW18 DO18 EG18 HA18"/>
    <dataValidation allowBlank="1" showInputMessage="1" showErrorMessage="1" prompt="02H NHS Wigan Borough CCG_x000a__x000a_Q83 NHS England North (Greater Manchester)" sqref="EW19 I19 GG19 FO19 AA19 AS19 BK19 CC19 CU19 DM19 EE19 GY19"/>
    <dataValidation allowBlank="1" showInputMessage="1" showErrorMessage="1" prompt="14L NHS Manchester CCG_x000a__x000a_Q83 NHS England North (Greater Manchester)" sqref="EX19 J19 GH19 FP19 AB19 AT19 BL19 CD19 CV19 DN19 EF19 GZ19"/>
    <dataValidation allowBlank="1" showInputMessage="1" showErrorMessage="1" prompt="00Y NHS Oldham CCG_x000a__x000a_Q83 NHS England North (Greater Manchester)" sqref="EY19 K19 GI19 FQ19 AC19 AU19 BM19 CE19 CW19 DO19 EG19 HA19"/>
    <dataValidation allowBlank="1" showInputMessage="1" showErrorMessage="1" prompt="02A NHS Trafford CCG_x000a__x000a_Q83 NHS England North (Greater Manchester)" sqref="EW20 I20 GG20 FO20 AA20 AS20 BK20 CC20 CU20 DM20 EE20 GY20"/>
    <dataValidation allowBlank="1" showInputMessage="1" showErrorMessage="1" prompt="01W NHS Stockport CCG_x000a__x000a_Q83 NHS England North (Greater Manchester)" sqref="EY20 K20 GI20 FQ20 AC20 AU20 BM20 CE20 CW20 DO20 EG20 HA20"/>
    <dataValidation allowBlank="1" showInputMessage="1" showErrorMessage="1" prompt="01Y NHS Tameside And Glossop CCG_x000a__x000a_Q83 NHS England North (Greater Manchester)" sqref="EY21 K21 GI21 FQ21 AC21 AU21 BM21 CE21 CW21 DO21 EG21 HA21"/>
    <dataValidation allowBlank="1" showInputMessage="1" showErrorMessage="1" prompt="03E NHS Harrogate And Rural District CCG_x000a__x000a_Q72 NHS England North (Yorkshire and Humber)" sqref="EZ15 L15 GJ15 FR15 AD15 AV15 BN15 CF15 CX15 DP15 EH15 HB15"/>
    <dataValidation allowBlank="1" showInputMessage="1" showErrorMessage="1" prompt="03D NHS Hambleton, Richmondshire And Whitby CCG_x000a__x000a_Q72 NHS England North (Yorkshire and Humber)" sqref="FA15 M15 GK15 FS15 AE15 AW15 BO15 CG15 CY15 DQ15 EI15 HC15"/>
    <dataValidation allowBlank="1" showInputMessage="1" showErrorMessage="1" prompt="02N NHS Airedale, Wharfdale And Craven CCG_x000a__x000a_Q72 NHS England North (Yorkshire and Humber)" sqref="EZ16 L16 GJ16 FR16 AD16 AV16 BN16 CF16 CX16 DP16 EH16 HB16"/>
    <dataValidation allowBlank="1" showInputMessage="1" showErrorMessage="1" prompt="03Q NHS Vale Of York CCG_x000a__x000a_Q72 NHS England North (Yorkshire and Humber)" sqref="FA16 M16 GK16 FS16 AE16 AW16 BO16 CG16 CY16 DQ16 EI16 HC16"/>
    <dataValidation allowBlank="1" showInputMessage="1" showErrorMessage="1" prompt="03M NHS Scarborough And Ryedale CCG_x000a__x000a_Q72 NHS England North (Yorkshire and Humber)" sqref="FB16 N16 GL16 FT16 AF16 AX16 BP16 CH16 CZ16 DR16 EJ16 HD16"/>
    <dataValidation allowBlank="1" showInputMessage="1" showErrorMessage="1" prompt="02R NHS Bradford Districts CCG_x000a__x000a_Q72 NHS England North (Yorkshire and Humber)" sqref="EZ17 L17 GJ17 FR17 AD17 AV17 BN17 CF17 CX17 DP17 EH17 HB17"/>
    <dataValidation allowBlank="1" showInputMessage="1" showErrorMessage="1" prompt="03F NHS Hull CCG_x000a__x000a_Q72 NHS England North (Yorkshire and Humber)" sqref="FC17 O17 GM17 FU17 AG17 AY17 BQ17 CI17 DA17 DS17 EK17 HE17"/>
    <dataValidation allowBlank="1" showInputMessage="1" showErrorMessage="1" prompt="02Y NHS East Riding Of Yorkshire CCG_x000a__x000a_Q72 NHS England North (Yorkshire and Humber)" sqref="FB17 N17 GL17 FT17 AF17 AX17 BP17 CH17 CZ17 DR17 EJ17 HD17"/>
    <dataValidation allowBlank="1" showInputMessage="1" showErrorMessage="1" prompt="02T NHS Calderdale CCG_x000a__x000a_Q72 NHS England North (Yorkshire and Humber)" sqref="EZ18 L18 GJ18 FR18 AD18 AV18 BN18 CF18 CX18 DP18 EH18 HB18"/>
    <dataValidation allowBlank="1" showInputMessage="1" showErrorMessage="1" prompt="02W NHS Bradford City CCG_x000a__x000a_Q72 NHS England North (Yorkshire and Humber)" sqref="FA18 M18 GK18 FS18 AE18 AW18 BO18 CG18 CY18 DQ18 EI18 HC18"/>
    <dataValidation allowBlank="1" showInputMessage="1" showErrorMessage="1" prompt="03A NHS Greater Huddersfield CCG_x000a__x000a_Q72 NHS England North (Yorkshire and Humber)" sqref="EZ19 L19 GJ19 FR19 AD19 AV19 BN19 CF19 CX19 DP19 EH19 HB19"/>
    <dataValidation allowBlank="1" showInputMessage="1" showErrorMessage="1" prompt="03J NHS North Kirklees CCG_x000a__x000a_Q72 NHS England North (Yorkshire and Humber)" sqref="FA19 M19 GK19 FS19 AE19 AW19 BO19 CG19 CY19 DQ19 EI19 HC19"/>
    <dataValidation allowBlank="1" showInputMessage="1" showErrorMessage="1" prompt="03K NHS North Lincolnshire CCG_x000a__x000a_Q72 NHS England North (Yorkshire and Humber)" sqref="FB18 N18 GL18 FT18 AF18 AX18 BP18 CH18 CZ18 DR18 EJ18 HD18"/>
    <dataValidation allowBlank="1" showInputMessage="1" showErrorMessage="1" prompt="02P NHS Barnsley CCG_x000a__x000a_Q72 NHS England North (Yorkshire and Humber)" sqref="EZ20 L20 GJ20 FR20 AD20 AV20 BN20 CF20 CX20 DP20 EH20 HB20"/>
    <dataValidation allowBlank="1" showInputMessage="1" showErrorMessage="1" prompt="02X NHS Doncaster CCG_x000a__x000a_Q72 NHS England North (Yorkshire and Humber)" sqref="FA20 M20 GK20 FS20 AE20 AW20 BO20 CG20 CY20 DQ20 EI20 HC20"/>
    <dataValidation allowBlank="1" showInputMessage="1" showErrorMessage="1" prompt="03R NHS Wakefield CCG_x000a__x000a_Q72 NHS England North (Yorkshire and Humber)" sqref="FB19 N19 GL19 FT19 AF19 AX19 BP19 CH19 CZ19 DR19 EJ19 HD19"/>
    <dataValidation allowBlank="1" showInputMessage="1" showErrorMessage="1" prompt="03H NHS North East Lincolnshire CCG_x000a__x000a_Q72 NHS England North (Yorkshire and Humber)" sqref="FC18 O18 GM18 FU18 AG18 AY18 BQ18 CI18 DA18 DS18 EK18 HE18"/>
    <dataValidation allowBlank="1" showInputMessage="1" showErrorMessage="1" prompt="03N NHS Sheffield CCG_x000a__x000a_Q72 NHS England North (Yorkshire and Humber)" sqref="EZ21 L21 GJ21 FR21 AD21 AV21 BN21 CF21 CX21 DP21 EH21 HB21"/>
    <dataValidation allowBlank="1" showInputMessage="1" showErrorMessage="1" prompt="03L NHS Rotherham CCG_x000a__x000a_Q72 NHS England North (Yorkshire and Humber)" sqref="FA21 M21 GK21 FS21 AE21 AW21 BO21 CG21 CY21 DQ21 EI21 HC21"/>
    <dataValidation allowBlank="1" showInputMessage="1" showErrorMessage="1" prompt="02Q NHS Bassetlaw CCG_x000a__x000a_Q72 NHS England North (Yorkshire and Humber)" sqref="FB20 N20 GL20 FT20 AF20 AX20 BP20 CH20 CZ20 DR20 EJ20 HD20"/>
    <dataValidation allowBlank="1" showInputMessage="1" showErrorMessage="1" prompt="01V NHS Southport And Formby CCG_x000a__x000a_Q75 NHS England North (Cheshire and Merseyside)" sqref="EV17 H17 GF17 FN17 Z17 AR17 BJ17 CB17 CT17 DL17 ED17 GX17"/>
    <dataValidation allowBlank="1" showInputMessage="1" showErrorMessage="1" prompt="01J NHS Knowsley CCG_x000a__x000a_Q75 NHS England North (Cheshire and Merseyside)" sqref="EV19 H19 GF19 FN19 Z19 AR19 BJ19 CB19 CT19 DL19 ED19 GX19"/>
    <dataValidation allowBlank="1" showInputMessage="1" showErrorMessage="1" prompt="01T NHS South Sefton CCG_x000a__x000a_Q75 NHS England North (Cheshire and Merseyside)" sqref="EV18 H18 GF18 FN18 Z18 AR18 BJ18 CB18 CT18 DL18 ED18 GX18"/>
    <dataValidation allowBlank="1" showInputMessage="1" showErrorMessage="1" prompt="01X NHS St Helens CCG_x000a__x000a_Q75 NHS England North (Cheshire and Merseyside)" sqref="EW17 I17 GG17 FO17 AA17 AS17 BK17 CC17 CU17 DM17 EE17 GY17"/>
    <dataValidation allowBlank="1" showInputMessage="1" showErrorMessage="1" prompt="01F NHS Halton CCG_x000a__x000a_Q75 NHS England North (Cheshire and Merseyside)" sqref="EV20 H20 GF20 FN20 Z20 AR20 BJ20 CB20 CT20 DL20 ED20 GX20"/>
    <dataValidation allowBlank="1" showInputMessage="1" showErrorMessage="1" prompt="12F NHS Wirral CCG_x000a__x000a_Q75 NHS England North (Cheshire and Merseyside)" sqref="EV22 H22 GF22 FN22 Z22 AR22 BJ22 CB22 CT22 DL22 ED22 GX22"/>
    <dataValidation allowBlank="1" showInputMessage="1" showErrorMessage="1" prompt="99A NHS Liverpool CCG_x000a__x000a_Q75 NHS England North (Cheshire and Merseyside)" sqref="EV21 H21 GF21 FN21 Z21 AR21 BJ21 CB21 CT21 DL21 ED21 GX21"/>
    <dataValidation allowBlank="1" showInputMessage="1" showErrorMessage="1" prompt="02F NHS West Cheshire CCG_x000a__x000a_Q75 NHS England North (Cheshire and Merseyside)" sqref="EW22 I22 GG22 FO22 AA22 AS22 BK22 CC22 CU22 DM22 EE22 GY22"/>
    <dataValidation allowBlank="1" showInputMessage="1" showErrorMessage="1" prompt="02D NHS Vale Royal CCG_x000a__x000a_Q75 NHS England North (Cheshire and Merseyside)" sqref="EW21 I21 GG21 FO21 AA21 AS21 BK21 CC21 CU21 DM21 EE21 GY21"/>
    <dataValidation allowBlank="1" showInputMessage="1" showErrorMessage="1" prompt="01R NHS South Cheshire CCG_x000a__x000a_Q75 NHS England North (Cheshire and Merseyside)" sqref="EX22 J22 GH22 FP22 AB22 AT22 BL22 CD22 CV22 DN22 EF22 GZ22"/>
    <dataValidation allowBlank="1" showInputMessage="1" showErrorMessage="1" prompt="02E NHS Warrington CCG_x000a__x000a_Q75 NHS England North (Cheshire and Merseyside)" sqref="EX21 J21 GH21 FP21 AB21 AT21 BL21 CD21 CV21 DN21 EF21 GZ21"/>
    <dataValidation allowBlank="1" showInputMessage="1" showErrorMessage="1" prompt="01C NHS Eastern Cheshire CCG_x000a__x000a_Q75 NHS England North (Cheshire and Merseyside)" sqref="EY22 K22 GI22 FQ22 AC22 AU22 BM22 CE22 CW22 DO22 EG22 HA22"/>
    <dataValidation allowBlank="1" showInputMessage="1" showErrorMessage="1" prompt="04J NHS North Derbyshire CCG_x000a__x000a_Q76 NHS England Midlands and East (North Midlands)" sqref="EZ22 L22 GJ22 FR22 AD22 AV22 BN22 CF22 CX22 DP22 EH22 HB22"/>
    <dataValidation allowBlank="1" showInputMessage="1" showErrorMessage="1" prompt="03Y NHS Hardwick CCG_x000a__x000a_Q76 NHS England Midlands and East (North Midlands)" sqref="FA22 M22 GK22 FS22 AE22 AW22 BO22 CG22 CY22 DQ22 EI22 HC22"/>
    <dataValidation allowBlank="1" showInputMessage="1" showErrorMessage="1" prompt="05N NHS Shropshire CCG_x000a__x000a_Q76 NHS England Midlands and East (North Midlands)" sqref="EV24 H24 GF24 FN24 Z24 AR24 BJ24 CB24 CT24 DL24 ED24 GX24"/>
    <dataValidation allowBlank="1" showInputMessage="1" showErrorMessage="1" prompt="05G NHS North Staffordshire CCG_x000a__x000a_Q76 NHS England Midlands and East (North Midlands)" sqref="EW23 I23 GG23 FO23 AA23 AS23 BK23 CC23 CU23 DM23 EE23 GY23"/>
    <dataValidation allowBlank="1" showInputMessage="1" showErrorMessage="1" prompt="05W NHS Stoke On Trent CCG_x000a__x000a_Q76 NHS England Midlands and East (North Midlands)" sqref="EX23 J23 GH23 FP23 AB23 AT23 BL23 CD23 CV23 DN23 EF23 GZ23"/>
    <dataValidation allowBlank="1" showInputMessage="1" showErrorMessage="1" prompt="04R NHS Southern Derbyshire CCG_x000a__x000a_Q76 NHS England Midlands and East (North Midlands)" sqref="EY23 K23 GI23 FQ23 AC23 AU23 BM23 CE23 CW23 DO23 EG23 HA23"/>
    <dataValidation allowBlank="1" showInputMessage="1" showErrorMessage="1" prompt="04E NHS Mansfield &amp; Ashfield CCG_x000a__x000a_Q76 NHS England Midlands and East (North Midlands)" sqref="EZ24 L24 GJ24 FR24 AD24 AV24 BN24 CF24 CX24 DP24 EH24 HB24"/>
    <dataValidation allowBlank="1" showInputMessage="1" showErrorMessage="1" prompt="04H NHS Newark &amp; Sherwood CCG_x000a__x000a_Q76 NHS England Midlands and East (North Midlands)" sqref="FA23 M23 GK23 FS23 AE23 AW23 BO23 CG23 CY23 DQ23 EI23 HC23"/>
    <dataValidation allowBlank="1" showInputMessage="1" showErrorMessage="1" prompt="05X NHS Telford &amp; Wrekin CCG_x000a__x000a_Q76 NHS England Midlands and East (North Midlands)" sqref="EW24 I24 GG24 FO24 AA24 AS24 BK24 CC24 CU24 DM24 EE24 GY24"/>
    <dataValidation allowBlank="1" showInputMessage="1" showErrorMessage="1" prompt="05V NHS Stafford And Surrounds CCG_x000a__x000a_Q76 NHS England Midlands and East (North Midlands)" sqref="EV23 H23 GF23 FN23 Z23 AR23 BJ23 CB23 CT23 DL23 ED23 GX23"/>
    <dataValidation allowBlank="1" showInputMessage="1" showErrorMessage="1" prompt="05D NHS East Staffordshire CCG_x000a__x000a_Q76 NHS England Midlands and East (North Midlands)" sqref="EX24 J24 GH24 FP24 AB24 AT24 BL24 CD24 CV24 DN24 EF24 GZ24"/>
    <dataValidation allowBlank="1" showInputMessage="1" showErrorMessage="1" prompt="04M NHS Nottingham West CCG_x000a__x000a_Q76 NHS England Midlands and East (North Midlands)" sqref="EY25 K25 GI25 FQ25 AC25 AU25 BM25 CE25 CW25 DO25 EG25 HA25"/>
    <dataValidation allowBlank="1" showInputMessage="1" showErrorMessage="1" prompt="04K NHS Nottingham City CCG_x000a__x000a_Q76 NHS England Midlands and East (North Midlands)" sqref="EY24 K24 GI24 FQ24 AC24 AU24 BM24 CE24 CW24 DO24 EG24 HA24"/>
    <dataValidation allowBlank="1" showInputMessage="1" showErrorMessage="1" prompt="04L NHS Nottingham North &amp; East CCG_x000a__x000a_Q76 NHS England Midlands and East (North Midlands)" sqref="FA24 M24 GK24 FS24 AE24 AW24 BO24 CG24 CY24 DQ24 EI24 HC24"/>
    <dataValidation allowBlank="1" showInputMessage="1" showErrorMessage="1" prompt="05Q NHS South East Staffs And Seisdon Peninsular CCG_x000a__x000a_Q76 NHS England Midlands and East (North Midlands)" sqref="EX26 J26 GH26 FP26 AB26 AT26 BL26 CD26 CV26 DN26 EF26 GZ26"/>
    <dataValidation allowBlank="1" showInputMessage="1" showErrorMessage="1" prompt="04Y NHS Cannock Chase CCG_x000a__x000a_Q76 NHS England Midlands and East (North Midlands)" sqref="EX25 J25 GH25 FP25 AB25 AT25 BL25 CD25 CV25 DN25 EF25 GZ25"/>
    <dataValidation allowBlank="1" showInputMessage="1" showErrorMessage="1" prompt="03X NHS Erewash CCG_x000a__x000a_Q76 NHS England Midlands and East (North Midlands)" sqref="EZ23 L23 GJ23 FR23 AD23 AV23 BN23 CF23 CX23 DP23 EH23 HB23"/>
    <dataValidation allowBlank="1" showInputMessage="1" showErrorMessage="1" prompt="04N NHS Rushcliffe CCG_x000a__x000a_Q76 NHS England Midlands and East (North Midlands)" sqref="EZ25 L25 GJ25 FR25 AD25 AV25 BN25 CF25 CX25 DP25 EH25 HB25"/>
    <dataValidation allowBlank="1" showInputMessage="1" showErrorMessage="1" prompt="03T NHS Lincolnshire East CCG_x000a__x000a_Q78 NHS England Midlands and East (Central Midlands)" sqref="FC21 O21 GM21 FU21 AG21 AY21 BQ21 CI21 DA21 DS21 EK21 HE21"/>
    <dataValidation allowBlank="1" showInputMessage="1" showErrorMessage="1" prompt="04D NHS Lincolnshire West CCG_x000a__x000a_Q78 NHS England Midlands and East (Central Midlands)" sqref="FB21 N21 GL21 FT21 AF21 AX21 BP21 CH21 CZ21 DR21 EJ21 HD21"/>
    <dataValidation allowBlank="1" showInputMessage="1" showErrorMessage="1" prompt="99D NHS South Lincolnshire CCG_x000a__x000a_Q78 NHS England Midlands and East (Central Midlands)" sqref="FB23 N23 GL23 FT23 AF23 AX23 BP23 CH23 CZ23 DR23 EJ23 HD23"/>
    <dataValidation allowBlank="1" showInputMessage="1" showErrorMessage="1" prompt="04Q NHS South West Lincolnshire CCG_x000a__x000a_Q78 NHS England Midlands and East (Central Midlands)" sqref="FB22 N22 GL22 FT22 AF22 AX22 BP22 CH22 CZ22 DR22 EJ22 HD22"/>
    <dataValidation allowBlank="1" showInputMessage="1" showErrorMessage="1" prompt="04C NHS Leicester City CCG_x000a__x000a_Q78 NHS England Midlands and East (Central Midlands)" sqref="FB24 N24 GL24 FT24 AF24 AX24 BP24 CH24 CZ24 DR24 EJ24 HD24"/>
    <dataValidation allowBlank="1" showInputMessage="1" showErrorMessage="1" prompt="04V NHS West Leicestershire CCG_x000a__x000a_Q78 NHS England Midlands and East (Central Midlands)" sqref="FA25 M25 GK25 FS25 AE25 AW25 BO25 CG25 CY25 DQ25 EI25 HC25"/>
    <dataValidation allowBlank="1" showInputMessage="1" showErrorMessage="1" prompt="03W NHS East Leicestershire And Rutland CCG_x000a__x000a_Q78 NHS England Midlands and East (Central Midlands)" sqref="FB25 N25 GL25 FT25 AF25 AX25 BP25 CH25 CZ25 DR25 EJ25 HD25"/>
    <dataValidation allowBlank="1" showInputMessage="1" showErrorMessage="1" prompt="04F NHS Milton Keynes CCG_x000a__x000a_Q78 NHS England Midlands and East (Central Midlands)" sqref="EY26 K26 GI26 FQ26 AC26 AU26 BM26 CE26 CW26 DO26 EG26 HA26"/>
    <dataValidation allowBlank="1" showInputMessage="1" showErrorMessage="1" prompt="04G NHS Nene CCG_x000a__x000a_Q78 NHS England Midlands and East (Central Midlands)" sqref="FB26 N26 GL26 FT26 AF26 AX26 BP26 CH26 CZ26 DR26 EJ26 HD26"/>
    <dataValidation allowBlank="1" showInputMessage="1" showErrorMessage="1" prompt="03V NHS Corby CCG_x000a__x000a_Q78 NHS England Midlands and East (Central Midlands)" sqref="FA26 M26 GK26 FS26 AE26 AW26 BO26 CG26 CY26 DQ26 EI26 HC26"/>
    <dataValidation allowBlank="1" showInputMessage="1" showErrorMessage="1" prompt="06F NHS Bedfordshire CCG_x000a__x000a_Q78 NHS England Midlands and East (Central Midlands)" sqref="EZ26 L26 GJ26 FR26 AD26 AV26 BN26 CF26 CX26 DP26 EH26 HB26"/>
    <dataValidation allowBlank="1" showInputMessage="1" showErrorMessage="1" prompt="06P NHS Luton CCG_x000a__x000a_Q78 NHS England Midlands and East (Central Midlands)" sqref="EY27 K27 GI27 FQ27 AC27 AU27 BM27 CE27 CW27 DO27 EG27 HA27"/>
    <dataValidation allowBlank="1" showInputMessage="1" showErrorMessage="1" prompt="06N NHS Herts Valleys CCG_x000a__x000a_Q78 NHS England Midlands and East (Central Midlands)" sqref="EZ27 L27 GJ27 FR27 AD27 AV27 BN27 CF27 CX27 DP27 EH27 HB27"/>
    <dataValidation allowBlank="1" showInputMessage="1" showErrorMessage="1" prompt="06K NHS East And North Hertfordshire CCG_x000a__x000a_Q78 NHS England Midlands and East (Central Midlands)" sqref="FA27 M27 GK27 FS27 AE27 AW27 BO27 CG27 CY27 DQ27 EI27 HC27"/>
    <dataValidation allowBlank="1" showInputMessage="1" showErrorMessage="1" prompt="07J NHS West Norfolk CCG_x000a__x000a_Q79 NHS England Midlands and East (East)_x000a_" sqref="FC28 O28 GM28 FU28 AG28 AY28 BQ28 CI28 DA28 DS28 EK28 HE28"/>
    <dataValidation allowBlank="1" showInputMessage="1" showErrorMessage="1" prompt="06V NHS North Norfolk CCG_x000a__x000a_Q79 NHS England Midlands and East (East)_x000a_" sqref="FC27 O27 GM27 FU27 AG27 AY27 BQ27 CI27 DA27 DS27 EK27 HE27"/>
    <dataValidation allowBlank="1" showInputMessage="1" showErrorMessage="1" prompt="06H NHS Cambridgeshire And Peterborough CCG_x000a__x000a_Q79 NHS England Midlands and East (East)_x000a_" sqref="FB28 N28 GL28 FT28 AF28 AX28 BP28 CH28 CZ28 DR28 EJ28 HD28"/>
    <dataValidation allowBlank="1" showInputMessage="1" showErrorMessage="1" prompt="06Y NHS South Norfolk CCG_x000a__x000a_Q79 NHS England Midlands and East (East)_x000a_" sqref="FD28 P28 GN28 FV28 AH28 AZ28 BR28 CJ28 DB28 DT28 EL28 HF28"/>
    <dataValidation allowBlank="1" showInputMessage="1" showErrorMessage="1" prompt="06W NHS Norwich CCG_x000a__x000a_Q79 NHS England Midlands and East (East)_x000a_" sqref="FD27 P27 GN27 FV27 AH27 AZ27 BR27 CJ27 DB27 DT27 EL27 HF27"/>
    <dataValidation allowBlank="1" showInputMessage="1" showErrorMessage="1" prompt="07K NHS West Suffolk CCG_x000a__x000a_Q79 NHS England Midlands and East (East)_x000a_" sqref="FB29 N29 GL29 FT29 AF29 AX29 BP29 CH29 CZ29 DR29 EJ29 HD29"/>
    <dataValidation allowBlank="1" showInputMessage="1" showErrorMessage="1" prompt="06L NHS Ipswich And East Suffolk CCG_x000a__x000a_Q79 NHS England Midlands and East (East)_x000a_" sqref="FD29 P29 GN29 FV29 AH29 AZ29 BR29 CJ29 DB29 DT29 EL29 HF29"/>
    <dataValidation allowBlank="1" showInputMessage="1" showErrorMessage="1" prompt="06M NHS Great Yarmouth &amp; Waveney CCG_x000a__x000a_Q79 NHS England Midlands and East (East)_x000a_" sqref="FE28 Q28 GO28 FW28 AI28 BA28 BS28 CK28 DC28 DU28 EM28 HG28"/>
    <dataValidation allowBlank="1" showInputMessage="1" showErrorMessage="1" prompt="07H NHS West Essex CCG_x000a__x000a_Q79 NHS England Midlands and East (East)" sqref="FB27 N27 GL27 FT27 AF27 AX27 BP27 CH27 CZ27 DR27 EJ27 HD27"/>
    <dataValidation allowBlank="1" showInputMessage="1" showErrorMessage="1" prompt="06Q NHS Mid Essex CCG_x000a__x000a_Q79 NHS England Midlands and East (East)" sqref="FD30 P30 GN30 FV30 AH30 AZ30 BR30 CJ30 DB30 DT30 EL30 HF30"/>
    <dataValidation allowBlank="1" showInputMessage="1" showErrorMessage="1" prompt="06T NHS North East Essex CCG_x000a__x000a_Q79 NHS England Midlands and East (East)" sqref="FC29 O29 GM29 FU29 AG29 AY29 BQ29 CI29 DA29 DS29 EK29 HE29"/>
    <dataValidation allowBlank="1" showInputMessage="1" showErrorMessage="1" prompt="99E NHS Basildon And Brentwood CCG_x000a__x000a_Q79 NHS England Midlands and East (East)" sqref="FE30 Q30 GO30 FW30 AI30 BA30 BS30 CK30 DC30 DU30 EM30 HG30"/>
    <dataValidation allowBlank="1" showInputMessage="1" showErrorMessage="1" prompt="99F NHS Castle Point And Rochford CCG_x000a__x000a_Q79 NHS England Midlands and East (East)" sqref="FE29 Q29 GO29 FW29 AI29 BA29 BS29 CK29 DC29 DU29 EM29 HG29"/>
    <dataValidation allowBlank="1" showInputMessage="1" showErrorMessage="1" prompt="99G NHS Southend CCG_x000a__x000a_Q79 NHS England Midlands and East (East)" sqref="FE31 Q31 GO31 FW31 AI31 BA31 BS31 CK31 DC31 DU31 EM31 HG31"/>
    <dataValidation allowBlank="1" showInputMessage="1" showErrorMessage="1" prompt="07G NHS Thurrock CCG_x000a__x000a_Q79 NHS England Midlands and East (East)" sqref="FD31 P31 GN31 FV31 AH31 AZ31 BR31 CJ31 DB31 DT31 EL31 HF31"/>
    <dataValidation allowBlank="1" showInputMessage="1" showErrorMessage="1" prompt="05F NHS Herefordshire CCG_x000a__x000a_Q77 NHS England Midlands and East (West Midlands)" sqref="EU29 G29 GE29 FM29 Y29 AQ29 BI29 CA29 CS29 DK29 EC29 GW29"/>
    <dataValidation allowBlank="1" showInputMessage="1" showErrorMessage="1" prompt="06D NHS Wyre Forest CCG_x000a__x000a_Q77 NHS England Midlands and East (West Midlands)" sqref="EV28 H28 GF28 FN28 Z28 AR28 BJ28 CB28 CT28 DL28 ED28 GX28"/>
    <dataValidation allowBlank="1" showInputMessage="1" showErrorMessage="1" prompt="05T NHS South Worcestershire CCG_x000a__x000a_Q77 NHS England Midlands and East (West Midlands)" sqref="EV29 H29 GF29 FN29 Z29 AR29 BJ29 CB29 CT29 DL29 ED29 GX29"/>
    <dataValidation allowBlank="1" showInputMessage="1" showErrorMessage="1" prompt="05H NHS Warwickshire North CCG_x000a__x000a_Q77 NHS England Midlands and East (West Midlands)" sqref="EX27 J27 GH27 FP27 AB27 AT27 BL27 CD27 CV27 DN27 EF27 GZ27"/>
    <dataValidation allowBlank="1" showInputMessage="1" showErrorMessage="1" prompt="06A NHS Wolverhampton CCG_x000a__x000a_Q77 NHS England Midlands and East (West Midlands)" sqref="EV25 H25 GF25 FN25 Z25 AR25 BJ25 CB25 CT25 DL25 ED25 GX25"/>
    <dataValidation allowBlank="1" showInputMessage="1" showErrorMessage="1" prompt="05Y NHS Walsall CCG_x000a__x000a_Q77 NHS England Midlands and East (West Midlands)" sqref="EW25 I25 GG25 FO25 AA25 AS25 BK25 CC25 CU25 DM25 EE25 GY25"/>
    <dataValidation allowBlank="1" showInputMessage="1" showErrorMessage="1" prompt="05J NHS Redditch And Bromsgrove CCG_x000a__x000a_Q77 NHS England Midlands and East (West Midlands)" sqref="EV27 H27 GF27 FN27 Z27 AR27 BJ27 CB27 CT27 DL27 ED27 GX27"/>
    <dataValidation allowBlank="1" showInputMessage="1" showErrorMessage="1" prompt="05A NHS Coventry And Rugby CCG_x000a__x000a_Q77 NHS England Midlands and East (West Midlands)" sqref="EX28 J28 GH28 FP28 AB28 AT28 BL28 CD28 CV28 DN28 EF28 GZ28"/>
    <dataValidation allowBlank="1" showInputMessage="1" showErrorMessage="1" prompt="05L NHS Sandwell And West Birmingham CCG_x000a__x000a_Q77 NHS England Midlands and East (West Midlands)" sqref="EW26 I26 GG26 FO26 AA26 AS26 BK26 CC26 CU26 DM26 EE26 GY26"/>
    <dataValidation allowBlank="1" showInputMessage="1" showErrorMessage="1" prompt="05R NHS South Warwickshire CCG_x000a__x000a_Q77 NHS England Midlands and East (West Midlands)" sqref="EW28 I28 GG28 FO28 AA28 AS28 BK28 CC28 CU28 DM28 EE28 GY28"/>
    <dataValidation allowBlank="1" showInputMessage="1" showErrorMessage="1" prompt="05C NHS Dudley CCG_x000a__x000a_Q77 NHS England Midlands and East (West Midlands)" sqref="EV26 H26 GF26 FN26 Z26 AR26 BJ26 CB26 CT26 DL26 ED26 GX26"/>
    <dataValidation allowBlank="1" showInputMessage="1" showErrorMessage="1" prompt="08E NHS Harrow CCG_x000a__x000a_Q71 NHS England London" sqref="EY28 K28 GI28 FQ28 AC28 AU28 BM28 CE28 CW28 DO28 EG28 HA28"/>
    <dataValidation allowBlank="1" showInputMessage="1" showErrorMessage="1" prompt="07M NHS Barnet CCG_x000a__x000a_Q71 NHS England London" sqref="EZ28 L28 GJ28 FR28 AD28 AV28 BN28 CF28 CX28 DP28 EH28 HB28"/>
    <dataValidation allowBlank="1" showInputMessage="1" showErrorMessage="1" prompt="07X NHS Enfield CCG_x000a__x000a_Q71 NHS England London" sqref="FA28 M28 GK28 FS28 AE28 AW28 BO28 CG28 CY28 DQ28 EI28 HC28"/>
    <dataValidation allowBlank="1" showInputMessage="1" showErrorMessage="1" prompt="08G NHS Hillingdon CCG_x000a__x000a_Q71 NHS England London" sqref="EX29 J29 GH29 FP29 AB29 AT29 BL29 CD29 CV29 DN29 EF29 GZ29"/>
    <dataValidation allowBlank="1" showInputMessage="1" showErrorMessage="1" prompt="07P NHS Brent CCG_x000a__x000a_Q71 NHS England London" sqref="EY29 K29 GI29 FQ29 AC29 AU29 BM29 CE29 CW29 DO29 EG29 HA29"/>
    <dataValidation allowBlank="1" showInputMessage="1" showErrorMessage="1" prompt="07R NHS Camden CCG_x000a__x000a_Q71 NHS England London" sqref="EZ29 L29 GJ29 FR29 AD29 AV29 BN29 CF29 CX29 DP29 EH29 HB29"/>
    <dataValidation allowBlank="1" showInputMessage="1" showErrorMessage="1" prompt="08W NHS Waltham Forest CCG_x000a__x000a_Q71 NHS England London" sqref="FA30 M30 GK30 FS30 AE30 AW30 BO30 CG30 CY30 DQ30 EI30 HC30"/>
    <dataValidation allowBlank="1" showInputMessage="1" showErrorMessage="1" prompt="07W NHS Ealing CCG_x000a__x000a_Q71 NHS England London" sqref="EX30 J30 GH30 FP30 AB30 AT30 BL30 CD30 CV30 DN30 EF30 GZ30"/>
    <dataValidation allowBlank="1" showInputMessage="1" showErrorMessage="1" prompt="08C NHS Hammersmith And Fulham CCG_x000a__x000a_Q71 NHS England London" sqref="EY30 K30 GI30 FQ30 AC30 AU30 BM30 CE30 CW30 DO30 EG30 HA30"/>
    <dataValidation allowBlank="1" showInputMessage="1" showErrorMessage="1" prompt="08H NHS Islington CCG_x000a__x000a_Q71 NHS England London" sqref="EZ30 L30 GJ30 FR30 AD30 AV30 BN30 CF30 CX30 DP30 EH30 HB30"/>
    <dataValidation allowBlank="1" showInputMessage="1" showErrorMessage="1" prompt="08D NHS Haringey CCG_x000a__x000a_Q71 NHS England London" sqref="FA29 M29 GK29 FS29 AE29 AW29 BO29 CG29 CY29 DQ29 EI29 HC29"/>
    <dataValidation allowBlank="1" showInputMessage="1" showErrorMessage="1" prompt="08N NHS Redbridge CCG_x000a__x000a_Q71 NHS England London" sqref="FB30 N30 GL30 FT30 AF30 AX30 BP30 CH30 CZ30 DR30 EJ30 HD30"/>
    <dataValidation allowBlank="1" showInputMessage="1" showErrorMessage="1" prompt="08F NHS Havering CCG_x000a__x000a_Q71 NHS England London" sqref="FC30 O30 GM30 FU30 AG30 AY30 BQ30 CI30 DA30 DS30 EK30 HE30"/>
    <dataValidation allowBlank="1" showInputMessage="1" showErrorMessage="1" prompt="09A NHS Central London (Westminster) CCG_x000a__x000a_Q71 NHS England London" sqref="EX31 J31 GH31 FP31 AB31 AT31 BL31 CD31 CV31 DN31 EF31 GZ31"/>
    <dataValidation allowBlank="1" showInputMessage="1" showErrorMessage="1" prompt="08Y NHS West London (K&amp;C &amp; Qpp) CCG_x000a__x000a_Q71 NHS England London" sqref="EY31 K31 GI31 FQ31 AC31 AU31 BM31 CE31 CW31 DO31 EG31 HA31"/>
    <dataValidation allowBlank="1" showInputMessage="1" showErrorMessage="1" prompt="08V NHS Tower Hamlets CCG_x000a__x000a_Q71 NHS England London" sqref="EZ31 L31 GJ31 FR31 AD31 AV31 BN31 CF31 CX31 DP31 EH31 HB31"/>
    <dataValidation allowBlank="1" showInputMessage="1" showErrorMessage="1" prompt="07T NHS City And Hackney CCG_x000a__x000a_Q71 NHS England London" sqref="FA31 M31 GK31 FS31 AE31 AW31 BO31 CG31 CY31 DQ31 EI31 HC31"/>
    <dataValidation allowBlank="1" showInputMessage="1" showErrorMessage="1" prompt="08M NHS Newham CCG_x000a__x000a_Q71 NHS England London" sqref="FB31 N31 GL31 FT31 AF31 AX31 BP31 CH31 CZ31 DR31 EJ31 HD31"/>
    <dataValidation allowBlank="1" showInputMessage="1" showErrorMessage="1" prompt="07L NHS Barking &amp; Dagenham CCG_x000a__x000a_Q71 NHS England London" sqref="FC31 O31 GM31 FU31 AG31 AY31 BQ31 CI31 DA31 DS31 EK31 HE31"/>
    <dataValidation allowBlank="1" showInputMessage="1" showErrorMessage="1" prompt="07Y NHS Hounslow CCG_x000a__x000a_Q71 NHS England London" sqref="EX32 J32 GH32 FP32 AB32 AT32 BL32 CD32 CV32 DN32 EF32 GZ32"/>
    <dataValidation allowBlank="1" showInputMessage="1" showErrorMessage="1" prompt="08P NHS Richmond CCG_x000a__x000a_Q71 NHS England London" sqref="EY32 K32 GI32 FQ32 AC32 AU32 BM32 CE32 CW32 DO32 EG32 HA32"/>
    <dataValidation allowBlank="1" showInputMessage="1" showErrorMessage="1" prompt="08X NHS Wandsworth CCG_x000a__x000a_Q71 NHS England London" sqref="EZ33 L33 GJ33 FR33 AD33 AV33 BN33 CF33 CX33 DP33 EH33 HB33"/>
    <dataValidation allowBlank="1" showInputMessage="1" showErrorMessage="1" prompt="08A NHS Greenwich CCG_x000a__x000a_Q71 NHS England London" sqref="FA32 M32 GK32 FS32 AE32 AW32 BO32 CG32 CY32 DQ32 EI32 HC32"/>
    <dataValidation allowBlank="1" showInputMessage="1" showErrorMessage="1" prompt="07N NHS Bexley CCG_x000a__x000a_Q71 NHS England London" sqref="FB32 N32 GL32 FT32 AF32 AX32 BP32 CH32 CZ32 DR32 EJ32 HD32"/>
    <dataValidation allowBlank="1" showInputMessage="1" showErrorMessage="1" prompt="08R NHS Merton CCG_x000a__x000a_Q71 NHS England London" sqref="EY33 K33 GI33 FQ33 AC33 AU33 BM33 CE33 CW33 DO33 EG33 HA33"/>
    <dataValidation allowBlank="1" showInputMessage="1" showErrorMessage="1" prompt="08K NHS Lambeth CCG_x000a__x000a_Q71 NHS England London" sqref="EZ32 L32 GJ32 FR32 AD32 AV32 BN32 CF32 CX32 DP32 EH32 HB32"/>
    <dataValidation allowBlank="1" showInputMessage="1" showErrorMessage="1" prompt="08Q NHS Southwark CCG_x000a__x000a_Q71 NHS England London" sqref="FA33 M33 GK33 FS33 AE33 AW33 BO33 CG33 CY33 DQ33 EI33 HC33"/>
    <dataValidation allowBlank="1" showInputMessage="1" showErrorMessage="1" prompt="08L NHS Lewisham CCG_x000a__x000a_Q71 NHS England London" sqref="FB33 N33 GL33 FT33 AF33 AX33 BP33 CH33 CZ33 DR33 EJ33 HD33"/>
    <dataValidation allowBlank="1" showInputMessage="1" showErrorMessage="1" prompt="08J NHS Kingston CCG_x000a__x000a_Q71 NHS England London" sqref="EY34 K34 GI34 FQ34 AC34 AU34 BM34 CE34 CW34 DO34 EG34 HA34"/>
    <dataValidation allowBlank="1" showInputMessage="1" showErrorMessage="1" prompt="08T NHS Sutton CCG_x000a__x000a_Q71 NHS England London" sqref="EZ34 L34 GJ34 FR34 AD34 AV34 BN34 CF34 CX34 DP34 EH34 HB34"/>
    <dataValidation allowBlank="1" showInputMessage="1" showErrorMessage="1" prompt="07V NHS Croydon CCG_x000a__x000a_Q71 NHS England London" sqref="FA34 M34 GK34 FS34 AE34 AW34 BO34 CG34 CY34 DQ34 EI34 HC34"/>
    <dataValidation allowBlank="1" showInputMessage="1" showErrorMessage="1" prompt="07Q NHS Bromley CCG_x000a__x000a_Q71 NHS England London" sqref="FB34 N34 GL34 FT34 AF34 AX34 BP34 CH34 CZ34 DR34 EJ34 HD34"/>
    <dataValidation allowBlank="1" showInputMessage="1" showErrorMessage="1" prompt="01G NHS Salford CCG_x000a__x000a_Q83 NHS England North (Greater Manchester)" sqref="EX20 J20 GH20 FP20 AB20 AT20 BL20 CD20 CV20 DN20 EF20 GZ20"/>
    <dataValidation allowBlank="1" showInputMessage="1" showErrorMessage="1" prompt="00X NHS Chorley And South Ribble CCG_x000a__x000a_Q84 NHS England North (Lancashire and South Cumbria)" sqref="EY17 K17 GI17 FQ17 AC17 AU17 BM17 CE17 CW17 DO17 EG17 HA17"/>
    <dataValidation allowBlank="1" showInputMessage="1" showErrorMessage="1" prompt="02G NHS West Lancashire CCG_x000a__x000a_Q84 NHS England North (Lancashire and South Cumbria)" sqref="EX17 J17 GH17 FP17 AB17 AT17 BL17 CD17 CV17 DN17 EF17 GZ17"/>
    <dataValidation allowBlank="1" showInputMessage="1" showErrorMessage="1" prompt="00Q NHS Blackburn With Darwen CCG_x000a__x000a_Q84 NHS England North (Lancashire and South Cumbria)" sqref="EY16 K16 GI16 FQ16 AC16 AU16 BM16 CE16 CW16 DO16 EG16 HA16"/>
    <dataValidation allowBlank="1" showInputMessage="1" showErrorMessage="1" prompt="02M NHS Fylde &amp; Wyre CCG_x000a__x000a_Q84 NHS England North (Lancashire and South Cumbria)" sqref="EX16 J16 GH16 FP16 AB16 AT16 BL16 CD16 CV16 DN16 EF16 GZ16"/>
    <dataValidation allowBlank="1" showInputMessage="1" showErrorMessage="1" prompt="00R NHS Blackpool CCG_x000a__x000a_Q84 NHS England North (Lancashire and South Cumbria)" sqref="EW16 I16 GG16 FO16 AA16 AS16 BK16 CC16 CU16 DM16 EE16 GY16"/>
    <dataValidation allowBlank="1" showInputMessage="1" showErrorMessage="1" prompt="01A NHS East Lancashire CCG_x000a__x000a_Q84 NHS England North (Lancashire and South Cumbria)" sqref="EY15 K15 GI15 FQ15 AC15 AU15 BM15 CE15 CW15 DO15 EG15 HA15"/>
    <dataValidation allowBlank="1" showInputMessage="1" showErrorMessage="1" prompt="01E NHS Greater Preston CCG_x000a__x000a_Q84 NHS England North (Lancashire and South Cumbria)" sqref="EX15 J15 GH15 FP15 AB15 AT15 BL15 CD15 CV15 DN15 EF15 GZ15"/>
    <dataValidation allowBlank="1" showInputMessage="1" showErrorMessage="1" prompt="01K NHS Morecambe Bay CCG_x000a__x000a_Q84 NHS England North (Lancashire and South Cumbria)" sqref="EX14 J14 GH14 FP14 AB14 AT14 BL14 CD14 CV14 DN14 EF14 GZ14"/>
    <dataValidation allowBlank="1" showInputMessage="1" showErrorMessage="1" prompt="15E NHS Birmingham and Solihull CCG_x000a__x000a_Q77 NHS England Midlands and East (West Midlands)" sqref="EW27 I27 GG27 FO27 AA27 AS27 BK27 CC27 CU27 DM27 EE27 GY27"/>
    <dataValidation allowBlank="1" showInputMessage="1" showErrorMessage="1" prompt="15F NHS Leeds CCG_x000a__x000a_Q72 NHS England North (Yorkshire and Humber)" sqref="FA17 M17 GK17 FS17 AE17 AW17 BO17 CG17 CY17 DQ17 EI17 HC17"/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Notes</vt:lpstr>
      <vt:lpstr>Expenditure Weights</vt:lpstr>
      <vt:lpstr>CCG Components</vt:lpstr>
      <vt:lpstr>CCG Need Index</vt:lpstr>
      <vt:lpstr>Maps</vt:lpstr>
      <vt:lpstr>Notes!Print_Area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Roman Tatarek-Gintowt</cp:lastModifiedBy>
  <cp:lastPrinted>2018-04-03T14:42:10Z</cp:lastPrinted>
  <dcterms:modified xsi:type="dcterms:W3CDTF">2018-09-13T14:38:52Z</dcterms:modified>
</cp:coreProperties>
</file>