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Z:\Data Standard Development\SCCI Products\Data Standards - Latest Documents\"/>
    </mc:Choice>
  </mc:AlternateContent>
  <xr:revisionPtr revIDLastSave="0" documentId="13_ncr:1_{877871A4-10B8-4135-8D0F-642BD0A96A05}" xr6:coauthVersionLast="36" xr6:coauthVersionMax="36" xr10:uidLastSave="{00000000-0000-0000-0000-000000000000}"/>
  <bookViews>
    <workbookView xWindow="0" yWindow="-15" windowWidth="16245" windowHeight="12990" tabRatio="789" xr2:uid="{00000000-000D-0000-FFFF-FFFF00000000}"/>
  </bookViews>
  <sheets>
    <sheet name="Cover" sheetId="50" r:id="rId1"/>
    <sheet name="READ ME" sheetId="44" r:id="rId2"/>
    <sheet name="Version History" sheetId="47" r:id="rId3"/>
    <sheet name="Service Categories 19_20" sheetId="49" r:id="rId4"/>
    <sheet name="Validation Page" sheetId="39" state="hidden" r:id="rId5"/>
    <sheet name="PAM Template" sheetId="38" r:id="rId6"/>
    <sheet name="Beds" sheetId="35" r:id="rId7"/>
    <sheet name="Service Categories 17_18" sheetId="45" state="hidden" r:id="rId8"/>
    <sheet name="Cascade Provider" sheetId="41" state="hidden" r:id="rId9"/>
    <sheet name="Cascade Unit" sheetId="42" state="hidden" r:id="rId10"/>
    <sheet name="Cascade Ward" sheetId="43" state="hidden" r:id="rId11"/>
    <sheet name="Cascade Service" sheetId="40" state="hidden" r:id="rId12"/>
    <sheet name="Hub Locations" sheetId="46" state="hidden" r:id="rId13"/>
  </sheets>
  <definedNames>
    <definedName name="_xlnm._FilterDatabase" localSheetId="7" hidden="1">'Service Categories 17_18'!$B$3:$H$145</definedName>
    <definedName name="_xlnm._FilterDatabase" localSheetId="3" hidden="1">'Service Categories 19_20'!$A$4:$K$155</definedName>
    <definedName name="_xlnm._FilterDatabase" localSheetId="4" hidden="1">'Validation Page'!$A$6:$X$529</definedName>
    <definedName name="Area">'Cascade Provider'!$A$2:$A$11</definedName>
    <definedName name="col_num">MATCH(Provider,Providers,0)</definedName>
    <definedName name="col_numB">MATCH(ProviderB,Providers,0)</definedName>
    <definedName name="col_numW">MATCH(UnitW,UnitsW,0)</definedName>
    <definedName name="col_numWB">MATCH(UnitWB,UnitsW,0)</definedName>
    <definedName name="EastMidlands">'Cascade Provider'!$B$2:$B$7</definedName>
    <definedName name="EastofEngland">'Cascade Provider'!$C$2:$C$9</definedName>
    <definedName name="entire_col">INDEX(Unit[],,col_num)</definedName>
    <definedName name="entire_colB">INDEX(Unit[],,col_numB)</definedName>
    <definedName name="entire_colW">INDEX(Ward[],,col_numW)</definedName>
    <definedName name="entire_colWB">INDEX(Ward[],,col_numWB)</definedName>
    <definedName name="EOPoC">'Cascade Service'!$S$2</definedName>
    <definedName name="London">'Cascade Provider'!$D$2:$D$17</definedName>
    <definedName name="NCBPS05C">'Cascade Service'!$U$2</definedName>
    <definedName name="NCBPS05E">'Cascade Service'!$T$2</definedName>
    <definedName name="NCBPS07Z">'Cascade Service'!$S$2</definedName>
    <definedName name="NCBPS08Y">'Cascade Service'!$V$2:$V$5</definedName>
    <definedName name="NCBPS22A">'Cascade Service'!$C$2:$C$4</definedName>
    <definedName name="NCBPS22B">'Cascade Service'!$E$2:$E$4</definedName>
    <definedName name="NCBPS22C">'Cascade Service'!$I$2:$I$7</definedName>
    <definedName name="NCBPS22D">'Cascade Service'!$D$2:$D$9</definedName>
    <definedName name="NCBPS22E">'Cascade Service'!$A$2:$A$9</definedName>
    <definedName name="NCBPS22F">'Cascade Service'!$J$2:$J$5</definedName>
    <definedName name="NCBPS22H" localSheetId="5">'Cascade Service'!$K$2:$K$5</definedName>
    <definedName name="NCBPS22O">'Cascade Service'!$W$2</definedName>
    <definedName name="NCBPS22P">'Cascade Service'!$F$2:$F$5</definedName>
    <definedName name="NCBPS22S">'Cascade Service'!$H$2:$H$43</definedName>
    <definedName name="NCBPS22T">'Cascade Service'!$R$2:$R$5</definedName>
    <definedName name="NCBPS22U">'Cascade Service'!$G$2:$G$9</definedName>
    <definedName name="NCBPS22Z">'Cascade Service'!$B$2:$B$7</definedName>
    <definedName name="NCBPS23K">'Cascade Service'!$L$2:$L$20</definedName>
    <definedName name="NCBPS23L">'Cascade Service'!$M$2:$M$10</definedName>
    <definedName name="NCBPS23O">'Cascade Service'!$N$2</definedName>
    <definedName name="NCBPS23U">'Cascade Service'!$O$2:$O$8</definedName>
    <definedName name="NCBPS23V">'Cascade Service'!$P$2:$P$5</definedName>
    <definedName name="NCBPS24C">'Cascade Service'!$Q$2</definedName>
    <definedName name="NCBPSXXX">'Cascade Service'!$Y$2</definedName>
    <definedName name="NCBPSYYY">'Cascade Service'!$X$2</definedName>
    <definedName name="NorthEast">'Cascade Provider'!$E$2:$E$3</definedName>
    <definedName name="NorthWest">'Cascade Provider'!$F$2:$F$10</definedName>
    <definedName name="NPoC">'Cascade Service'!$A$2:$A$27</definedName>
    <definedName name="Other">'Cascade Service'!$Y$2</definedName>
    <definedName name="_xlnm.Print_Area" localSheetId="5">'PAM Template'!$A$4:$AO$82</definedName>
    <definedName name="_xlnm.Print_Area" localSheetId="7">'Service Categories 17_18'!$A$1:$F$145</definedName>
    <definedName name="Provider">'PAM Template'!$D1</definedName>
    <definedName name="ProviderB">Beds!$B1</definedName>
    <definedName name="Providers">Unit[#Headers]</definedName>
    <definedName name="ServiceCatDesc">ServiceTable[#All]</definedName>
    <definedName name="ServiceCatLists">ServiceTable[#All]</definedName>
    <definedName name="SouthEastCoast">'Cascade Provider'!$H$2:$H$7</definedName>
    <definedName name="SouthWest">'Cascade Provider'!$I$2:$I$8</definedName>
    <definedName name="sss">MATCH([0]!Provider,Providers,0)</definedName>
    <definedName name="Units">INDEX(Unit[],,MATCH(Provider,Providers,0))</definedName>
    <definedName name="Units2">INDEX(Unit[],1,col_num) : INDEX(Unit[], COUNTA(entire_col), col_num)</definedName>
    <definedName name="Units2B">INDEX(Unit[],1,col_numB) : INDEX(Unit[], COUNTA(entire_colB), col_numB)</definedName>
    <definedName name="UnitsW">Ward[#Headers]</definedName>
    <definedName name="UnitW">'PAM Template'!$M1</definedName>
    <definedName name="UnitWB">Beds!$E1</definedName>
    <definedName name="Wards">INDEX(Ward[],,MATCH(UnitW,UnitsW,0))</definedName>
    <definedName name="Wards2">INDEX(Ward[],1,col_numW) : INDEX(Ward[], COUNTA(entire_colW), col_numW)</definedName>
    <definedName name="Wards2B">INDEX(Ward[],1,col_numWB) : INDEX(Ward[], COUNTA(entire_colWB), col_numWB)</definedName>
    <definedName name="wardsss">INDEX(Ward[],1,col_numWB) : INDEX(Ward[], COUNTA(entire_colWB), col_numWB)</definedName>
    <definedName name="Wessex">'Cascade Provider'!$G$2:$G$6</definedName>
    <definedName name="WestMidlands">'Cascade Provider'!$J$2:$J$12</definedName>
    <definedName name="YorkshireandHumber">'Cascade Provider'!$K$2:$K$14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192" i="39" l="1"/>
  <c r="AI192" i="39"/>
  <c r="AH192" i="39"/>
  <c r="AG192" i="39"/>
  <c r="AF192" i="39"/>
  <c r="AJ191" i="39"/>
  <c r="AI191" i="39"/>
  <c r="AH191" i="39"/>
  <c r="AG191" i="39"/>
  <c r="AF191" i="39"/>
  <c r="AJ190" i="39"/>
  <c r="AI190" i="39"/>
  <c r="AH190" i="39"/>
  <c r="AG190" i="39"/>
  <c r="AF190" i="39"/>
  <c r="AJ189" i="39"/>
  <c r="AI189" i="39"/>
  <c r="AH189" i="39"/>
  <c r="AG189" i="39"/>
  <c r="AF189" i="39"/>
  <c r="AJ188" i="39"/>
  <c r="AI188" i="39"/>
  <c r="AH188" i="39"/>
  <c r="AG188" i="39"/>
  <c r="AF188" i="39"/>
  <c r="AJ187" i="39"/>
  <c r="AI187" i="39"/>
  <c r="AH187" i="39"/>
  <c r="AG187" i="39"/>
  <c r="AF187" i="39"/>
  <c r="AJ186" i="39"/>
  <c r="AI186" i="39"/>
  <c r="AH186" i="39"/>
  <c r="AG186" i="39"/>
  <c r="AF186" i="39"/>
  <c r="AJ185" i="39"/>
  <c r="AI185" i="39"/>
  <c r="AH185" i="39"/>
  <c r="AG185" i="39"/>
  <c r="AF185" i="39"/>
  <c r="AJ184" i="39"/>
  <c r="AI184" i="39"/>
  <c r="AH184" i="39"/>
  <c r="AG184" i="39"/>
  <c r="AF184" i="39"/>
  <c r="AJ183" i="39"/>
  <c r="AI183" i="39"/>
  <c r="AH183" i="39"/>
  <c r="AG183" i="39"/>
  <c r="AF183" i="39"/>
  <c r="AJ182" i="39"/>
  <c r="AI182" i="39"/>
  <c r="AH182" i="39"/>
  <c r="AG182" i="39"/>
  <c r="AF182" i="39"/>
  <c r="AJ181" i="39"/>
  <c r="AI181" i="39"/>
  <c r="AH181" i="39"/>
  <c r="AG181" i="39"/>
  <c r="AF181" i="39"/>
  <c r="AJ180" i="39"/>
  <c r="AI180" i="39"/>
  <c r="AH180" i="39"/>
  <c r="AG180" i="39"/>
  <c r="AF180" i="39"/>
  <c r="AJ179" i="39"/>
  <c r="AI179" i="39"/>
  <c r="AH179" i="39"/>
  <c r="AG179" i="39"/>
  <c r="AF179" i="39"/>
  <c r="AJ178" i="39"/>
  <c r="AI178" i="39"/>
  <c r="AH178" i="39"/>
  <c r="AG178" i="39"/>
  <c r="AF178" i="39"/>
  <c r="AJ177" i="39"/>
  <c r="AI177" i="39"/>
  <c r="AH177" i="39"/>
  <c r="AG177" i="39"/>
  <c r="AF177" i="39"/>
  <c r="AJ176" i="39"/>
  <c r="AI176" i="39"/>
  <c r="AH176" i="39"/>
  <c r="AG176" i="39"/>
  <c r="AF176" i="39"/>
  <c r="AJ175" i="39"/>
  <c r="AI175" i="39"/>
  <c r="AH175" i="39"/>
  <c r="AG175" i="39"/>
  <c r="AF175" i="39"/>
  <c r="AJ174" i="39"/>
  <c r="AI174" i="39"/>
  <c r="AH174" i="39"/>
  <c r="AG174" i="39"/>
  <c r="AF174" i="39"/>
  <c r="AJ173" i="39"/>
  <c r="AI173" i="39"/>
  <c r="AH173" i="39"/>
  <c r="AG173" i="39"/>
  <c r="AF173" i="39"/>
  <c r="AJ172" i="39"/>
  <c r="AI172" i="39"/>
  <c r="AH172" i="39"/>
  <c r="AG172" i="39"/>
  <c r="AF172" i="39"/>
  <c r="AJ171" i="39"/>
  <c r="AI171" i="39"/>
  <c r="AH171" i="39"/>
  <c r="AG171" i="39"/>
  <c r="AF171" i="39"/>
  <c r="AJ170" i="39"/>
  <c r="AI170" i="39"/>
  <c r="AH170" i="39"/>
  <c r="AG170" i="39"/>
  <c r="AF170" i="39"/>
  <c r="AJ169" i="39"/>
  <c r="AI169" i="39"/>
  <c r="AH169" i="39"/>
  <c r="AG169" i="39"/>
  <c r="AF169" i="39"/>
  <c r="AJ168" i="39"/>
  <c r="AI168" i="39"/>
  <c r="AH168" i="39"/>
  <c r="AG168" i="39"/>
  <c r="AF168" i="39"/>
  <c r="AJ167" i="39"/>
  <c r="AI167" i="39"/>
  <c r="AH167" i="39"/>
  <c r="AG167" i="39"/>
  <c r="AF167" i="39"/>
  <c r="AJ166" i="39"/>
  <c r="AI166" i="39"/>
  <c r="AH166" i="39"/>
  <c r="AG166" i="39"/>
  <c r="AF166" i="39"/>
  <c r="AJ165" i="39"/>
  <c r="AI165" i="39"/>
  <c r="AH165" i="39"/>
  <c r="AG165" i="39"/>
  <c r="AF165" i="39"/>
  <c r="AJ164" i="39"/>
  <c r="AI164" i="39"/>
  <c r="AH164" i="39"/>
  <c r="AG164" i="39"/>
  <c r="AF164" i="39"/>
  <c r="AJ163" i="39"/>
  <c r="AI163" i="39"/>
  <c r="AH163" i="39"/>
  <c r="AG163" i="39"/>
  <c r="AF163" i="39"/>
  <c r="AJ162" i="39"/>
  <c r="AI162" i="39"/>
  <c r="AH162" i="39"/>
  <c r="AG162" i="39"/>
  <c r="AF162" i="39"/>
  <c r="AJ161" i="39"/>
  <c r="AI161" i="39"/>
  <c r="AH161" i="39"/>
  <c r="AG161" i="39"/>
  <c r="AF161" i="39"/>
  <c r="AJ160" i="39"/>
  <c r="AI160" i="39"/>
  <c r="AH160" i="39"/>
  <c r="AG160" i="39"/>
  <c r="AF160" i="39"/>
  <c r="AJ159" i="39"/>
  <c r="AI159" i="39"/>
  <c r="AH159" i="39"/>
  <c r="AG159" i="39"/>
  <c r="AF159" i="39"/>
  <c r="AJ158" i="39"/>
  <c r="AI158" i="39"/>
  <c r="AH158" i="39"/>
  <c r="AG158" i="39"/>
  <c r="AF158" i="39"/>
  <c r="AJ157" i="39"/>
  <c r="AI157" i="39"/>
  <c r="AH157" i="39"/>
  <c r="AG157" i="39"/>
  <c r="AF157" i="39"/>
  <c r="AJ156" i="39"/>
  <c r="AI156" i="39"/>
  <c r="AH156" i="39"/>
  <c r="AG156" i="39"/>
  <c r="AF156" i="39"/>
  <c r="AJ155" i="39"/>
  <c r="AI155" i="39"/>
  <c r="AH155" i="39"/>
  <c r="AG155" i="39"/>
  <c r="AF155" i="39"/>
  <c r="AJ154" i="39"/>
  <c r="AI154" i="39"/>
  <c r="AH154" i="39"/>
  <c r="AG154" i="39"/>
  <c r="AF154" i="39"/>
  <c r="AJ153" i="39"/>
  <c r="AI153" i="39"/>
  <c r="AH153" i="39"/>
  <c r="AG153" i="39"/>
  <c r="AF153" i="39"/>
  <c r="AJ152" i="39"/>
  <c r="AI152" i="39"/>
  <c r="AH152" i="39"/>
  <c r="AG152" i="39"/>
  <c r="AF152" i="39"/>
  <c r="AJ151" i="39"/>
  <c r="AI151" i="39"/>
  <c r="AH151" i="39"/>
  <c r="AG151" i="39"/>
  <c r="AF151" i="39"/>
  <c r="AJ150" i="39"/>
  <c r="AI150" i="39"/>
  <c r="AH150" i="39"/>
  <c r="AG150" i="39"/>
  <c r="AF150" i="39"/>
  <c r="AJ149" i="39"/>
  <c r="AI149" i="39"/>
  <c r="AH149" i="39"/>
  <c r="AG149" i="39"/>
  <c r="AF149" i="39"/>
  <c r="AJ148" i="39"/>
  <c r="AI148" i="39"/>
  <c r="AH148" i="39"/>
  <c r="AG148" i="39"/>
  <c r="AF148" i="39"/>
  <c r="AJ147" i="39"/>
  <c r="AI147" i="39"/>
  <c r="AH147" i="39"/>
  <c r="AG147" i="39"/>
  <c r="AF147" i="39"/>
  <c r="AJ146" i="39"/>
  <c r="AI146" i="39"/>
  <c r="AH146" i="39"/>
  <c r="AG146" i="39"/>
  <c r="AF146" i="39"/>
  <c r="AJ145" i="39"/>
  <c r="AI145" i="39"/>
  <c r="AH145" i="39"/>
  <c r="AG145" i="39"/>
  <c r="AF145" i="39"/>
  <c r="AJ144" i="39"/>
  <c r="AI144" i="39"/>
  <c r="AH144" i="39"/>
  <c r="AG144" i="39"/>
  <c r="AF144" i="39"/>
  <c r="AJ143" i="39"/>
  <c r="AI143" i="39"/>
  <c r="AH143" i="39"/>
  <c r="AG143" i="39"/>
  <c r="AF143" i="39"/>
  <c r="AJ142" i="39"/>
  <c r="AI142" i="39"/>
  <c r="AH142" i="39"/>
  <c r="AG142" i="39"/>
  <c r="AF142" i="39"/>
  <c r="AJ141" i="39"/>
  <c r="AI141" i="39"/>
  <c r="AH141" i="39"/>
  <c r="AG141" i="39"/>
  <c r="AF141" i="39"/>
  <c r="AJ140" i="39"/>
  <c r="AI140" i="39"/>
  <c r="AH140" i="39"/>
  <c r="AG140" i="39"/>
  <c r="AF140" i="39"/>
  <c r="AJ139" i="39"/>
  <c r="AI139" i="39"/>
  <c r="AH139" i="39"/>
  <c r="AG139" i="39"/>
  <c r="AF139" i="39"/>
  <c r="AJ138" i="39"/>
  <c r="AI138" i="39"/>
  <c r="AH138" i="39"/>
  <c r="AG138" i="39"/>
  <c r="AF138" i="39"/>
  <c r="AJ137" i="39"/>
  <c r="AI137" i="39"/>
  <c r="AH137" i="39"/>
  <c r="AG137" i="39"/>
  <c r="AF137" i="39"/>
  <c r="AJ136" i="39"/>
  <c r="AI136" i="39"/>
  <c r="AH136" i="39"/>
  <c r="AG136" i="39"/>
  <c r="AF136" i="39"/>
  <c r="AJ135" i="39"/>
  <c r="AI135" i="39"/>
  <c r="AH135" i="39"/>
  <c r="AG135" i="39"/>
  <c r="AF135" i="39"/>
  <c r="AJ134" i="39"/>
  <c r="AI134" i="39"/>
  <c r="AH134" i="39"/>
  <c r="AG134" i="39"/>
  <c r="AF134" i="39"/>
  <c r="AJ133" i="39"/>
  <c r="AI133" i="39"/>
  <c r="AH133" i="39"/>
  <c r="AG133" i="39"/>
  <c r="AF133" i="39"/>
  <c r="AJ132" i="39"/>
  <c r="AI132" i="39"/>
  <c r="AH132" i="39"/>
  <c r="AG132" i="39"/>
  <c r="AF132" i="39"/>
  <c r="AJ131" i="39"/>
  <c r="AI131" i="39"/>
  <c r="AH131" i="39"/>
  <c r="AG131" i="39"/>
  <c r="AF131" i="39"/>
  <c r="AJ130" i="39"/>
  <c r="AI130" i="39"/>
  <c r="AH130" i="39"/>
  <c r="AG130" i="39"/>
  <c r="AF130" i="39"/>
  <c r="AJ129" i="39"/>
  <c r="AI129" i="39"/>
  <c r="AH129" i="39"/>
  <c r="AG129" i="39"/>
  <c r="AF129" i="39"/>
  <c r="AJ128" i="39"/>
  <c r="AI128" i="39"/>
  <c r="AH128" i="39"/>
  <c r="AG128" i="39"/>
  <c r="AF128" i="39"/>
  <c r="AJ127" i="39"/>
  <c r="AI127" i="39"/>
  <c r="AH127" i="39"/>
  <c r="AG127" i="39"/>
  <c r="AF127" i="39"/>
  <c r="AJ126" i="39"/>
  <c r="AI126" i="39"/>
  <c r="AH126" i="39"/>
  <c r="AG126" i="39"/>
  <c r="AF126" i="39"/>
  <c r="AJ125" i="39"/>
  <c r="AI125" i="39"/>
  <c r="AH125" i="39"/>
  <c r="AG125" i="39"/>
  <c r="AF125" i="39"/>
  <c r="AJ124" i="39"/>
  <c r="AI124" i="39"/>
  <c r="AH124" i="39"/>
  <c r="AG124" i="39"/>
  <c r="AF124" i="39"/>
  <c r="AJ123" i="39"/>
  <c r="AI123" i="39"/>
  <c r="AH123" i="39"/>
  <c r="AG123" i="39"/>
  <c r="AF123" i="39"/>
  <c r="AJ122" i="39"/>
  <c r="AI122" i="39"/>
  <c r="AH122" i="39"/>
  <c r="AG122" i="39"/>
  <c r="AF122" i="39"/>
  <c r="AJ121" i="39"/>
  <c r="AI121" i="39"/>
  <c r="AH121" i="39"/>
  <c r="AG121" i="39"/>
  <c r="AF121" i="39"/>
  <c r="AJ120" i="39"/>
  <c r="AI120" i="39"/>
  <c r="AH120" i="39"/>
  <c r="AG120" i="39"/>
  <c r="AF120" i="39"/>
  <c r="AJ119" i="39"/>
  <c r="AI119" i="39"/>
  <c r="AH119" i="39"/>
  <c r="AG119" i="39"/>
  <c r="AF119" i="39"/>
  <c r="AJ118" i="39"/>
  <c r="AI118" i="39"/>
  <c r="AH118" i="39"/>
  <c r="AG118" i="39"/>
  <c r="AF118" i="39"/>
  <c r="AJ117" i="39"/>
  <c r="AI117" i="39"/>
  <c r="AH117" i="39"/>
  <c r="AG117" i="39"/>
  <c r="AF117" i="39"/>
  <c r="AJ116" i="39"/>
  <c r="AI116" i="39"/>
  <c r="AH116" i="39"/>
  <c r="AG116" i="39"/>
  <c r="AF116" i="39"/>
  <c r="AJ115" i="39"/>
  <c r="AI115" i="39"/>
  <c r="AH115" i="39"/>
  <c r="AG115" i="39"/>
  <c r="AF115" i="39"/>
  <c r="AJ114" i="39"/>
  <c r="AI114" i="39"/>
  <c r="AH114" i="39"/>
  <c r="AG114" i="39"/>
  <c r="AF114" i="39"/>
  <c r="AJ113" i="39"/>
  <c r="AI113" i="39"/>
  <c r="AH113" i="39"/>
  <c r="AG113" i="39"/>
  <c r="AF113" i="39"/>
  <c r="AJ112" i="39"/>
  <c r="AI112" i="39"/>
  <c r="AH112" i="39"/>
  <c r="AG112" i="39"/>
  <c r="AF112" i="39"/>
  <c r="AJ111" i="39"/>
  <c r="AI111" i="39"/>
  <c r="AH111" i="39"/>
  <c r="AG111" i="39"/>
  <c r="AF111" i="39"/>
  <c r="AJ110" i="39"/>
  <c r="AI110" i="39"/>
  <c r="AH110" i="39"/>
  <c r="AG110" i="39"/>
  <c r="AF110" i="39"/>
  <c r="AJ109" i="39"/>
  <c r="AI109" i="39"/>
  <c r="AH109" i="39"/>
  <c r="AG109" i="39"/>
  <c r="AF109" i="39"/>
  <c r="AJ108" i="39"/>
  <c r="AI108" i="39"/>
  <c r="AH108" i="39"/>
  <c r="AG108" i="39"/>
  <c r="AF108" i="39"/>
  <c r="AJ107" i="39"/>
  <c r="AI107" i="39"/>
  <c r="AH107" i="39"/>
  <c r="AG107" i="39"/>
  <c r="AF107" i="39"/>
  <c r="AJ106" i="39"/>
  <c r="AI106" i="39"/>
  <c r="AH106" i="39"/>
  <c r="AG106" i="39"/>
  <c r="AF106" i="39"/>
  <c r="AJ105" i="39"/>
  <c r="AI105" i="39"/>
  <c r="AH105" i="39"/>
  <c r="AG105" i="39"/>
  <c r="AF105" i="39"/>
  <c r="AJ104" i="39"/>
  <c r="AI104" i="39"/>
  <c r="AH104" i="39"/>
  <c r="AG104" i="39"/>
  <c r="AF104" i="39"/>
  <c r="AJ103" i="39"/>
  <c r="AI103" i="39"/>
  <c r="AH103" i="39"/>
  <c r="AG103" i="39"/>
  <c r="AF103" i="39"/>
  <c r="AJ102" i="39"/>
  <c r="AI102" i="39"/>
  <c r="AH102" i="39"/>
  <c r="AG102" i="39"/>
  <c r="AF102" i="39"/>
  <c r="AJ101" i="39"/>
  <c r="AI101" i="39"/>
  <c r="AH101" i="39"/>
  <c r="AG101" i="39"/>
  <c r="AF101" i="39"/>
  <c r="AJ100" i="39"/>
  <c r="AI100" i="39"/>
  <c r="AH100" i="39"/>
  <c r="AG100" i="39"/>
  <c r="AF100" i="39"/>
  <c r="AJ99" i="39"/>
  <c r="AI99" i="39"/>
  <c r="AH99" i="39"/>
  <c r="AG99" i="39"/>
  <c r="AF99" i="39"/>
  <c r="AJ98" i="39"/>
  <c r="AI98" i="39"/>
  <c r="AH98" i="39"/>
  <c r="AG98" i="39"/>
  <c r="AF98" i="39"/>
  <c r="AJ97" i="39"/>
  <c r="AI97" i="39"/>
  <c r="AH97" i="39"/>
  <c r="AG97" i="39"/>
  <c r="AF97" i="39"/>
  <c r="AJ96" i="39"/>
  <c r="AI96" i="39"/>
  <c r="AH96" i="39"/>
  <c r="AG96" i="39"/>
  <c r="AF96" i="39"/>
  <c r="AJ95" i="39"/>
  <c r="AI95" i="39"/>
  <c r="AH95" i="39"/>
  <c r="AG95" i="39"/>
  <c r="AF95" i="39"/>
  <c r="AJ94" i="39"/>
  <c r="AI94" i="39"/>
  <c r="AH94" i="39"/>
  <c r="AG94" i="39"/>
  <c r="AF94" i="39"/>
  <c r="AJ93" i="39"/>
  <c r="AI93" i="39"/>
  <c r="AH93" i="39"/>
  <c r="AG93" i="39"/>
  <c r="AF93" i="39"/>
  <c r="AJ92" i="39"/>
  <c r="AI92" i="39"/>
  <c r="AH92" i="39"/>
  <c r="AG92" i="39"/>
  <c r="AF92" i="39"/>
  <c r="AJ91" i="39"/>
  <c r="AI91" i="39"/>
  <c r="AH91" i="39"/>
  <c r="AG91" i="39"/>
  <c r="AF91" i="39"/>
  <c r="AJ90" i="39"/>
  <c r="AI90" i="39"/>
  <c r="AH90" i="39"/>
  <c r="AG90" i="39"/>
  <c r="AF90" i="39"/>
  <c r="AJ89" i="39"/>
  <c r="AI89" i="39"/>
  <c r="AH89" i="39"/>
  <c r="AG89" i="39"/>
  <c r="AF89" i="39"/>
  <c r="AJ88" i="39"/>
  <c r="AI88" i="39"/>
  <c r="AH88" i="39"/>
  <c r="AG88" i="39"/>
  <c r="AF88" i="39"/>
  <c r="AJ87" i="39"/>
  <c r="AI87" i="39"/>
  <c r="AH87" i="39"/>
  <c r="AG87" i="39"/>
  <c r="AF87" i="39"/>
  <c r="AJ86" i="39"/>
  <c r="AI86" i="39"/>
  <c r="AH86" i="39"/>
  <c r="AG86" i="39"/>
  <c r="AF86" i="39"/>
  <c r="AJ85" i="39"/>
  <c r="AI85" i="39"/>
  <c r="AH85" i="39"/>
  <c r="AG85" i="39"/>
  <c r="AF85" i="39"/>
  <c r="AJ84" i="39"/>
  <c r="AI84" i="39"/>
  <c r="AH84" i="39"/>
  <c r="AG84" i="39"/>
  <c r="AF84" i="39"/>
  <c r="AJ83" i="39"/>
  <c r="AI83" i="39"/>
  <c r="AH83" i="39"/>
  <c r="AG83" i="39"/>
  <c r="AF83" i="39"/>
  <c r="AJ82" i="39"/>
  <c r="AI82" i="39"/>
  <c r="AH82" i="39"/>
  <c r="AG82" i="39"/>
  <c r="AF82" i="39"/>
  <c r="AJ81" i="39"/>
  <c r="AI81" i="39"/>
  <c r="AH81" i="39"/>
  <c r="AG81" i="39"/>
  <c r="AF81" i="39"/>
  <c r="AJ80" i="39"/>
  <c r="AI80" i="39"/>
  <c r="AH80" i="39"/>
  <c r="AG80" i="39"/>
  <c r="AF80" i="39"/>
  <c r="AJ79" i="39"/>
  <c r="AI79" i="39"/>
  <c r="AH79" i="39"/>
  <c r="AG79" i="39"/>
  <c r="AF79" i="39"/>
  <c r="AJ78" i="39"/>
  <c r="AI78" i="39"/>
  <c r="AH78" i="39"/>
  <c r="AG78" i="39"/>
  <c r="AF78" i="39"/>
  <c r="AJ77" i="39"/>
  <c r="AI77" i="39"/>
  <c r="AH77" i="39"/>
  <c r="AG77" i="39"/>
  <c r="AF77" i="39"/>
  <c r="AJ76" i="39"/>
  <c r="AI76" i="39"/>
  <c r="AH76" i="39"/>
  <c r="AG76" i="39"/>
  <c r="AF76" i="39"/>
  <c r="AJ75" i="39"/>
  <c r="AI75" i="39"/>
  <c r="AH75" i="39"/>
  <c r="AG75" i="39"/>
  <c r="AF75" i="39"/>
  <c r="AJ74" i="39"/>
  <c r="AI74" i="39"/>
  <c r="AH74" i="39"/>
  <c r="AG74" i="39"/>
  <c r="AF74" i="39"/>
  <c r="AJ73" i="39"/>
  <c r="AI73" i="39"/>
  <c r="AH73" i="39"/>
  <c r="AG73" i="39"/>
  <c r="AF73" i="39"/>
  <c r="AJ72" i="39"/>
  <c r="AI72" i="39"/>
  <c r="AH72" i="39"/>
  <c r="AG72" i="39"/>
  <c r="AF72" i="39"/>
  <c r="AJ71" i="39"/>
  <c r="AI71" i="39"/>
  <c r="AH71" i="39"/>
  <c r="AG71" i="39"/>
  <c r="AF71" i="39"/>
  <c r="AJ70" i="39"/>
  <c r="AI70" i="39"/>
  <c r="AH70" i="39"/>
  <c r="AG70" i="39"/>
  <c r="AF70" i="39"/>
  <c r="AJ69" i="39"/>
  <c r="AI69" i="39"/>
  <c r="AH69" i="39"/>
  <c r="AG69" i="39"/>
  <c r="AF69" i="39"/>
  <c r="AJ68" i="39"/>
  <c r="AI68" i="39"/>
  <c r="AH68" i="39"/>
  <c r="AG68" i="39"/>
  <c r="AF68" i="39"/>
  <c r="AJ67" i="39"/>
  <c r="AI67" i="39"/>
  <c r="AH67" i="39"/>
  <c r="AG67" i="39"/>
  <c r="AF67" i="39"/>
  <c r="AJ66" i="39"/>
  <c r="AI66" i="39"/>
  <c r="AH66" i="39"/>
  <c r="AG66" i="39"/>
  <c r="AF66" i="39"/>
  <c r="AJ65" i="39"/>
  <c r="AI65" i="39"/>
  <c r="AH65" i="39"/>
  <c r="AG65" i="39"/>
  <c r="AF65" i="39"/>
  <c r="AJ64" i="39"/>
  <c r="AI64" i="39"/>
  <c r="AH64" i="39"/>
  <c r="AG64" i="39"/>
  <c r="AF64" i="39"/>
  <c r="AJ63" i="39"/>
  <c r="AI63" i="39"/>
  <c r="AH63" i="39"/>
  <c r="AG63" i="39"/>
  <c r="AF63" i="39"/>
  <c r="AJ62" i="39"/>
  <c r="AI62" i="39"/>
  <c r="AH62" i="39"/>
  <c r="AG62" i="39"/>
  <c r="AF62" i="39"/>
  <c r="AJ61" i="39"/>
  <c r="AI61" i="39"/>
  <c r="AH61" i="39"/>
  <c r="AG61" i="39"/>
  <c r="AF61" i="39"/>
  <c r="AJ60" i="39"/>
  <c r="AI60" i="39"/>
  <c r="AH60" i="39"/>
  <c r="AG60" i="39"/>
  <c r="AF60" i="39"/>
  <c r="AJ59" i="39"/>
  <c r="AI59" i="39"/>
  <c r="AH59" i="39"/>
  <c r="AG59" i="39"/>
  <c r="AF59" i="39"/>
  <c r="AJ58" i="39"/>
  <c r="AI58" i="39"/>
  <c r="AH58" i="39"/>
  <c r="AG58" i="39"/>
  <c r="AF58" i="39"/>
  <c r="AJ57" i="39"/>
  <c r="AI57" i="39"/>
  <c r="AH57" i="39"/>
  <c r="AG57" i="39"/>
  <c r="AF57" i="39"/>
  <c r="AJ56" i="39"/>
  <c r="AI56" i="39"/>
  <c r="AH56" i="39"/>
  <c r="AG56" i="39"/>
  <c r="AF56" i="39"/>
  <c r="AJ55" i="39"/>
  <c r="AI55" i="39"/>
  <c r="AH55" i="39"/>
  <c r="AG55" i="39"/>
  <c r="AF55" i="39"/>
  <c r="AJ54" i="39"/>
  <c r="AI54" i="39"/>
  <c r="AH54" i="39"/>
  <c r="AG54" i="39"/>
  <c r="AF54" i="39"/>
  <c r="AJ53" i="39"/>
  <c r="AI53" i="39"/>
  <c r="AH53" i="39"/>
  <c r="AG53" i="39"/>
  <c r="AF53" i="39"/>
  <c r="AJ52" i="39"/>
  <c r="AI52" i="39"/>
  <c r="AH52" i="39"/>
  <c r="AG52" i="39"/>
  <c r="AF52" i="39"/>
  <c r="AJ51" i="39"/>
  <c r="AI51" i="39"/>
  <c r="AH51" i="39"/>
  <c r="AG51" i="39"/>
  <c r="AF51" i="39"/>
  <c r="AJ50" i="39"/>
  <c r="AI50" i="39"/>
  <c r="AH50" i="39"/>
  <c r="AG50" i="39"/>
  <c r="AF50" i="39"/>
  <c r="AJ49" i="39"/>
  <c r="AI49" i="39"/>
  <c r="AH49" i="39"/>
  <c r="AG49" i="39"/>
  <c r="AF49" i="39"/>
  <c r="AJ48" i="39"/>
  <c r="AI48" i="39"/>
  <c r="AH48" i="39"/>
  <c r="AG48" i="39"/>
  <c r="AF48" i="39"/>
  <c r="AJ47" i="39"/>
  <c r="AI47" i="39"/>
  <c r="AH47" i="39"/>
  <c r="AG47" i="39"/>
  <c r="AF47" i="39"/>
  <c r="AJ46" i="39"/>
  <c r="AI46" i="39"/>
  <c r="AH46" i="39"/>
  <c r="AG46" i="39"/>
  <c r="AF46" i="39"/>
  <c r="AJ45" i="39"/>
  <c r="AI45" i="39"/>
  <c r="AH45" i="39"/>
  <c r="AG45" i="39"/>
  <c r="AF45" i="39"/>
  <c r="AJ44" i="39"/>
  <c r="AI44" i="39"/>
  <c r="AH44" i="39"/>
  <c r="AG44" i="39"/>
  <c r="AF44" i="39"/>
  <c r="AJ43" i="39"/>
  <c r="AI43" i="39"/>
  <c r="AH43" i="39"/>
  <c r="AG43" i="39"/>
  <c r="AF43" i="39"/>
  <c r="AJ42" i="39"/>
  <c r="AI42" i="39"/>
  <c r="AH42" i="39"/>
  <c r="AG42" i="39"/>
  <c r="AF42" i="39"/>
  <c r="AJ41" i="39"/>
  <c r="AI41" i="39"/>
  <c r="AH41" i="39"/>
  <c r="AG41" i="39"/>
  <c r="AF41" i="39"/>
  <c r="AJ40" i="39"/>
  <c r="AI40" i="39"/>
  <c r="AH40" i="39"/>
  <c r="AG40" i="39"/>
  <c r="AF40" i="39"/>
  <c r="AJ39" i="39"/>
  <c r="AI39" i="39"/>
  <c r="AH39" i="39"/>
  <c r="AG39" i="39"/>
  <c r="AF39" i="39"/>
  <c r="AJ38" i="39"/>
  <c r="AI38" i="39"/>
  <c r="AH38" i="39"/>
  <c r="AG38" i="39"/>
  <c r="AF38" i="39"/>
  <c r="AJ37" i="39"/>
  <c r="AI37" i="39"/>
  <c r="AH37" i="39"/>
  <c r="AG37" i="39"/>
  <c r="AF37" i="39"/>
  <c r="AJ36" i="39"/>
  <c r="AI36" i="39"/>
  <c r="AH36" i="39"/>
  <c r="AG36" i="39"/>
  <c r="AF36" i="39"/>
  <c r="AJ35" i="39"/>
  <c r="AI35" i="39"/>
  <c r="AH35" i="39"/>
  <c r="AG35" i="39"/>
  <c r="AF35" i="39"/>
  <c r="AJ34" i="39"/>
  <c r="AI34" i="39"/>
  <c r="AH34" i="39"/>
  <c r="AG34" i="39"/>
  <c r="AF34" i="39"/>
  <c r="AJ33" i="39"/>
  <c r="AI33" i="39"/>
  <c r="AH33" i="39"/>
  <c r="AG33" i="39"/>
  <c r="AF33" i="39"/>
  <c r="AJ32" i="39"/>
  <c r="AI32" i="39"/>
  <c r="AH32" i="39"/>
  <c r="AG32" i="39"/>
  <c r="AF32" i="39"/>
  <c r="AJ31" i="39"/>
  <c r="AI31" i="39"/>
  <c r="AH31" i="39"/>
  <c r="AG31" i="39"/>
  <c r="AF31" i="39"/>
  <c r="AJ30" i="39"/>
  <c r="AI30" i="39"/>
  <c r="AH30" i="39"/>
  <c r="AG30" i="39"/>
  <c r="AF30" i="39"/>
  <c r="AJ29" i="39"/>
  <c r="AI29" i="39"/>
  <c r="AH29" i="39"/>
  <c r="AG29" i="39"/>
  <c r="AF29" i="39"/>
  <c r="AJ28" i="39"/>
  <c r="AI28" i="39"/>
  <c r="AH28" i="39"/>
  <c r="AG28" i="39"/>
  <c r="AF28" i="39"/>
  <c r="AJ27" i="39"/>
  <c r="AI27" i="39"/>
  <c r="AH27" i="39"/>
  <c r="AG27" i="39"/>
  <c r="AF27" i="39"/>
  <c r="AJ26" i="39"/>
  <c r="AI26" i="39"/>
  <c r="AH26" i="39"/>
  <c r="AG26" i="39"/>
  <c r="AF26" i="39"/>
  <c r="AJ25" i="39"/>
  <c r="AI25" i="39"/>
  <c r="AH25" i="39"/>
  <c r="AG25" i="39"/>
  <c r="AF25" i="39"/>
  <c r="AJ24" i="39"/>
  <c r="AI24" i="39"/>
  <c r="AH24" i="39"/>
  <c r="AG24" i="39"/>
  <c r="AF24" i="39"/>
  <c r="AJ23" i="39"/>
  <c r="AI23" i="39"/>
  <c r="AH23" i="39"/>
  <c r="AG23" i="39"/>
  <c r="AF23" i="39"/>
  <c r="AJ22" i="39"/>
  <c r="AI22" i="39"/>
  <c r="AH22" i="39"/>
  <c r="AG22" i="39"/>
  <c r="AF22" i="39"/>
  <c r="AJ21" i="39"/>
  <c r="AI21" i="39"/>
  <c r="AH21" i="39"/>
  <c r="AG21" i="39"/>
  <c r="AF21" i="39"/>
  <c r="AJ20" i="39"/>
  <c r="AI20" i="39"/>
  <c r="AH20" i="39"/>
  <c r="AG20" i="39"/>
  <c r="AF20" i="39"/>
  <c r="AJ19" i="39"/>
  <c r="AI19" i="39"/>
  <c r="AH19" i="39"/>
  <c r="AG19" i="39"/>
  <c r="AF19" i="39"/>
  <c r="AJ18" i="39"/>
  <c r="AI18" i="39"/>
  <c r="AH18" i="39"/>
  <c r="AG18" i="39"/>
  <c r="AF18" i="39"/>
  <c r="AJ17" i="39"/>
  <c r="AI17" i="39"/>
  <c r="AH17" i="39"/>
  <c r="AG17" i="39"/>
  <c r="AF17" i="39"/>
  <c r="AJ16" i="39"/>
  <c r="AI16" i="39"/>
  <c r="AH16" i="39"/>
  <c r="AG16" i="39"/>
  <c r="AF16" i="39"/>
  <c r="AJ15" i="39"/>
  <c r="AI15" i="39"/>
  <c r="AH15" i="39"/>
  <c r="AG15" i="39"/>
  <c r="AF15" i="39"/>
  <c r="AJ14" i="39"/>
  <c r="AI14" i="39"/>
  <c r="AH14" i="39"/>
  <c r="AG14" i="39"/>
  <c r="AF14" i="39"/>
  <c r="AJ13" i="39"/>
  <c r="AI13" i="39"/>
  <c r="AH13" i="39"/>
  <c r="AG13" i="39"/>
  <c r="AF13" i="39"/>
  <c r="AJ12" i="39"/>
  <c r="AI12" i="39"/>
  <c r="AH12" i="39"/>
  <c r="AG12" i="39"/>
  <c r="AF12" i="39"/>
  <c r="AJ11" i="39"/>
  <c r="AI11" i="39"/>
  <c r="AH11" i="39"/>
  <c r="AG11" i="39"/>
  <c r="AF11" i="39"/>
  <c r="AJ10" i="39"/>
  <c r="AI10" i="39"/>
  <c r="AH10" i="39"/>
  <c r="AG10" i="39"/>
  <c r="AF10" i="39"/>
  <c r="AJ9" i="39"/>
  <c r="AI9" i="39"/>
  <c r="AH9" i="39"/>
  <c r="AG9" i="39"/>
  <c r="AF9" i="39"/>
  <c r="AJ8" i="39"/>
  <c r="AI8" i="39"/>
  <c r="AH8" i="39"/>
  <c r="AG8" i="39"/>
  <c r="AF8" i="39"/>
  <c r="AJ7" i="39"/>
  <c r="AI7" i="39"/>
  <c r="AH7" i="39"/>
  <c r="AG7" i="39"/>
  <c r="AF7" i="39"/>
  <c r="AJ6" i="39"/>
  <c r="AI6" i="39"/>
  <c r="AH6" i="39"/>
  <c r="AG6" i="39"/>
  <c r="AF6" i="39"/>
  <c r="AE192" i="39"/>
  <c r="AD192" i="39"/>
  <c r="AC192" i="39"/>
  <c r="AB192" i="39"/>
  <c r="AA192" i="39"/>
  <c r="Z192" i="39"/>
  <c r="AE191" i="39"/>
  <c r="AD191" i="39"/>
  <c r="AC191" i="39"/>
  <c r="AB191" i="39"/>
  <c r="AA191" i="39"/>
  <c r="Z191" i="39"/>
  <c r="AE190" i="39"/>
  <c r="AD190" i="39"/>
  <c r="AC190" i="39"/>
  <c r="AB190" i="39"/>
  <c r="AA190" i="39"/>
  <c r="Z190" i="39"/>
  <c r="AE189" i="39"/>
  <c r="AD189" i="39"/>
  <c r="AC189" i="39"/>
  <c r="AB189" i="39"/>
  <c r="AA189" i="39"/>
  <c r="Z189" i="39"/>
  <c r="AE188" i="39"/>
  <c r="AD188" i="39"/>
  <c r="AC188" i="39"/>
  <c r="AB188" i="39"/>
  <c r="AA188" i="39"/>
  <c r="Z188" i="39"/>
  <c r="AE187" i="39"/>
  <c r="AD187" i="39"/>
  <c r="AC187" i="39"/>
  <c r="AB187" i="39"/>
  <c r="AA187" i="39"/>
  <c r="Z187" i="39"/>
  <c r="AE186" i="39"/>
  <c r="AD186" i="39"/>
  <c r="AC186" i="39"/>
  <c r="AB186" i="39"/>
  <c r="AA186" i="39"/>
  <c r="Z186" i="39"/>
  <c r="AE185" i="39"/>
  <c r="AD185" i="39"/>
  <c r="AC185" i="39"/>
  <c r="AB185" i="39"/>
  <c r="AA185" i="39"/>
  <c r="Z185" i="39"/>
  <c r="AE184" i="39"/>
  <c r="AD184" i="39"/>
  <c r="AC184" i="39"/>
  <c r="AB184" i="39"/>
  <c r="AA184" i="39"/>
  <c r="Z184" i="39"/>
  <c r="AE183" i="39"/>
  <c r="AD183" i="39"/>
  <c r="AC183" i="39"/>
  <c r="AB183" i="39"/>
  <c r="AA183" i="39"/>
  <c r="Z183" i="39"/>
  <c r="AE182" i="39"/>
  <c r="AD182" i="39"/>
  <c r="AC182" i="39"/>
  <c r="AB182" i="39"/>
  <c r="AA182" i="39"/>
  <c r="Z182" i="39"/>
  <c r="AE181" i="39"/>
  <c r="AD181" i="39"/>
  <c r="AC181" i="39"/>
  <c r="AB181" i="39"/>
  <c r="AA181" i="39"/>
  <c r="Z181" i="39"/>
  <c r="AE180" i="39"/>
  <c r="AD180" i="39"/>
  <c r="AC180" i="39"/>
  <c r="AB180" i="39"/>
  <c r="AA180" i="39"/>
  <c r="Z180" i="39"/>
  <c r="AE179" i="39"/>
  <c r="AD179" i="39"/>
  <c r="AC179" i="39"/>
  <c r="AB179" i="39"/>
  <c r="AA179" i="39"/>
  <c r="Z179" i="39"/>
  <c r="AE178" i="39"/>
  <c r="AD178" i="39"/>
  <c r="AC178" i="39"/>
  <c r="AB178" i="39"/>
  <c r="AA178" i="39"/>
  <c r="Z178" i="39"/>
  <c r="AE177" i="39"/>
  <c r="AD177" i="39"/>
  <c r="AC177" i="39"/>
  <c r="AB177" i="39"/>
  <c r="AA177" i="39"/>
  <c r="Z177" i="39"/>
  <c r="AE176" i="39"/>
  <c r="AD176" i="39"/>
  <c r="AC176" i="39"/>
  <c r="AB176" i="39"/>
  <c r="AA176" i="39"/>
  <c r="Z176" i="39"/>
  <c r="AE175" i="39"/>
  <c r="AD175" i="39"/>
  <c r="AC175" i="39"/>
  <c r="AB175" i="39"/>
  <c r="AA175" i="39"/>
  <c r="Z175" i="39"/>
  <c r="AE174" i="39"/>
  <c r="AD174" i="39"/>
  <c r="AC174" i="39"/>
  <c r="AB174" i="39"/>
  <c r="AA174" i="39"/>
  <c r="Z174" i="39"/>
  <c r="AE173" i="39"/>
  <c r="AD173" i="39"/>
  <c r="AC173" i="39"/>
  <c r="AB173" i="39"/>
  <c r="AA173" i="39"/>
  <c r="Z173" i="39"/>
  <c r="AE172" i="39"/>
  <c r="AD172" i="39"/>
  <c r="AC172" i="39"/>
  <c r="AB172" i="39"/>
  <c r="AA172" i="39"/>
  <c r="Z172" i="39"/>
  <c r="AE171" i="39"/>
  <c r="AD171" i="39"/>
  <c r="AC171" i="39"/>
  <c r="AB171" i="39"/>
  <c r="AA171" i="39"/>
  <c r="Z171" i="39"/>
  <c r="AE170" i="39"/>
  <c r="AD170" i="39"/>
  <c r="AC170" i="39"/>
  <c r="AB170" i="39"/>
  <c r="AA170" i="39"/>
  <c r="Z170" i="39"/>
  <c r="AE169" i="39"/>
  <c r="AD169" i="39"/>
  <c r="AC169" i="39"/>
  <c r="AB169" i="39"/>
  <c r="AA169" i="39"/>
  <c r="Z169" i="39"/>
  <c r="AE168" i="39"/>
  <c r="AD168" i="39"/>
  <c r="AC168" i="39"/>
  <c r="AB168" i="39"/>
  <c r="AA168" i="39"/>
  <c r="Z168" i="39"/>
  <c r="AE167" i="39"/>
  <c r="AD167" i="39"/>
  <c r="AC167" i="39"/>
  <c r="AB167" i="39"/>
  <c r="AA167" i="39"/>
  <c r="Z167" i="39"/>
  <c r="AE166" i="39"/>
  <c r="AD166" i="39"/>
  <c r="AC166" i="39"/>
  <c r="AB166" i="39"/>
  <c r="AA166" i="39"/>
  <c r="Z166" i="39"/>
  <c r="AE165" i="39"/>
  <c r="AD165" i="39"/>
  <c r="AC165" i="39"/>
  <c r="AB165" i="39"/>
  <c r="AA165" i="39"/>
  <c r="Z165" i="39"/>
  <c r="AE164" i="39"/>
  <c r="AD164" i="39"/>
  <c r="AC164" i="39"/>
  <c r="AB164" i="39"/>
  <c r="AA164" i="39"/>
  <c r="Z164" i="39"/>
  <c r="AE163" i="39"/>
  <c r="AD163" i="39"/>
  <c r="AC163" i="39"/>
  <c r="AB163" i="39"/>
  <c r="AA163" i="39"/>
  <c r="Z163" i="39"/>
  <c r="AE162" i="39"/>
  <c r="AD162" i="39"/>
  <c r="AC162" i="39"/>
  <c r="AB162" i="39"/>
  <c r="AA162" i="39"/>
  <c r="Z162" i="39"/>
  <c r="AE161" i="39"/>
  <c r="AD161" i="39"/>
  <c r="AC161" i="39"/>
  <c r="AB161" i="39"/>
  <c r="AA161" i="39"/>
  <c r="Z161" i="39"/>
  <c r="AE160" i="39"/>
  <c r="AD160" i="39"/>
  <c r="AC160" i="39"/>
  <c r="AB160" i="39"/>
  <c r="AA160" i="39"/>
  <c r="Z160" i="39"/>
  <c r="AE159" i="39"/>
  <c r="AD159" i="39"/>
  <c r="AC159" i="39"/>
  <c r="AB159" i="39"/>
  <c r="AA159" i="39"/>
  <c r="Z159" i="39"/>
  <c r="AE158" i="39"/>
  <c r="AD158" i="39"/>
  <c r="AC158" i="39"/>
  <c r="AB158" i="39"/>
  <c r="AA158" i="39"/>
  <c r="Z158" i="39"/>
  <c r="AE157" i="39"/>
  <c r="AD157" i="39"/>
  <c r="AC157" i="39"/>
  <c r="AB157" i="39"/>
  <c r="AA157" i="39"/>
  <c r="Z157" i="39"/>
  <c r="AE156" i="39"/>
  <c r="AD156" i="39"/>
  <c r="AC156" i="39"/>
  <c r="AB156" i="39"/>
  <c r="AA156" i="39"/>
  <c r="Z156" i="39"/>
  <c r="AE155" i="39"/>
  <c r="AD155" i="39"/>
  <c r="AC155" i="39"/>
  <c r="AB155" i="39"/>
  <c r="AA155" i="39"/>
  <c r="Z155" i="39"/>
  <c r="AE154" i="39"/>
  <c r="AD154" i="39"/>
  <c r="AC154" i="39"/>
  <c r="AB154" i="39"/>
  <c r="AA154" i="39"/>
  <c r="Z154" i="39"/>
  <c r="AE153" i="39"/>
  <c r="AD153" i="39"/>
  <c r="AC153" i="39"/>
  <c r="AB153" i="39"/>
  <c r="AA153" i="39"/>
  <c r="Z153" i="39"/>
  <c r="AE152" i="39"/>
  <c r="AD152" i="39"/>
  <c r="AC152" i="39"/>
  <c r="AB152" i="39"/>
  <c r="AA152" i="39"/>
  <c r="Z152" i="39"/>
  <c r="AE151" i="39"/>
  <c r="AD151" i="39"/>
  <c r="AC151" i="39"/>
  <c r="AB151" i="39"/>
  <c r="AA151" i="39"/>
  <c r="Z151" i="39"/>
  <c r="AE150" i="39"/>
  <c r="AD150" i="39"/>
  <c r="AC150" i="39"/>
  <c r="AB150" i="39"/>
  <c r="AA150" i="39"/>
  <c r="Z150" i="39"/>
  <c r="AE149" i="39"/>
  <c r="AD149" i="39"/>
  <c r="AC149" i="39"/>
  <c r="AB149" i="39"/>
  <c r="AA149" i="39"/>
  <c r="Z149" i="39"/>
  <c r="AE148" i="39"/>
  <c r="AD148" i="39"/>
  <c r="AC148" i="39"/>
  <c r="AB148" i="39"/>
  <c r="AA148" i="39"/>
  <c r="Z148" i="39"/>
  <c r="AE147" i="39"/>
  <c r="AD147" i="39"/>
  <c r="AC147" i="39"/>
  <c r="AB147" i="39"/>
  <c r="AA147" i="39"/>
  <c r="Z147" i="39"/>
  <c r="AE146" i="39"/>
  <c r="AD146" i="39"/>
  <c r="AC146" i="39"/>
  <c r="AB146" i="39"/>
  <c r="AA146" i="39"/>
  <c r="Z146" i="39"/>
  <c r="AE145" i="39"/>
  <c r="AD145" i="39"/>
  <c r="AC145" i="39"/>
  <c r="AB145" i="39"/>
  <c r="AA145" i="39"/>
  <c r="Z145" i="39"/>
  <c r="AE144" i="39"/>
  <c r="AD144" i="39"/>
  <c r="AC144" i="39"/>
  <c r="AB144" i="39"/>
  <c r="AA144" i="39"/>
  <c r="Z144" i="39"/>
  <c r="AE143" i="39"/>
  <c r="AD143" i="39"/>
  <c r="AC143" i="39"/>
  <c r="AB143" i="39"/>
  <c r="AA143" i="39"/>
  <c r="Z143" i="39"/>
  <c r="AE142" i="39"/>
  <c r="AD142" i="39"/>
  <c r="AC142" i="39"/>
  <c r="AB142" i="39"/>
  <c r="AA142" i="39"/>
  <c r="Z142" i="39"/>
  <c r="AE141" i="39"/>
  <c r="AD141" i="39"/>
  <c r="AC141" i="39"/>
  <c r="AB141" i="39"/>
  <c r="AA141" i="39"/>
  <c r="Z141" i="39"/>
  <c r="AE140" i="39"/>
  <c r="AD140" i="39"/>
  <c r="AC140" i="39"/>
  <c r="AB140" i="39"/>
  <c r="AA140" i="39"/>
  <c r="Z140" i="39"/>
  <c r="AE139" i="39"/>
  <c r="AD139" i="39"/>
  <c r="AC139" i="39"/>
  <c r="AB139" i="39"/>
  <c r="AA139" i="39"/>
  <c r="Z139" i="39"/>
  <c r="AE138" i="39"/>
  <c r="AD138" i="39"/>
  <c r="AC138" i="39"/>
  <c r="AB138" i="39"/>
  <c r="AA138" i="39"/>
  <c r="Z138" i="39"/>
  <c r="AE137" i="39"/>
  <c r="AD137" i="39"/>
  <c r="AC137" i="39"/>
  <c r="AB137" i="39"/>
  <c r="AA137" i="39"/>
  <c r="Z137" i="39"/>
  <c r="AE136" i="39"/>
  <c r="AD136" i="39"/>
  <c r="AC136" i="39"/>
  <c r="AB136" i="39"/>
  <c r="AA136" i="39"/>
  <c r="Z136" i="39"/>
  <c r="AE135" i="39"/>
  <c r="AD135" i="39"/>
  <c r="AC135" i="39"/>
  <c r="AB135" i="39"/>
  <c r="AA135" i="39"/>
  <c r="Z135" i="39"/>
  <c r="AE134" i="39"/>
  <c r="AD134" i="39"/>
  <c r="AC134" i="39"/>
  <c r="AB134" i="39"/>
  <c r="AA134" i="39"/>
  <c r="Z134" i="39"/>
  <c r="AE133" i="39"/>
  <c r="AD133" i="39"/>
  <c r="AC133" i="39"/>
  <c r="AB133" i="39"/>
  <c r="AA133" i="39"/>
  <c r="Z133" i="39"/>
  <c r="AE132" i="39"/>
  <c r="AD132" i="39"/>
  <c r="AC132" i="39"/>
  <c r="AB132" i="39"/>
  <c r="AA132" i="39"/>
  <c r="Z132" i="39"/>
  <c r="AE131" i="39"/>
  <c r="AD131" i="39"/>
  <c r="AC131" i="39"/>
  <c r="AB131" i="39"/>
  <c r="AA131" i="39"/>
  <c r="Z131" i="39"/>
  <c r="AE130" i="39"/>
  <c r="AD130" i="39"/>
  <c r="AC130" i="39"/>
  <c r="AB130" i="39"/>
  <c r="AA130" i="39"/>
  <c r="Z130" i="39"/>
  <c r="AE129" i="39"/>
  <c r="AD129" i="39"/>
  <c r="AC129" i="39"/>
  <c r="AB129" i="39"/>
  <c r="AA129" i="39"/>
  <c r="Z129" i="39"/>
  <c r="AE128" i="39"/>
  <c r="AD128" i="39"/>
  <c r="AC128" i="39"/>
  <c r="AB128" i="39"/>
  <c r="AA128" i="39"/>
  <c r="Z128" i="39"/>
  <c r="AE127" i="39"/>
  <c r="AD127" i="39"/>
  <c r="AC127" i="39"/>
  <c r="AB127" i="39"/>
  <c r="AA127" i="39"/>
  <c r="Z127" i="39"/>
  <c r="AE126" i="39"/>
  <c r="AD126" i="39"/>
  <c r="AC126" i="39"/>
  <c r="AB126" i="39"/>
  <c r="AA126" i="39"/>
  <c r="Z126" i="39"/>
  <c r="AE125" i="39"/>
  <c r="AD125" i="39"/>
  <c r="AC125" i="39"/>
  <c r="AB125" i="39"/>
  <c r="AA125" i="39"/>
  <c r="Z125" i="39"/>
  <c r="AE124" i="39"/>
  <c r="AD124" i="39"/>
  <c r="AC124" i="39"/>
  <c r="AB124" i="39"/>
  <c r="AA124" i="39"/>
  <c r="Z124" i="39"/>
  <c r="AE123" i="39"/>
  <c r="AD123" i="39"/>
  <c r="AC123" i="39"/>
  <c r="AB123" i="39"/>
  <c r="AA123" i="39"/>
  <c r="Z123" i="39"/>
  <c r="AE122" i="39"/>
  <c r="AD122" i="39"/>
  <c r="AC122" i="39"/>
  <c r="AB122" i="39"/>
  <c r="AA122" i="39"/>
  <c r="Z122" i="39"/>
  <c r="AE121" i="39"/>
  <c r="AD121" i="39"/>
  <c r="AC121" i="39"/>
  <c r="AB121" i="39"/>
  <c r="AA121" i="39"/>
  <c r="Z121" i="39"/>
  <c r="AE120" i="39"/>
  <c r="AD120" i="39"/>
  <c r="AC120" i="39"/>
  <c r="AB120" i="39"/>
  <c r="AA120" i="39"/>
  <c r="Z120" i="39"/>
  <c r="AE119" i="39"/>
  <c r="AD119" i="39"/>
  <c r="AC119" i="39"/>
  <c r="AB119" i="39"/>
  <c r="AA119" i="39"/>
  <c r="Z119" i="39"/>
  <c r="AE118" i="39"/>
  <c r="AD118" i="39"/>
  <c r="AC118" i="39"/>
  <c r="AB118" i="39"/>
  <c r="AA118" i="39"/>
  <c r="Z118" i="39"/>
  <c r="AE117" i="39"/>
  <c r="AD117" i="39"/>
  <c r="AC117" i="39"/>
  <c r="AB117" i="39"/>
  <c r="AA117" i="39"/>
  <c r="Z117" i="39"/>
  <c r="AE116" i="39"/>
  <c r="AD116" i="39"/>
  <c r="AC116" i="39"/>
  <c r="AB116" i="39"/>
  <c r="AA116" i="39"/>
  <c r="Z116" i="39"/>
  <c r="AE115" i="39"/>
  <c r="AD115" i="39"/>
  <c r="AC115" i="39"/>
  <c r="AB115" i="39"/>
  <c r="AA115" i="39"/>
  <c r="Z115" i="39"/>
  <c r="AE114" i="39"/>
  <c r="AD114" i="39"/>
  <c r="AC114" i="39"/>
  <c r="AB114" i="39"/>
  <c r="AA114" i="39"/>
  <c r="Z114" i="39"/>
  <c r="AE113" i="39"/>
  <c r="AD113" i="39"/>
  <c r="AC113" i="39"/>
  <c r="AB113" i="39"/>
  <c r="AA113" i="39"/>
  <c r="Z113" i="39"/>
  <c r="AE112" i="39"/>
  <c r="AD112" i="39"/>
  <c r="AC112" i="39"/>
  <c r="AB112" i="39"/>
  <c r="AA112" i="39"/>
  <c r="Z112" i="39"/>
  <c r="AE111" i="39"/>
  <c r="AD111" i="39"/>
  <c r="AC111" i="39"/>
  <c r="AB111" i="39"/>
  <c r="AA111" i="39"/>
  <c r="Z111" i="39"/>
  <c r="AE110" i="39"/>
  <c r="AD110" i="39"/>
  <c r="AC110" i="39"/>
  <c r="AB110" i="39"/>
  <c r="AA110" i="39"/>
  <c r="Z110" i="39"/>
  <c r="AE109" i="39"/>
  <c r="AD109" i="39"/>
  <c r="AC109" i="39"/>
  <c r="AB109" i="39"/>
  <c r="AA109" i="39"/>
  <c r="Z109" i="39"/>
  <c r="AE108" i="39"/>
  <c r="AD108" i="39"/>
  <c r="AC108" i="39"/>
  <c r="AB108" i="39"/>
  <c r="AA108" i="39"/>
  <c r="Z108" i="39"/>
  <c r="AE107" i="39"/>
  <c r="AD107" i="39"/>
  <c r="AC107" i="39"/>
  <c r="AB107" i="39"/>
  <c r="AA107" i="39"/>
  <c r="Z107" i="39"/>
  <c r="AE106" i="39"/>
  <c r="AD106" i="39"/>
  <c r="AC106" i="39"/>
  <c r="AB106" i="39"/>
  <c r="AA106" i="39"/>
  <c r="Z106" i="39"/>
  <c r="AE105" i="39"/>
  <c r="AD105" i="39"/>
  <c r="AC105" i="39"/>
  <c r="AB105" i="39"/>
  <c r="AA105" i="39"/>
  <c r="Z105" i="39"/>
  <c r="AE104" i="39"/>
  <c r="AD104" i="39"/>
  <c r="AC104" i="39"/>
  <c r="AB104" i="39"/>
  <c r="AA104" i="39"/>
  <c r="Z104" i="39"/>
  <c r="AE103" i="39"/>
  <c r="AD103" i="39"/>
  <c r="AC103" i="39"/>
  <c r="AB103" i="39"/>
  <c r="AA103" i="39"/>
  <c r="Z103" i="39"/>
  <c r="AE102" i="39"/>
  <c r="AD102" i="39"/>
  <c r="AC102" i="39"/>
  <c r="AB102" i="39"/>
  <c r="AA102" i="39"/>
  <c r="Z102" i="39"/>
  <c r="AE101" i="39"/>
  <c r="AD101" i="39"/>
  <c r="AC101" i="39"/>
  <c r="AB101" i="39"/>
  <c r="AA101" i="39"/>
  <c r="Z101" i="39"/>
  <c r="AE100" i="39"/>
  <c r="AD100" i="39"/>
  <c r="AC100" i="39"/>
  <c r="AB100" i="39"/>
  <c r="AA100" i="39"/>
  <c r="Z100" i="39"/>
  <c r="AE99" i="39"/>
  <c r="AD99" i="39"/>
  <c r="AC99" i="39"/>
  <c r="AB99" i="39"/>
  <c r="AA99" i="39"/>
  <c r="Z99" i="39"/>
  <c r="AE98" i="39"/>
  <c r="AD98" i="39"/>
  <c r="AC98" i="39"/>
  <c r="AB98" i="39"/>
  <c r="AA98" i="39"/>
  <c r="Z98" i="39"/>
  <c r="AE97" i="39"/>
  <c r="AD97" i="39"/>
  <c r="AC97" i="39"/>
  <c r="AB97" i="39"/>
  <c r="AA97" i="39"/>
  <c r="Z97" i="39"/>
  <c r="AE96" i="39"/>
  <c r="AD96" i="39"/>
  <c r="AC96" i="39"/>
  <c r="AB96" i="39"/>
  <c r="AA96" i="39"/>
  <c r="Z96" i="39"/>
  <c r="AE95" i="39"/>
  <c r="AD95" i="39"/>
  <c r="AC95" i="39"/>
  <c r="AB95" i="39"/>
  <c r="AA95" i="39"/>
  <c r="Z95" i="39"/>
  <c r="AE94" i="39"/>
  <c r="AD94" i="39"/>
  <c r="AC94" i="39"/>
  <c r="AB94" i="39"/>
  <c r="AA94" i="39"/>
  <c r="Z94" i="39"/>
  <c r="AE93" i="39"/>
  <c r="AD93" i="39"/>
  <c r="AC93" i="39"/>
  <c r="AB93" i="39"/>
  <c r="AA93" i="39"/>
  <c r="Z93" i="39"/>
  <c r="AE92" i="39"/>
  <c r="AD92" i="39"/>
  <c r="AC92" i="39"/>
  <c r="AB92" i="39"/>
  <c r="AA92" i="39"/>
  <c r="Z92" i="39"/>
  <c r="AE91" i="39"/>
  <c r="AD91" i="39"/>
  <c r="AC91" i="39"/>
  <c r="AB91" i="39"/>
  <c r="AA91" i="39"/>
  <c r="Z91" i="39"/>
  <c r="AE90" i="39"/>
  <c r="AD90" i="39"/>
  <c r="AC90" i="39"/>
  <c r="AB90" i="39"/>
  <c r="AA90" i="39"/>
  <c r="Z90" i="39"/>
  <c r="AE89" i="39"/>
  <c r="AD89" i="39"/>
  <c r="AC89" i="39"/>
  <c r="AB89" i="39"/>
  <c r="AA89" i="39"/>
  <c r="Z89" i="39"/>
  <c r="AE88" i="39"/>
  <c r="AD88" i="39"/>
  <c r="AC88" i="39"/>
  <c r="AB88" i="39"/>
  <c r="AA88" i="39"/>
  <c r="Z88" i="39"/>
  <c r="AE87" i="39"/>
  <c r="AD87" i="39"/>
  <c r="AC87" i="39"/>
  <c r="AB87" i="39"/>
  <c r="AA87" i="39"/>
  <c r="Z87" i="39"/>
  <c r="AE86" i="39"/>
  <c r="AD86" i="39"/>
  <c r="AC86" i="39"/>
  <c r="AB86" i="39"/>
  <c r="AA86" i="39"/>
  <c r="Z86" i="39"/>
  <c r="AE85" i="39"/>
  <c r="AD85" i="39"/>
  <c r="AC85" i="39"/>
  <c r="AB85" i="39"/>
  <c r="AA85" i="39"/>
  <c r="Z85" i="39"/>
  <c r="AE84" i="39"/>
  <c r="AD84" i="39"/>
  <c r="AC84" i="39"/>
  <c r="AB84" i="39"/>
  <c r="AA84" i="39"/>
  <c r="Z84" i="39"/>
  <c r="AE83" i="39"/>
  <c r="AD83" i="39"/>
  <c r="AC83" i="39"/>
  <c r="AB83" i="39"/>
  <c r="AA83" i="39"/>
  <c r="Z83" i="39"/>
  <c r="AE82" i="39"/>
  <c r="AD82" i="39"/>
  <c r="AC82" i="39"/>
  <c r="AB82" i="39"/>
  <c r="AA82" i="39"/>
  <c r="Z82" i="39"/>
  <c r="AE81" i="39"/>
  <c r="AD81" i="39"/>
  <c r="AC81" i="39"/>
  <c r="AB81" i="39"/>
  <c r="AA81" i="39"/>
  <c r="Z81" i="39"/>
  <c r="AE80" i="39"/>
  <c r="AD80" i="39"/>
  <c r="AC80" i="39"/>
  <c r="AB80" i="39"/>
  <c r="AA80" i="39"/>
  <c r="Z80" i="39"/>
  <c r="AE79" i="39"/>
  <c r="AD79" i="39"/>
  <c r="AC79" i="39"/>
  <c r="AB79" i="39"/>
  <c r="AA79" i="39"/>
  <c r="Z79" i="39"/>
  <c r="AE78" i="39"/>
  <c r="AD78" i="39"/>
  <c r="AC78" i="39"/>
  <c r="AB78" i="39"/>
  <c r="AA78" i="39"/>
  <c r="Z78" i="39"/>
  <c r="AE77" i="39"/>
  <c r="AD77" i="39"/>
  <c r="AC77" i="39"/>
  <c r="AB77" i="39"/>
  <c r="AA77" i="39"/>
  <c r="Z77" i="39"/>
  <c r="AE76" i="39"/>
  <c r="AD76" i="39"/>
  <c r="AC76" i="39"/>
  <c r="AB76" i="39"/>
  <c r="AA76" i="39"/>
  <c r="Z76" i="39"/>
  <c r="AE75" i="39"/>
  <c r="AD75" i="39"/>
  <c r="AC75" i="39"/>
  <c r="AB75" i="39"/>
  <c r="AA75" i="39"/>
  <c r="Z75" i="39"/>
  <c r="AE74" i="39"/>
  <c r="AD74" i="39"/>
  <c r="AC74" i="39"/>
  <c r="AB74" i="39"/>
  <c r="AA74" i="39"/>
  <c r="Z74" i="39"/>
  <c r="AE73" i="39"/>
  <c r="AD73" i="39"/>
  <c r="AC73" i="39"/>
  <c r="AB73" i="39"/>
  <c r="AA73" i="39"/>
  <c r="Z73" i="39"/>
  <c r="AE72" i="39"/>
  <c r="AD72" i="39"/>
  <c r="AC72" i="39"/>
  <c r="AB72" i="39"/>
  <c r="AA72" i="39"/>
  <c r="Z72" i="39"/>
  <c r="AE71" i="39"/>
  <c r="AD71" i="39"/>
  <c r="AC71" i="39"/>
  <c r="AB71" i="39"/>
  <c r="AA71" i="39"/>
  <c r="Z71" i="39"/>
  <c r="AE70" i="39"/>
  <c r="AD70" i="39"/>
  <c r="AC70" i="39"/>
  <c r="AB70" i="39"/>
  <c r="AA70" i="39"/>
  <c r="Z70" i="39"/>
  <c r="AE69" i="39"/>
  <c r="AD69" i="39"/>
  <c r="AC69" i="39"/>
  <c r="AB69" i="39"/>
  <c r="AA69" i="39"/>
  <c r="Z69" i="39"/>
  <c r="AE68" i="39"/>
  <c r="AD68" i="39"/>
  <c r="AC68" i="39"/>
  <c r="AB68" i="39"/>
  <c r="AA68" i="39"/>
  <c r="Z68" i="39"/>
  <c r="AE67" i="39"/>
  <c r="AD67" i="39"/>
  <c r="AC67" i="39"/>
  <c r="AB67" i="39"/>
  <c r="AA67" i="39"/>
  <c r="Z67" i="39"/>
  <c r="AE66" i="39"/>
  <c r="AD66" i="39"/>
  <c r="AC66" i="39"/>
  <c r="AB66" i="39"/>
  <c r="AA66" i="39"/>
  <c r="Z66" i="39"/>
  <c r="AE65" i="39"/>
  <c r="AD65" i="39"/>
  <c r="AC65" i="39"/>
  <c r="AB65" i="39"/>
  <c r="AA65" i="39"/>
  <c r="Z65" i="39"/>
  <c r="AE64" i="39"/>
  <c r="AD64" i="39"/>
  <c r="AC64" i="39"/>
  <c r="AB64" i="39"/>
  <c r="AA64" i="39"/>
  <c r="Z64" i="39"/>
  <c r="AE63" i="39"/>
  <c r="AD63" i="39"/>
  <c r="AC63" i="39"/>
  <c r="AB63" i="39"/>
  <c r="AA63" i="39"/>
  <c r="Z63" i="39"/>
  <c r="AE62" i="39"/>
  <c r="AD62" i="39"/>
  <c r="AC62" i="39"/>
  <c r="AB62" i="39"/>
  <c r="AA62" i="39"/>
  <c r="Z62" i="39"/>
  <c r="AE61" i="39"/>
  <c r="AD61" i="39"/>
  <c r="AC61" i="39"/>
  <c r="AB61" i="39"/>
  <c r="AA61" i="39"/>
  <c r="Z61" i="39"/>
  <c r="AE60" i="39"/>
  <c r="AD60" i="39"/>
  <c r="AC60" i="39"/>
  <c r="AB60" i="39"/>
  <c r="AA60" i="39"/>
  <c r="Z60" i="39"/>
  <c r="AE59" i="39"/>
  <c r="AD59" i="39"/>
  <c r="AC59" i="39"/>
  <c r="AB59" i="39"/>
  <c r="AA59" i="39"/>
  <c r="Z59" i="39"/>
  <c r="AE58" i="39"/>
  <c r="AD58" i="39"/>
  <c r="AC58" i="39"/>
  <c r="AB58" i="39"/>
  <c r="AA58" i="39"/>
  <c r="Z58" i="39"/>
  <c r="AE57" i="39"/>
  <c r="AD57" i="39"/>
  <c r="AC57" i="39"/>
  <c r="AB57" i="39"/>
  <c r="AA57" i="39"/>
  <c r="Z57" i="39"/>
  <c r="AE56" i="39"/>
  <c r="AD56" i="39"/>
  <c r="AC56" i="39"/>
  <c r="AB56" i="39"/>
  <c r="AA56" i="39"/>
  <c r="Z56" i="39"/>
  <c r="AE55" i="39"/>
  <c r="AD55" i="39"/>
  <c r="AC55" i="39"/>
  <c r="AB55" i="39"/>
  <c r="AA55" i="39"/>
  <c r="Z55" i="39"/>
  <c r="AE54" i="39"/>
  <c r="AD54" i="39"/>
  <c r="AC54" i="39"/>
  <c r="AB54" i="39"/>
  <c r="AA54" i="39"/>
  <c r="Z54" i="39"/>
  <c r="AE53" i="39"/>
  <c r="AD53" i="39"/>
  <c r="AC53" i="39"/>
  <c r="AB53" i="39"/>
  <c r="AA53" i="39"/>
  <c r="Z53" i="39"/>
  <c r="AE52" i="39"/>
  <c r="AD52" i="39"/>
  <c r="AC52" i="39"/>
  <c r="AB52" i="39"/>
  <c r="AA52" i="39"/>
  <c r="Z52" i="39"/>
  <c r="AE51" i="39"/>
  <c r="AD51" i="39"/>
  <c r="AC51" i="39"/>
  <c r="AB51" i="39"/>
  <c r="AA51" i="39"/>
  <c r="Z51" i="39"/>
  <c r="AE50" i="39"/>
  <c r="AD50" i="39"/>
  <c r="AC50" i="39"/>
  <c r="AB50" i="39"/>
  <c r="AA50" i="39"/>
  <c r="Z50" i="39"/>
  <c r="AE49" i="39"/>
  <c r="AD49" i="39"/>
  <c r="AC49" i="39"/>
  <c r="AB49" i="39"/>
  <c r="AA49" i="39"/>
  <c r="Z49" i="39"/>
  <c r="AE48" i="39"/>
  <c r="AD48" i="39"/>
  <c r="AC48" i="39"/>
  <c r="AB48" i="39"/>
  <c r="AA48" i="39"/>
  <c r="Z48" i="39"/>
  <c r="AE47" i="39"/>
  <c r="AD47" i="39"/>
  <c r="AC47" i="39"/>
  <c r="AB47" i="39"/>
  <c r="AA47" i="39"/>
  <c r="Z47" i="39"/>
  <c r="AE46" i="39"/>
  <c r="AD46" i="39"/>
  <c r="AC46" i="39"/>
  <c r="AB46" i="39"/>
  <c r="AA46" i="39"/>
  <c r="Z46" i="39"/>
  <c r="AE45" i="39"/>
  <c r="AD45" i="39"/>
  <c r="AC45" i="39"/>
  <c r="AB45" i="39"/>
  <c r="AA45" i="39"/>
  <c r="Z45" i="39"/>
  <c r="AE44" i="39"/>
  <c r="AD44" i="39"/>
  <c r="AC44" i="39"/>
  <c r="AB44" i="39"/>
  <c r="AA44" i="39"/>
  <c r="Z44" i="39"/>
  <c r="AE43" i="39"/>
  <c r="AD43" i="39"/>
  <c r="AC43" i="39"/>
  <c r="AB43" i="39"/>
  <c r="AA43" i="39"/>
  <c r="Z43" i="39"/>
  <c r="AE42" i="39"/>
  <c r="AD42" i="39"/>
  <c r="AC42" i="39"/>
  <c r="AB42" i="39"/>
  <c r="AA42" i="39"/>
  <c r="Z42" i="39"/>
  <c r="AE41" i="39"/>
  <c r="AD41" i="39"/>
  <c r="AC41" i="39"/>
  <c r="AB41" i="39"/>
  <c r="AA41" i="39"/>
  <c r="Z41" i="39"/>
  <c r="AE40" i="39"/>
  <c r="AD40" i="39"/>
  <c r="AC40" i="39"/>
  <c r="AB40" i="39"/>
  <c r="AA40" i="39"/>
  <c r="Z40" i="39"/>
  <c r="AE39" i="39"/>
  <c r="AD39" i="39"/>
  <c r="AC39" i="39"/>
  <c r="AB39" i="39"/>
  <c r="AA39" i="39"/>
  <c r="Z39" i="39"/>
  <c r="AE38" i="39"/>
  <c r="AD38" i="39"/>
  <c r="AC38" i="39"/>
  <c r="AB38" i="39"/>
  <c r="AA38" i="39"/>
  <c r="Z38" i="39"/>
  <c r="AE37" i="39"/>
  <c r="AD37" i="39"/>
  <c r="AC37" i="39"/>
  <c r="AB37" i="39"/>
  <c r="AA37" i="39"/>
  <c r="Z37" i="39"/>
  <c r="AE36" i="39"/>
  <c r="AD36" i="39"/>
  <c r="AC36" i="39"/>
  <c r="AB36" i="39"/>
  <c r="AA36" i="39"/>
  <c r="Z36" i="39"/>
  <c r="AE35" i="39"/>
  <c r="AD35" i="39"/>
  <c r="AC35" i="39"/>
  <c r="AB35" i="39"/>
  <c r="AA35" i="39"/>
  <c r="Z35" i="39"/>
  <c r="AE34" i="39"/>
  <c r="AD34" i="39"/>
  <c r="AC34" i="39"/>
  <c r="AB34" i="39"/>
  <c r="AA34" i="39"/>
  <c r="Z34" i="39"/>
  <c r="AE33" i="39"/>
  <c r="AD33" i="39"/>
  <c r="AC33" i="39"/>
  <c r="AB33" i="39"/>
  <c r="AA33" i="39"/>
  <c r="Z33" i="39"/>
  <c r="AE32" i="39"/>
  <c r="AD32" i="39"/>
  <c r="AC32" i="39"/>
  <c r="AB32" i="39"/>
  <c r="AA32" i="39"/>
  <c r="Z32" i="39"/>
  <c r="AE31" i="39"/>
  <c r="AD31" i="39"/>
  <c r="AC31" i="39"/>
  <c r="AB31" i="39"/>
  <c r="AA31" i="39"/>
  <c r="Z31" i="39"/>
  <c r="AE30" i="39"/>
  <c r="AD30" i="39"/>
  <c r="AC30" i="39"/>
  <c r="AB30" i="39"/>
  <c r="AA30" i="39"/>
  <c r="Z30" i="39"/>
  <c r="AE29" i="39"/>
  <c r="AD29" i="39"/>
  <c r="AC29" i="39"/>
  <c r="AB29" i="39"/>
  <c r="AA29" i="39"/>
  <c r="Z29" i="39"/>
  <c r="AE28" i="39"/>
  <c r="AD28" i="39"/>
  <c r="AC28" i="39"/>
  <c r="AB28" i="39"/>
  <c r="AA28" i="39"/>
  <c r="Z28" i="39"/>
  <c r="AE27" i="39"/>
  <c r="AD27" i="39"/>
  <c r="AC27" i="39"/>
  <c r="AB27" i="39"/>
  <c r="AA27" i="39"/>
  <c r="Z27" i="39"/>
  <c r="AE26" i="39"/>
  <c r="AD26" i="39"/>
  <c r="AC26" i="39"/>
  <c r="AB26" i="39"/>
  <c r="AA26" i="39"/>
  <c r="Z26" i="39"/>
  <c r="AE25" i="39"/>
  <c r="AD25" i="39"/>
  <c r="AC25" i="39"/>
  <c r="AB25" i="39"/>
  <c r="AA25" i="39"/>
  <c r="Z25" i="39"/>
  <c r="AE24" i="39"/>
  <c r="AD24" i="39"/>
  <c r="AC24" i="39"/>
  <c r="AB24" i="39"/>
  <c r="AA24" i="39"/>
  <c r="Z24" i="39"/>
  <c r="AE23" i="39"/>
  <c r="AD23" i="39"/>
  <c r="AC23" i="39"/>
  <c r="AB23" i="39"/>
  <c r="AA23" i="39"/>
  <c r="Z23" i="39"/>
  <c r="AE22" i="39"/>
  <c r="AD22" i="39"/>
  <c r="AC22" i="39"/>
  <c r="AB22" i="39"/>
  <c r="AA22" i="39"/>
  <c r="Z22" i="39"/>
  <c r="AE21" i="39"/>
  <c r="AD21" i="39"/>
  <c r="AC21" i="39"/>
  <c r="AB21" i="39"/>
  <c r="AA21" i="39"/>
  <c r="Z21" i="39"/>
  <c r="AE20" i="39"/>
  <c r="AD20" i="39"/>
  <c r="AC20" i="39"/>
  <c r="AB20" i="39"/>
  <c r="AA20" i="39"/>
  <c r="Z20" i="39"/>
  <c r="AE19" i="39"/>
  <c r="AD19" i="39"/>
  <c r="AC19" i="39"/>
  <c r="AB19" i="39"/>
  <c r="AA19" i="39"/>
  <c r="Z19" i="39"/>
  <c r="AE18" i="39"/>
  <c r="AD18" i="39"/>
  <c r="AC18" i="39"/>
  <c r="AB18" i="39"/>
  <c r="AA18" i="39"/>
  <c r="Z18" i="39"/>
  <c r="AE17" i="39"/>
  <c r="AD17" i="39"/>
  <c r="AC17" i="39"/>
  <c r="AB17" i="39"/>
  <c r="AA17" i="39"/>
  <c r="Z17" i="39"/>
  <c r="AE16" i="39"/>
  <c r="AD16" i="39"/>
  <c r="AC16" i="39"/>
  <c r="AB16" i="39"/>
  <c r="AA16" i="39"/>
  <c r="Z16" i="39"/>
  <c r="AE15" i="39"/>
  <c r="AD15" i="39"/>
  <c r="AC15" i="39"/>
  <c r="AB15" i="39"/>
  <c r="AA15" i="39"/>
  <c r="Z15" i="39"/>
  <c r="AE14" i="39"/>
  <c r="AD14" i="39"/>
  <c r="AC14" i="39"/>
  <c r="AB14" i="39"/>
  <c r="AA14" i="39"/>
  <c r="Z14" i="39"/>
  <c r="AE13" i="39"/>
  <c r="AD13" i="39"/>
  <c r="AC13" i="39"/>
  <c r="AB13" i="39"/>
  <c r="AA13" i="39"/>
  <c r="Z13" i="39"/>
  <c r="AE12" i="39"/>
  <c r="AD12" i="39"/>
  <c r="AC12" i="39"/>
  <c r="AB12" i="39"/>
  <c r="AA12" i="39"/>
  <c r="Z12" i="39"/>
  <c r="AE11" i="39"/>
  <c r="AD11" i="39"/>
  <c r="AC11" i="39"/>
  <c r="AB11" i="39"/>
  <c r="AA11" i="39"/>
  <c r="Z11" i="39"/>
  <c r="AE10" i="39"/>
  <c r="AD10" i="39"/>
  <c r="AC10" i="39"/>
  <c r="AB10" i="39"/>
  <c r="AA10" i="39"/>
  <c r="Z10" i="39"/>
  <c r="AE9" i="39"/>
  <c r="AD9" i="39"/>
  <c r="AC9" i="39"/>
  <c r="AB9" i="39"/>
  <c r="AA9" i="39"/>
  <c r="Z9" i="39"/>
  <c r="AE8" i="39"/>
  <c r="AD8" i="39"/>
  <c r="AC8" i="39"/>
  <c r="AB8" i="39"/>
  <c r="AA8" i="39"/>
  <c r="Z8" i="39"/>
  <c r="AE7" i="39"/>
  <c r="AD7" i="39"/>
  <c r="AC7" i="39"/>
  <c r="AB7" i="39"/>
  <c r="AA7" i="39"/>
  <c r="Z7" i="39"/>
  <c r="AE6" i="39"/>
  <c r="AD6" i="39"/>
  <c r="AC6" i="39"/>
  <c r="AB6" i="39"/>
  <c r="AA6" i="39"/>
  <c r="Z6" i="39"/>
  <c r="T7" i="38" l="1"/>
  <c r="D7" i="38" l="1"/>
  <c r="E7" i="38"/>
  <c r="G7" i="38"/>
  <c r="K7" i="38" s="1"/>
  <c r="M7" i="38"/>
  <c r="N7" i="38"/>
  <c r="W7" i="38"/>
  <c r="AR7" i="38"/>
  <c r="J7" i="38" l="1"/>
  <c r="I7" i="38"/>
  <c r="X7" i="38"/>
  <c r="AR256" i="38"/>
  <c r="T256" i="38"/>
  <c r="N256" i="38"/>
  <c r="M256" i="38"/>
  <c r="K256" i="38"/>
  <c r="J256" i="38"/>
  <c r="I256" i="38"/>
  <c r="G256" i="38"/>
  <c r="E256" i="38"/>
  <c r="D256" i="38"/>
  <c r="AR255" i="38"/>
  <c r="T255" i="38"/>
  <c r="N255" i="38"/>
  <c r="M255" i="38"/>
  <c r="K255" i="38"/>
  <c r="J255" i="38"/>
  <c r="I255" i="38"/>
  <c r="G255" i="38"/>
  <c r="E255" i="38"/>
  <c r="D255" i="38"/>
  <c r="AR254" i="38"/>
  <c r="T254" i="38"/>
  <c r="X254" i="38" s="1"/>
  <c r="N254" i="38"/>
  <c r="M254" i="38"/>
  <c r="K254" i="38"/>
  <c r="J254" i="38"/>
  <c r="I254" i="38"/>
  <c r="G254" i="38"/>
  <c r="E254" i="38"/>
  <c r="D254" i="38"/>
  <c r="AR253" i="38"/>
  <c r="T253" i="38"/>
  <c r="X253" i="38" s="1"/>
  <c r="N253" i="38"/>
  <c r="M253" i="38"/>
  <c r="K253" i="38"/>
  <c r="J253" i="38"/>
  <c r="I253" i="38"/>
  <c r="G253" i="38"/>
  <c r="E253" i="38"/>
  <c r="D253" i="38"/>
  <c r="AR252" i="38"/>
  <c r="T252" i="38"/>
  <c r="X252" i="38" s="1"/>
  <c r="N252" i="38"/>
  <c r="M252" i="38"/>
  <c r="K252" i="38"/>
  <c r="J252" i="38"/>
  <c r="I252" i="38"/>
  <c r="G252" i="38"/>
  <c r="E252" i="38"/>
  <c r="D252" i="38"/>
  <c r="AR251" i="38"/>
  <c r="T251" i="38"/>
  <c r="N251" i="38"/>
  <c r="M251" i="38"/>
  <c r="K251" i="38"/>
  <c r="J251" i="38"/>
  <c r="I251" i="38"/>
  <c r="G251" i="38"/>
  <c r="E251" i="38"/>
  <c r="D251" i="38"/>
  <c r="AR250" i="38"/>
  <c r="T250" i="38"/>
  <c r="X250" i="38" s="1"/>
  <c r="N250" i="38"/>
  <c r="M250" i="38"/>
  <c r="K250" i="38"/>
  <c r="J250" i="38"/>
  <c r="I250" i="38"/>
  <c r="G250" i="38"/>
  <c r="E250" i="38"/>
  <c r="D250" i="38"/>
  <c r="AR249" i="38"/>
  <c r="W249" i="38"/>
  <c r="T249" i="38"/>
  <c r="X249" i="38" s="1"/>
  <c r="N249" i="38"/>
  <c r="M249" i="38"/>
  <c r="K249" i="38"/>
  <c r="J249" i="38"/>
  <c r="I249" i="38"/>
  <c r="G249" i="38"/>
  <c r="E249" i="38"/>
  <c r="D249" i="38"/>
  <c r="AR248" i="38"/>
  <c r="T248" i="38"/>
  <c r="N248" i="38"/>
  <c r="M248" i="38"/>
  <c r="K248" i="38"/>
  <c r="J248" i="38"/>
  <c r="I248" i="38"/>
  <c r="G248" i="38"/>
  <c r="E248" i="38"/>
  <c r="D248" i="38"/>
  <c r="AR247" i="38"/>
  <c r="T247" i="38"/>
  <c r="N247" i="38"/>
  <c r="M247" i="38"/>
  <c r="K247" i="38"/>
  <c r="J247" i="38"/>
  <c r="I247" i="38"/>
  <c r="G247" i="38"/>
  <c r="E247" i="38"/>
  <c r="D247" i="38"/>
  <c r="AR246" i="38"/>
  <c r="T246" i="38"/>
  <c r="X246" i="38" s="1"/>
  <c r="N246" i="38"/>
  <c r="M246" i="38"/>
  <c r="K246" i="38"/>
  <c r="J246" i="38"/>
  <c r="I246" i="38"/>
  <c r="G246" i="38"/>
  <c r="E246" i="38"/>
  <c r="D246" i="38"/>
  <c r="AR245" i="38"/>
  <c r="T245" i="38"/>
  <c r="X245" i="38" s="1"/>
  <c r="N245" i="38"/>
  <c r="M245" i="38"/>
  <c r="K245" i="38"/>
  <c r="J245" i="38"/>
  <c r="I245" i="38"/>
  <c r="G245" i="38"/>
  <c r="E245" i="38"/>
  <c r="D245" i="38"/>
  <c r="AR244" i="38"/>
  <c r="T244" i="38"/>
  <c r="X244" i="38" s="1"/>
  <c r="N244" i="38"/>
  <c r="M244" i="38"/>
  <c r="K244" i="38"/>
  <c r="J244" i="38"/>
  <c r="I244" i="38"/>
  <c r="G244" i="38"/>
  <c r="E244" i="38"/>
  <c r="D244" i="38"/>
  <c r="AR243" i="38"/>
  <c r="T243" i="38"/>
  <c r="N243" i="38"/>
  <c r="M243" i="38"/>
  <c r="K243" i="38"/>
  <c r="J243" i="38"/>
  <c r="I243" i="38"/>
  <c r="G243" i="38"/>
  <c r="E243" i="38"/>
  <c r="D243" i="38"/>
  <c r="AR242" i="38"/>
  <c r="T242" i="38"/>
  <c r="X242" i="38" s="1"/>
  <c r="N242" i="38"/>
  <c r="M242" i="38"/>
  <c r="K242" i="38"/>
  <c r="J242" i="38"/>
  <c r="I242" i="38"/>
  <c r="G242" i="38"/>
  <c r="E242" i="38"/>
  <c r="D242" i="38"/>
  <c r="AR241" i="38"/>
  <c r="T241" i="38"/>
  <c r="X241" i="38" s="1"/>
  <c r="N241" i="38"/>
  <c r="M241" i="38"/>
  <c r="K241" i="38"/>
  <c r="J241" i="38"/>
  <c r="I241" i="38"/>
  <c r="G241" i="38"/>
  <c r="E241" i="38"/>
  <c r="D241" i="38"/>
  <c r="AR240" i="38"/>
  <c r="T240" i="38"/>
  <c r="N240" i="38"/>
  <c r="M240" i="38"/>
  <c r="K240" i="38"/>
  <c r="J240" i="38"/>
  <c r="I240" i="38"/>
  <c r="G240" i="38"/>
  <c r="E240" i="38"/>
  <c r="D240" i="38"/>
  <c r="AR239" i="38"/>
  <c r="T239" i="38"/>
  <c r="N239" i="38"/>
  <c r="M239" i="38"/>
  <c r="K239" i="38"/>
  <c r="J239" i="38"/>
  <c r="I239" i="38"/>
  <c r="G239" i="38"/>
  <c r="E239" i="38"/>
  <c r="D239" i="38"/>
  <c r="AR238" i="38"/>
  <c r="T238" i="38"/>
  <c r="X238" i="38" s="1"/>
  <c r="N238" i="38"/>
  <c r="M238" i="38"/>
  <c r="K238" i="38"/>
  <c r="J238" i="38"/>
  <c r="I238" i="38"/>
  <c r="G238" i="38"/>
  <c r="E238" i="38"/>
  <c r="D238" i="38"/>
  <c r="AR237" i="38"/>
  <c r="T237" i="38"/>
  <c r="X237" i="38" s="1"/>
  <c r="N237" i="38"/>
  <c r="M237" i="38"/>
  <c r="K237" i="38"/>
  <c r="J237" i="38"/>
  <c r="I237" i="38"/>
  <c r="G237" i="38"/>
  <c r="E237" i="38"/>
  <c r="D237" i="38"/>
  <c r="AR236" i="38"/>
  <c r="T236" i="38"/>
  <c r="X236" i="38" s="1"/>
  <c r="N236" i="38"/>
  <c r="M236" i="38"/>
  <c r="K236" i="38"/>
  <c r="J236" i="38"/>
  <c r="I236" i="38"/>
  <c r="G236" i="38"/>
  <c r="E236" i="38"/>
  <c r="D236" i="38"/>
  <c r="AR235" i="38"/>
  <c r="T235" i="38"/>
  <c r="N235" i="38"/>
  <c r="M235" i="38"/>
  <c r="K235" i="38"/>
  <c r="J235" i="38"/>
  <c r="I235" i="38"/>
  <c r="G235" i="38"/>
  <c r="E235" i="38"/>
  <c r="D235" i="38"/>
  <c r="AR234" i="38"/>
  <c r="T234" i="38"/>
  <c r="X234" i="38" s="1"/>
  <c r="N234" i="38"/>
  <c r="M234" i="38"/>
  <c r="K234" i="38"/>
  <c r="J234" i="38"/>
  <c r="I234" i="38"/>
  <c r="G234" i="38"/>
  <c r="E234" i="38"/>
  <c r="D234" i="38"/>
  <c r="AR233" i="38"/>
  <c r="T233" i="38"/>
  <c r="X233" i="38" s="1"/>
  <c r="N233" i="38"/>
  <c r="M233" i="38"/>
  <c r="K233" i="38"/>
  <c r="J233" i="38"/>
  <c r="I233" i="38"/>
  <c r="G233" i="38"/>
  <c r="E233" i="38"/>
  <c r="D233" i="38"/>
  <c r="AR232" i="38"/>
  <c r="T232" i="38"/>
  <c r="N232" i="38"/>
  <c r="M232" i="38"/>
  <c r="K232" i="38"/>
  <c r="J232" i="38"/>
  <c r="I232" i="38"/>
  <c r="G232" i="38"/>
  <c r="E232" i="38"/>
  <c r="D232" i="38"/>
  <c r="AR231" i="38"/>
  <c r="T231" i="38"/>
  <c r="N231" i="38"/>
  <c r="M231" i="38"/>
  <c r="K231" i="38"/>
  <c r="J231" i="38"/>
  <c r="I231" i="38"/>
  <c r="G231" i="38"/>
  <c r="E231" i="38"/>
  <c r="D231" i="38"/>
  <c r="AR230" i="38"/>
  <c r="T230" i="38"/>
  <c r="X230" i="38" s="1"/>
  <c r="N230" i="38"/>
  <c r="M230" i="38"/>
  <c r="K230" i="38"/>
  <c r="J230" i="38"/>
  <c r="I230" i="38"/>
  <c r="G230" i="38"/>
  <c r="E230" i="38"/>
  <c r="D230" i="38"/>
  <c r="AR229" i="38"/>
  <c r="W229" i="38"/>
  <c r="T229" i="38"/>
  <c r="X229" i="38" s="1"/>
  <c r="N229" i="38"/>
  <c r="M229" i="38"/>
  <c r="K229" i="38"/>
  <c r="J229" i="38"/>
  <c r="I229" i="38"/>
  <c r="G229" i="38"/>
  <c r="E229" i="38"/>
  <c r="D229" i="38"/>
  <c r="AR228" i="38"/>
  <c r="T228" i="38"/>
  <c r="X228" i="38" s="1"/>
  <c r="N228" i="38"/>
  <c r="M228" i="38"/>
  <c r="K228" i="38"/>
  <c r="J228" i="38"/>
  <c r="I228" i="38"/>
  <c r="G228" i="38"/>
  <c r="E228" i="38"/>
  <c r="D228" i="38"/>
  <c r="AR227" i="38"/>
  <c r="T227" i="38"/>
  <c r="N227" i="38"/>
  <c r="M227" i="38"/>
  <c r="K227" i="38"/>
  <c r="J227" i="38"/>
  <c r="I227" i="38"/>
  <c r="G227" i="38"/>
  <c r="E227" i="38"/>
  <c r="D227" i="38"/>
  <c r="AR226" i="38"/>
  <c r="T226" i="38"/>
  <c r="X226" i="38" s="1"/>
  <c r="N226" i="38"/>
  <c r="M226" i="38"/>
  <c r="K226" i="38"/>
  <c r="J226" i="38"/>
  <c r="I226" i="38"/>
  <c r="G226" i="38"/>
  <c r="E226" i="38"/>
  <c r="D226" i="38"/>
  <c r="AR225" i="38"/>
  <c r="T225" i="38"/>
  <c r="X225" i="38" s="1"/>
  <c r="N225" i="38"/>
  <c r="M225" i="38"/>
  <c r="K225" i="38"/>
  <c r="J225" i="38"/>
  <c r="I225" i="38"/>
  <c r="G225" i="38"/>
  <c r="E225" i="38"/>
  <c r="D225" i="38"/>
  <c r="AR224" i="38"/>
  <c r="T224" i="38"/>
  <c r="N224" i="38"/>
  <c r="M224" i="38"/>
  <c r="K224" i="38"/>
  <c r="J224" i="38"/>
  <c r="I224" i="38"/>
  <c r="G224" i="38"/>
  <c r="E224" i="38"/>
  <c r="D224" i="38"/>
  <c r="AR223" i="38"/>
  <c r="T223" i="38"/>
  <c r="N223" i="38"/>
  <c r="M223" i="38"/>
  <c r="K223" i="38"/>
  <c r="J223" i="38"/>
  <c r="I223" i="38"/>
  <c r="G223" i="38"/>
  <c r="E223" i="38"/>
  <c r="D223" i="38"/>
  <c r="AR222" i="38"/>
  <c r="T222" i="38"/>
  <c r="X222" i="38" s="1"/>
  <c r="N222" i="38"/>
  <c r="M222" i="38"/>
  <c r="K222" i="38"/>
  <c r="J222" i="38"/>
  <c r="I222" i="38"/>
  <c r="G222" i="38"/>
  <c r="E222" i="38"/>
  <c r="D222" i="38"/>
  <c r="AR221" i="38"/>
  <c r="T221" i="38"/>
  <c r="X221" i="38" s="1"/>
  <c r="N221" i="38"/>
  <c r="M221" i="38"/>
  <c r="K221" i="38"/>
  <c r="J221" i="38"/>
  <c r="I221" i="38"/>
  <c r="G221" i="38"/>
  <c r="E221" i="38"/>
  <c r="D221" i="38"/>
  <c r="AR220" i="38"/>
  <c r="T220" i="38"/>
  <c r="X220" i="38" s="1"/>
  <c r="N220" i="38"/>
  <c r="M220" i="38"/>
  <c r="K220" i="38"/>
  <c r="J220" i="38"/>
  <c r="I220" i="38"/>
  <c r="G220" i="38"/>
  <c r="E220" i="38"/>
  <c r="D220" i="38"/>
  <c r="AR219" i="38"/>
  <c r="T219" i="38"/>
  <c r="N219" i="38"/>
  <c r="M219" i="38"/>
  <c r="K219" i="38"/>
  <c r="J219" i="38"/>
  <c r="I219" i="38"/>
  <c r="G219" i="38"/>
  <c r="E219" i="38"/>
  <c r="D219" i="38"/>
  <c r="AR218" i="38"/>
  <c r="T218" i="38"/>
  <c r="X218" i="38" s="1"/>
  <c r="N218" i="38"/>
  <c r="M218" i="38"/>
  <c r="K218" i="38"/>
  <c r="J218" i="38"/>
  <c r="I218" i="38"/>
  <c r="G218" i="38"/>
  <c r="E218" i="38"/>
  <c r="D218" i="38"/>
  <c r="AR217" i="38"/>
  <c r="T217" i="38"/>
  <c r="X217" i="38" s="1"/>
  <c r="N217" i="38"/>
  <c r="M217" i="38"/>
  <c r="K217" i="38"/>
  <c r="J217" i="38"/>
  <c r="I217" i="38"/>
  <c r="G217" i="38"/>
  <c r="E217" i="38"/>
  <c r="D217" i="38"/>
  <c r="AR216" i="38"/>
  <c r="T216" i="38"/>
  <c r="N216" i="38"/>
  <c r="M216" i="38"/>
  <c r="K216" i="38"/>
  <c r="J216" i="38"/>
  <c r="I216" i="38"/>
  <c r="G216" i="38"/>
  <c r="E216" i="38"/>
  <c r="D216" i="38"/>
  <c r="AR215" i="38"/>
  <c r="T215" i="38"/>
  <c r="N215" i="38"/>
  <c r="M215" i="38"/>
  <c r="K215" i="38"/>
  <c r="J215" i="38"/>
  <c r="I215" i="38"/>
  <c r="G215" i="38"/>
  <c r="E215" i="38"/>
  <c r="D215" i="38"/>
  <c r="AR214" i="38"/>
  <c r="T214" i="38"/>
  <c r="X214" i="38" s="1"/>
  <c r="N214" i="38"/>
  <c r="M214" i="38"/>
  <c r="K214" i="38"/>
  <c r="J214" i="38"/>
  <c r="I214" i="38"/>
  <c r="G214" i="38"/>
  <c r="E214" i="38"/>
  <c r="D214" i="38"/>
  <c r="AR213" i="38"/>
  <c r="T213" i="38"/>
  <c r="X213" i="38" s="1"/>
  <c r="N213" i="38"/>
  <c r="M213" i="38"/>
  <c r="K213" i="38"/>
  <c r="J213" i="38"/>
  <c r="I213" i="38"/>
  <c r="G213" i="38"/>
  <c r="E213" i="38"/>
  <c r="D213" i="38"/>
  <c r="AR212" i="38"/>
  <c r="T212" i="38"/>
  <c r="X212" i="38" s="1"/>
  <c r="N212" i="38"/>
  <c r="M212" i="38"/>
  <c r="K212" i="38"/>
  <c r="J212" i="38"/>
  <c r="I212" i="38"/>
  <c r="G212" i="38"/>
  <c r="E212" i="38"/>
  <c r="D212" i="38"/>
  <c r="AR211" i="38"/>
  <c r="T211" i="38"/>
  <c r="N211" i="38"/>
  <c r="M211" i="38"/>
  <c r="K211" i="38"/>
  <c r="J211" i="38"/>
  <c r="I211" i="38"/>
  <c r="G211" i="38"/>
  <c r="E211" i="38"/>
  <c r="D211" i="38"/>
  <c r="AR210" i="38"/>
  <c r="T210" i="38"/>
  <c r="X210" i="38" s="1"/>
  <c r="N210" i="38"/>
  <c r="M210" i="38"/>
  <c r="K210" i="38"/>
  <c r="J210" i="38"/>
  <c r="I210" i="38"/>
  <c r="G210" i="38"/>
  <c r="E210" i="38"/>
  <c r="D210" i="38"/>
  <c r="AR209" i="38"/>
  <c r="W209" i="38"/>
  <c r="T209" i="38"/>
  <c r="X209" i="38" s="1"/>
  <c r="N209" i="38"/>
  <c r="M209" i="38"/>
  <c r="K209" i="38"/>
  <c r="J209" i="38"/>
  <c r="I209" i="38"/>
  <c r="G209" i="38"/>
  <c r="E209" i="38"/>
  <c r="D209" i="38"/>
  <c r="AR208" i="38"/>
  <c r="T208" i="38"/>
  <c r="N208" i="38"/>
  <c r="M208" i="38"/>
  <c r="K208" i="38"/>
  <c r="J208" i="38"/>
  <c r="I208" i="38"/>
  <c r="G208" i="38"/>
  <c r="E208" i="38"/>
  <c r="D208" i="38"/>
  <c r="AR207" i="38"/>
  <c r="T207" i="38"/>
  <c r="N207" i="38"/>
  <c r="M207" i="38"/>
  <c r="K207" i="38"/>
  <c r="J207" i="38"/>
  <c r="I207" i="38"/>
  <c r="G207" i="38"/>
  <c r="E207" i="38"/>
  <c r="D207" i="38"/>
  <c r="AR206" i="38"/>
  <c r="T206" i="38"/>
  <c r="X206" i="38" s="1"/>
  <c r="N206" i="38"/>
  <c r="M206" i="38"/>
  <c r="K206" i="38"/>
  <c r="J206" i="38"/>
  <c r="I206" i="38"/>
  <c r="G206" i="38"/>
  <c r="E206" i="38"/>
  <c r="D206" i="38"/>
  <c r="AR205" i="38"/>
  <c r="T205" i="38"/>
  <c r="X205" i="38" s="1"/>
  <c r="N205" i="38"/>
  <c r="M205" i="38"/>
  <c r="K205" i="38"/>
  <c r="J205" i="38"/>
  <c r="I205" i="38"/>
  <c r="G205" i="38"/>
  <c r="E205" i="38"/>
  <c r="D205" i="38"/>
  <c r="AR204" i="38"/>
  <c r="T204" i="38"/>
  <c r="X204" i="38" s="1"/>
  <c r="N204" i="38"/>
  <c r="M204" i="38"/>
  <c r="K204" i="38"/>
  <c r="J204" i="38"/>
  <c r="I204" i="38"/>
  <c r="G204" i="38"/>
  <c r="E204" i="38"/>
  <c r="D204" i="38"/>
  <c r="AR203" i="38"/>
  <c r="T203" i="38"/>
  <c r="N203" i="38"/>
  <c r="M203" i="38"/>
  <c r="K203" i="38"/>
  <c r="J203" i="38"/>
  <c r="I203" i="38"/>
  <c r="G203" i="38"/>
  <c r="E203" i="38"/>
  <c r="D203" i="38"/>
  <c r="AR202" i="38"/>
  <c r="T202" i="38"/>
  <c r="X202" i="38" s="1"/>
  <c r="N202" i="38"/>
  <c r="M202" i="38"/>
  <c r="K202" i="38"/>
  <c r="J202" i="38"/>
  <c r="I202" i="38"/>
  <c r="G202" i="38"/>
  <c r="E202" i="38"/>
  <c r="D202" i="38"/>
  <c r="AR201" i="38"/>
  <c r="T201" i="38"/>
  <c r="X201" i="38" s="1"/>
  <c r="N201" i="38"/>
  <c r="M201" i="38"/>
  <c r="K201" i="38"/>
  <c r="J201" i="38"/>
  <c r="I201" i="38"/>
  <c r="G201" i="38"/>
  <c r="E201" i="38"/>
  <c r="D201" i="38"/>
  <c r="AR200" i="38"/>
  <c r="T200" i="38"/>
  <c r="N200" i="38"/>
  <c r="M200" i="38"/>
  <c r="K200" i="38"/>
  <c r="J200" i="38"/>
  <c r="I200" i="38"/>
  <c r="G200" i="38"/>
  <c r="E200" i="38"/>
  <c r="D200" i="38"/>
  <c r="AR199" i="38"/>
  <c r="T199" i="38"/>
  <c r="N199" i="38"/>
  <c r="M199" i="38"/>
  <c r="K199" i="38"/>
  <c r="J199" i="38"/>
  <c r="I199" i="38"/>
  <c r="G199" i="38"/>
  <c r="E199" i="38"/>
  <c r="D199" i="38"/>
  <c r="AR198" i="38"/>
  <c r="T198" i="38"/>
  <c r="X198" i="38" s="1"/>
  <c r="N198" i="38"/>
  <c r="M198" i="38"/>
  <c r="K198" i="38"/>
  <c r="J198" i="38"/>
  <c r="I198" i="38"/>
  <c r="G198" i="38"/>
  <c r="E198" i="38"/>
  <c r="D198" i="38"/>
  <c r="AR197" i="38"/>
  <c r="T197" i="38"/>
  <c r="X197" i="38" s="1"/>
  <c r="N197" i="38"/>
  <c r="M197" i="38"/>
  <c r="K197" i="38"/>
  <c r="J197" i="38"/>
  <c r="I197" i="38"/>
  <c r="G197" i="38"/>
  <c r="E197" i="38"/>
  <c r="D197" i="38"/>
  <c r="AR196" i="38"/>
  <c r="T196" i="38"/>
  <c r="X196" i="38" s="1"/>
  <c r="N196" i="38"/>
  <c r="M196" i="38"/>
  <c r="K196" i="38"/>
  <c r="J196" i="38"/>
  <c r="I196" i="38"/>
  <c r="G196" i="38"/>
  <c r="E196" i="38"/>
  <c r="D196" i="38"/>
  <c r="AR195" i="38"/>
  <c r="T195" i="38"/>
  <c r="N195" i="38"/>
  <c r="M195" i="38"/>
  <c r="K195" i="38"/>
  <c r="J195" i="38"/>
  <c r="I195" i="38"/>
  <c r="G195" i="38"/>
  <c r="E195" i="38"/>
  <c r="D195" i="38"/>
  <c r="AR194" i="38"/>
  <c r="T194" i="38"/>
  <c r="X194" i="38" s="1"/>
  <c r="N194" i="38"/>
  <c r="M194" i="38"/>
  <c r="K194" i="38"/>
  <c r="J194" i="38"/>
  <c r="I194" i="38"/>
  <c r="G194" i="38"/>
  <c r="E194" i="38"/>
  <c r="D194" i="38"/>
  <c r="AR193" i="38"/>
  <c r="W193" i="38"/>
  <c r="T193" i="38"/>
  <c r="X193" i="38" s="1"/>
  <c r="N193" i="38"/>
  <c r="M193" i="38"/>
  <c r="K193" i="38"/>
  <c r="J193" i="38"/>
  <c r="I193" i="38"/>
  <c r="G193" i="38"/>
  <c r="E193" i="38"/>
  <c r="D193" i="38"/>
  <c r="AR192" i="38"/>
  <c r="T192" i="38"/>
  <c r="N192" i="38"/>
  <c r="M192" i="38"/>
  <c r="K192" i="38"/>
  <c r="J192" i="38"/>
  <c r="I192" i="38"/>
  <c r="G192" i="38"/>
  <c r="E192" i="38"/>
  <c r="D192" i="38"/>
  <c r="AR191" i="38"/>
  <c r="T191" i="38"/>
  <c r="N191" i="38"/>
  <c r="M191" i="38"/>
  <c r="K191" i="38"/>
  <c r="J191" i="38"/>
  <c r="I191" i="38"/>
  <c r="G191" i="38"/>
  <c r="E191" i="38"/>
  <c r="D191" i="38"/>
  <c r="AR190" i="38"/>
  <c r="T190" i="38"/>
  <c r="X190" i="38" s="1"/>
  <c r="N190" i="38"/>
  <c r="M190" i="38"/>
  <c r="K190" i="38"/>
  <c r="J190" i="38"/>
  <c r="I190" i="38"/>
  <c r="G190" i="38"/>
  <c r="E190" i="38"/>
  <c r="D190" i="38"/>
  <c r="AR189" i="38"/>
  <c r="T189" i="38"/>
  <c r="X189" i="38" s="1"/>
  <c r="N189" i="38"/>
  <c r="M189" i="38"/>
  <c r="K189" i="38"/>
  <c r="J189" i="38"/>
  <c r="I189" i="38"/>
  <c r="G189" i="38"/>
  <c r="E189" i="38"/>
  <c r="D189" i="38"/>
  <c r="AR188" i="38"/>
  <c r="T188" i="38"/>
  <c r="X188" i="38" s="1"/>
  <c r="N188" i="38"/>
  <c r="M188" i="38"/>
  <c r="K188" i="38"/>
  <c r="J188" i="38"/>
  <c r="I188" i="38"/>
  <c r="G188" i="38"/>
  <c r="E188" i="38"/>
  <c r="D188" i="38"/>
  <c r="AR187" i="38"/>
  <c r="T187" i="38"/>
  <c r="N187" i="38"/>
  <c r="M187" i="38"/>
  <c r="K187" i="38"/>
  <c r="J187" i="38"/>
  <c r="I187" i="38"/>
  <c r="G187" i="38"/>
  <c r="E187" i="38"/>
  <c r="D187" i="38"/>
  <c r="AR186" i="38"/>
  <c r="T186" i="38"/>
  <c r="X186" i="38" s="1"/>
  <c r="N186" i="38"/>
  <c r="M186" i="38"/>
  <c r="K186" i="38"/>
  <c r="J186" i="38"/>
  <c r="I186" i="38"/>
  <c r="G186" i="38"/>
  <c r="E186" i="38"/>
  <c r="D186" i="38"/>
  <c r="AR185" i="38"/>
  <c r="T185" i="38"/>
  <c r="X185" i="38" s="1"/>
  <c r="N185" i="38"/>
  <c r="M185" i="38"/>
  <c r="K185" i="38"/>
  <c r="J185" i="38"/>
  <c r="I185" i="38"/>
  <c r="G185" i="38"/>
  <c r="E185" i="38"/>
  <c r="D185" i="38"/>
  <c r="AR184" i="38"/>
  <c r="T184" i="38"/>
  <c r="N184" i="38"/>
  <c r="M184" i="38"/>
  <c r="K184" i="38"/>
  <c r="J184" i="38"/>
  <c r="I184" i="38"/>
  <c r="G184" i="38"/>
  <c r="E184" i="38"/>
  <c r="D184" i="38"/>
  <c r="AR183" i="38"/>
  <c r="T183" i="38"/>
  <c r="N183" i="38"/>
  <c r="M183" i="38"/>
  <c r="K183" i="38"/>
  <c r="J183" i="38"/>
  <c r="I183" i="38"/>
  <c r="G183" i="38"/>
  <c r="E183" i="38"/>
  <c r="D183" i="38"/>
  <c r="AR182" i="38"/>
  <c r="T182" i="38"/>
  <c r="X182" i="38" s="1"/>
  <c r="N182" i="38"/>
  <c r="M182" i="38"/>
  <c r="K182" i="38"/>
  <c r="J182" i="38"/>
  <c r="I182" i="38"/>
  <c r="G182" i="38"/>
  <c r="E182" i="38"/>
  <c r="D182" i="38"/>
  <c r="AR181" i="38"/>
  <c r="W181" i="38"/>
  <c r="T181" i="38"/>
  <c r="X181" i="38" s="1"/>
  <c r="N181" i="38"/>
  <c r="M181" i="38"/>
  <c r="K181" i="38"/>
  <c r="J181" i="38"/>
  <c r="I181" i="38"/>
  <c r="G181" i="38"/>
  <c r="E181" i="38"/>
  <c r="D181" i="38"/>
  <c r="AR180" i="38"/>
  <c r="T180" i="38"/>
  <c r="X180" i="38" s="1"/>
  <c r="N180" i="38"/>
  <c r="M180" i="38"/>
  <c r="K180" i="38"/>
  <c r="J180" i="38"/>
  <c r="I180" i="38"/>
  <c r="G180" i="38"/>
  <c r="E180" i="38"/>
  <c r="D180" i="38"/>
  <c r="AR179" i="38"/>
  <c r="T179" i="38"/>
  <c r="N179" i="38"/>
  <c r="M179" i="38"/>
  <c r="K179" i="38"/>
  <c r="J179" i="38"/>
  <c r="I179" i="38"/>
  <c r="G179" i="38"/>
  <c r="E179" i="38"/>
  <c r="D179" i="38"/>
  <c r="AR178" i="38"/>
  <c r="T178" i="38"/>
  <c r="X178" i="38" s="1"/>
  <c r="N178" i="38"/>
  <c r="M178" i="38"/>
  <c r="K178" i="38"/>
  <c r="J178" i="38"/>
  <c r="I178" i="38"/>
  <c r="G178" i="38"/>
  <c r="E178" i="38"/>
  <c r="D178" i="38"/>
  <c r="AR177" i="38"/>
  <c r="T177" i="38"/>
  <c r="X177" i="38" s="1"/>
  <c r="N177" i="38"/>
  <c r="M177" i="38"/>
  <c r="K177" i="38"/>
  <c r="J177" i="38"/>
  <c r="I177" i="38"/>
  <c r="G177" i="38"/>
  <c r="E177" i="38"/>
  <c r="D177" i="38"/>
  <c r="AR176" i="38"/>
  <c r="T176" i="38"/>
  <c r="N176" i="38"/>
  <c r="M176" i="38"/>
  <c r="K176" i="38"/>
  <c r="J176" i="38"/>
  <c r="I176" i="38"/>
  <c r="G176" i="38"/>
  <c r="E176" i="38"/>
  <c r="D176" i="38"/>
  <c r="AR175" i="38"/>
  <c r="T175" i="38"/>
  <c r="N175" i="38"/>
  <c r="M175" i="38"/>
  <c r="K175" i="38"/>
  <c r="J175" i="38"/>
  <c r="I175" i="38"/>
  <c r="G175" i="38"/>
  <c r="E175" i="38"/>
  <c r="D175" i="38"/>
  <c r="AR174" i="38"/>
  <c r="T174" i="38"/>
  <c r="X174" i="38" s="1"/>
  <c r="N174" i="38"/>
  <c r="M174" i="38"/>
  <c r="K174" i="38"/>
  <c r="J174" i="38"/>
  <c r="I174" i="38"/>
  <c r="G174" i="38"/>
  <c r="E174" i="38"/>
  <c r="D174" i="38"/>
  <c r="AR173" i="38"/>
  <c r="T173" i="38"/>
  <c r="X173" i="38" s="1"/>
  <c r="N173" i="38"/>
  <c r="M173" i="38"/>
  <c r="K173" i="38"/>
  <c r="J173" i="38"/>
  <c r="I173" i="38"/>
  <c r="G173" i="38"/>
  <c r="E173" i="38"/>
  <c r="D173" i="38"/>
  <c r="AR172" i="38"/>
  <c r="T172" i="38"/>
  <c r="X172" i="38" s="1"/>
  <c r="N172" i="38"/>
  <c r="M172" i="38"/>
  <c r="K172" i="38"/>
  <c r="J172" i="38"/>
  <c r="I172" i="38"/>
  <c r="G172" i="38"/>
  <c r="E172" i="38"/>
  <c r="D172" i="38"/>
  <c r="AR171" i="38"/>
  <c r="T171" i="38"/>
  <c r="X171" i="38" s="1"/>
  <c r="N171" i="38"/>
  <c r="M171" i="38"/>
  <c r="K171" i="38"/>
  <c r="J171" i="38"/>
  <c r="I171" i="38"/>
  <c r="G171" i="38"/>
  <c r="E171" i="38"/>
  <c r="D171" i="38"/>
  <c r="AR170" i="38"/>
  <c r="T170" i="38"/>
  <c r="N170" i="38"/>
  <c r="M170" i="38"/>
  <c r="K170" i="38"/>
  <c r="J170" i="38"/>
  <c r="I170" i="38"/>
  <c r="G170" i="38"/>
  <c r="E170" i="38"/>
  <c r="D170" i="38"/>
  <c r="AR169" i="38"/>
  <c r="T169" i="38"/>
  <c r="X169" i="38" s="1"/>
  <c r="N169" i="38"/>
  <c r="M169" i="38"/>
  <c r="K169" i="38"/>
  <c r="J169" i="38"/>
  <c r="I169" i="38"/>
  <c r="G169" i="38"/>
  <c r="E169" i="38"/>
  <c r="D169" i="38"/>
  <c r="AR168" i="38"/>
  <c r="T168" i="38"/>
  <c r="X168" i="38" s="1"/>
  <c r="N168" i="38"/>
  <c r="M168" i="38"/>
  <c r="K168" i="38"/>
  <c r="J168" i="38"/>
  <c r="I168" i="38"/>
  <c r="G168" i="38"/>
  <c r="E168" i="38"/>
  <c r="D168" i="38"/>
  <c r="AR167" i="38"/>
  <c r="T167" i="38"/>
  <c r="X167" i="38" s="1"/>
  <c r="N167" i="38"/>
  <c r="M167" i="38"/>
  <c r="K167" i="38"/>
  <c r="J167" i="38"/>
  <c r="I167" i="38"/>
  <c r="G167" i="38"/>
  <c r="E167" i="38"/>
  <c r="D167" i="38"/>
  <c r="AR166" i="38"/>
  <c r="T166" i="38"/>
  <c r="N166" i="38"/>
  <c r="M166" i="38"/>
  <c r="K166" i="38"/>
  <c r="J166" i="38"/>
  <c r="I166" i="38"/>
  <c r="G166" i="38"/>
  <c r="E166" i="38"/>
  <c r="D166" i="38"/>
  <c r="AR165" i="38"/>
  <c r="T165" i="38"/>
  <c r="X165" i="38" s="1"/>
  <c r="N165" i="38"/>
  <c r="M165" i="38"/>
  <c r="K165" i="38"/>
  <c r="J165" i="38"/>
  <c r="I165" i="38"/>
  <c r="G165" i="38"/>
  <c r="E165" i="38"/>
  <c r="D165" i="38"/>
  <c r="AR164" i="38"/>
  <c r="T164" i="38"/>
  <c r="X164" i="38" s="1"/>
  <c r="N164" i="38"/>
  <c r="M164" i="38"/>
  <c r="K164" i="38"/>
  <c r="J164" i="38"/>
  <c r="I164" i="38"/>
  <c r="G164" i="38"/>
  <c r="E164" i="38"/>
  <c r="D164" i="38"/>
  <c r="AR163" i="38"/>
  <c r="W163" i="38"/>
  <c r="T163" i="38"/>
  <c r="X163" i="38" s="1"/>
  <c r="N163" i="38"/>
  <c r="M163" i="38"/>
  <c r="K163" i="38"/>
  <c r="J163" i="38"/>
  <c r="I163" i="38"/>
  <c r="G163" i="38"/>
  <c r="E163" i="38"/>
  <c r="D163" i="38"/>
  <c r="AR162" i="38"/>
  <c r="T162" i="38"/>
  <c r="N162" i="38"/>
  <c r="M162" i="38"/>
  <c r="K162" i="38"/>
  <c r="J162" i="38"/>
  <c r="I162" i="38"/>
  <c r="G162" i="38"/>
  <c r="E162" i="38"/>
  <c r="D162" i="38"/>
  <c r="AR161" i="38"/>
  <c r="T161" i="38"/>
  <c r="X161" i="38" s="1"/>
  <c r="N161" i="38"/>
  <c r="M161" i="38"/>
  <c r="K161" i="38"/>
  <c r="J161" i="38"/>
  <c r="I161" i="38"/>
  <c r="G161" i="38"/>
  <c r="E161" i="38"/>
  <c r="D161" i="38"/>
  <c r="AR160" i="38"/>
  <c r="T160" i="38"/>
  <c r="X160" i="38" s="1"/>
  <c r="N160" i="38"/>
  <c r="M160" i="38"/>
  <c r="K160" i="38"/>
  <c r="J160" i="38"/>
  <c r="I160" i="38"/>
  <c r="G160" i="38"/>
  <c r="E160" i="38"/>
  <c r="D160" i="38"/>
  <c r="AR159" i="38"/>
  <c r="T159" i="38"/>
  <c r="X159" i="38" s="1"/>
  <c r="N159" i="38"/>
  <c r="M159" i="38"/>
  <c r="K159" i="38"/>
  <c r="J159" i="38"/>
  <c r="I159" i="38"/>
  <c r="G159" i="38"/>
  <c r="E159" i="38"/>
  <c r="D159" i="38"/>
  <c r="AR158" i="38"/>
  <c r="T158" i="38"/>
  <c r="N158" i="38"/>
  <c r="M158" i="38"/>
  <c r="K158" i="38"/>
  <c r="J158" i="38"/>
  <c r="I158" i="38"/>
  <c r="G158" i="38"/>
  <c r="E158" i="38"/>
  <c r="D158" i="38"/>
  <c r="AR157" i="38"/>
  <c r="T157" i="38"/>
  <c r="X157" i="38" s="1"/>
  <c r="N157" i="38"/>
  <c r="M157" i="38"/>
  <c r="K157" i="38"/>
  <c r="J157" i="38"/>
  <c r="I157" i="38"/>
  <c r="G157" i="38"/>
  <c r="E157" i="38"/>
  <c r="D157" i="38"/>
  <c r="AR156" i="38"/>
  <c r="T156" i="38"/>
  <c r="X156" i="38" s="1"/>
  <c r="N156" i="38"/>
  <c r="M156" i="38"/>
  <c r="K156" i="38"/>
  <c r="J156" i="38"/>
  <c r="I156" i="38"/>
  <c r="G156" i="38"/>
  <c r="E156" i="38"/>
  <c r="D156" i="38"/>
  <c r="AR155" i="38"/>
  <c r="T155" i="38"/>
  <c r="X155" i="38" s="1"/>
  <c r="N155" i="38"/>
  <c r="M155" i="38"/>
  <c r="K155" i="38"/>
  <c r="J155" i="38"/>
  <c r="I155" i="38"/>
  <c r="G155" i="38"/>
  <c r="E155" i="38"/>
  <c r="D155" i="38"/>
  <c r="AR154" i="38"/>
  <c r="T154" i="38"/>
  <c r="N154" i="38"/>
  <c r="M154" i="38"/>
  <c r="K154" i="38"/>
  <c r="J154" i="38"/>
  <c r="I154" i="38"/>
  <c r="G154" i="38"/>
  <c r="E154" i="38"/>
  <c r="D154" i="38"/>
  <c r="AR153" i="38"/>
  <c r="T153" i="38"/>
  <c r="X153" i="38" s="1"/>
  <c r="N153" i="38"/>
  <c r="M153" i="38"/>
  <c r="K153" i="38"/>
  <c r="J153" i="38"/>
  <c r="I153" i="38"/>
  <c r="G153" i="38"/>
  <c r="E153" i="38"/>
  <c r="D153" i="38"/>
  <c r="AR152" i="38"/>
  <c r="T152" i="38"/>
  <c r="X152" i="38" s="1"/>
  <c r="N152" i="38"/>
  <c r="M152" i="38"/>
  <c r="K152" i="38"/>
  <c r="J152" i="38"/>
  <c r="I152" i="38"/>
  <c r="G152" i="38"/>
  <c r="E152" i="38"/>
  <c r="D152" i="38"/>
  <c r="AR151" i="38"/>
  <c r="W151" i="38"/>
  <c r="T151" i="38"/>
  <c r="X151" i="38" s="1"/>
  <c r="N151" i="38"/>
  <c r="M151" i="38"/>
  <c r="K151" i="38"/>
  <c r="J151" i="38"/>
  <c r="I151" i="38"/>
  <c r="G151" i="38"/>
  <c r="E151" i="38"/>
  <c r="D151" i="38"/>
  <c r="AR150" i="38"/>
  <c r="T150" i="38"/>
  <c r="N150" i="38"/>
  <c r="M150" i="38"/>
  <c r="K150" i="38"/>
  <c r="J150" i="38"/>
  <c r="I150" i="38"/>
  <c r="G150" i="38"/>
  <c r="E150" i="38"/>
  <c r="D150" i="38"/>
  <c r="AR149" i="38"/>
  <c r="T149" i="38"/>
  <c r="X149" i="38" s="1"/>
  <c r="N149" i="38"/>
  <c r="M149" i="38"/>
  <c r="K149" i="38"/>
  <c r="J149" i="38"/>
  <c r="I149" i="38"/>
  <c r="G149" i="38"/>
  <c r="E149" i="38"/>
  <c r="D149" i="38"/>
  <c r="AR148" i="38"/>
  <c r="T148" i="38"/>
  <c r="X148" i="38" s="1"/>
  <c r="N148" i="38"/>
  <c r="M148" i="38"/>
  <c r="K148" i="38"/>
  <c r="J148" i="38"/>
  <c r="I148" i="38"/>
  <c r="G148" i="38"/>
  <c r="E148" i="38"/>
  <c r="D148" i="38"/>
  <c r="AR147" i="38"/>
  <c r="T147" i="38"/>
  <c r="X147" i="38" s="1"/>
  <c r="N147" i="38"/>
  <c r="M147" i="38"/>
  <c r="K147" i="38"/>
  <c r="J147" i="38"/>
  <c r="I147" i="38"/>
  <c r="G147" i="38"/>
  <c r="E147" i="38"/>
  <c r="D147" i="38"/>
  <c r="AR146" i="38"/>
  <c r="T146" i="38"/>
  <c r="N146" i="38"/>
  <c r="M146" i="38"/>
  <c r="K146" i="38"/>
  <c r="J146" i="38"/>
  <c r="I146" i="38"/>
  <c r="G146" i="38"/>
  <c r="E146" i="38"/>
  <c r="D146" i="38"/>
  <c r="AR145" i="38"/>
  <c r="T145" i="38"/>
  <c r="X145" i="38" s="1"/>
  <c r="N145" i="38"/>
  <c r="M145" i="38"/>
  <c r="K145" i="38"/>
  <c r="J145" i="38"/>
  <c r="I145" i="38"/>
  <c r="G145" i="38"/>
  <c r="E145" i="38"/>
  <c r="D145" i="38"/>
  <c r="AR144" i="38"/>
  <c r="T144" i="38"/>
  <c r="X144" i="38" s="1"/>
  <c r="N144" i="38"/>
  <c r="M144" i="38"/>
  <c r="K144" i="38"/>
  <c r="J144" i="38"/>
  <c r="I144" i="38"/>
  <c r="G144" i="38"/>
  <c r="E144" i="38"/>
  <c r="D144" i="38"/>
  <c r="AR143" i="38"/>
  <c r="T143" i="38"/>
  <c r="X143" i="38" s="1"/>
  <c r="N143" i="38"/>
  <c r="M143" i="38"/>
  <c r="K143" i="38"/>
  <c r="J143" i="38"/>
  <c r="I143" i="38"/>
  <c r="G143" i="38"/>
  <c r="E143" i="38"/>
  <c r="D143" i="38"/>
  <c r="AR142" i="38"/>
  <c r="T142" i="38"/>
  <c r="N142" i="38"/>
  <c r="M142" i="38"/>
  <c r="K142" i="38"/>
  <c r="J142" i="38"/>
  <c r="I142" i="38"/>
  <c r="G142" i="38"/>
  <c r="E142" i="38"/>
  <c r="D142" i="38"/>
  <c r="AR141" i="38"/>
  <c r="T141" i="38"/>
  <c r="X141" i="38" s="1"/>
  <c r="N141" i="38"/>
  <c r="M141" i="38"/>
  <c r="K141" i="38"/>
  <c r="J141" i="38"/>
  <c r="I141" i="38"/>
  <c r="G141" i="38"/>
  <c r="E141" i="38"/>
  <c r="D141" i="38"/>
  <c r="AR140" i="38"/>
  <c r="T140" i="38"/>
  <c r="X140" i="38" s="1"/>
  <c r="N140" i="38"/>
  <c r="M140" i="38"/>
  <c r="K140" i="38"/>
  <c r="J140" i="38"/>
  <c r="I140" i="38"/>
  <c r="G140" i="38"/>
  <c r="E140" i="38"/>
  <c r="D140" i="38"/>
  <c r="AR139" i="38"/>
  <c r="T139" i="38"/>
  <c r="X139" i="38" s="1"/>
  <c r="N139" i="38"/>
  <c r="M139" i="38"/>
  <c r="K139" i="38"/>
  <c r="J139" i="38"/>
  <c r="I139" i="38"/>
  <c r="G139" i="38"/>
  <c r="E139" i="38"/>
  <c r="D139" i="38"/>
  <c r="AR138" i="38"/>
  <c r="T138" i="38"/>
  <c r="N138" i="38"/>
  <c r="M138" i="38"/>
  <c r="K138" i="38"/>
  <c r="J138" i="38"/>
  <c r="I138" i="38"/>
  <c r="G138" i="38"/>
  <c r="E138" i="38"/>
  <c r="D138" i="38"/>
  <c r="AR137" i="38"/>
  <c r="T137" i="38"/>
  <c r="X137" i="38" s="1"/>
  <c r="N137" i="38"/>
  <c r="M137" i="38"/>
  <c r="K137" i="38"/>
  <c r="J137" i="38"/>
  <c r="I137" i="38"/>
  <c r="G137" i="38"/>
  <c r="E137" i="38"/>
  <c r="D137" i="38"/>
  <c r="AR136" i="38"/>
  <c r="T136" i="38"/>
  <c r="X136" i="38" s="1"/>
  <c r="N136" i="38"/>
  <c r="M136" i="38"/>
  <c r="K136" i="38"/>
  <c r="J136" i="38"/>
  <c r="I136" i="38"/>
  <c r="G136" i="38"/>
  <c r="E136" i="38"/>
  <c r="D136" i="38"/>
  <c r="AR135" i="38"/>
  <c r="W135" i="38"/>
  <c r="T135" i="38"/>
  <c r="X135" i="38" s="1"/>
  <c r="N135" i="38"/>
  <c r="M135" i="38"/>
  <c r="K135" i="38"/>
  <c r="J135" i="38"/>
  <c r="I135" i="38"/>
  <c r="G135" i="38"/>
  <c r="E135" i="38"/>
  <c r="D135" i="38"/>
  <c r="AR134" i="38"/>
  <c r="T134" i="38"/>
  <c r="N134" i="38"/>
  <c r="M134" i="38"/>
  <c r="K134" i="38"/>
  <c r="J134" i="38"/>
  <c r="I134" i="38"/>
  <c r="G134" i="38"/>
  <c r="E134" i="38"/>
  <c r="D134" i="38"/>
  <c r="AR133" i="38"/>
  <c r="T133" i="38"/>
  <c r="X133" i="38" s="1"/>
  <c r="N133" i="38"/>
  <c r="M133" i="38"/>
  <c r="K133" i="38"/>
  <c r="J133" i="38"/>
  <c r="I133" i="38"/>
  <c r="G133" i="38"/>
  <c r="E133" i="38"/>
  <c r="D133" i="38"/>
  <c r="AR132" i="38"/>
  <c r="T132" i="38"/>
  <c r="X132" i="38" s="1"/>
  <c r="N132" i="38"/>
  <c r="M132" i="38"/>
  <c r="K132" i="38"/>
  <c r="J132" i="38"/>
  <c r="I132" i="38"/>
  <c r="G132" i="38"/>
  <c r="E132" i="38"/>
  <c r="D132" i="38"/>
  <c r="AR131" i="38"/>
  <c r="T131" i="38"/>
  <c r="X131" i="38" s="1"/>
  <c r="N131" i="38"/>
  <c r="M131" i="38"/>
  <c r="K131" i="38"/>
  <c r="J131" i="38"/>
  <c r="I131" i="38"/>
  <c r="G131" i="38"/>
  <c r="E131" i="38"/>
  <c r="D131" i="38"/>
  <c r="AR130" i="38"/>
  <c r="T130" i="38"/>
  <c r="N130" i="38"/>
  <c r="M130" i="38"/>
  <c r="K130" i="38"/>
  <c r="J130" i="38"/>
  <c r="I130" i="38"/>
  <c r="G130" i="38"/>
  <c r="E130" i="38"/>
  <c r="D130" i="38"/>
  <c r="AR129" i="38"/>
  <c r="T129" i="38"/>
  <c r="X129" i="38" s="1"/>
  <c r="N129" i="38"/>
  <c r="M129" i="38"/>
  <c r="K129" i="38"/>
  <c r="J129" i="38"/>
  <c r="I129" i="38"/>
  <c r="G129" i="38"/>
  <c r="E129" i="38"/>
  <c r="D129" i="38"/>
  <c r="AR128" i="38"/>
  <c r="T128" i="38"/>
  <c r="X128" i="38" s="1"/>
  <c r="N128" i="38"/>
  <c r="M128" i="38"/>
  <c r="K128" i="38"/>
  <c r="J128" i="38"/>
  <c r="I128" i="38"/>
  <c r="G128" i="38"/>
  <c r="E128" i="38"/>
  <c r="D128" i="38"/>
  <c r="AR127" i="38"/>
  <c r="T127" i="38"/>
  <c r="X127" i="38" s="1"/>
  <c r="N127" i="38"/>
  <c r="M127" i="38"/>
  <c r="K127" i="38"/>
  <c r="J127" i="38"/>
  <c r="I127" i="38"/>
  <c r="G127" i="38"/>
  <c r="E127" i="38"/>
  <c r="D127" i="38"/>
  <c r="AR126" i="38"/>
  <c r="T126" i="38"/>
  <c r="N126" i="38"/>
  <c r="M126" i="38"/>
  <c r="K126" i="38"/>
  <c r="J126" i="38"/>
  <c r="I126" i="38"/>
  <c r="G126" i="38"/>
  <c r="E126" i="38"/>
  <c r="D126" i="38"/>
  <c r="AR125" i="38"/>
  <c r="T125" i="38"/>
  <c r="X125" i="38" s="1"/>
  <c r="N125" i="38"/>
  <c r="M125" i="38"/>
  <c r="K125" i="38"/>
  <c r="J125" i="38"/>
  <c r="I125" i="38"/>
  <c r="G125" i="38"/>
  <c r="E125" i="38"/>
  <c r="D125" i="38"/>
  <c r="AR124" i="38"/>
  <c r="T124" i="38"/>
  <c r="X124" i="38" s="1"/>
  <c r="N124" i="38"/>
  <c r="M124" i="38"/>
  <c r="K124" i="38"/>
  <c r="J124" i="38"/>
  <c r="I124" i="38"/>
  <c r="G124" i="38"/>
  <c r="E124" i="38"/>
  <c r="D124" i="38"/>
  <c r="AR123" i="38"/>
  <c r="T123" i="38"/>
  <c r="X123" i="38" s="1"/>
  <c r="N123" i="38"/>
  <c r="M123" i="38"/>
  <c r="K123" i="38"/>
  <c r="J123" i="38"/>
  <c r="I123" i="38"/>
  <c r="G123" i="38"/>
  <c r="E123" i="38"/>
  <c r="D123" i="38"/>
  <c r="AR122" i="38"/>
  <c r="T122" i="38"/>
  <c r="N122" i="38"/>
  <c r="M122" i="38"/>
  <c r="K122" i="38"/>
  <c r="J122" i="38"/>
  <c r="I122" i="38"/>
  <c r="G122" i="38"/>
  <c r="E122" i="38"/>
  <c r="D122" i="38"/>
  <c r="AR121" i="38"/>
  <c r="T121" i="38"/>
  <c r="X121" i="38" s="1"/>
  <c r="N121" i="38"/>
  <c r="M121" i="38"/>
  <c r="K121" i="38"/>
  <c r="J121" i="38"/>
  <c r="I121" i="38"/>
  <c r="G121" i="38"/>
  <c r="E121" i="38"/>
  <c r="D121" i="38"/>
  <c r="AR120" i="38"/>
  <c r="T120" i="38"/>
  <c r="X120" i="38" s="1"/>
  <c r="N120" i="38"/>
  <c r="M120" i="38"/>
  <c r="K120" i="38"/>
  <c r="J120" i="38"/>
  <c r="I120" i="38"/>
  <c r="G120" i="38"/>
  <c r="E120" i="38"/>
  <c r="D120" i="38"/>
  <c r="AR119" i="38"/>
  <c r="T119" i="38"/>
  <c r="X119" i="38" s="1"/>
  <c r="N119" i="38"/>
  <c r="M119" i="38"/>
  <c r="K119" i="38"/>
  <c r="J119" i="38"/>
  <c r="I119" i="38"/>
  <c r="G119" i="38"/>
  <c r="E119" i="38"/>
  <c r="D119" i="38"/>
  <c r="AR118" i="38"/>
  <c r="T118" i="38"/>
  <c r="N118" i="38"/>
  <c r="M118" i="38"/>
  <c r="K118" i="38"/>
  <c r="J118" i="38"/>
  <c r="I118" i="38"/>
  <c r="G118" i="38"/>
  <c r="E118" i="38"/>
  <c r="D118" i="38"/>
  <c r="AR117" i="38"/>
  <c r="T117" i="38"/>
  <c r="X117" i="38" s="1"/>
  <c r="N117" i="38"/>
  <c r="M117" i="38"/>
  <c r="K117" i="38"/>
  <c r="J117" i="38"/>
  <c r="I117" i="38"/>
  <c r="G117" i="38"/>
  <c r="E117" i="38"/>
  <c r="D117" i="38"/>
  <c r="AR116" i="38"/>
  <c r="T116" i="38"/>
  <c r="X116" i="38" s="1"/>
  <c r="N116" i="38"/>
  <c r="M116" i="38"/>
  <c r="K116" i="38"/>
  <c r="J116" i="38"/>
  <c r="I116" i="38"/>
  <c r="G116" i="38"/>
  <c r="E116" i="38"/>
  <c r="D116" i="38"/>
  <c r="AR115" i="38"/>
  <c r="W115" i="38"/>
  <c r="T115" i="38"/>
  <c r="X115" i="38" s="1"/>
  <c r="N115" i="38"/>
  <c r="M115" i="38"/>
  <c r="K115" i="38"/>
  <c r="J115" i="38"/>
  <c r="I115" i="38"/>
  <c r="G115" i="38"/>
  <c r="E115" i="38"/>
  <c r="D115" i="38"/>
  <c r="AR114" i="38"/>
  <c r="T114" i="38"/>
  <c r="N114" i="38"/>
  <c r="M114" i="38"/>
  <c r="K114" i="38"/>
  <c r="J114" i="38"/>
  <c r="I114" i="38"/>
  <c r="G114" i="38"/>
  <c r="E114" i="38"/>
  <c r="D114" i="38"/>
  <c r="AR113" i="38"/>
  <c r="T113" i="38"/>
  <c r="X113" i="38" s="1"/>
  <c r="N113" i="38"/>
  <c r="M113" i="38"/>
  <c r="K113" i="38"/>
  <c r="J113" i="38"/>
  <c r="I113" i="38"/>
  <c r="G113" i="38"/>
  <c r="E113" i="38"/>
  <c r="D113" i="38"/>
  <c r="AR112" i="38"/>
  <c r="T112" i="38"/>
  <c r="X112" i="38" s="1"/>
  <c r="N112" i="38"/>
  <c r="M112" i="38"/>
  <c r="K112" i="38"/>
  <c r="J112" i="38"/>
  <c r="I112" i="38"/>
  <c r="G112" i="38"/>
  <c r="E112" i="38"/>
  <c r="D112" i="38"/>
  <c r="AR111" i="38"/>
  <c r="T111" i="38"/>
  <c r="X111" i="38" s="1"/>
  <c r="N111" i="38"/>
  <c r="M111" i="38"/>
  <c r="K111" i="38"/>
  <c r="J111" i="38"/>
  <c r="I111" i="38"/>
  <c r="G111" i="38"/>
  <c r="E111" i="38"/>
  <c r="D111" i="38"/>
  <c r="AR110" i="38"/>
  <c r="T110" i="38"/>
  <c r="N110" i="38"/>
  <c r="M110" i="38"/>
  <c r="K110" i="38"/>
  <c r="J110" i="38"/>
  <c r="I110" i="38"/>
  <c r="G110" i="38"/>
  <c r="E110" i="38"/>
  <c r="D110" i="38"/>
  <c r="AR109" i="38"/>
  <c r="T109" i="38"/>
  <c r="X109" i="38" s="1"/>
  <c r="N109" i="38"/>
  <c r="M109" i="38"/>
  <c r="K109" i="38"/>
  <c r="J109" i="38"/>
  <c r="I109" i="38"/>
  <c r="G109" i="38"/>
  <c r="E109" i="38"/>
  <c r="D109" i="38"/>
  <c r="AR108" i="38"/>
  <c r="T108" i="38"/>
  <c r="X108" i="38" s="1"/>
  <c r="N108" i="38"/>
  <c r="M108" i="38"/>
  <c r="K108" i="38"/>
  <c r="J108" i="38"/>
  <c r="I108" i="38"/>
  <c r="G108" i="38"/>
  <c r="E108" i="38"/>
  <c r="D108" i="38"/>
  <c r="AR107" i="38"/>
  <c r="T107" i="38"/>
  <c r="X107" i="38" s="1"/>
  <c r="N107" i="38"/>
  <c r="M107" i="38"/>
  <c r="K107" i="38"/>
  <c r="J107" i="38"/>
  <c r="I107" i="38"/>
  <c r="G107" i="38"/>
  <c r="E107" i="38"/>
  <c r="D107" i="38"/>
  <c r="AR106" i="38"/>
  <c r="T106" i="38"/>
  <c r="N106" i="38"/>
  <c r="M106" i="38"/>
  <c r="K106" i="38"/>
  <c r="J106" i="38"/>
  <c r="I106" i="38"/>
  <c r="G106" i="38"/>
  <c r="E106" i="38"/>
  <c r="D106" i="38"/>
  <c r="AR105" i="38"/>
  <c r="T105" i="38"/>
  <c r="X105" i="38" s="1"/>
  <c r="N105" i="38"/>
  <c r="M105" i="38"/>
  <c r="K105" i="38"/>
  <c r="J105" i="38"/>
  <c r="I105" i="38"/>
  <c r="G105" i="38"/>
  <c r="E105" i="38"/>
  <c r="D105" i="38"/>
  <c r="AR104" i="38"/>
  <c r="T104" i="38"/>
  <c r="X104" i="38" s="1"/>
  <c r="N104" i="38"/>
  <c r="M104" i="38"/>
  <c r="K104" i="38"/>
  <c r="J104" i="38"/>
  <c r="I104" i="38"/>
  <c r="G104" i="38"/>
  <c r="E104" i="38"/>
  <c r="D104" i="38"/>
  <c r="AR103" i="38"/>
  <c r="T103" i="38"/>
  <c r="X103" i="38" s="1"/>
  <c r="N103" i="38"/>
  <c r="M103" i="38"/>
  <c r="K103" i="38"/>
  <c r="J103" i="38"/>
  <c r="I103" i="38"/>
  <c r="G103" i="38"/>
  <c r="E103" i="38"/>
  <c r="D103" i="38"/>
  <c r="AR102" i="38"/>
  <c r="T102" i="38"/>
  <c r="N102" i="38"/>
  <c r="M102" i="38"/>
  <c r="K102" i="38"/>
  <c r="J102" i="38"/>
  <c r="I102" i="38"/>
  <c r="G102" i="38"/>
  <c r="E102" i="38"/>
  <c r="D102" i="38"/>
  <c r="AR101" i="38"/>
  <c r="T101" i="38"/>
  <c r="N101" i="38"/>
  <c r="M101" i="38"/>
  <c r="K101" i="38"/>
  <c r="J101" i="38"/>
  <c r="I101" i="38"/>
  <c r="G101" i="38"/>
  <c r="E101" i="38"/>
  <c r="D101" i="38"/>
  <c r="AR100" i="38"/>
  <c r="T100" i="38"/>
  <c r="X100" i="38" s="1"/>
  <c r="N100" i="38"/>
  <c r="M100" i="38"/>
  <c r="K100" i="38"/>
  <c r="J100" i="38"/>
  <c r="I100" i="38"/>
  <c r="G100" i="38"/>
  <c r="E100" i="38"/>
  <c r="D100" i="38"/>
  <c r="AR99" i="38"/>
  <c r="W99" i="38"/>
  <c r="T99" i="38"/>
  <c r="X99" i="38" s="1"/>
  <c r="N99" i="38"/>
  <c r="M99" i="38"/>
  <c r="K99" i="38"/>
  <c r="J99" i="38"/>
  <c r="I99" i="38"/>
  <c r="G99" i="38"/>
  <c r="E99" i="38"/>
  <c r="D99" i="38"/>
  <c r="AR98" i="38"/>
  <c r="W98" i="38"/>
  <c r="T98" i="38"/>
  <c r="X98" i="38" s="1"/>
  <c r="N98" i="38"/>
  <c r="M98" i="38"/>
  <c r="K98" i="38"/>
  <c r="J98" i="38"/>
  <c r="I98" i="38"/>
  <c r="G98" i="38"/>
  <c r="E98" i="38"/>
  <c r="D98" i="38"/>
  <c r="AR97" i="38"/>
  <c r="T97" i="38"/>
  <c r="N97" i="38"/>
  <c r="M97" i="38"/>
  <c r="K97" i="38"/>
  <c r="J97" i="38"/>
  <c r="I97" i="38"/>
  <c r="G97" i="38"/>
  <c r="E97" i="38"/>
  <c r="D97" i="38"/>
  <c r="AR96" i="38"/>
  <c r="T96" i="38"/>
  <c r="X96" i="38" s="1"/>
  <c r="N96" i="38"/>
  <c r="M96" i="38"/>
  <c r="K96" i="38"/>
  <c r="J96" i="38"/>
  <c r="I96" i="38"/>
  <c r="G96" i="38"/>
  <c r="E96" i="38"/>
  <c r="D96" i="38"/>
  <c r="AR95" i="38"/>
  <c r="T95" i="38"/>
  <c r="X95" i="38" s="1"/>
  <c r="N95" i="38"/>
  <c r="M95" i="38"/>
  <c r="K95" i="38"/>
  <c r="J95" i="38"/>
  <c r="I95" i="38"/>
  <c r="G95" i="38"/>
  <c r="E95" i="38"/>
  <c r="D95" i="38"/>
  <c r="AR94" i="38"/>
  <c r="T94" i="38"/>
  <c r="X94" i="38" s="1"/>
  <c r="N94" i="38"/>
  <c r="M94" i="38"/>
  <c r="K94" i="38"/>
  <c r="J94" i="38"/>
  <c r="I94" i="38"/>
  <c r="G94" i="38"/>
  <c r="E94" i="38"/>
  <c r="D94" i="38"/>
  <c r="AR93" i="38"/>
  <c r="T93" i="38"/>
  <c r="N93" i="38"/>
  <c r="M93" i="38"/>
  <c r="K93" i="38"/>
  <c r="J93" i="38"/>
  <c r="I93" i="38"/>
  <c r="G93" i="38"/>
  <c r="E93" i="38"/>
  <c r="D93" i="38"/>
  <c r="AR92" i="38"/>
  <c r="T92" i="38"/>
  <c r="X92" i="38" s="1"/>
  <c r="N92" i="38"/>
  <c r="M92" i="38"/>
  <c r="K92" i="38"/>
  <c r="J92" i="38"/>
  <c r="I92" i="38"/>
  <c r="G92" i="38"/>
  <c r="E92" i="38"/>
  <c r="D92" i="38"/>
  <c r="AR91" i="38"/>
  <c r="T91" i="38"/>
  <c r="X91" i="38" s="1"/>
  <c r="N91" i="38"/>
  <c r="M91" i="38"/>
  <c r="K91" i="38"/>
  <c r="J91" i="38"/>
  <c r="I91" i="38"/>
  <c r="G91" i="38"/>
  <c r="E91" i="38"/>
  <c r="D91" i="38"/>
  <c r="AR90" i="38"/>
  <c r="T90" i="38"/>
  <c r="X90" i="38" s="1"/>
  <c r="N90" i="38"/>
  <c r="M90" i="38"/>
  <c r="K90" i="38"/>
  <c r="J90" i="38"/>
  <c r="I90" i="38"/>
  <c r="G90" i="38"/>
  <c r="E90" i="38"/>
  <c r="D90" i="38"/>
  <c r="AR89" i="38"/>
  <c r="T89" i="38"/>
  <c r="N89" i="38"/>
  <c r="M89" i="38"/>
  <c r="K89" i="38"/>
  <c r="J89" i="38"/>
  <c r="I89" i="38"/>
  <c r="G89" i="38"/>
  <c r="E89" i="38"/>
  <c r="D89" i="38"/>
  <c r="AR88" i="38"/>
  <c r="T88" i="38"/>
  <c r="X88" i="38" s="1"/>
  <c r="N88" i="38"/>
  <c r="M88" i="38"/>
  <c r="K88" i="38"/>
  <c r="J88" i="38"/>
  <c r="I88" i="38"/>
  <c r="G88" i="38"/>
  <c r="E88" i="38"/>
  <c r="D88" i="38"/>
  <c r="AR87" i="38"/>
  <c r="T87" i="38"/>
  <c r="X87" i="38" s="1"/>
  <c r="N87" i="38"/>
  <c r="M87" i="38"/>
  <c r="K87" i="38"/>
  <c r="J87" i="38"/>
  <c r="I87" i="38"/>
  <c r="G87" i="38"/>
  <c r="E87" i="38"/>
  <c r="D87" i="38"/>
  <c r="AR86" i="38"/>
  <c r="T86" i="38"/>
  <c r="X86" i="38" s="1"/>
  <c r="N86" i="38"/>
  <c r="M86" i="38"/>
  <c r="K86" i="38"/>
  <c r="J86" i="38"/>
  <c r="I86" i="38"/>
  <c r="G86" i="38"/>
  <c r="E86" i="38"/>
  <c r="D86" i="38"/>
  <c r="AR85" i="38"/>
  <c r="T85" i="38"/>
  <c r="N85" i="38"/>
  <c r="M85" i="38"/>
  <c r="K85" i="38"/>
  <c r="J85" i="38"/>
  <c r="I85" i="38"/>
  <c r="G85" i="38"/>
  <c r="E85" i="38"/>
  <c r="D85" i="38"/>
  <c r="AR84" i="38"/>
  <c r="T84" i="38"/>
  <c r="X84" i="38" s="1"/>
  <c r="N84" i="38"/>
  <c r="M84" i="38"/>
  <c r="K84" i="38"/>
  <c r="J84" i="38"/>
  <c r="I84" i="38"/>
  <c r="G84" i="38"/>
  <c r="E84" i="38"/>
  <c r="D84" i="38"/>
  <c r="AR83" i="38"/>
  <c r="T83" i="38"/>
  <c r="X83" i="38" s="1"/>
  <c r="N83" i="38"/>
  <c r="M83" i="38"/>
  <c r="K83" i="38"/>
  <c r="J83" i="38"/>
  <c r="I83" i="38"/>
  <c r="G83" i="38"/>
  <c r="E83" i="38"/>
  <c r="D83" i="38"/>
  <c r="AR82" i="38"/>
  <c r="T82" i="38"/>
  <c r="X82" i="38" s="1"/>
  <c r="N82" i="38"/>
  <c r="M82" i="38"/>
  <c r="K82" i="38"/>
  <c r="J82" i="38"/>
  <c r="I82" i="38"/>
  <c r="G82" i="38"/>
  <c r="E82" i="38"/>
  <c r="D82" i="38"/>
  <c r="AR81" i="38"/>
  <c r="T81" i="38"/>
  <c r="N81" i="38"/>
  <c r="M81" i="38"/>
  <c r="K81" i="38"/>
  <c r="J81" i="38"/>
  <c r="I81" i="38"/>
  <c r="G81" i="38"/>
  <c r="E81" i="38"/>
  <c r="D81" i="38"/>
  <c r="AR80" i="38"/>
  <c r="T80" i="38"/>
  <c r="X80" i="38" s="1"/>
  <c r="N80" i="38"/>
  <c r="M80" i="38"/>
  <c r="K80" i="38"/>
  <c r="J80" i="38"/>
  <c r="I80" i="38"/>
  <c r="G80" i="38"/>
  <c r="E80" i="38"/>
  <c r="D80" i="38"/>
  <c r="AR79" i="38"/>
  <c r="T79" i="38"/>
  <c r="X79" i="38" s="1"/>
  <c r="N79" i="38"/>
  <c r="M79" i="38"/>
  <c r="K79" i="38"/>
  <c r="J79" i="38"/>
  <c r="I79" i="38"/>
  <c r="G79" i="38"/>
  <c r="E79" i="38"/>
  <c r="D79" i="38"/>
  <c r="AR78" i="38"/>
  <c r="T78" i="38"/>
  <c r="X78" i="38" s="1"/>
  <c r="N78" i="38"/>
  <c r="M78" i="38"/>
  <c r="K78" i="38"/>
  <c r="J78" i="38"/>
  <c r="I78" i="38"/>
  <c r="G78" i="38"/>
  <c r="E78" i="38"/>
  <c r="D78" i="38"/>
  <c r="AR77" i="38"/>
  <c r="T77" i="38"/>
  <c r="N77" i="38"/>
  <c r="M77" i="38"/>
  <c r="K77" i="38"/>
  <c r="J77" i="38"/>
  <c r="I77" i="38"/>
  <c r="G77" i="38"/>
  <c r="E77" i="38"/>
  <c r="D77" i="38"/>
  <c r="AR76" i="38"/>
  <c r="T76" i="38"/>
  <c r="X76" i="38" s="1"/>
  <c r="N76" i="38"/>
  <c r="M76" i="38"/>
  <c r="K76" i="38"/>
  <c r="J76" i="38"/>
  <c r="I76" i="38"/>
  <c r="G76" i="38"/>
  <c r="E76" i="38"/>
  <c r="D76" i="38"/>
  <c r="AR75" i="38"/>
  <c r="W75" i="38"/>
  <c r="T75" i="38"/>
  <c r="X75" i="38" s="1"/>
  <c r="N75" i="38"/>
  <c r="M75" i="38"/>
  <c r="K75" i="38"/>
  <c r="J75" i="38"/>
  <c r="I75" i="38"/>
  <c r="G75" i="38"/>
  <c r="E75" i="38"/>
  <c r="D75" i="38"/>
  <c r="AR74" i="38"/>
  <c r="W74" i="38"/>
  <c r="T74" i="38"/>
  <c r="X74" i="38" s="1"/>
  <c r="N74" i="38"/>
  <c r="M74" i="38"/>
  <c r="K74" i="38"/>
  <c r="J74" i="38"/>
  <c r="I74" i="38"/>
  <c r="G74" i="38"/>
  <c r="E74" i="38"/>
  <c r="D74" i="38"/>
  <c r="AR73" i="38"/>
  <c r="T73" i="38"/>
  <c r="X73" i="38" s="1"/>
  <c r="N73" i="38"/>
  <c r="M73" i="38"/>
  <c r="K73" i="38"/>
  <c r="J73" i="38"/>
  <c r="I73" i="38"/>
  <c r="G73" i="38"/>
  <c r="E73" i="38"/>
  <c r="D73" i="38"/>
  <c r="AR72" i="38"/>
  <c r="W72" i="38"/>
  <c r="T72" i="38"/>
  <c r="X72" i="38" s="1"/>
  <c r="N72" i="38"/>
  <c r="M72" i="38"/>
  <c r="K72" i="38"/>
  <c r="J72" i="38"/>
  <c r="I72" i="38"/>
  <c r="G72" i="38"/>
  <c r="E72" i="38"/>
  <c r="D72" i="38"/>
  <c r="AR71" i="38"/>
  <c r="T71" i="38"/>
  <c r="X71" i="38" s="1"/>
  <c r="N71" i="38"/>
  <c r="M71" i="38"/>
  <c r="K71" i="38"/>
  <c r="J71" i="38"/>
  <c r="I71" i="38"/>
  <c r="G71" i="38"/>
  <c r="E71" i="38"/>
  <c r="D71" i="38"/>
  <c r="AR70" i="38"/>
  <c r="T70" i="38"/>
  <c r="X70" i="38" s="1"/>
  <c r="N70" i="38"/>
  <c r="M70" i="38"/>
  <c r="K70" i="38"/>
  <c r="J70" i="38"/>
  <c r="I70" i="38"/>
  <c r="G70" i="38"/>
  <c r="E70" i="38"/>
  <c r="D70" i="38"/>
  <c r="AR69" i="38"/>
  <c r="T69" i="38"/>
  <c r="X69" i="38" s="1"/>
  <c r="N69" i="38"/>
  <c r="M69" i="38"/>
  <c r="K69" i="38"/>
  <c r="J69" i="38"/>
  <c r="I69" i="38"/>
  <c r="G69" i="38"/>
  <c r="E69" i="38"/>
  <c r="D69" i="38"/>
  <c r="AR68" i="38"/>
  <c r="T68" i="38"/>
  <c r="X68" i="38" s="1"/>
  <c r="N68" i="38"/>
  <c r="M68" i="38"/>
  <c r="K68" i="38"/>
  <c r="J68" i="38"/>
  <c r="I68" i="38"/>
  <c r="G68" i="38"/>
  <c r="E68" i="38"/>
  <c r="D68" i="38"/>
  <c r="AR67" i="38"/>
  <c r="T67" i="38"/>
  <c r="X67" i="38" s="1"/>
  <c r="N67" i="38"/>
  <c r="M67" i="38"/>
  <c r="K67" i="38"/>
  <c r="J67" i="38"/>
  <c r="I67" i="38"/>
  <c r="G67" i="38"/>
  <c r="E67" i="38"/>
  <c r="D67" i="38"/>
  <c r="AR66" i="38"/>
  <c r="W66" i="38"/>
  <c r="T66" i="38"/>
  <c r="X66" i="38" s="1"/>
  <c r="N66" i="38"/>
  <c r="M66" i="38"/>
  <c r="K66" i="38"/>
  <c r="J66" i="38"/>
  <c r="I66" i="38"/>
  <c r="G66" i="38"/>
  <c r="E66" i="38"/>
  <c r="D66" i="38"/>
  <c r="AR65" i="38"/>
  <c r="T65" i="38"/>
  <c r="X65" i="38" s="1"/>
  <c r="N65" i="38"/>
  <c r="M65" i="38"/>
  <c r="K65" i="38"/>
  <c r="J65" i="38"/>
  <c r="I65" i="38"/>
  <c r="G65" i="38"/>
  <c r="E65" i="38"/>
  <c r="D65" i="38"/>
  <c r="AR64" i="38"/>
  <c r="W64" i="38"/>
  <c r="T64" i="38"/>
  <c r="X64" i="38" s="1"/>
  <c r="N64" i="38"/>
  <c r="M64" i="38"/>
  <c r="K64" i="38"/>
  <c r="J64" i="38"/>
  <c r="I64" i="38"/>
  <c r="G64" i="38"/>
  <c r="E64" i="38"/>
  <c r="D64" i="38"/>
  <c r="AR63" i="38"/>
  <c r="T63" i="38"/>
  <c r="X63" i="38" s="1"/>
  <c r="N63" i="38"/>
  <c r="M63" i="38"/>
  <c r="K63" i="38"/>
  <c r="J63" i="38"/>
  <c r="I63" i="38"/>
  <c r="G63" i="38"/>
  <c r="E63" i="38"/>
  <c r="D63" i="38"/>
  <c r="AR62" i="38"/>
  <c r="T62" i="38"/>
  <c r="X62" i="38" s="1"/>
  <c r="N62" i="38"/>
  <c r="M62" i="38"/>
  <c r="K62" i="38"/>
  <c r="J62" i="38"/>
  <c r="I62" i="38"/>
  <c r="G62" i="38"/>
  <c r="E62" i="38"/>
  <c r="D62" i="38"/>
  <c r="AR61" i="38"/>
  <c r="T61" i="38"/>
  <c r="X61" i="38" s="1"/>
  <c r="N61" i="38"/>
  <c r="M61" i="38"/>
  <c r="K61" i="38"/>
  <c r="J61" i="38"/>
  <c r="I61" i="38"/>
  <c r="G61" i="38"/>
  <c r="E61" i="38"/>
  <c r="D61" i="38"/>
  <c r="AR60" i="38"/>
  <c r="T60" i="38"/>
  <c r="X60" i="38" s="1"/>
  <c r="N60" i="38"/>
  <c r="M60" i="38"/>
  <c r="K60" i="38"/>
  <c r="J60" i="38"/>
  <c r="I60" i="38"/>
  <c r="G60" i="38"/>
  <c r="E60" i="38"/>
  <c r="D60" i="38"/>
  <c r="AR59" i="38"/>
  <c r="T59" i="38"/>
  <c r="X59" i="38" s="1"/>
  <c r="N59" i="38"/>
  <c r="M59" i="38"/>
  <c r="K59" i="38"/>
  <c r="J59" i="38"/>
  <c r="I59" i="38"/>
  <c r="G59" i="38"/>
  <c r="E59" i="38"/>
  <c r="D59" i="38"/>
  <c r="AR58" i="38"/>
  <c r="T58" i="38"/>
  <c r="X58" i="38" s="1"/>
  <c r="N58" i="38"/>
  <c r="M58" i="38"/>
  <c r="K58" i="38"/>
  <c r="J58" i="38"/>
  <c r="I58" i="38"/>
  <c r="G58" i="38"/>
  <c r="E58" i="38"/>
  <c r="D58" i="38"/>
  <c r="AR57" i="38"/>
  <c r="T57" i="38"/>
  <c r="X57" i="38" s="1"/>
  <c r="N57" i="38"/>
  <c r="M57" i="38"/>
  <c r="K57" i="38"/>
  <c r="J57" i="38"/>
  <c r="I57" i="38"/>
  <c r="G57" i="38"/>
  <c r="E57" i="38"/>
  <c r="D57" i="38"/>
  <c r="AR56" i="38"/>
  <c r="T56" i="38"/>
  <c r="X56" i="38" s="1"/>
  <c r="N56" i="38"/>
  <c r="M56" i="38"/>
  <c r="K56" i="38"/>
  <c r="J56" i="38"/>
  <c r="I56" i="38"/>
  <c r="G56" i="38"/>
  <c r="E56" i="38"/>
  <c r="D56" i="38"/>
  <c r="AR55" i="38"/>
  <c r="T55" i="38"/>
  <c r="X55" i="38" s="1"/>
  <c r="N55" i="38"/>
  <c r="M55" i="38"/>
  <c r="K55" i="38"/>
  <c r="J55" i="38"/>
  <c r="I55" i="38"/>
  <c r="G55" i="38"/>
  <c r="E55" i="38"/>
  <c r="D55" i="38"/>
  <c r="AR54" i="38"/>
  <c r="T54" i="38"/>
  <c r="X54" i="38" s="1"/>
  <c r="N54" i="38"/>
  <c r="M54" i="38"/>
  <c r="K54" i="38"/>
  <c r="J54" i="38"/>
  <c r="I54" i="38"/>
  <c r="G54" i="38"/>
  <c r="E54" i="38"/>
  <c r="D54" i="38"/>
  <c r="AR53" i="38"/>
  <c r="T53" i="38"/>
  <c r="X53" i="38" s="1"/>
  <c r="N53" i="38"/>
  <c r="M53" i="38"/>
  <c r="K53" i="38"/>
  <c r="J53" i="38"/>
  <c r="I53" i="38"/>
  <c r="G53" i="38"/>
  <c r="E53" i="38"/>
  <c r="D53" i="38"/>
  <c r="AR52" i="38"/>
  <c r="T52" i="38"/>
  <c r="X52" i="38" s="1"/>
  <c r="N52" i="38"/>
  <c r="M52" i="38"/>
  <c r="K52" i="38"/>
  <c r="J52" i="38"/>
  <c r="I52" i="38"/>
  <c r="G52" i="38"/>
  <c r="E52" i="38"/>
  <c r="D52" i="38"/>
  <c r="AR51" i="38"/>
  <c r="T51" i="38"/>
  <c r="X51" i="38" s="1"/>
  <c r="N51" i="38"/>
  <c r="M51" i="38"/>
  <c r="K51" i="38"/>
  <c r="J51" i="38"/>
  <c r="I51" i="38"/>
  <c r="G51" i="38"/>
  <c r="E51" i="38"/>
  <c r="D51" i="38"/>
  <c r="AR50" i="38"/>
  <c r="T50" i="38"/>
  <c r="X50" i="38" s="1"/>
  <c r="N50" i="38"/>
  <c r="M50" i="38"/>
  <c r="K50" i="38"/>
  <c r="J50" i="38"/>
  <c r="I50" i="38"/>
  <c r="G50" i="38"/>
  <c r="E50" i="38"/>
  <c r="D50" i="38"/>
  <c r="AR49" i="38"/>
  <c r="T49" i="38"/>
  <c r="X49" i="38" s="1"/>
  <c r="N49" i="38"/>
  <c r="M49" i="38"/>
  <c r="K49" i="38"/>
  <c r="J49" i="38"/>
  <c r="I49" i="38"/>
  <c r="G49" i="38"/>
  <c r="E49" i="38"/>
  <c r="D49" i="38"/>
  <c r="AR48" i="38"/>
  <c r="T48" i="38"/>
  <c r="X48" i="38" s="1"/>
  <c r="N48" i="38"/>
  <c r="M48" i="38"/>
  <c r="K48" i="38"/>
  <c r="J48" i="38"/>
  <c r="I48" i="38"/>
  <c r="G48" i="38"/>
  <c r="E48" i="38"/>
  <c r="D48" i="38"/>
  <c r="AR47" i="38"/>
  <c r="T47" i="38"/>
  <c r="X47" i="38" s="1"/>
  <c r="N47" i="38"/>
  <c r="M47" i="38"/>
  <c r="K47" i="38"/>
  <c r="J47" i="38"/>
  <c r="I47" i="38"/>
  <c r="G47" i="38"/>
  <c r="E47" i="38"/>
  <c r="D47" i="38"/>
  <c r="AR46" i="38"/>
  <c r="T46" i="38"/>
  <c r="X46" i="38" s="1"/>
  <c r="N46" i="38"/>
  <c r="M46" i="38"/>
  <c r="K46" i="38"/>
  <c r="J46" i="38"/>
  <c r="I46" i="38"/>
  <c r="G46" i="38"/>
  <c r="E46" i="38"/>
  <c r="D46" i="38"/>
  <c r="AR45" i="38"/>
  <c r="T45" i="38"/>
  <c r="X45" i="38" s="1"/>
  <c r="N45" i="38"/>
  <c r="M45" i="38"/>
  <c r="K45" i="38"/>
  <c r="J45" i="38"/>
  <c r="I45" i="38"/>
  <c r="G45" i="38"/>
  <c r="E45" i="38"/>
  <c r="D45" i="38"/>
  <c r="AR44" i="38"/>
  <c r="T44" i="38"/>
  <c r="X44" i="38" s="1"/>
  <c r="N44" i="38"/>
  <c r="M44" i="38"/>
  <c r="K44" i="38"/>
  <c r="J44" i="38"/>
  <c r="I44" i="38"/>
  <c r="G44" i="38"/>
  <c r="E44" i="38"/>
  <c r="D44" i="38"/>
  <c r="AR43" i="38"/>
  <c r="T43" i="38"/>
  <c r="X43" i="38" s="1"/>
  <c r="N43" i="38"/>
  <c r="M43" i="38"/>
  <c r="K43" i="38"/>
  <c r="J43" i="38"/>
  <c r="I43" i="38"/>
  <c r="G43" i="38"/>
  <c r="E43" i="38"/>
  <c r="D43" i="38"/>
  <c r="AR42" i="38"/>
  <c r="W42" i="38"/>
  <c r="T42" i="38"/>
  <c r="X42" i="38" s="1"/>
  <c r="N42" i="38"/>
  <c r="M42" i="38"/>
  <c r="K42" i="38"/>
  <c r="J42" i="38"/>
  <c r="I42" i="38"/>
  <c r="G42" i="38"/>
  <c r="E42" i="38"/>
  <c r="D42" i="38"/>
  <c r="AR41" i="38"/>
  <c r="T41" i="38"/>
  <c r="X41" i="38" s="1"/>
  <c r="N41" i="38"/>
  <c r="M41" i="38"/>
  <c r="K41" i="38"/>
  <c r="J41" i="38"/>
  <c r="I41" i="38"/>
  <c r="G41" i="38"/>
  <c r="E41" i="38"/>
  <c r="D41" i="38"/>
  <c r="AR40" i="38"/>
  <c r="W40" i="38"/>
  <c r="T40" i="38"/>
  <c r="X40" i="38" s="1"/>
  <c r="N40" i="38"/>
  <c r="M40" i="38"/>
  <c r="K40" i="38"/>
  <c r="J40" i="38"/>
  <c r="I40" i="38"/>
  <c r="G40" i="38"/>
  <c r="E40" i="38"/>
  <c r="D40" i="38"/>
  <c r="AR39" i="38"/>
  <c r="T39" i="38"/>
  <c r="X39" i="38" s="1"/>
  <c r="N39" i="38"/>
  <c r="M39" i="38"/>
  <c r="K39" i="38"/>
  <c r="J39" i="38"/>
  <c r="I39" i="38"/>
  <c r="G39" i="38"/>
  <c r="E39" i="38"/>
  <c r="D39" i="38"/>
  <c r="AR38" i="38"/>
  <c r="T38" i="38"/>
  <c r="X38" i="38" s="1"/>
  <c r="N38" i="38"/>
  <c r="M38" i="38"/>
  <c r="K38" i="38"/>
  <c r="J38" i="38"/>
  <c r="I38" i="38"/>
  <c r="G38" i="38"/>
  <c r="E38" i="38"/>
  <c r="D38" i="38"/>
  <c r="AR37" i="38"/>
  <c r="T37" i="38"/>
  <c r="X37" i="38" s="1"/>
  <c r="N37" i="38"/>
  <c r="M37" i="38"/>
  <c r="K37" i="38"/>
  <c r="J37" i="38"/>
  <c r="I37" i="38"/>
  <c r="G37" i="38"/>
  <c r="E37" i="38"/>
  <c r="D37" i="38"/>
  <c r="AR36" i="38"/>
  <c r="T36" i="38"/>
  <c r="X36" i="38" s="1"/>
  <c r="N36" i="38"/>
  <c r="M36" i="38"/>
  <c r="K36" i="38"/>
  <c r="J36" i="38"/>
  <c r="I36" i="38"/>
  <c r="G36" i="38"/>
  <c r="E36" i="38"/>
  <c r="D36" i="38"/>
  <c r="AR35" i="38"/>
  <c r="T35" i="38"/>
  <c r="X35" i="38" s="1"/>
  <c r="N35" i="38"/>
  <c r="M35" i="38"/>
  <c r="K35" i="38"/>
  <c r="J35" i="38"/>
  <c r="I35" i="38"/>
  <c r="G35" i="38"/>
  <c r="E35" i="38"/>
  <c r="D35" i="38"/>
  <c r="AR34" i="38"/>
  <c r="W34" i="38"/>
  <c r="T34" i="38"/>
  <c r="X34" i="38" s="1"/>
  <c r="N34" i="38"/>
  <c r="M34" i="38"/>
  <c r="K34" i="38"/>
  <c r="J34" i="38"/>
  <c r="I34" i="38"/>
  <c r="G34" i="38"/>
  <c r="E34" i="38"/>
  <c r="D34" i="38"/>
  <c r="AR33" i="38"/>
  <c r="T33" i="38"/>
  <c r="X33" i="38" s="1"/>
  <c r="N33" i="38"/>
  <c r="M33" i="38"/>
  <c r="K33" i="38"/>
  <c r="J33" i="38"/>
  <c r="I33" i="38"/>
  <c r="G33" i="38"/>
  <c r="E33" i="38"/>
  <c r="D33" i="38"/>
  <c r="AR32" i="38"/>
  <c r="W32" i="38"/>
  <c r="T32" i="38"/>
  <c r="X32" i="38" s="1"/>
  <c r="N32" i="38"/>
  <c r="M32" i="38"/>
  <c r="K32" i="38"/>
  <c r="J32" i="38"/>
  <c r="I32" i="38"/>
  <c r="G32" i="38"/>
  <c r="E32" i="38"/>
  <c r="D32" i="38"/>
  <c r="AR31" i="38"/>
  <c r="T31" i="38"/>
  <c r="X31" i="38" s="1"/>
  <c r="N31" i="38"/>
  <c r="M31" i="38"/>
  <c r="K31" i="38"/>
  <c r="J31" i="38"/>
  <c r="I31" i="38"/>
  <c r="G31" i="38"/>
  <c r="E31" i="38"/>
  <c r="D31" i="38"/>
  <c r="AR30" i="38"/>
  <c r="T30" i="38"/>
  <c r="X30" i="38" s="1"/>
  <c r="N30" i="38"/>
  <c r="M30" i="38"/>
  <c r="K30" i="38"/>
  <c r="J30" i="38"/>
  <c r="I30" i="38"/>
  <c r="G30" i="38"/>
  <c r="E30" i="38"/>
  <c r="D30" i="38"/>
  <c r="AR29" i="38"/>
  <c r="T29" i="38"/>
  <c r="X29" i="38" s="1"/>
  <c r="N29" i="38"/>
  <c r="M29" i="38"/>
  <c r="K29" i="38"/>
  <c r="J29" i="38"/>
  <c r="I29" i="38"/>
  <c r="G29" i="38"/>
  <c r="E29" i="38"/>
  <c r="D29" i="38"/>
  <c r="AR28" i="38"/>
  <c r="T28" i="38"/>
  <c r="X28" i="38" s="1"/>
  <c r="N28" i="38"/>
  <c r="M28" i="38"/>
  <c r="K28" i="38"/>
  <c r="J28" i="38"/>
  <c r="I28" i="38"/>
  <c r="G28" i="38"/>
  <c r="E28" i="38"/>
  <c r="D28" i="38"/>
  <c r="AR27" i="38"/>
  <c r="T27" i="38"/>
  <c r="X27" i="38" s="1"/>
  <c r="N27" i="38"/>
  <c r="M27" i="38"/>
  <c r="K27" i="38"/>
  <c r="J27" i="38"/>
  <c r="I27" i="38"/>
  <c r="G27" i="38"/>
  <c r="E27" i="38"/>
  <c r="D27" i="38"/>
  <c r="AR26" i="38"/>
  <c r="T26" i="38"/>
  <c r="X26" i="38" s="1"/>
  <c r="N26" i="38"/>
  <c r="M26" i="38"/>
  <c r="K26" i="38"/>
  <c r="J26" i="38"/>
  <c r="I26" i="38"/>
  <c r="G26" i="38"/>
  <c r="E26" i="38"/>
  <c r="D26" i="38"/>
  <c r="AR25" i="38"/>
  <c r="T25" i="38"/>
  <c r="X25" i="38" s="1"/>
  <c r="N25" i="38"/>
  <c r="M25" i="38"/>
  <c r="K25" i="38"/>
  <c r="J25" i="38"/>
  <c r="I25" i="38"/>
  <c r="G25" i="38"/>
  <c r="E25" i="38"/>
  <c r="D25" i="38"/>
  <c r="AR24" i="38"/>
  <c r="T24" i="38"/>
  <c r="X24" i="38" s="1"/>
  <c r="N24" i="38"/>
  <c r="M24" i="38"/>
  <c r="K24" i="38"/>
  <c r="J24" i="38"/>
  <c r="I24" i="38"/>
  <c r="G24" i="38"/>
  <c r="E24" i="38"/>
  <c r="D24" i="38"/>
  <c r="AR23" i="38"/>
  <c r="T23" i="38"/>
  <c r="X23" i="38" s="1"/>
  <c r="N23" i="38"/>
  <c r="M23" i="38"/>
  <c r="K23" i="38"/>
  <c r="J23" i="38"/>
  <c r="I23" i="38"/>
  <c r="G23" i="38"/>
  <c r="E23" i="38"/>
  <c r="D23" i="38"/>
  <c r="AR22" i="38"/>
  <c r="T22" i="38"/>
  <c r="X22" i="38" s="1"/>
  <c r="N22" i="38"/>
  <c r="M22" i="38"/>
  <c r="K22" i="38"/>
  <c r="J22" i="38"/>
  <c r="I22" i="38"/>
  <c r="G22" i="38"/>
  <c r="E22" i="38"/>
  <c r="D22" i="38"/>
  <c r="AR21" i="38"/>
  <c r="T21" i="38"/>
  <c r="X21" i="38" s="1"/>
  <c r="N21" i="38"/>
  <c r="M21" i="38"/>
  <c r="K21" i="38"/>
  <c r="J21" i="38"/>
  <c r="I21" i="38"/>
  <c r="G21" i="38"/>
  <c r="E21" i="38"/>
  <c r="D21" i="38"/>
  <c r="AR20" i="38"/>
  <c r="T20" i="38"/>
  <c r="X20" i="38" s="1"/>
  <c r="N20" i="38"/>
  <c r="M20" i="38"/>
  <c r="K20" i="38"/>
  <c r="J20" i="38"/>
  <c r="I20" i="38"/>
  <c r="G20" i="38"/>
  <c r="E20" i="38"/>
  <c r="D20" i="38"/>
  <c r="AR19" i="38"/>
  <c r="T19" i="38"/>
  <c r="X19" i="38" s="1"/>
  <c r="N19" i="38"/>
  <c r="M19" i="38"/>
  <c r="K19" i="38"/>
  <c r="J19" i="38"/>
  <c r="I19" i="38"/>
  <c r="G19" i="38"/>
  <c r="E19" i="38"/>
  <c r="D19" i="38"/>
  <c r="AR18" i="38"/>
  <c r="T18" i="38"/>
  <c r="X18" i="38" s="1"/>
  <c r="N18" i="38"/>
  <c r="M18" i="38"/>
  <c r="K18" i="38"/>
  <c r="J18" i="38"/>
  <c r="I18" i="38"/>
  <c r="G18" i="38"/>
  <c r="E18" i="38"/>
  <c r="D18" i="38"/>
  <c r="AR17" i="38"/>
  <c r="T17" i="38"/>
  <c r="X17" i="38" s="1"/>
  <c r="N17" i="38"/>
  <c r="M17" i="38"/>
  <c r="K17" i="38"/>
  <c r="J17" i="38"/>
  <c r="I17" i="38"/>
  <c r="G17" i="38"/>
  <c r="E17" i="38"/>
  <c r="D17" i="38"/>
  <c r="AR16" i="38"/>
  <c r="T16" i="38"/>
  <c r="X16" i="38" s="1"/>
  <c r="N16" i="38"/>
  <c r="M16" i="38"/>
  <c r="K16" i="38"/>
  <c r="J16" i="38"/>
  <c r="I16" i="38"/>
  <c r="G16" i="38"/>
  <c r="E16" i="38"/>
  <c r="D16" i="38"/>
  <c r="AR15" i="38"/>
  <c r="T15" i="38"/>
  <c r="X15" i="38" s="1"/>
  <c r="N15" i="38"/>
  <c r="M15" i="38"/>
  <c r="K15" i="38"/>
  <c r="J15" i="38"/>
  <c r="I15" i="38"/>
  <c r="G15" i="38"/>
  <c r="E15" i="38"/>
  <c r="D15" i="38"/>
  <c r="AR14" i="38"/>
  <c r="T14" i="38"/>
  <c r="X14" i="38" s="1"/>
  <c r="N14" i="38"/>
  <c r="M14" i="38"/>
  <c r="K14" i="38"/>
  <c r="J14" i="38"/>
  <c r="I14" i="38"/>
  <c r="G14" i="38"/>
  <c r="E14" i="38"/>
  <c r="D14" i="38"/>
  <c r="AR13" i="38"/>
  <c r="T13" i="38"/>
  <c r="X13" i="38" s="1"/>
  <c r="N13" i="38"/>
  <c r="M13" i="38"/>
  <c r="K13" i="38"/>
  <c r="J13" i="38"/>
  <c r="I13" i="38"/>
  <c r="G13" i="38"/>
  <c r="E13" i="38"/>
  <c r="D13" i="38"/>
  <c r="AR12" i="38"/>
  <c r="T12" i="38"/>
  <c r="X12" i="38" s="1"/>
  <c r="N12" i="38"/>
  <c r="M12" i="38"/>
  <c r="K12" i="38"/>
  <c r="J12" i="38"/>
  <c r="I12" i="38"/>
  <c r="G12" i="38"/>
  <c r="E12" i="38"/>
  <c r="D12" i="38"/>
  <c r="AR11" i="38"/>
  <c r="T11" i="38"/>
  <c r="X11" i="38" s="1"/>
  <c r="N11" i="38"/>
  <c r="M11" i="38"/>
  <c r="K11" i="38"/>
  <c r="J11" i="38"/>
  <c r="I11" i="38"/>
  <c r="G11" i="38"/>
  <c r="E11" i="38"/>
  <c r="D11" i="38"/>
  <c r="AR10" i="38"/>
  <c r="W10" i="38"/>
  <c r="T10" i="38"/>
  <c r="X10" i="38" s="1"/>
  <c r="N10" i="38"/>
  <c r="M10" i="38"/>
  <c r="K10" i="38"/>
  <c r="J10" i="38"/>
  <c r="I10" i="38"/>
  <c r="G10" i="38"/>
  <c r="E10" i="38"/>
  <c r="D10" i="38"/>
  <c r="AR9" i="38"/>
  <c r="T9" i="38"/>
  <c r="X9" i="38" s="1"/>
  <c r="N9" i="38"/>
  <c r="M9" i="38"/>
  <c r="K9" i="38"/>
  <c r="J9" i="38"/>
  <c r="I9" i="38"/>
  <c r="G9" i="38"/>
  <c r="E9" i="38"/>
  <c r="D9" i="38"/>
  <c r="AR8" i="38"/>
  <c r="W8" i="38"/>
  <c r="T8" i="38"/>
  <c r="X8" i="38" s="1"/>
  <c r="N8" i="38"/>
  <c r="M8" i="38"/>
  <c r="K8" i="38"/>
  <c r="G8" i="38"/>
  <c r="J8" i="38" s="1"/>
  <c r="E8" i="38"/>
  <c r="D8" i="38"/>
  <c r="W26" i="38" l="1"/>
  <c r="W119" i="38"/>
  <c r="W16" i="38"/>
  <c r="W48" i="38"/>
  <c r="W83" i="38"/>
  <c r="W131" i="38"/>
  <c r="W225" i="38"/>
  <c r="W213" i="38"/>
  <c r="W24" i="38"/>
  <c r="W56" i="38"/>
  <c r="W91" i="38"/>
  <c r="W147" i="38"/>
  <c r="W177" i="38"/>
  <c r="W241" i="38"/>
  <c r="W58" i="38"/>
  <c r="W90" i="38"/>
  <c r="W18" i="38"/>
  <c r="W50" i="38"/>
  <c r="W82" i="38"/>
  <c r="W103" i="38"/>
  <c r="W167" i="38"/>
  <c r="W197" i="38"/>
  <c r="I8" i="38"/>
  <c r="W20" i="38"/>
  <c r="W36" i="38"/>
  <c r="W44" i="38"/>
  <c r="W68" i="38"/>
  <c r="W107" i="38"/>
  <c r="W123" i="38"/>
  <c r="W139" i="38"/>
  <c r="W245" i="38"/>
  <c r="W233" i="38"/>
  <c r="W12" i="38"/>
  <c r="W28" i="38"/>
  <c r="W52" i="38"/>
  <c r="W60" i="38"/>
  <c r="W79" i="38"/>
  <c r="W87" i="38"/>
  <c r="W95" i="38"/>
  <c r="W155" i="38"/>
  <c r="W171" i="38"/>
  <c r="W185" i="38"/>
  <c r="W201" i="38"/>
  <c r="W217" i="38"/>
  <c r="W14" i="38"/>
  <c r="W22" i="38"/>
  <c r="W30" i="38"/>
  <c r="W38" i="38"/>
  <c r="W46" i="38"/>
  <c r="W54" i="38"/>
  <c r="W62" i="38"/>
  <c r="W70" i="38"/>
  <c r="W78" i="38"/>
  <c r="W86" i="38"/>
  <c r="W94" i="38"/>
  <c r="W111" i="38"/>
  <c r="W127" i="38"/>
  <c r="W143" i="38"/>
  <c r="W159" i="38"/>
  <c r="W173" i="38"/>
  <c r="W189" i="38"/>
  <c r="W205" i="38"/>
  <c r="W221" i="38"/>
  <c r="W237" i="38"/>
  <c r="W253" i="38"/>
  <c r="X106" i="38"/>
  <c r="W106" i="38"/>
  <c r="X122" i="38"/>
  <c r="W122" i="38"/>
  <c r="X138" i="38"/>
  <c r="W138" i="38"/>
  <c r="X154" i="38"/>
  <c r="W154" i="38"/>
  <c r="X170" i="38"/>
  <c r="W170" i="38"/>
  <c r="X184" i="38"/>
  <c r="W184" i="38"/>
  <c r="X200" i="38"/>
  <c r="W200" i="38"/>
  <c r="X216" i="38"/>
  <c r="W216" i="38"/>
  <c r="X232" i="38"/>
  <c r="W232" i="38"/>
  <c r="X248" i="38"/>
  <c r="W248" i="38"/>
  <c r="W11" i="38"/>
  <c r="W15" i="38"/>
  <c r="W19" i="38"/>
  <c r="W23" i="38"/>
  <c r="W27" i="38"/>
  <c r="W31" i="38"/>
  <c r="W35" i="38"/>
  <c r="W39" i="38"/>
  <c r="W43" i="38"/>
  <c r="W47" i="38"/>
  <c r="W51" i="38"/>
  <c r="W55" i="38"/>
  <c r="W59" i="38"/>
  <c r="W63" i="38"/>
  <c r="W67" i="38"/>
  <c r="W71" i="38"/>
  <c r="X77" i="38"/>
  <c r="W77" i="38"/>
  <c r="X85" i="38"/>
  <c r="W85" i="38"/>
  <c r="X93" i="38"/>
  <c r="W93" i="38"/>
  <c r="X101" i="38"/>
  <c r="W101" i="38"/>
  <c r="X110" i="38"/>
  <c r="W110" i="38"/>
  <c r="X126" i="38"/>
  <c r="W126" i="38"/>
  <c r="X142" i="38"/>
  <c r="W142" i="38"/>
  <c r="X158" i="38"/>
  <c r="W158" i="38"/>
  <c r="X179" i="38"/>
  <c r="W179" i="38"/>
  <c r="X195" i="38"/>
  <c r="W195" i="38"/>
  <c r="X211" i="38"/>
  <c r="W211" i="38"/>
  <c r="X227" i="38"/>
  <c r="W227" i="38"/>
  <c r="X243" i="38"/>
  <c r="W243" i="38"/>
  <c r="X114" i="38"/>
  <c r="W114" i="38"/>
  <c r="X130" i="38"/>
  <c r="W130" i="38"/>
  <c r="X146" i="38"/>
  <c r="W146" i="38"/>
  <c r="X162" i="38"/>
  <c r="W162" i="38"/>
  <c r="X176" i="38"/>
  <c r="W176" i="38"/>
  <c r="X192" i="38"/>
  <c r="W192" i="38"/>
  <c r="X208" i="38"/>
  <c r="W208" i="38"/>
  <c r="X224" i="38"/>
  <c r="W224" i="38"/>
  <c r="X240" i="38"/>
  <c r="W240" i="38"/>
  <c r="X256" i="38"/>
  <c r="W256" i="38"/>
  <c r="W9" i="38"/>
  <c r="W13" i="38"/>
  <c r="W17" i="38"/>
  <c r="W21" i="38"/>
  <c r="W25" i="38"/>
  <c r="W29" i="38"/>
  <c r="W33" i="38"/>
  <c r="W37" i="38"/>
  <c r="W41" i="38"/>
  <c r="W45" i="38"/>
  <c r="W49" i="38"/>
  <c r="W53" i="38"/>
  <c r="W57" i="38"/>
  <c r="W61" i="38"/>
  <c r="W65" i="38"/>
  <c r="W69" i="38"/>
  <c r="W73" i="38"/>
  <c r="X81" i="38"/>
  <c r="W81" i="38"/>
  <c r="X89" i="38"/>
  <c r="W89" i="38"/>
  <c r="X97" i="38"/>
  <c r="W97" i="38"/>
  <c r="X102" i="38"/>
  <c r="W102" i="38"/>
  <c r="X118" i="38"/>
  <c r="W118" i="38"/>
  <c r="X134" i="38"/>
  <c r="W134" i="38"/>
  <c r="X150" i="38"/>
  <c r="W150" i="38"/>
  <c r="X166" i="38"/>
  <c r="W166" i="38"/>
  <c r="X187" i="38"/>
  <c r="W187" i="38"/>
  <c r="X203" i="38"/>
  <c r="W203" i="38"/>
  <c r="X219" i="38"/>
  <c r="W219" i="38"/>
  <c r="X235" i="38"/>
  <c r="W235" i="38"/>
  <c r="X251" i="38"/>
  <c r="W251" i="38"/>
  <c r="W76" i="38"/>
  <c r="W80" i="38"/>
  <c r="W84" i="38"/>
  <c r="W88" i="38"/>
  <c r="W92" i="38"/>
  <c r="W96" i="38"/>
  <c r="W100" i="38"/>
  <c r="W104" i="38"/>
  <c r="W108" i="38"/>
  <c r="W112" i="38"/>
  <c r="W116" i="38"/>
  <c r="W120" i="38"/>
  <c r="W124" i="38"/>
  <c r="W128" i="38"/>
  <c r="W132" i="38"/>
  <c r="W136" i="38"/>
  <c r="W140" i="38"/>
  <c r="W144" i="38"/>
  <c r="W148" i="38"/>
  <c r="W152" i="38"/>
  <c r="W156" i="38"/>
  <c r="W160" i="38"/>
  <c r="W164" i="38"/>
  <c r="W168" i="38"/>
  <c r="W172" i="38"/>
  <c r="W180" i="38"/>
  <c r="W188" i="38"/>
  <c r="W196" i="38"/>
  <c r="W204" i="38"/>
  <c r="W212" i="38"/>
  <c r="W220" i="38"/>
  <c r="W228" i="38"/>
  <c r="W236" i="38"/>
  <c r="W244" i="38"/>
  <c r="W252" i="38"/>
  <c r="W105" i="38"/>
  <c r="W109" i="38"/>
  <c r="W113" i="38"/>
  <c r="W117" i="38"/>
  <c r="W121" i="38"/>
  <c r="W125" i="38"/>
  <c r="W129" i="38"/>
  <c r="W133" i="38"/>
  <c r="W137" i="38"/>
  <c r="W141" i="38"/>
  <c r="W145" i="38"/>
  <c r="W149" i="38"/>
  <c r="W153" i="38"/>
  <c r="W157" i="38"/>
  <c r="W161" i="38"/>
  <c r="W165" i="38"/>
  <c r="W169" i="38"/>
  <c r="X175" i="38"/>
  <c r="W175" i="38"/>
  <c r="X183" i="38"/>
  <c r="W183" i="38"/>
  <c r="X191" i="38"/>
  <c r="W191" i="38"/>
  <c r="X199" i="38"/>
  <c r="W199" i="38"/>
  <c r="X207" i="38"/>
  <c r="W207" i="38"/>
  <c r="X215" i="38"/>
  <c r="W215" i="38"/>
  <c r="X223" i="38"/>
  <c r="W223" i="38"/>
  <c r="X231" i="38"/>
  <c r="W231" i="38"/>
  <c r="X239" i="38"/>
  <c r="W239" i="38"/>
  <c r="X247" i="38"/>
  <c r="W247" i="38"/>
  <c r="X255" i="38"/>
  <c r="W255" i="38"/>
  <c r="W174" i="38"/>
  <c r="W178" i="38"/>
  <c r="W182" i="38"/>
  <c r="W186" i="38"/>
  <c r="W190" i="38"/>
  <c r="W194" i="38"/>
  <c r="W198" i="38"/>
  <c r="W202" i="38"/>
  <c r="W206" i="38"/>
  <c r="W210" i="38"/>
  <c r="W214" i="38"/>
  <c r="W218" i="38"/>
  <c r="W222" i="38"/>
  <c r="W226" i="38"/>
  <c r="W230" i="38"/>
  <c r="W234" i="38"/>
  <c r="W238" i="38"/>
  <c r="W242" i="38"/>
  <c r="W246" i="38"/>
  <c r="W250" i="38"/>
  <c r="W254" i="38"/>
  <c r="O253" i="35"/>
  <c r="N253" i="35"/>
  <c r="L253" i="35"/>
  <c r="Q253" i="35" s="1"/>
  <c r="F253" i="35"/>
  <c r="E253" i="35"/>
  <c r="C253" i="35"/>
  <c r="B253" i="35"/>
  <c r="P252" i="35"/>
  <c r="O252" i="35"/>
  <c r="N252" i="35"/>
  <c r="L252" i="35"/>
  <c r="Q252" i="35" s="1"/>
  <c r="F252" i="35"/>
  <c r="E252" i="35"/>
  <c r="C252" i="35"/>
  <c r="B252" i="35"/>
  <c r="Q251" i="35"/>
  <c r="P251" i="35"/>
  <c r="L251" i="35"/>
  <c r="F251" i="35"/>
  <c r="E251" i="35"/>
  <c r="C251" i="35"/>
  <c r="B251" i="35"/>
  <c r="Q250" i="35"/>
  <c r="N250" i="35"/>
  <c r="L250" i="35"/>
  <c r="F250" i="35"/>
  <c r="E250" i="35"/>
  <c r="C250" i="35"/>
  <c r="B250" i="35"/>
  <c r="O249" i="35"/>
  <c r="N249" i="35"/>
  <c r="L249" i="35"/>
  <c r="Q249" i="35" s="1"/>
  <c r="F249" i="35"/>
  <c r="E249" i="35"/>
  <c r="C249" i="35"/>
  <c r="B249" i="35"/>
  <c r="P248" i="35"/>
  <c r="O248" i="35"/>
  <c r="N248" i="35"/>
  <c r="L248" i="35"/>
  <c r="Q248" i="35" s="1"/>
  <c r="F248" i="35"/>
  <c r="E248" i="35"/>
  <c r="C248" i="35"/>
  <c r="B248" i="35"/>
  <c r="L247" i="35"/>
  <c r="F247" i="35"/>
  <c r="E247" i="35"/>
  <c r="C247" i="35"/>
  <c r="B247" i="35"/>
  <c r="Q246" i="35"/>
  <c r="N246" i="35"/>
  <c r="L246" i="35"/>
  <c r="F246" i="35"/>
  <c r="E246" i="35"/>
  <c r="C246" i="35"/>
  <c r="B246" i="35"/>
  <c r="O245" i="35"/>
  <c r="N245" i="35"/>
  <c r="L245" i="35"/>
  <c r="Q245" i="35" s="1"/>
  <c r="F245" i="35"/>
  <c r="E245" i="35"/>
  <c r="C245" i="35"/>
  <c r="B245" i="35"/>
  <c r="P244" i="35"/>
  <c r="O244" i="35"/>
  <c r="N244" i="35"/>
  <c r="L244" i="35"/>
  <c r="Q244" i="35" s="1"/>
  <c r="F244" i="35"/>
  <c r="E244" i="35"/>
  <c r="C244" i="35"/>
  <c r="B244" i="35"/>
  <c r="P243" i="35"/>
  <c r="L243" i="35"/>
  <c r="F243" i="35"/>
  <c r="E243" i="35"/>
  <c r="C243" i="35"/>
  <c r="B243" i="35"/>
  <c r="L242" i="35"/>
  <c r="F242" i="35"/>
  <c r="E242" i="35"/>
  <c r="C242" i="35"/>
  <c r="B242" i="35"/>
  <c r="O241" i="35"/>
  <c r="N241" i="35"/>
  <c r="L241" i="35"/>
  <c r="Q241" i="35" s="1"/>
  <c r="F241" i="35"/>
  <c r="E241" i="35"/>
  <c r="C241" i="35"/>
  <c r="B241" i="35"/>
  <c r="P240" i="35"/>
  <c r="O240" i="35"/>
  <c r="N240" i="35"/>
  <c r="L240" i="35"/>
  <c r="Q240" i="35" s="1"/>
  <c r="F240" i="35"/>
  <c r="E240" i="35"/>
  <c r="C240" i="35"/>
  <c r="B240" i="35"/>
  <c r="Q239" i="35"/>
  <c r="P239" i="35"/>
  <c r="L239" i="35"/>
  <c r="F239" i="35"/>
  <c r="E239" i="35"/>
  <c r="C239" i="35"/>
  <c r="B239" i="35"/>
  <c r="N238" i="35"/>
  <c r="L238" i="35"/>
  <c r="F238" i="35"/>
  <c r="E238" i="35"/>
  <c r="C238" i="35"/>
  <c r="B238" i="35"/>
  <c r="O237" i="35"/>
  <c r="N237" i="35"/>
  <c r="L237" i="35"/>
  <c r="Q237" i="35" s="1"/>
  <c r="F237" i="35"/>
  <c r="E237" i="35"/>
  <c r="C237" i="35"/>
  <c r="B237" i="35"/>
  <c r="P236" i="35"/>
  <c r="O236" i="35"/>
  <c r="N236" i="35"/>
  <c r="L236" i="35"/>
  <c r="Q236" i="35" s="1"/>
  <c r="F236" i="35"/>
  <c r="E236" i="35"/>
  <c r="C236" i="35"/>
  <c r="B236" i="35"/>
  <c r="Q235" i="35"/>
  <c r="P235" i="35"/>
  <c r="L235" i="35"/>
  <c r="F235" i="35"/>
  <c r="E235" i="35"/>
  <c r="C235" i="35"/>
  <c r="B235" i="35"/>
  <c r="Q234" i="35"/>
  <c r="N234" i="35"/>
  <c r="L234" i="35"/>
  <c r="F234" i="35"/>
  <c r="E234" i="35"/>
  <c r="C234" i="35"/>
  <c r="B234" i="35"/>
  <c r="O233" i="35"/>
  <c r="N233" i="35"/>
  <c r="L233" i="35"/>
  <c r="Q233" i="35" s="1"/>
  <c r="F233" i="35"/>
  <c r="E233" i="35"/>
  <c r="C233" i="35"/>
  <c r="B233" i="35"/>
  <c r="P232" i="35"/>
  <c r="O232" i="35"/>
  <c r="N232" i="35"/>
  <c r="L232" i="35"/>
  <c r="Q232" i="35" s="1"/>
  <c r="F232" i="35"/>
  <c r="E232" i="35"/>
  <c r="C232" i="35"/>
  <c r="B232" i="35"/>
  <c r="L231" i="35"/>
  <c r="F231" i="35"/>
  <c r="E231" i="35"/>
  <c r="C231" i="35"/>
  <c r="B231" i="35"/>
  <c r="Q230" i="35"/>
  <c r="N230" i="35"/>
  <c r="L230" i="35"/>
  <c r="F230" i="35"/>
  <c r="E230" i="35"/>
  <c r="C230" i="35"/>
  <c r="B230" i="35"/>
  <c r="O229" i="35"/>
  <c r="N229" i="35"/>
  <c r="L229" i="35"/>
  <c r="Q229" i="35" s="1"/>
  <c r="F229" i="35"/>
  <c r="E229" i="35"/>
  <c r="C229" i="35"/>
  <c r="B229" i="35"/>
  <c r="P228" i="35"/>
  <c r="O228" i="35"/>
  <c r="N228" i="35"/>
  <c r="L228" i="35"/>
  <c r="Q228" i="35" s="1"/>
  <c r="F228" i="35"/>
  <c r="E228" i="35"/>
  <c r="C228" i="35"/>
  <c r="B228" i="35"/>
  <c r="L227" i="35"/>
  <c r="F227" i="35"/>
  <c r="E227" i="35"/>
  <c r="C227" i="35"/>
  <c r="B227" i="35"/>
  <c r="L226" i="35"/>
  <c r="F226" i="35"/>
  <c r="E226" i="35"/>
  <c r="C226" i="35"/>
  <c r="B226" i="35"/>
  <c r="O225" i="35"/>
  <c r="N225" i="35"/>
  <c r="L225" i="35"/>
  <c r="Q225" i="35" s="1"/>
  <c r="F225" i="35"/>
  <c r="E225" i="35"/>
  <c r="C225" i="35"/>
  <c r="B225" i="35"/>
  <c r="P224" i="35"/>
  <c r="O224" i="35"/>
  <c r="N224" i="35"/>
  <c r="L224" i="35"/>
  <c r="Q224" i="35" s="1"/>
  <c r="F224" i="35"/>
  <c r="E224" i="35"/>
  <c r="C224" i="35"/>
  <c r="B224" i="35"/>
  <c r="Q223" i="35"/>
  <c r="P223" i="35"/>
  <c r="L223" i="35"/>
  <c r="F223" i="35"/>
  <c r="E223" i="35"/>
  <c r="C223" i="35"/>
  <c r="B223" i="35"/>
  <c r="L222" i="35"/>
  <c r="N222" i="35" s="1"/>
  <c r="F222" i="35"/>
  <c r="E222" i="35"/>
  <c r="C222" i="35"/>
  <c r="B222" i="35"/>
  <c r="O221" i="35"/>
  <c r="N221" i="35"/>
  <c r="L221" i="35"/>
  <c r="Q221" i="35" s="1"/>
  <c r="F221" i="35"/>
  <c r="E221" i="35"/>
  <c r="C221" i="35"/>
  <c r="B221" i="35"/>
  <c r="P220" i="35"/>
  <c r="O220" i="35"/>
  <c r="N220" i="35"/>
  <c r="L220" i="35"/>
  <c r="Q220" i="35" s="1"/>
  <c r="F220" i="35"/>
  <c r="E220" i="35"/>
  <c r="C220" i="35"/>
  <c r="B220" i="35"/>
  <c r="Q219" i="35"/>
  <c r="P219" i="35"/>
  <c r="L219" i="35"/>
  <c r="F219" i="35"/>
  <c r="E219" i="35"/>
  <c r="C219" i="35"/>
  <c r="B219" i="35"/>
  <c r="Q218" i="35"/>
  <c r="N218" i="35"/>
  <c r="L218" i="35"/>
  <c r="F218" i="35"/>
  <c r="E218" i="35"/>
  <c r="C218" i="35"/>
  <c r="B218" i="35"/>
  <c r="O217" i="35"/>
  <c r="N217" i="35"/>
  <c r="L217" i="35"/>
  <c r="Q217" i="35" s="1"/>
  <c r="F217" i="35"/>
  <c r="E217" i="35"/>
  <c r="C217" i="35"/>
  <c r="B217" i="35"/>
  <c r="P216" i="35"/>
  <c r="O216" i="35"/>
  <c r="N216" i="35"/>
  <c r="L216" i="35"/>
  <c r="Q216" i="35" s="1"/>
  <c r="F216" i="35"/>
  <c r="E216" i="35"/>
  <c r="C216" i="35"/>
  <c r="B216" i="35"/>
  <c r="L215" i="35"/>
  <c r="F215" i="35"/>
  <c r="E215" i="35"/>
  <c r="C215" i="35"/>
  <c r="B215" i="35"/>
  <c r="Q214" i="35"/>
  <c r="N214" i="35"/>
  <c r="L214" i="35"/>
  <c r="F214" i="35"/>
  <c r="E214" i="35"/>
  <c r="C214" i="35"/>
  <c r="B214" i="35"/>
  <c r="O213" i="35"/>
  <c r="N213" i="35"/>
  <c r="L213" i="35"/>
  <c r="Q213" i="35" s="1"/>
  <c r="F213" i="35"/>
  <c r="E213" i="35"/>
  <c r="C213" i="35"/>
  <c r="B213" i="35"/>
  <c r="P212" i="35"/>
  <c r="O212" i="35"/>
  <c r="N212" i="35"/>
  <c r="L212" i="35"/>
  <c r="Q212" i="35" s="1"/>
  <c r="F212" i="35"/>
  <c r="E212" i="35"/>
  <c r="C212" i="35"/>
  <c r="B212" i="35"/>
  <c r="P211" i="35"/>
  <c r="L211" i="35"/>
  <c r="F211" i="35"/>
  <c r="E211" i="35"/>
  <c r="C211" i="35"/>
  <c r="B211" i="35"/>
  <c r="L210" i="35"/>
  <c r="F210" i="35"/>
  <c r="E210" i="35"/>
  <c r="C210" i="35"/>
  <c r="B210" i="35"/>
  <c r="O209" i="35"/>
  <c r="N209" i="35"/>
  <c r="L209" i="35"/>
  <c r="Q209" i="35" s="1"/>
  <c r="F209" i="35"/>
  <c r="E209" i="35"/>
  <c r="C209" i="35"/>
  <c r="B209" i="35"/>
  <c r="P208" i="35"/>
  <c r="O208" i="35"/>
  <c r="N208" i="35"/>
  <c r="L208" i="35"/>
  <c r="Q208" i="35" s="1"/>
  <c r="F208" i="35"/>
  <c r="E208" i="35"/>
  <c r="C208" i="35"/>
  <c r="B208" i="35"/>
  <c r="Q207" i="35"/>
  <c r="P207" i="35"/>
  <c r="L207" i="35"/>
  <c r="F207" i="35"/>
  <c r="E207" i="35"/>
  <c r="C207" i="35"/>
  <c r="B207" i="35"/>
  <c r="N206" i="35"/>
  <c r="L206" i="35"/>
  <c r="F206" i="35"/>
  <c r="E206" i="35"/>
  <c r="C206" i="35"/>
  <c r="B206" i="35"/>
  <c r="O205" i="35"/>
  <c r="N205" i="35"/>
  <c r="L205" i="35"/>
  <c r="Q205" i="35" s="1"/>
  <c r="F205" i="35"/>
  <c r="E205" i="35"/>
  <c r="C205" i="35"/>
  <c r="B205" i="35"/>
  <c r="P204" i="35"/>
  <c r="O204" i="35"/>
  <c r="N204" i="35"/>
  <c r="L204" i="35"/>
  <c r="Q204" i="35" s="1"/>
  <c r="F204" i="35"/>
  <c r="E204" i="35"/>
  <c r="C204" i="35"/>
  <c r="B204" i="35"/>
  <c r="Q203" i="35"/>
  <c r="P203" i="35"/>
  <c r="L203" i="35"/>
  <c r="F203" i="35"/>
  <c r="E203" i="35"/>
  <c r="C203" i="35"/>
  <c r="B203" i="35"/>
  <c r="Q202" i="35"/>
  <c r="N202" i="35"/>
  <c r="L202" i="35"/>
  <c r="F202" i="35"/>
  <c r="E202" i="35"/>
  <c r="C202" i="35"/>
  <c r="B202" i="35"/>
  <c r="O201" i="35"/>
  <c r="N201" i="35"/>
  <c r="L201" i="35"/>
  <c r="Q201" i="35" s="1"/>
  <c r="F201" i="35"/>
  <c r="E201" i="35"/>
  <c r="C201" i="35"/>
  <c r="B201" i="35"/>
  <c r="P200" i="35"/>
  <c r="O200" i="35"/>
  <c r="N200" i="35"/>
  <c r="L200" i="35"/>
  <c r="Q200" i="35" s="1"/>
  <c r="F200" i="35"/>
  <c r="E200" i="35"/>
  <c r="C200" i="35"/>
  <c r="B200" i="35"/>
  <c r="L199" i="35"/>
  <c r="F199" i="35"/>
  <c r="E199" i="35"/>
  <c r="C199" i="35"/>
  <c r="B199" i="35"/>
  <c r="Q198" i="35"/>
  <c r="N198" i="35"/>
  <c r="L198" i="35"/>
  <c r="F198" i="35"/>
  <c r="E198" i="35"/>
  <c r="C198" i="35"/>
  <c r="B198" i="35"/>
  <c r="O197" i="35"/>
  <c r="N197" i="35"/>
  <c r="L197" i="35"/>
  <c r="Q197" i="35" s="1"/>
  <c r="F197" i="35"/>
  <c r="E197" i="35"/>
  <c r="C197" i="35"/>
  <c r="B197" i="35"/>
  <c r="P196" i="35"/>
  <c r="O196" i="35"/>
  <c r="N196" i="35"/>
  <c r="L196" i="35"/>
  <c r="Q196" i="35" s="1"/>
  <c r="F196" i="35"/>
  <c r="E196" i="35"/>
  <c r="C196" i="35"/>
  <c r="B196" i="35"/>
  <c r="L195" i="35"/>
  <c r="F195" i="35"/>
  <c r="E195" i="35"/>
  <c r="C195" i="35"/>
  <c r="B195" i="35"/>
  <c r="N194" i="35"/>
  <c r="L194" i="35"/>
  <c r="F194" i="35"/>
  <c r="E194" i="35"/>
  <c r="C194" i="35"/>
  <c r="B194" i="35"/>
  <c r="L193" i="35"/>
  <c r="F193" i="35"/>
  <c r="E193" i="35"/>
  <c r="C193" i="35"/>
  <c r="B193" i="35"/>
  <c r="P192" i="35"/>
  <c r="O192" i="35"/>
  <c r="N192" i="35"/>
  <c r="L192" i="35"/>
  <c r="Q192" i="35" s="1"/>
  <c r="F192" i="35"/>
  <c r="E192" i="35"/>
  <c r="C192" i="35"/>
  <c r="B192" i="35"/>
  <c r="O191" i="35"/>
  <c r="L191" i="35"/>
  <c r="F191" i="35"/>
  <c r="E191" i="35"/>
  <c r="C191" i="35"/>
  <c r="B191" i="35"/>
  <c r="L190" i="35"/>
  <c r="F190" i="35"/>
  <c r="E190" i="35"/>
  <c r="C190" i="35"/>
  <c r="B190" i="35"/>
  <c r="N189" i="35"/>
  <c r="L189" i="35"/>
  <c r="F189" i="35"/>
  <c r="E189" i="35"/>
  <c r="C189" i="35"/>
  <c r="B189" i="35"/>
  <c r="P188" i="35"/>
  <c r="O188" i="35"/>
  <c r="N188" i="35"/>
  <c r="L188" i="35"/>
  <c r="Q188" i="35" s="1"/>
  <c r="F188" i="35"/>
  <c r="E188" i="35"/>
  <c r="C188" i="35"/>
  <c r="B188" i="35"/>
  <c r="L187" i="35"/>
  <c r="F187" i="35"/>
  <c r="E187" i="35"/>
  <c r="C187" i="35"/>
  <c r="B187" i="35"/>
  <c r="N186" i="35"/>
  <c r="L186" i="35"/>
  <c r="F186" i="35"/>
  <c r="E186" i="35"/>
  <c r="C186" i="35"/>
  <c r="B186" i="35"/>
  <c r="L185" i="35"/>
  <c r="N185" i="35" s="1"/>
  <c r="F185" i="35"/>
  <c r="E185" i="35"/>
  <c r="C185" i="35"/>
  <c r="B185" i="35"/>
  <c r="P184" i="35"/>
  <c r="O184" i="35"/>
  <c r="N184" i="35"/>
  <c r="L184" i="35"/>
  <c r="Q184" i="35" s="1"/>
  <c r="F184" i="35"/>
  <c r="E184" i="35"/>
  <c r="C184" i="35"/>
  <c r="B184" i="35"/>
  <c r="O183" i="35"/>
  <c r="L183" i="35"/>
  <c r="F183" i="35"/>
  <c r="E183" i="35"/>
  <c r="C183" i="35"/>
  <c r="B183" i="35"/>
  <c r="L182" i="35"/>
  <c r="N182" i="35" s="1"/>
  <c r="F182" i="35"/>
  <c r="E182" i="35"/>
  <c r="C182" i="35"/>
  <c r="B182" i="35"/>
  <c r="N181" i="35"/>
  <c r="L181" i="35"/>
  <c r="F181" i="35"/>
  <c r="E181" i="35"/>
  <c r="C181" i="35"/>
  <c r="B181" i="35"/>
  <c r="P180" i="35"/>
  <c r="O180" i="35"/>
  <c r="N180" i="35"/>
  <c r="L180" i="35"/>
  <c r="Q180" i="35" s="1"/>
  <c r="F180" i="35"/>
  <c r="E180" i="35"/>
  <c r="C180" i="35"/>
  <c r="B180" i="35"/>
  <c r="L179" i="35"/>
  <c r="O179" i="35" s="1"/>
  <c r="F179" i="35"/>
  <c r="E179" i="35"/>
  <c r="C179" i="35"/>
  <c r="B179" i="35"/>
  <c r="N178" i="35"/>
  <c r="L178" i="35"/>
  <c r="F178" i="35"/>
  <c r="E178" i="35"/>
  <c r="C178" i="35"/>
  <c r="B178" i="35"/>
  <c r="L177" i="35"/>
  <c r="F177" i="35"/>
  <c r="E177" i="35"/>
  <c r="C177" i="35"/>
  <c r="B177" i="35"/>
  <c r="P176" i="35"/>
  <c r="O176" i="35"/>
  <c r="N176" i="35"/>
  <c r="L176" i="35"/>
  <c r="Q176" i="35" s="1"/>
  <c r="F176" i="35"/>
  <c r="E176" i="35"/>
  <c r="C176" i="35"/>
  <c r="B176" i="35"/>
  <c r="O175" i="35"/>
  <c r="L175" i="35"/>
  <c r="F175" i="35"/>
  <c r="E175" i="35"/>
  <c r="C175" i="35"/>
  <c r="B175" i="35"/>
  <c r="L174" i="35"/>
  <c r="F174" i="35"/>
  <c r="E174" i="35"/>
  <c r="C174" i="35"/>
  <c r="B174" i="35"/>
  <c r="N173" i="35"/>
  <c r="L173" i="35"/>
  <c r="F173" i="35"/>
  <c r="E173" i="35"/>
  <c r="C173" i="35"/>
  <c r="B173" i="35"/>
  <c r="P172" i="35"/>
  <c r="O172" i="35"/>
  <c r="N172" i="35"/>
  <c r="L172" i="35"/>
  <c r="Q172" i="35" s="1"/>
  <c r="F172" i="35"/>
  <c r="E172" i="35"/>
  <c r="C172" i="35"/>
  <c r="B172" i="35"/>
  <c r="L171" i="35"/>
  <c r="F171" i="35"/>
  <c r="E171" i="35"/>
  <c r="C171" i="35"/>
  <c r="B171" i="35"/>
  <c r="N170" i="35"/>
  <c r="L170" i="35"/>
  <c r="F170" i="35"/>
  <c r="E170" i="35"/>
  <c r="C170" i="35"/>
  <c r="B170" i="35"/>
  <c r="L169" i="35"/>
  <c r="N169" i="35" s="1"/>
  <c r="F169" i="35"/>
  <c r="E169" i="35"/>
  <c r="C169" i="35"/>
  <c r="B169" i="35"/>
  <c r="O168" i="35"/>
  <c r="N168" i="35"/>
  <c r="L168" i="35"/>
  <c r="Q168" i="35" s="1"/>
  <c r="F168" i="35"/>
  <c r="E168" i="35"/>
  <c r="C168" i="35"/>
  <c r="B168" i="35"/>
  <c r="P167" i="35"/>
  <c r="O167" i="35"/>
  <c r="N167" i="35"/>
  <c r="L167" i="35"/>
  <c r="Q167" i="35" s="1"/>
  <c r="F167" i="35"/>
  <c r="E167" i="35"/>
  <c r="C167" i="35"/>
  <c r="B167" i="35"/>
  <c r="Q166" i="35"/>
  <c r="P166" i="35"/>
  <c r="L166" i="35"/>
  <c r="F166" i="35"/>
  <c r="E166" i="35"/>
  <c r="C166" i="35"/>
  <c r="B166" i="35"/>
  <c r="L165" i="35"/>
  <c r="F165" i="35"/>
  <c r="E165" i="35"/>
  <c r="C165" i="35"/>
  <c r="B165" i="35"/>
  <c r="O164" i="35"/>
  <c r="N164" i="35"/>
  <c r="L164" i="35"/>
  <c r="Q164" i="35" s="1"/>
  <c r="F164" i="35"/>
  <c r="E164" i="35"/>
  <c r="C164" i="35"/>
  <c r="B164" i="35"/>
  <c r="P163" i="35"/>
  <c r="O163" i="35"/>
  <c r="N163" i="35"/>
  <c r="L163" i="35"/>
  <c r="Q163" i="35" s="1"/>
  <c r="F163" i="35"/>
  <c r="E163" i="35"/>
  <c r="C163" i="35"/>
  <c r="B163" i="35"/>
  <c r="Q162" i="35"/>
  <c r="P162" i="35"/>
  <c r="L162" i="35"/>
  <c r="F162" i="35"/>
  <c r="E162" i="35"/>
  <c r="C162" i="35"/>
  <c r="B162" i="35"/>
  <c r="Q161" i="35"/>
  <c r="N161" i="35"/>
  <c r="L161" i="35"/>
  <c r="F161" i="35"/>
  <c r="E161" i="35"/>
  <c r="C161" i="35"/>
  <c r="B161" i="35"/>
  <c r="O160" i="35"/>
  <c r="N160" i="35"/>
  <c r="L160" i="35"/>
  <c r="Q160" i="35" s="1"/>
  <c r="F160" i="35"/>
  <c r="E160" i="35"/>
  <c r="C160" i="35"/>
  <c r="B160" i="35"/>
  <c r="P159" i="35"/>
  <c r="O159" i="35"/>
  <c r="N159" i="35"/>
  <c r="L159" i="35"/>
  <c r="Q159" i="35" s="1"/>
  <c r="F159" i="35"/>
  <c r="E159" i="35"/>
  <c r="C159" i="35"/>
  <c r="B159" i="35"/>
  <c r="L158" i="35"/>
  <c r="F158" i="35"/>
  <c r="E158" i="35"/>
  <c r="C158" i="35"/>
  <c r="B158" i="35"/>
  <c r="Q157" i="35"/>
  <c r="N157" i="35"/>
  <c r="L157" i="35"/>
  <c r="F157" i="35"/>
  <c r="E157" i="35"/>
  <c r="C157" i="35"/>
  <c r="B157" i="35"/>
  <c r="O156" i="35"/>
  <c r="N156" i="35"/>
  <c r="L156" i="35"/>
  <c r="Q156" i="35" s="1"/>
  <c r="F156" i="35"/>
  <c r="E156" i="35"/>
  <c r="C156" i="35"/>
  <c r="B156" i="35"/>
  <c r="P155" i="35"/>
  <c r="O155" i="35"/>
  <c r="N155" i="35"/>
  <c r="L155" i="35"/>
  <c r="Q155" i="35" s="1"/>
  <c r="F155" i="35"/>
  <c r="E155" i="35"/>
  <c r="C155" i="35"/>
  <c r="B155" i="35"/>
  <c r="L154" i="35"/>
  <c r="F154" i="35"/>
  <c r="E154" i="35"/>
  <c r="C154" i="35"/>
  <c r="B154" i="35"/>
  <c r="L153" i="35"/>
  <c r="F153" i="35"/>
  <c r="E153" i="35"/>
  <c r="C153" i="35"/>
  <c r="B153" i="35"/>
  <c r="O152" i="35"/>
  <c r="N152" i="35"/>
  <c r="L152" i="35"/>
  <c r="Q152" i="35" s="1"/>
  <c r="F152" i="35"/>
  <c r="E152" i="35"/>
  <c r="C152" i="35"/>
  <c r="B152" i="35"/>
  <c r="P151" i="35"/>
  <c r="O151" i="35"/>
  <c r="N151" i="35"/>
  <c r="L151" i="35"/>
  <c r="Q151" i="35" s="1"/>
  <c r="F151" i="35"/>
  <c r="E151" i="35"/>
  <c r="C151" i="35"/>
  <c r="B151" i="35"/>
  <c r="Q150" i="35"/>
  <c r="P150" i="35"/>
  <c r="L150" i="35"/>
  <c r="F150" i="35"/>
  <c r="E150" i="35"/>
  <c r="C150" i="35"/>
  <c r="B150" i="35"/>
  <c r="L149" i="35"/>
  <c r="F149" i="35"/>
  <c r="E149" i="35"/>
  <c r="C149" i="35"/>
  <c r="B149" i="35"/>
  <c r="O148" i="35"/>
  <c r="N148" i="35"/>
  <c r="L148" i="35"/>
  <c r="Q148" i="35" s="1"/>
  <c r="F148" i="35"/>
  <c r="E148" i="35"/>
  <c r="C148" i="35"/>
  <c r="B148" i="35"/>
  <c r="P147" i="35"/>
  <c r="O147" i="35"/>
  <c r="N147" i="35"/>
  <c r="L147" i="35"/>
  <c r="Q147" i="35" s="1"/>
  <c r="F147" i="35"/>
  <c r="E147" i="35"/>
  <c r="C147" i="35"/>
  <c r="B147" i="35"/>
  <c r="Q146" i="35"/>
  <c r="P146" i="35"/>
  <c r="L146" i="35"/>
  <c r="F146" i="35"/>
  <c r="E146" i="35"/>
  <c r="C146" i="35"/>
  <c r="B146" i="35"/>
  <c r="Q145" i="35"/>
  <c r="N145" i="35"/>
  <c r="L145" i="35"/>
  <c r="F145" i="35"/>
  <c r="E145" i="35"/>
  <c r="C145" i="35"/>
  <c r="B145" i="35"/>
  <c r="O144" i="35"/>
  <c r="N144" i="35"/>
  <c r="L144" i="35"/>
  <c r="Q144" i="35" s="1"/>
  <c r="F144" i="35"/>
  <c r="E144" i="35"/>
  <c r="C144" i="35"/>
  <c r="B144" i="35"/>
  <c r="P143" i="35"/>
  <c r="O143" i="35"/>
  <c r="N143" i="35"/>
  <c r="L143" i="35"/>
  <c r="Q143" i="35" s="1"/>
  <c r="F143" i="35"/>
  <c r="E143" i="35"/>
  <c r="C143" i="35"/>
  <c r="B143" i="35"/>
  <c r="L142" i="35"/>
  <c r="P142" i="35" s="1"/>
  <c r="F142" i="35"/>
  <c r="E142" i="35"/>
  <c r="C142" i="35"/>
  <c r="B142" i="35"/>
  <c r="Q141" i="35"/>
  <c r="N141" i="35"/>
  <c r="L141" i="35"/>
  <c r="F141" i="35"/>
  <c r="E141" i="35"/>
  <c r="C141" i="35"/>
  <c r="B141" i="35"/>
  <c r="O140" i="35"/>
  <c r="N140" i="35"/>
  <c r="L140" i="35"/>
  <c r="Q140" i="35" s="1"/>
  <c r="F140" i="35"/>
  <c r="E140" i="35"/>
  <c r="C140" i="35"/>
  <c r="B140" i="35"/>
  <c r="P139" i="35"/>
  <c r="O139" i="35"/>
  <c r="N139" i="35"/>
  <c r="L139" i="35"/>
  <c r="Q139" i="35" s="1"/>
  <c r="F139" i="35"/>
  <c r="E139" i="35"/>
  <c r="C139" i="35"/>
  <c r="B139" i="35"/>
  <c r="L138" i="35"/>
  <c r="Q138" i="35" s="1"/>
  <c r="F138" i="35"/>
  <c r="E138" i="35"/>
  <c r="C138" i="35"/>
  <c r="B138" i="35"/>
  <c r="L137" i="35"/>
  <c r="F137" i="35"/>
  <c r="E137" i="35"/>
  <c r="C137" i="35"/>
  <c r="B137" i="35"/>
  <c r="O136" i="35"/>
  <c r="N136" i="35"/>
  <c r="L136" i="35"/>
  <c r="Q136" i="35" s="1"/>
  <c r="F136" i="35"/>
  <c r="E136" i="35"/>
  <c r="C136" i="35"/>
  <c r="B136" i="35"/>
  <c r="P135" i="35"/>
  <c r="O135" i="35"/>
  <c r="N135" i="35"/>
  <c r="L135" i="35"/>
  <c r="Q135" i="35" s="1"/>
  <c r="F135" i="35"/>
  <c r="E135" i="35"/>
  <c r="C135" i="35"/>
  <c r="B135" i="35"/>
  <c r="Q134" i="35"/>
  <c r="P134" i="35"/>
  <c r="L134" i="35"/>
  <c r="F134" i="35"/>
  <c r="E134" i="35"/>
  <c r="C134" i="35"/>
  <c r="B134" i="35"/>
  <c r="L133" i="35"/>
  <c r="Q133" i="35" s="1"/>
  <c r="F133" i="35"/>
  <c r="E133" i="35"/>
  <c r="C133" i="35"/>
  <c r="B133" i="35"/>
  <c r="O132" i="35"/>
  <c r="N132" i="35"/>
  <c r="L132" i="35"/>
  <c r="Q132" i="35" s="1"/>
  <c r="F132" i="35"/>
  <c r="E132" i="35"/>
  <c r="C132" i="35"/>
  <c r="B132" i="35"/>
  <c r="P131" i="35"/>
  <c r="O131" i="35"/>
  <c r="N131" i="35"/>
  <c r="L131" i="35"/>
  <c r="Q131" i="35" s="1"/>
  <c r="F131" i="35"/>
  <c r="E131" i="35"/>
  <c r="C131" i="35"/>
  <c r="B131" i="35"/>
  <c r="Q130" i="35"/>
  <c r="P130" i="35"/>
  <c r="L130" i="35"/>
  <c r="F130" i="35"/>
  <c r="E130" i="35"/>
  <c r="C130" i="35"/>
  <c r="B130" i="35"/>
  <c r="Q129" i="35"/>
  <c r="N129" i="35"/>
  <c r="L129" i="35"/>
  <c r="F129" i="35"/>
  <c r="E129" i="35"/>
  <c r="C129" i="35"/>
  <c r="B129" i="35"/>
  <c r="O128" i="35"/>
  <c r="N128" i="35"/>
  <c r="L128" i="35"/>
  <c r="Q128" i="35" s="1"/>
  <c r="F128" i="35"/>
  <c r="E128" i="35"/>
  <c r="C128" i="35"/>
  <c r="B128" i="35"/>
  <c r="P127" i="35"/>
  <c r="O127" i="35"/>
  <c r="N127" i="35"/>
  <c r="L127" i="35"/>
  <c r="Q127" i="35" s="1"/>
  <c r="F127" i="35"/>
  <c r="E127" i="35"/>
  <c r="C127" i="35"/>
  <c r="B127" i="35"/>
  <c r="L126" i="35"/>
  <c r="P126" i="35" s="1"/>
  <c r="F126" i="35"/>
  <c r="E126" i="35"/>
  <c r="C126" i="35"/>
  <c r="B126" i="35"/>
  <c r="Q125" i="35"/>
  <c r="N125" i="35"/>
  <c r="L125" i="35"/>
  <c r="F125" i="35"/>
  <c r="E125" i="35"/>
  <c r="C125" i="35"/>
  <c r="B125" i="35"/>
  <c r="O124" i="35"/>
  <c r="N124" i="35"/>
  <c r="L124" i="35"/>
  <c r="Q124" i="35" s="1"/>
  <c r="F124" i="35"/>
  <c r="E124" i="35"/>
  <c r="C124" i="35"/>
  <c r="B124" i="35"/>
  <c r="P123" i="35"/>
  <c r="O123" i="35"/>
  <c r="N123" i="35"/>
  <c r="L123" i="35"/>
  <c r="Q123" i="35" s="1"/>
  <c r="F123" i="35"/>
  <c r="E123" i="35"/>
  <c r="C123" i="35"/>
  <c r="B123" i="35"/>
  <c r="L122" i="35"/>
  <c r="Q122" i="35" s="1"/>
  <c r="F122" i="35"/>
  <c r="E122" i="35"/>
  <c r="C122" i="35"/>
  <c r="B122" i="35"/>
  <c r="L121" i="35"/>
  <c r="N121" i="35" s="1"/>
  <c r="F121" i="35"/>
  <c r="E121" i="35"/>
  <c r="C121" i="35"/>
  <c r="B121" i="35"/>
  <c r="O120" i="35"/>
  <c r="N120" i="35"/>
  <c r="L120" i="35"/>
  <c r="Q120" i="35" s="1"/>
  <c r="F120" i="35"/>
  <c r="E120" i="35"/>
  <c r="C120" i="35"/>
  <c r="B120" i="35"/>
  <c r="P119" i="35"/>
  <c r="O119" i="35"/>
  <c r="N119" i="35"/>
  <c r="L119" i="35"/>
  <c r="Q119" i="35" s="1"/>
  <c r="F119" i="35"/>
  <c r="E119" i="35"/>
  <c r="C119" i="35"/>
  <c r="B119" i="35"/>
  <c r="Q118" i="35"/>
  <c r="P118" i="35"/>
  <c r="L118" i="35"/>
  <c r="F118" i="35"/>
  <c r="E118" i="35"/>
  <c r="C118" i="35"/>
  <c r="B118" i="35"/>
  <c r="L117" i="35"/>
  <c r="Q117" i="35" s="1"/>
  <c r="F117" i="35"/>
  <c r="E117" i="35"/>
  <c r="C117" i="35"/>
  <c r="B117" i="35"/>
  <c r="O116" i="35"/>
  <c r="N116" i="35"/>
  <c r="L116" i="35"/>
  <c r="Q116" i="35" s="1"/>
  <c r="F116" i="35"/>
  <c r="E116" i="35"/>
  <c r="C116" i="35"/>
  <c r="B116" i="35"/>
  <c r="P115" i="35"/>
  <c r="O115" i="35"/>
  <c r="N115" i="35"/>
  <c r="L115" i="35"/>
  <c r="Q115" i="35" s="1"/>
  <c r="F115" i="35"/>
  <c r="E115" i="35"/>
  <c r="C115" i="35"/>
  <c r="B115" i="35"/>
  <c r="Q114" i="35"/>
  <c r="P114" i="35"/>
  <c r="L114" i="35"/>
  <c r="F114" i="35"/>
  <c r="E114" i="35"/>
  <c r="C114" i="35"/>
  <c r="B114" i="35"/>
  <c r="Q113" i="35"/>
  <c r="N113" i="35"/>
  <c r="L113" i="35"/>
  <c r="F113" i="35"/>
  <c r="E113" i="35"/>
  <c r="C113" i="35"/>
  <c r="B113" i="35"/>
  <c r="O112" i="35"/>
  <c r="N112" i="35"/>
  <c r="L112" i="35"/>
  <c r="Q112" i="35" s="1"/>
  <c r="F112" i="35"/>
  <c r="E112" i="35"/>
  <c r="C112" i="35"/>
  <c r="B112" i="35"/>
  <c r="P111" i="35"/>
  <c r="O111" i="35"/>
  <c r="N111" i="35"/>
  <c r="L111" i="35"/>
  <c r="Q111" i="35" s="1"/>
  <c r="F111" i="35"/>
  <c r="E111" i="35"/>
  <c r="C111" i="35"/>
  <c r="B111" i="35"/>
  <c r="L110" i="35"/>
  <c r="P110" i="35" s="1"/>
  <c r="F110" i="35"/>
  <c r="E110" i="35"/>
  <c r="C110" i="35"/>
  <c r="B110" i="35"/>
  <c r="Q109" i="35"/>
  <c r="N109" i="35"/>
  <c r="L109" i="35"/>
  <c r="F109" i="35"/>
  <c r="E109" i="35"/>
  <c r="C109" i="35"/>
  <c r="B109" i="35"/>
  <c r="O108" i="35"/>
  <c r="N108" i="35"/>
  <c r="L108" i="35"/>
  <c r="Q108" i="35" s="1"/>
  <c r="F108" i="35"/>
  <c r="E108" i="35"/>
  <c r="C108" i="35"/>
  <c r="B108" i="35"/>
  <c r="P107" i="35"/>
  <c r="O107" i="35"/>
  <c r="N107" i="35"/>
  <c r="L107" i="35"/>
  <c r="Q107" i="35" s="1"/>
  <c r="F107" i="35"/>
  <c r="E107" i="35"/>
  <c r="C107" i="35"/>
  <c r="B107" i="35"/>
  <c r="L106" i="35"/>
  <c r="Q106" i="35" s="1"/>
  <c r="F106" i="35"/>
  <c r="E106" i="35"/>
  <c r="C106" i="35"/>
  <c r="B106" i="35"/>
  <c r="L105" i="35"/>
  <c r="F105" i="35"/>
  <c r="E105" i="35"/>
  <c r="C105" i="35"/>
  <c r="B105" i="35"/>
  <c r="O104" i="35"/>
  <c r="N104" i="35"/>
  <c r="L104" i="35"/>
  <c r="Q104" i="35" s="1"/>
  <c r="F104" i="35"/>
  <c r="E104" i="35"/>
  <c r="C104" i="35"/>
  <c r="B104" i="35"/>
  <c r="P103" i="35"/>
  <c r="O103" i="35"/>
  <c r="N103" i="35"/>
  <c r="L103" i="35"/>
  <c r="Q103" i="35" s="1"/>
  <c r="F103" i="35"/>
  <c r="E103" i="35"/>
  <c r="C103" i="35"/>
  <c r="B103" i="35"/>
  <c r="Q102" i="35"/>
  <c r="P102" i="35"/>
  <c r="L102" i="35"/>
  <c r="F102" i="35"/>
  <c r="E102" i="35"/>
  <c r="C102" i="35"/>
  <c r="B102" i="35"/>
  <c r="L101" i="35"/>
  <c r="Q101" i="35" s="1"/>
  <c r="F101" i="35"/>
  <c r="E101" i="35"/>
  <c r="C101" i="35"/>
  <c r="B101" i="35"/>
  <c r="O100" i="35"/>
  <c r="N100" i="35"/>
  <c r="L100" i="35"/>
  <c r="Q100" i="35" s="1"/>
  <c r="F100" i="35"/>
  <c r="E100" i="35"/>
  <c r="C100" i="35"/>
  <c r="B100" i="35"/>
  <c r="P99" i="35"/>
  <c r="O99" i="35"/>
  <c r="N99" i="35"/>
  <c r="L99" i="35"/>
  <c r="Q99" i="35" s="1"/>
  <c r="F99" i="35"/>
  <c r="E99" i="35"/>
  <c r="C99" i="35"/>
  <c r="B99" i="35"/>
  <c r="Q98" i="35"/>
  <c r="P98" i="35"/>
  <c r="L98" i="35"/>
  <c r="F98" i="35"/>
  <c r="E98" i="35"/>
  <c r="C98" i="35"/>
  <c r="B98" i="35"/>
  <c r="Q97" i="35"/>
  <c r="N97" i="35"/>
  <c r="L97" i="35"/>
  <c r="F97" i="35"/>
  <c r="E97" i="35"/>
  <c r="C97" i="35"/>
  <c r="B97" i="35"/>
  <c r="O96" i="35"/>
  <c r="N96" i="35"/>
  <c r="L96" i="35"/>
  <c r="Q96" i="35" s="1"/>
  <c r="F96" i="35"/>
  <c r="E96" i="35"/>
  <c r="C96" i="35"/>
  <c r="B96" i="35"/>
  <c r="P95" i="35"/>
  <c r="O95" i="35"/>
  <c r="N95" i="35"/>
  <c r="L95" i="35"/>
  <c r="Q95" i="35" s="1"/>
  <c r="F95" i="35"/>
  <c r="E95" i="35"/>
  <c r="C95" i="35"/>
  <c r="B95" i="35"/>
  <c r="L94" i="35"/>
  <c r="F94" i="35"/>
  <c r="E94" i="35"/>
  <c r="C94" i="35"/>
  <c r="B94" i="35"/>
  <c r="Q93" i="35"/>
  <c r="L93" i="35"/>
  <c r="O93" i="35" s="1"/>
  <c r="F93" i="35"/>
  <c r="E93" i="35"/>
  <c r="C93" i="35"/>
  <c r="B93" i="35"/>
  <c r="Q92" i="35"/>
  <c r="L92" i="35"/>
  <c r="P92" i="35" s="1"/>
  <c r="F92" i="35"/>
  <c r="E92" i="35"/>
  <c r="C92" i="35"/>
  <c r="B92" i="35"/>
  <c r="P91" i="35"/>
  <c r="O91" i="35"/>
  <c r="N91" i="35"/>
  <c r="L91" i="35"/>
  <c r="Q91" i="35" s="1"/>
  <c r="F91" i="35"/>
  <c r="E91" i="35"/>
  <c r="C91" i="35"/>
  <c r="B91" i="35"/>
  <c r="Q90" i="35"/>
  <c r="L90" i="35"/>
  <c r="N90" i="35" s="1"/>
  <c r="F90" i="35"/>
  <c r="E90" i="35"/>
  <c r="C90" i="35"/>
  <c r="B90" i="35"/>
  <c r="Q89" i="35"/>
  <c r="L89" i="35"/>
  <c r="O89" i="35" s="1"/>
  <c r="F89" i="35"/>
  <c r="E89" i="35"/>
  <c r="C89" i="35"/>
  <c r="B89" i="35"/>
  <c r="Q88" i="35"/>
  <c r="L88" i="35"/>
  <c r="P88" i="35" s="1"/>
  <c r="F88" i="35"/>
  <c r="E88" i="35"/>
  <c r="C88" i="35"/>
  <c r="B88" i="35"/>
  <c r="P87" i="35"/>
  <c r="O87" i="35"/>
  <c r="N87" i="35"/>
  <c r="L87" i="35"/>
  <c r="Q87" i="35" s="1"/>
  <c r="F87" i="35"/>
  <c r="E87" i="35"/>
  <c r="C87" i="35"/>
  <c r="B87" i="35"/>
  <c r="Q86" i="35"/>
  <c r="L86" i="35"/>
  <c r="N86" i="35" s="1"/>
  <c r="F86" i="35"/>
  <c r="E86" i="35"/>
  <c r="C86" i="35"/>
  <c r="B86" i="35"/>
  <c r="Q85" i="35"/>
  <c r="L85" i="35"/>
  <c r="O85" i="35" s="1"/>
  <c r="F85" i="35"/>
  <c r="E85" i="35"/>
  <c r="C85" i="35"/>
  <c r="B85" i="35"/>
  <c r="Q84" i="35"/>
  <c r="L84" i="35"/>
  <c r="P84" i="35" s="1"/>
  <c r="F84" i="35"/>
  <c r="E84" i="35"/>
  <c r="C84" i="35"/>
  <c r="B84" i="35"/>
  <c r="P83" i="35"/>
  <c r="O83" i="35"/>
  <c r="N83" i="35"/>
  <c r="L83" i="35"/>
  <c r="Q83" i="35" s="1"/>
  <c r="F83" i="35"/>
  <c r="E83" i="35"/>
  <c r="C83" i="35"/>
  <c r="B83" i="35"/>
  <c r="Q82" i="35"/>
  <c r="L82" i="35"/>
  <c r="N82" i="35" s="1"/>
  <c r="F82" i="35"/>
  <c r="E82" i="35"/>
  <c r="C82" i="35"/>
  <c r="B82" i="35"/>
  <c r="Q81" i="35"/>
  <c r="L81" i="35"/>
  <c r="O81" i="35" s="1"/>
  <c r="F81" i="35"/>
  <c r="E81" i="35"/>
  <c r="C81" i="35"/>
  <c r="B81" i="35"/>
  <c r="Q80" i="35"/>
  <c r="L80" i="35"/>
  <c r="P80" i="35" s="1"/>
  <c r="F80" i="35"/>
  <c r="E80" i="35"/>
  <c r="C80" i="35"/>
  <c r="B80" i="35"/>
  <c r="P79" i="35"/>
  <c r="O79" i="35"/>
  <c r="N79" i="35"/>
  <c r="L79" i="35"/>
  <c r="Q79" i="35" s="1"/>
  <c r="F79" i="35"/>
  <c r="E79" i="35"/>
  <c r="C79" i="35"/>
  <c r="B79" i="35"/>
  <c r="Q78" i="35"/>
  <c r="L78" i="35"/>
  <c r="N78" i="35" s="1"/>
  <c r="F78" i="35"/>
  <c r="E78" i="35"/>
  <c r="C78" i="35"/>
  <c r="B78" i="35"/>
  <c r="Q77" i="35"/>
  <c r="L77" i="35"/>
  <c r="O77" i="35" s="1"/>
  <c r="F77" i="35"/>
  <c r="E77" i="35"/>
  <c r="C77" i="35"/>
  <c r="B77" i="35"/>
  <c r="Q76" i="35"/>
  <c r="L76" i="35"/>
  <c r="P76" i="35" s="1"/>
  <c r="F76" i="35"/>
  <c r="E76" i="35"/>
  <c r="C76" i="35"/>
  <c r="B76" i="35"/>
  <c r="P75" i="35"/>
  <c r="O75" i="35"/>
  <c r="N75" i="35"/>
  <c r="L75" i="35"/>
  <c r="Q75" i="35" s="1"/>
  <c r="F75" i="35"/>
  <c r="E75" i="35"/>
  <c r="C75" i="35"/>
  <c r="B75" i="35"/>
  <c r="Q74" i="35"/>
  <c r="L74" i="35"/>
  <c r="N74" i="35" s="1"/>
  <c r="F74" i="35"/>
  <c r="E74" i="35"/>
  <c r="C74" i="35"/>
  <c r="B74" i="35"/>
  <c r="Q73" i="35"/>
  <c r="L73" i="35"/>
  <c r="O73" i="35" s="1"/>
  <c r="F73" i="35"/>
  <c r="E73" i="35"/>
  <c r="C73" i="35"/>
  <c r="B73" i="35"/>
  <c r="Q72" i="35"/>
  <c r="L72" i="35"/>
  <c r="P72" i="35" s="1"/>
  <c r="F72" i="35"/>
  <c r="E72" i="35"/>
  <c r="C72" i="35"/>
  <c r="B72" i="35"/>
  <c r="P71" i="35"/>
  <c r="O71" i="35"/>
  <c r="N71" i="35"/>
  <c r="L71" i="35"/>
  <c r="Q71" i="35" s="1"/>
  <c r="F71" i="35"/>
  <c r="E71" i="35"/>
  <c r="C71" i="35"/>
  <c r="B71" i="35"/>
  <c r="Q70" i="35"/>
  <c r="L70" i="35"/>
  <c r="N70" i="35" s="1"/>
  <c r="F70" i="35"/>
  <c r="E70" i="35"/>
  <c r="C70" i="35"/>
  <c r="B70" i="35"/>
  <c r="Q69" i="35"/>
  <c r="L69" i="35"/>
  <c r="O69" i="35" s="1"/>
  <c r="F69" i="35"/>
  <c r="E69" i="35"/>
  <c r="C69" i="35"/>
  <c r="B69" i="35"/>
  <c r="Q68" i="35"/>
  <c r="L68" i="35"/>
  <c r="P68" i="35" s="1"/>
  <c r="F68" i="35"/>
  <c r="E68" i="35"/>
  <c r="C68" i="35"/>
  <c r="B68" i="35"/>
  <c r="P67" i="35"/>
  <c r="O67" i="35"/>
  <c r="N67" i="35"/>
  <c r="L67" i="35"/>
  <c r="Q67" i="35" s="1"/>
  <c r="F67" i="35"/>
  <c r="E67" i="35"/>
  <c r="C67" i="35"/>
  <c r="B67" i="35"/>
  <c r="Q66" i="35"/>
  <c r="L66" i="35"/>
  <c r="N66" i="35" s="1"/>
  <c r="F66" i="35"/>
  <c r="E66" i="35"/>
  <c r="C66" i="35"/>
  <c r="B66" i="35"/>
  <c r="Q65" i="35"/>
  <c r="L65" i="35"/>
  <c r="O65" i="35" s="1"/>
  <c r="F65" i="35"/>
  <c r="E65" i="35"/>
  <c r="C65" i="35"/>
  <c r="B65" i="35"/>
  <c r="Q64" i="35"/>
  <c r="L64" i="35"/>
  <c r="P64" i="35" s="1"/>
  <c r="F64" i="35"/>
  <c r="E64" i="35"/>
  <c r="C64" i="35"/>
  <c r="B64" i="35"/>
  <c r="P63" i="35"/>
  <c r="O63" i="35"/>
  <c r="N63" i="35"/>
  <c r="L63" i="35"/>
  <c r="Q63" i="35" s="1"/>
  <c r="F63" i="35"/>
  <c r="E63" i="35"/>
  <c r="C63" i="35"/>
  <c r="B63" i="35"/>
  <c r="Q62" i="35"/>
  <c r="L62" i="35"/>
  <c r="N62" i="35" s="1"/>
  <c r="F62" i="35"/>
  <c r="E62" i="35"/>
  <c r="C62" i="35"/>
  <c r="B62" i="35"/>
  <c r="Q61" i="35"/>
  <c r="L61" i="35"/>
  <c r="O61" i="35" s="1"/>
  <c r="F61" i="35"/>
  <c r="E61" i="35"/>
  <c r="C61" i="35"/>
  <c r="B61" i="35"/>
  <c r="Q60" i="35"/>
  <c r="L60" i="35"/>
  <c r="P60" i="35" s="1"/>
  <c r="F60" i="35"/>
  <c r="E60" i="35"/>
  <c r="C60" i="35"/>
  <c r="B60" i="35"/>
  <c r="P59" i="35"/>
  <c r="O59" i="35"/>
  <c r="N59" i="35"/>
  <c r="L59" i="35"/>
  <c r="Q59" i="35" s="1"/>
  <c r="F59" i="35"/>
  <c r="E59" i="35"/>
  <c r="C59" i="35"/>
  <c r="B59" i="35"/>
  <c r="Q58" i="35"/>
  <c r="L58" i="35"/>
  <c r="N58" i="35" s="1"/>
  <c r="F58" i="35"/>
  <c r="E58" i="35"/>
  <c r="C58" i="35"/>
  <c r="B58" i="35"/>
  <c r="Q57" i="35"/>
  <c r="L57" i="35"/>
  <c r="O57" i="35" s="1"/>
  <c r="F57" i="35"/>
  <c r="E57" i="35"/>
  <c r="C57" i="35"/>
  <c r="B57" i="35"/>
  <c r="Q56" i="35"/>
  <c r="L56" i="35"/>
  <c r="P56" i="35" s="1"/>
  <c r="F56" i="35"/>
  <c r="E56" i="35"/>
  <c r="C56" i="35"/>
  <c r="B56" i="35"/>
  <c r="P55" i="35"/>
  <c r="O55" i="35"/>
  <c r="N55" i="35"/>
  <c r="L55" i="35"/>
  <c r="Q55" i="35" s="1"/>
  <c r="F55" i="35"/>
  <c r="E55" i="35"/>
  <c r="C55" i="35"/>
  <c r="B55" i="35"/>
  <c r="Q54" i="35"/>
  <c r="L54" i="35"/>
  <c r="N54" i="35" s="1"/>
  <c r="F54" i="35"/>
  <c r="E54" i="35"/>
  <c r="C54" i="35"/>
  <c r="B54" i="35"/>
  <c r="Q53" i="35"/>
  <c r="L53" i="35"/>
  <c r="O53" i="35" s="1"/>
  <c r="F53" i="35"/>
  <c r="E53" i="35"/>
  <c r="C53" i="35"/>
  <c r="B53" i="35"/>
  <c r="Q52" i="35"/>
  <c r="L52" i="35"/>
  <c r="P52" i="35" s="1"/>
  <c r="F52" i="35"/>
  <c r="E52" i="35"/>
  <c r="C52" i="35"/>
  <c r="B52" i="35"/>
  <c r="P51" i="35"/>
  <c r="O51" i="35"/>
  <c r="N51" i="35"/>
  <c r="L51" i="35"/>
  <c r="Q51" i="35" s="1"/>
  <c r="F51" i="35"/>
  <c r="E51" i="35"/>
  <c r="C51" i="35"/>
  <c r="B51" i="35"/>
  <c r="Q50" i="35"/>
  <c r="L50" i="35"/>
  <c r="N50" i="35" s="1"/>
  <c r="F50" i="35"/>
  <c r="E50" i="35"/>
  <c r="C50" i="35"/>
  <c r="B50" i="35"/>
  <c r="Q49" i="35"/>
  <c r="L49" i="35"/>
  <c r="O49" i="35" s="1"/>
  <c r="F49" i="35"/>
  <c r="E49" i="35"/>
  <c r="C49" i="35"/>
  <c r="B49" i="35"/>
  <c r="Q48" i="35"/>
  <c r="L48" i="35"/>
  <c r="P48" i="35" s="1"/>
  <c r="F48" i="35"/>
  <c r="E48" i="35"/>
  <c r="C48" i="35"/>
  <c r="B48" i="35"/>
  <c r="L47" i="35"/>
  <c r="P47" i="35" s="1"/>
  <c r="F47" i="35"/>
  <c r="E47" i="35"/>
  <c r="C47" i="35"/>
  <c r="B47" i="35"/>
  <c r="O46" i="35"/>
  <c r="N46" i="35"/>
  <c r="L46" i="35"/>
  <c r="Q46" i="35" s="1"/>
  <c r="F46" i="35"/>
  <c r="E46" i="35"/>
  <c r="C46" i="35"/>
  <c r="B46" i="35"/>
  <c r="P45" i="35"/>
  <c r="O45" i="35"/>
  <c r="N45" i="35"/>
  <c r="L45" i="35"/>
  <c r="Q45" i="35" s="1"/>
  <c r="F45" i="35"/>
  <c r="E45" i="35"/>
  <c r="C45" i="35"/>
  <c r="B45" i="35"/>
  <c r="P44" i="35"/>
  <c r="L44" i="35"/>
  <c r="O44" i="35" s="1"/>
  <c r="F44" i="35"/>
  <c r="E44" i="35"/>
  <c r="C44" i="35"/>
  <c r="B44" i="35"/>
  <c r="L43" i="35"/>
  <c r="P43" i="35" s="1"/>
  <c r="F43" i="35"/>
  <c r="E43" i="35"/>
  <c r="C43" i="35"/>
  <c r="B43" i="35"/>
  <c r="O42" i="35"/>
  <c r="N42" i="35"/>
  <c r="L42" i="35"/>
  <c r="Q42" i="35" s="1"/>
  <c r="F42" i="35"/>
  <c r="E42" i="35"/>
  <c r="C42" i="35"/>
  <c r="B42" i="35"/>
  <c r="P41" i="35"/>
  <c r="O41" i="35"/>
  <c r="N41" i="35"/>
  <c r="L41" i="35"/>
  <c r="Q41" i="35" s="1"/>
  <c r="F41" i="35"/>
  <c r="E41" i="35"/>
  <c r="C41" i="35"/>
  <c r="B41" i="35"/>
  <c r="P40" i="35"/>
  <c r="L40" i="35"/>
  <c r="O40" i="35" s="1"/>
  <c r="F40" i="35"/>
  <c r="E40" i="35"/>
  <c r="C40" i="35"/>
  <c r="B40" i="35"/>
  <c r="L39" i="35"/>
  <c r="P39" i="35" s="1"/>
  <c r="F39" i="35"/>
  <c r="E39" i="35"/>
  <c r="C39" i="35"/>
  <c r="B39" i="35"/>
  <c r="O38" i="35"/>
  <c r="N38" i="35"/>
  <c r="L38" i="35"/>
  <c r="Q38" i="35" s="1"/>
  <c r="F38" i="35"/>
  <c r="E38" i="35"/>
  <c r="C38" i="35"/>
  <c r="B38" i="35"/>
  <c r="P37" i="35"/>
  <c r="O37" i="35"/>
  <c r="N37" i="35"/>
  <c r="L37" i="35"/>
  <c r="Q37" i="35" s="1"/>
  <c r="F37" i="35"/>
  <c r="E37" i="35"/>
  <c r="C37" i="35"/>
  <c r="B37" i="35"/>
  <c r="P36" i="35"/>
  <c r="L36" i="35"/>
  <c r="O36" i="35" s="1"/>
  <c r="F36" i="35"/>
  <c r="E36" i="35"/>
  <c r="C36" i="35"/>
  <c r="B36" i="35"/>
  <c r="L35" i="35"/>
  <c r="P35" i="35" s="1"/>
  <c r="F35" i="35"/>
  <c r="E35" i="35"/>
  <c r="C35" i="35"/>
  <c r="B35" i="35"/>
  <c r="O34" i="35"/>
  <c r="N34" i="35"/>
  <c r="L34" i="35"/>
  <c r="Q34" i="35" s="1"/>
  <c r="F34" i="35"/>
  <c r="E34" i="35"/>
  <c r="C34" i="35"/>
  <c r="B34" i="35"/>
  <c r="P33" i="35"/>
  <c r="O33" i="35"/>
  <c r="N33" i="35"/>
  <c r="L33" i="35"/>
  <c r="Q33" i="35" s="1"/>
  <c r="F33" i="35"/>
  <c r="E33" i="35"/>
  <c r="C33" i="35"/>
  <c r="B33" i="35"/>
  <c r="P32" i="35"/>
  <c r="L32" i="35"/>
  <c r="O32" i="35" s="1"/>
  <c r="F32" i="35"/>
  <c r="E32" i="35"/>
  <c r="C32" i="35"/>
  <c r="B32" i="35"/>
  <c r="L31" i="35"/>
  <c r="P31" i="35" s="1"/>
  <c r="F31" i="35"/>
  <c r="E31" i="35"/>
  <c r="C31" i="35"/>
  <c r="B31" i="35"/>
  <c r="O30" i="35"/>
  <c r="N30" i="35"/>
  <c r="L30" i="35"/>
  <c r="Q30" i="35" s="1"/>
  <c r="F30" i="35"/>
  <c r="E30" i="35"/>
  <c r="C30" i="35"/>
  <c r="B30" i="35"/>
  <c r="P29" i="35"/>
  <c r="O29" i="35"/>
  <c r="N29" i="35"/>
  <c r="L29" i="35"/>
  <c r="Q29" i="35" s="1"/>
  <c r="F29" i="35"/>
  <c r="E29" i="35"/>
  <c r="C29" i="35"/>
  <c r="B29" i="35"/>
  <c r="P28" i="35"/>
  <c r="L28" i="35"/>
  <c r="O28" i="35" s="1"/>
  <c r="F28" i="35"/>
  <c r="E28" i="35"/>
  <c r="C28" i="35"/>
  <c r="B28" i="35"/>
  <c r="L27" i="35"/>
  <c r="P27" i="35" s="1"/>
  <c r="F27" i="35"/>
  <c r="E27" i="35"/>
  <c r="C27" i="35"/>
  <c r="B27" i="35"/>
  <c r="O26" i="35"/>
  <c r="N26" i="35"/>
  <c r="L26" i="35"/>
  <c r="Q26" i="35" s="1"/>
  <c r="F26" i="35"/>
  <c r="E26" i="35"/>
  <c r="C26" i="35"/>
  <c r="B26" i="35"/>
  <c r="P25" i="35"/>
  <c r="O25" i="35"/>
  <c r="N25" i="35"/>
  <c r="L25" i="35"/>
  <c r="Q25" i="35" s="1"/>
  <c r="F25" i="35"/>
  <c r="E25" i="35"/>
  <c r="C25" i="35"/>
  <c r="B25" i="35"/>
  <c r="P24" i="35"/>
  <c r="L24" i="35"/>
  <c r="O24" i="35" s="1"/>
  <c r="F24" i="35"/>
  <c r="E24" i="35"/>
  <c r="C24" i="35"/>
  <c r="B24" i="35"/>
  <c r="L23" i="35"/>
  <c r="P23" i="35" s="1"/>
  <c r="F23" i="35"/>
  <c r="E23" i="35"/>
  <c r="C23" i="35"/>
  <c r="B23" i="35"/>
  <c r="O22" i="35"/>
  <c r="N22" i="35"/>
  <c r="L22" i="35"/>
  <c r="Q22" i="35" s="1"/>
  <c r="F22" i="35"/>
  <c r="E22" i="35"/>
  <c r="C22" i="35"/>
  <c r="B22" i="35"/>
  <c r="P21" i="35"/>
  <c r="O21" i="35"/>
  <c r="N21" i="35"/>
  <c r="L21" i="35"/>
  <c r="Q21" i="35" s="1"/>
  <c r="F21" i="35"/>
  <c r="E21" i="35"/>
  <c r="C21" i="35"/>
  <c r="B21" i="35"/>
  <c r="P20" i="35"/>
  <c r="L20" i="35"/>
  <c r="O20" i="35" s="1"/>
  <c r="F20" i="35"/>
  <c r="E20" i="35"/>
  <c r="C20" i="35"/>
  <c r="B20" i="35"/>
  <c r="L19" i="35"/>
  <c r="P19" i="35" s="1"/>
  <c r="F19" i="35"/>
  <c r="E19" i="35"/>
  <c r="C19" i="35"/>
  <c r="B19" i="35"/>
  <c r="O18" i="35"/>
  <c r="N18" i="35"/>
  <c r="L18" i="35"/>
  <c r="Q18" i="35" s="1"/>
  <c r="F18" i="35"/>
  <c r="E18" i="35"/>
  <c r="C18" i="35"/>
  <c r="B18" i="35"/>
  <c r="P17" i="35"/>
  <c r="O17" i="35"/>
  <c r="N17" i="35"/>
  <c r="L17" i="35"/>
  <c r="Q17" i="35" s="1"/>
  <c r="F17" i="35"/>
  <c r="E17" i="35"/>
  <c r="C17" i="35"/>
  <c r="B17" i="35"/>
  <c r="P16" i="35"/>
  <c r="L16" i="35"/>
  <c r="O16" i="35" s="1"/>
  <c r="F16" i="35"/>
  <c r="E16" i="35"/>
  <c r="C16" i="35"/>
  <c r="B16" i="35"/>
  <c r="L15" i="35"/>
  <c r="P15" i="35" s="1"/>
  <c r="F15" i="35"/>
  <c r="E15" i="35"/>
  <c r="C15" i="35"/>
  <c r="B15" i="35"/>
  <c r="O14" i="35"/>
  <c r="N14" i="35"/>
  <c r="L14" i="35"/>
  <c r="Q14" i="35" s="1"/>
  <c r="F14" i="35"/>
  <c r="E14" i="35"/>
  <c r="C14" i="35"/>
  <c r="B14" i="35"/>
  <c r="P13" i="35"/>
  <c r="O13" i="35"/>
  <c r="N13" i="35"/>
  <c r="L13" i="35"/>
  <c r="Q13" i="35" s="1"/>
  <c r="F13" i="35"/>
  <c r="E13" i="35"/>
  <c r="C13" i="35"/>
  <c r="B13" i="35"/>
  <c r="P12" i="35"/>
  <c r="L12" i="35"/>
  <c r="O12" i="35" s="1"/>
  <c r="F12" i="35"/>
  <c r="E12" i="35"/>
  <c r="C12" i="35"/>
  <c r="B12" i="35"/>
  <c r="L11" i="35"/>
  <c r="P11" i="35" s="1"/>
  <c r="F11" i="35"/>
  <c r="E11" i="35"/>
  <c r="C11" i="35"/>
  <c r="B11" i="35"/>
  <c r="O10" i="35"/>
  <c r="N10" i="35"/>
  <c r="L10" i="35"/>
  <c r="Q10" i="35" s="1"/>
  <c r="F10" i="35"/>
  <c r="E10" i="35"/>
  <c r="C10" i="35"/>
  <c r="B10" i="35"/>
  <c r="P9" i="35"/>
  <c r="O9" i="35"/>
  <c r="N9" i="35"/>
  <c r="L9" i="35"/>
  <c r="Q9" i="35" s="1"/>
  <c r="F9" i="35"/>
  <c r="E9" i="35"/>
  <c r="C9" i="35"/>
  <c r="B9" i="35"/>
  <c r="P8" i="35"/>
  <c r="L8" i="35"/>
  <c r="O8" i="35" s="1"/>
  <c r="F8" i="35"/>
  <c r="E8" i="35"/>
  <c r="C8" i="35"/>
  <c r="B8" i="35"/>
  <c r="L7" i="35"/>
  <c r="P7" i="35" s="1"/>
  <c r="F7" i="35"/>
  <c r="E7" i="35"/>
  <c r="C7" i="35"/>
  <c r="B7" i="35"/>
  <c r="O6" i="35"/>
  <c r="N6" i="35"/>
  <c r="L6" i="35"/>
  <c r="Q6" i="35" s="1"/>
  <c r="F6" i="35"/>
  <c r="E6" i="35"/>
  <c r="C6" i="35"/>
  <c r="B6" i="35"/>
  <c r="P5" i="35"/>
  <c r="O5" i="35"/>
  <c r="N5" i="35"/>
  <c r="L5" i="35"/>
  <c r="Q5" i="35" s="1"/>
  <c r="F5" i="35"/>
  <c r="E5" i="35"/>
  <c r="C5" i="35"/>
  <c r="B5" i="35"/>
  <c r="Q31" i="35" l="1"/>
  <c r="Q35" i="35"/>
  <c r="Q39" i="35"/>
  <c r="Q43" i="35"/>
  <c r="Q47" i="35"/>
  <c r="P149" i="35"/>
  <c r="O149" i="35"/>
  <c r="O154" i="35"/>
  <c r="N154" i="35"/>
  <c r="P165" i="35"/>
  <c r="O165" i="35"/>
  <c r="P226" i="35"/>
  <c r="O226" i="35"/>
  <c r="Q226" i="35"/>
  <c r="N226" i="35"/>
  <c r="N7" i="35"/>
  <c r="Q8" i="35"/>
  <c r="N11" i="35"/>
  <c r="N15" i="35"/>
  <c r="Q16" i="35"/>
  <c r="N19" i="35"/>
  <c r="Q20" i="35"/>
  <c r="N23" i="35"/>
  <c r="Q24" i="35"/>
  <c r="N27" i="35"/>
  <c r="N31" i="35"/>
  <c r="O94" i="35"/>
  <c r="N94" i="35"/>
  <c r="P105" i="35"/>
  <c r="O105" i="35"/>
  <c r="P106" i="35"/>
  <c r="N117" i="35"/>
  <c r="P122" i="35"/>
  <c r="P137" i="35"/>
  <c r="O137" i="35"/>
  <c r="P138" i="35"/>
  <c r="P153" i="35"/>
  <c r="O153" i="35"/>
  <c r="O158" i="35"/>
  <c r="N158" i="35"/>
  <c r="N165" i="35"/>
  <c r="N171" i="35"/>
  <c r="Q171" i="35"/>
  <c r="P171" i="35"/>
  <c r="O174" i="35"/>
  <c r="Q174" i="35"/>
  <c r="P174" i="35"/>
  <c r="P177" i="35"/>
  <c r="Q177" i="35"/>
  <c r="O177" i="35"/>
  <c r="N187" i="35"/>
  <c r="Q187" i="35"/>
  <c r="P187" i="35"/>
  <c r="O190" i="35"/>
  <c r="Q190" i="35"/>
  <c r="P190" i="35"/>
  <c r="P193" i="35"/>
  <c r="Q193" i="35"/>
  <c r="O193" i="35"/>
  <c r="O195" i="35"/>
  <c r="N195" i="35"/>
  <c r="Q195" i="35"/>
  <c r="O227" i="35"/>
  <c r="N227" i="35"/>
  <c r="Q227" i="35"/>
  <c r="O231" i="35"/>
  <c r="N231" i="35"/>
  <c r="Q231" i="35"/>
  <c r="P231" i="35"/>
  <c r="P6" i="35"/>
  <c r="O7" i="35"/>
  <c r="N8" i="35"/>
  <c r="P10" i="35"/>
  <c r="O11" i="35"/>
  <c r="N12" i="35"/>
  <c r="P14" i="35"/>
  <c r="O15" i="35"/>
  <c r="N16" i="35"/>
  <c r="P18" i="35"/>
  <c r="O19" i="35"/>
  <c r="N20" i="35"/>
  <c r="P22" i="35"/>
  <c r="O23" i="35"/>
  <c r="N24" i="35"/>
  <c r="P26" i="35"/>
  <c r="O27" i="35"/>
  <c r="N28" i="35"/>
  <c r="P30" i="35"/>
  <c r="O31" i="35"/>
  <c r="N32" i="35"/>
  <c r="P34" i="35"/>
  <c r="O35" i="35"/>
  <c r="N36" i="35"/>
  <c r="P38" i="35"/>
  <c r="O39" i="35"/>
  <c r="N40" i="35"/>
  <c r="P42" i="35"/>
  <c r="O43" i="35"/>
  <c r="N44" i="35"/>
  <c r="P46" i="35"/>
  <c r="O47" i="35"/>
  <c r="N48" i="35"/>
  <c r="N49" i="35"/>
  <c r="O50" i="35"/>
  <c r="N52" i="35"/>
  <c r="N53" i="35"/>
  <c r="O54" i="35"/>
  <c r="N56" i="35"/>
  <c r="N57" i="35"/>
  <c r="O58" i="35"/>
  <c r="N60" i="35"/>
  <c r="N61" i="35"/>
  <c r="O62" i="35"/>
  <c r="N64" i="35"/>
  <c r="N65" i="35"/>
  <c r="O66" i="35"/>
  <c r="N68" i="35"/>
  <c r="N69" i="35"/>
  <c r="O70" i="35"/>
  <c r="N72" i="35"/>
  <c r="N73" i="35"/>
  <c r="O74" i="35"/>
  <c r="N76" i="35"/>
  <c r="N77" i="35"/>
  <c r="O78" i="35"/>
  <c r="N80" i="35"/>
  <c r="N81" i="35"/>
  <c r="O82" i="35"/>
  <c r="N84" i="35"/>
  <c r="N85" i="35"/>
  <c r="O86" i="35"/>
  <c r="N88" i="35"/>
  <c r="N89" i="35"/>
  <c r="O90" i="35"/>
  <c r="N92" i="35"/>
  <c r="N93" i="35"/>
  <c r="P94" i="35"/>
  <c r="O98" i="35"/>
  <c r="N98" i="35"/>
  <c r="N105" i="35"/>
  <c r="P109" i="35"/>
  <c r="O109" i="35"/>
  <c r="O114" i="35"/>
  <c r="N114" i="35"/>
  <c r="P125" i="35"/>
  <c r="O125" i="35"/>
  <c r="O130" i="35"/>
  <c r="N130" i="35"/>
  <c r="N137" i="35"/>
  <c r="P141" i="35"/>
  <c r="O141" i="35"/>
  <c r="O146" i="35"/>
  <c r="N146" i="35"/>
  <c r="Q149" i="35"/>
  <c r="N153" i="35"/>
  <c r="Q154" i="35"/>
  <c r="P157" i="35"/>
  <c r="O157" i="35"/>
  <c r="P158" i="35"/>
  <c r="O162" i="35"/>
  <c r="N162" i="35"/>
  <c r="Q165" i="35"/>
  <c r="O171" i="35"/>
  <c r="N174" i="35"/>
  <c r="N177" i="35"/>
  <c r="O187" i="35"/>
  <c r="N190" i="35"/>
  <c r="N193" i="35"/>
  <c r="P195" i="35"/>
  <c r="P206" i="35"/>
  <c r="O206" i="35"/>
  <c r="Q206" i="35"/>
  <c r="P210" i="35"/>
  <c r="O210" i="35"/>
  <c r="Q210" i="35"/>
  <c r="N210" i="35"/>
  <c r="P227" i="35"/>
  <c r="P238" i="35"/>
  <c r="O238" i="35"/>
  <c r="Q238" i="35"/>
  <c r="P242" i="35"/>
  <c r="O242" i="35"/>
  <c r="Q242" i="35"/>
  <c r="N242" i="35"/>
  <c r="Q7" i="35"/>
  <c r="Q11" i="35"/>
  <c r="Q15" i="35"/>
  <c r="Q19" i="35"/>
  <c r="Q23" i="35"/>
  <c r="Q27" i="35"/>
  <c r="P101" i="35"/>
  <c r="O101" i="35"/>
  <c r="O106" i="35"/>
  <c r="N106" i="35"/>
  <c r="P117" i="35"/>
  <c r="O117" i="35"/>
  <c r="O122" i="35"/>
  <c r="N122" i="35"/>
  <c r="P133" i="35"/>
  <c r="O133" i="35"/>
  <c r="O138" i="35"/>
  <c r="N138" i="35"/>
  <c r="P222" i="35"/>
  <c r="O222" i="35"/>
  <c r="Q222" i="35"/>
  <c r="Q12" i="35"/>
  <c r="Q28" i="35"/>
  <c r="Q32" i="35"/>
  <c r="N35" i="35"/>
  <c r="Q36" i="35"/>
  <c r="N39" i="35"/>
  <c r="Q40" i="35"/>
  <c r="N43" i="35"/>
  <c r="Q44" i="35"/>
  <c r="N47" i="35"/>
  <c r="N101" i="35"/>
  <c r="O110" i="35"/>
  <c r="N110" i="35"/>
  <c r="P121" i="35"/>
  <c r="O121" i="35"/>
  <c r="O126" i="35"/>
  <c r="N126" i="35"/>
  <c r="N133" i="35"/>
  <c r="O142" i="35"/>
  <c r="N142" i="35"/>
  <c r="N149" i="35"/>
  <c r="P154" i="35"/>
  <c r="P169" i="35"/>
  <c r="Q169" i="35"/>
  <c r="O169" i="35"/>
  <c r="N179" i="35"/>
  <c r="Q179" i="35"/>
  <c r="P179" i="35"/>
  <c r="O182" i="35"/>
  <c r="Q182" i="35"/>
  <c r="P182" i="35"/>
  <c r="P185" i="35"/>
  <c r="Q185" i="35"/>
  <c r="O185" i="35"/>
  <c r="O199" i="35"/>
  <c r="N199" i="35"/>
  <c r="Q199" i="35"/>
  <c r="P199" i="35"/>
  <c r="O48" i="35"/>
  <c r="P49" i="35"/>
  <c r="P50" i="35"/>
  <c r="O52" i="35"/>
  <c r="P53" i="35"/>
  <c r="P54" i="35"/>
  <c r="O56" i="35"/>
  <c r="P57" i="35"/>
  <c r="P58" i="35"/>
  <c r="O60" i="35"/>
  <c r="P61" i="35"/>
  <c r="P62" i="35"/>
  <c r="O64" i="35"/>
  <c r="P65" i="35"/>
  <c r="P66" i="35"/>
  <c r="O68" i="35"/>
  <c r="P69" i="35"/>
  <c r="P70" i="35"/>
  <c r="O72" i="35"/>
  <c r="P73" i="35"/>
  <c r="P74" i="35"/>
  <c r="O76" i="35"/>
  <c r="P77" i="35"/>
  <c r="P78" i="35"/>
  <c r="O80" i="35"/>
  <c r="P81" i="35"/>
  <c r="P82" i="35"/>
  <c r="O84" i="35"/>
  <c r="P85" i="35"/>
  <c r="P86" i="35"/>
  <c r="O88" i="35"/>
  <c r="P89" i="35"/>
  <c r="P90" i="35"/>
  <c r="O92" i="35"/>
  <c r="P93" i="35"/>
  <c r="Q94" i="35"/>
  <c r="P97" i="35"/>
  <c r="O97" i="35"/>
  <c r="O102" i="35"/>
  <c r="N102" i="35"/>
  <c r="Q105" i="35"/>
  <c r="Q110" i="35"/>
  <c r="P113" i="35"/>
  <c r="O113" i="35"/>
  <c r="O118" i="35"/>
  <c r="N118" i="35"/>
  <c r="Q121" i="35"/>
  <c r="Q126" i="35"/>
  <c r="P129" i="35"/>
  <c r="O129" i="35"/>
  <c r="O134" i="35"/>
  <c r="N134" i="35"/>
  <c r="Q137" i="35"/>
  <c r="Q142" i="35"/>
  <c r="P145" i="35"/>
  <c r="O145" i="35"/>
  <c r="O150" i="35"/>
  <c r="N150" i="35"/>
  <c r="Q153" i="35"/>
  <c r="Q158" i="35"/>
  <c r="P161" i="35"/>
  <c r="O161" i="35"/>
  <c r="O166" i="35"/>
  <c r="N166" i="35"/>
  <c r="O170" i="35"/>
  <c r="Q170" i="35"/>
  <c r="P170" i="35"/>
  <c r="P173" i="35"/>
  <c r="Q173" i="35"/>
  <c r="O173" i="35"/>
  <c r="N175" i="35"/>
  <c r="Q175" i="35"/>
  <c r="P175" i="35"/>
  <c r="O178" i="35"/>
  <c r="Q178" i="35"/>
  <c r="P178" i="35"/>
  <c r="P181" i="35"/>
  <c r="Q181" i="35"/>
  <c r="O181" i="35"/>
  <c r="N183" i="35"/>
  <c r="Q183" i="35"/>
  <c r="P183" i="35"/>
  <c r="O186" i="35"/>
  <c r="Q186" i="35"/>
  <c r="P186" i="35"/>
  <c r="P189" i="35"/>
  <c r="Q189" i="35"/>
  <c r="O189" i="35"/>
  <c r="N191" i="35"/>
  <c r="Q191" i="35"/>
  <c r="P191" i="35"/>
  <c r="O194" i="35"/>
  <c r="Q194" i="35"/>
  <c r="P194" i="35"/>
  <c r="O211" i="35"/>
  <c r="N211" i="35"/>
  <c r="Q211" i="35"/>
  <c r="O215" i="35"/>
  <c r="N215" i="35"/>
  <c r="Q215" i="35"/>
  <c r="P215" i="35"/>
  <c r="O243" i="35"/>
  <c r="N243" i="35"/>
  <c r="Q243" i="35"/>
  <c r="O247" i="35"/>
  <c r="N247" i="35"/>
  <c r="Q247" i="35"/>
  <c r="P247" i="35"/>
  <c r="P96" i="35"/>
  <c r="P100" i="35"/>
  <c r="P104" i="35"/>
  <c r="P108" i="35"/>
  <c r="P112" i="35"/>
  <c r="P116" i="35"/>
  <c r="P120" i="35"/>
  <c r="P124" i="35"/>
  <c r="P128" i="35"/>
  <c r="P132" i="35"/>
  <c r="P136" i="35"/>
  <c r="P140" i="35"/>
  <c r="P144" i="35"/>
  <c r="P148" i="35"/>
  <c r="P152" i="35"/>
  <c r="P156" i="35"/>
  <c r="P160" i="35"/>
  <c r="P164" i="35"/>
  <c r="P168" i="35"/>
  <c r="P198" i="35"/>
  <c r="O198" i="35"/>
  <c r="O203" i="35"/>
  <c r="N203" i="35"/>
  <c r="P214" i="35"/>
  <c r="O214" i="35"/>
  <c r="O219" i="35"/>
  <c r="N219" i="35"/>
  <c r="P230" i="35"/>
  <c r="O230" i="35"/>
  <c r="O235" i="35"/>
  <c r="N235" i="35"/>
  <c r="P246" i="35"/>
  <c r="O246" i="35"/>
  <c r="O251" i="35"/>
  <c r="N251" i="35"/>
  <c r="P202" i="35"/>
  <c r="O202" i="35"/>
  <c r="O207" i="35"/>
  <c r="N207" i="35"/>
  <c r="P218" i="35"/>
  <c r="O218" i="35"/>
  <c r="O223" i="35"/>
  <c r="N223" i="35"/>
  <c r="P234" i="35"/>
  <c r="O234" i="35"/>
  <c r="O239" i="35"/>
  <c r="N239" i="35"/>
  <c r="P250" i="35"/>
  <c r="O250" i="35"/>
  <c r="P197" i="35"/>
  <c r="P201" i="35"/>
  <c r="P205" i="35"/>
  <c r="P209" i="35"/>
  <c r="P213" i="35"/>
  <c r="P217" i="35"/>
  <c r="P221" i="35"/>
  <c r="P225" i="35"/>
  <c r="P229" i="35"/>
  <c r="P233" i="35"/>
  <c r="P237" i="35"/>
  <c r="P241" i="35"/>
  <c r="P245" i="35"/>
  <c r="P249" i="35"/>
  <c r="P253" i="35"/>
  <c r="AR257" i="38" l="1"/>
  <c r="AQ257" i="38"/>
  <c r="AP257" i="38"/>
  <c r="R254" i="35"/>
  <c r="E4" i="35"/>
  <c r="L4" i="35"/>
  <c r="C4" i="35"/>
  <c r="B4" i="35"/>
  <c r="U257" i="38"/>
  <c r="R257" i="38"/>
  <c r="F4" i="35"/>
  <c r="O4" i="35" l="1"/>
  <c r="Q4" i="35"/>
  <c r="N4" i="35"/>
  <c r="P4" i="35"/>
  <c r="T257" i="38"/>
  <c r="W257" i="38"/>
  <c r="X257" i="38"/>
</calcChain>
</file>

<file path=xl/sharedStrings.xml><?xml version="1.0" encoding="utf-8"?>
<sst xmlns="http://schemas.openxmlformats.org/spreadsheetml/2006/main" count="8532" uniqueCount="2651">
  <si>
    <t>Provider Name:</t>
  </si>
  <si>
    <t>Service Line Descriptor</t>
  </si>
  <si>
    <t>NCBPS22e</t>
  </si>
  <si>
    <t>Contract Type</t>
  </si>
  <si>
    <t>Information required</t>
  </si>
  <si>
    <t>Insert name of provider</t>
  </si>
  <si>
    <t>Service Line Descriptor:</t>
  </si>
  <si>
    <t>Contract Type:</t>
  </si>
  <si>
    <t>Specify volume of activity (currency) commissioned</t>
  </si>
  <si>
    <t>Activity multiplied by Unit cost for each service commissioned</t>
  </si>
  <si>
    <t>MH services for the Deaf (adult)</t>
  </si>
  <si>
    <t>MH services for the Deaf (child)</t>
  </si>
  <si>
    <t>Perinatal MH Services</t>
  </si>
  <si>
    <t>Secure and Specialised Mental Health Services (adult)</t>
  </si>
  <si>
    <t>Severe Obsessive Compulsive Disorder and Body Dysmorphic Disorder</t>
  </si>
  <si>
    <t>Tier 4 Personality Disorders</t>
  </si>
  <si>
    <t>Service Category</t>
  </si>
  <si>
    <t>Inpatient</t>
  </si>
  <si>
    <t>Variance</t>
  </si>
  <si>
    <t>Medium Secure Male MI</t>
  </si>
  <si>
    <t>Medium Secure Male LD</t>
  </si>
  <si>
    <t>Medium Secure Male PD</t>
  </si>
  <si>
    <t>Medium Secure Male ASD</t>
  </si>
  <si>
    <t>Medium Secure Female MI</t>
  </si>
  <si>
    <t>Medium Secure Female LD</t>
  </si>
  <si>
    <t>Medium Secure Female ASD</t>
  </si>
  <si>
    <t>Low Secure Male MI</t>
  </si>
  <si>
    <t>Low Secure Male LD</t>
  </si>
  <si>
    <t>Low Secure Male PD</t>
  </si>
  <si>
    <t>Low Secure Male ASD</t>
  </si>
  <si>
    <t>Low Secure Female MI</t>
  </si>
  <si>
    <t>Low Secure Female LD</t>
  </si>
  <si>
    <t>Low Secure Female PD</t>
  </si>
  <si>
    <t>Low Secure Female ASD</t>
  </si>
  <si>
    <t>Assessment</t>
  </si>
  <si>
    <t>Medium Secure  Male MI</t>
  </si>
  <si>
    <t>Adult Eating Disorders</t>
  </si>
  <si>
    <t>Outpatients</t>
  </si>
  <si>
    <t>High Secure Male MI</t>
  </si>
  <si>
    <t>High Secure Female MI</t>
  </si>
  <si>
    <t>High Secure Male PD</t>
  </si>
  <si>
    <t>High Secure Female PD</t>
  </si>
  <si>
    <t>High Secure Male Deaf</t>
  </si>
  <si>
    <t>High Secure Female Deaf</t>
  </si>
  <si>
    <t>High Secure Male LD</t>
  </si>
  <si>
    <t>High Secure Female LD</t>
  </si>
  <si>
    <t>Eating Disorders - Adolescent Inpatient</t>
  </si>
  <si>
    <t>Eating Disorders - Adolescent Day Care</t>
  </si>
  <si>
    <t>Eating Disorders - Child Inpatient</t>
  </si>
  <si>
    <t>Eating Disorders - Child Day Care</t>
  </si>
  <si>
    <t>Eating Disorders - Child Assessment</t>
  </si>
  <si>
    <t>Acute - Child Inpatient</t>
  </si>
  <si>
    <t>Assessment - Child MI</t>
  </si>
  <si>
    <t>Assessment - Child LD</t>
  </si>
  <si>
    <t>Day Care - Child MI</t>
  </si>
  <si>
    <t>Day Care - Child LD</t>
  </si>
  <si>
    <t xml:space="preserve">ASD assessment </t>
  </si>
  <si>
    <t xml:space="preserve">ASD treatment </t>
  </si>
  <si>
    <t>CAMHS Tier 4</t>
  </si>
  <si>
    <t>Secure and Specialised Mental Health Services (Child)</t>
  </si>
  <si>
    <t>Indicative Activity Plan:</t>
  </si>
  <si>
    <t>Indicative Activity Plan</t>
  </si>
  <si>
    <t>Specify unit price for each currency - including Block Contracts</t>
  </si>
  <si>
    <t>All Inclusive:</t>
  </si>
  <si>
    <t xml:space="preserve">Reassignment surgery </t>
  </si>
  <si>
    <t>Neuropsychiatry</t>
  </si>
  <si>
    <t xml:space="preserve">Outpatient Follow Up </t>
  </si>
  <si>
    <t>Day Care - Full Day</t>
  </si>
  <si>
    <t>Day Care - Half Day</t>
  </si>
  <si>
    <t>Contract level risk share tolerance £</t>
  </si>
  <si>
    <t>Service Level Adjustments</t>
  </si>
  <si>
    <t>Contract Risk Share (over contract Tolerance)</t>
  </si>
  <si>
    <t>Contract Risk Share (under contract Tolerance)</t>
  </si>
  <si>
    <t>Activity Currency</t>
  </si>
  <si>
    <t>NPoC Code</t>
  </si>
  <si>
    <t>NCBPS22z</t>
  </si>
  <si>
    <t>NCBPS22a</t>
  </si>
  <si>
    <t>NCBPS22d</t>
  </si>
  <si>
    <t>NCBPS22b</t>
  </si>
  <si>
    <t>NCBPS22p</t>
  </si>
  <si>
    <t>NCBPS22s</t>
  </si>
  <si>
    <t>NCBPS22c</t>
  </si>
  <si>
    <t>NCBPS22f</t>
  </si>
  <si>
    <t>NCBPS23k</t>
  </si>
  <si>
    <t>NCBPS22t</t>
  </si>
  <si>
    <t>NCBPS07z</t>
  </si>
  <si>
    <t>NCBPS08y</t>
  </si>
  <si>
    <t>Activity Currency:</t>
  </si>
  <si>
    <t>Plan Financial Value:</t>
  </si>
  <si>
    <t>CQUIN Financial Value</t>
  </si>
  <si>
    <t>Extra Ordinary Packages of Care</t>
  </si>
  <si>
    <t>Offender Personality Disorder</t>
  </si>
  <si>
    <t>NCBPS22o</t>
  </si>
  <si>
    <t>Male Treatment Service Custodial Cat A</t>
  </si>
  <si>
    <t>Male Treatment service Custodial Cat B</t>
  </si>
  <si>
    <t>Male Treatment Service Custodial Cat C</t>
  </si>
  <si>
    <t>Male Treatment Service NHS MSU</t>
  </si>
  <si>
    <t>Male Treatment Community</t>
  </si>
  <si>
    <t>Male PIPE Community Approved premise</t>
  </si>
  <si>
    <t>Female Treatment Service – Custodial (closed prison)</t>
  </si>
  <si>
    <t>PIPE – Preparation, In Treatment, progression Female closed prison</t>
  </si>
  <si>
    <t>Female Treatment Community</t>
  </si>
  <si>
    <t>Female PIPE Community Approved Premise</t>
  </si>
  <si>
    <t>Community Case Identification and Case Management Service NPS and NHS Partnership</t>
  </si>
  <si>
    <t>Contacts</t>
  </si>
  <si>
    <t>Currency</t>
  </si>
  <si>
    <t>Corrective Surgery</t>
  </si>
  <si>
    <t>Comments</t>
  </si>
  <si>
    <t>Annual Commissioned Beds</t>
  </si>
  <si>
    <t>Annual Provider Total Bed Capacity</t>
  </si>
  <si>
    <t>Spare</t>
  </si>
  <si>
    <t>Inpatient only - in accordance with guidance</t>
  </si>
  <si>
    <t>Acute - Adolescent Inpatient</t>
  </si>
  <si>
    <t>Assessment - Adolescent LD</t>
  </si>
  <si>
    <t>Assessment - Adolescent MI</t>
  </si>
  <si>
    <t>Day Care - Adolescent LD</t>
  </si>
  <si>
    <t>Day Care - Adolescent MI</t>
  </si>
  <si>
    <t>Eating Disorders - Adolescent Assessment</t>
  </si>
  <si>
    <t>Outpatient First Appointment</t>
  </si>
  <si>
    <t>Calculate difference between provider total bed capacity and indicative bed capacity commissioned</t>
  </si>
  <si>
    <t>Specialised Mental Health Service Categories</t>
  </si>
  <si>
    <t>Assessments</t>
  </si>
  <si>
    <t>OBDs</t>
  </si>
  <si>
    <t>Liaison Service</t>
  </si>
  <si>
    <t>Outpatient  - First Attendance</t>
  </si>
  <si>
    <t>Outpatient - Follow-Up</t>
  </si>
  <si>
    <t>Outpatient - Second Opinion</t>
  </si>
  <si>
    <t>Outpatient - Post-Op</t>
  </si>
  <si>
    <t>Gender Identity Development Service - Adolescents</t>
  </si>
  <si>
    <t>Outpatients - Group Appointment</t>
  </si>
  <si>
    <t>Outpatients - Standard Appointment</t>
  </si>
  <si>
    <t>Assessment - Extended</t>
  </si>
  <si>
    <t>Assessment - Standard</t>
  </si>
  <si>
    <t>Outpatient - Extended</t>
  </si>
  <si>
    <t>Outpatient - Standard</t>
  </si>
  <si>
    <t xml:space="preserve">Community Outreach </t>
  </si>
  <si>
    <t>Medium Secure LD</t>
  </si>
  <si>
    <t>Outpatient</t>
  </si>
  <si>
    <t>Eating Disorders - Outreach</t>
  </si>
  <si>
    <t xml:space="preserve">PICU </t>
  </si>
  <si>
    <t xml:space="preserve">NCBPS05e </t>
  </si>
  <si>
    <t xml:space="preserve">Outpatient - Environmental Controls </t>
  </si>
  <si>
    <t xml:space="preserve"> NCBPS05c</t>
  </si>
  <si>
    <t>Contacts and/ or OBDs</t>
  </si>
  <si>
    <t>Male PIPE Service Custodial Cat A</t>
  </si>
  <si>
    <t>Male PIPE Service Custodial Cat B</t>
  </si>
  <si>
    <t>Male PIPE Service Custodial Cat C</t>
  </si>
  <si>
    <t>Hourly/ Daily</t>
  </si>
  <si>
    <t>Block</t>
  </si>
  <si>
    <t>Cost Per Case</t>
  </si>
  <si>
    <t>Cost &amp; Volume</t>
  </si>
  <si>
    <t>Service Derogation Y/N
All Inclusive Y/N</t>
  </si>
  <si>
    <t>NHS or Independent Provider</t>
  </si>
  <si>
    <t>NHS</t>
  </si>
  <si>
    <t>Independent</t>
  </si>
  <si>
    <t>Barnet, Enfield And Haringey Mental Health NHS Trust</t>
  </si>
  <si>
    <t>NHS or Independent:</t>
  </si>
  <si>
    <t>Choose NHS or Independent from drop down list</t>
  </si>
  <si>
    <t>Yes</t>
  </si>
  <si>
    <t>No</t>
  </si>
  <si>
    <t>Choose Block, Cost per Case or Cost and Volume from drop down list</t>
  </si>
  <si>
    <t>Choose Yes or No from drop down list</t>
  </si>
  <si>
    <t>Non Recurrent Value:</t>
  </si>
  <si>
    <t>Specify financial value of tolerance</t>
  </si>
  <si>
    <t>Total Financial Value Inc. CQUIN:</t>
  </si>
  <si>
    <t>Calculate total value for each service line, Inc. CQUIN</t>
  </si>
  <si>
    <t>* Limited outreach in accordance with national service specification</t>
  </si>
  <si>
    <t>Total</t>
  </si>
  <si>
    <t xml:space="preserve">Activity and Finance </t>
  </si>
  <si>
    <t>Gender</t>
  </si>
  <si>
    <t>Male</t>
  </si>
  <si>
    <t>Low Secure Female MI Step Down</t>
  </si>
  <si>
    <t>Medium Secure Female MI Step Down</t>
  </si>
  <si>
    <t>Medium Secure Male MI Step Down</t>
  </si>
  <si>
    <t>Schedule 2 - Part B Indicative Activity Plan</t>
  </si>
  <si>
    <t>Coverage:</t>
  </si>
  <si>
    <t>Derivation of service category:</t>
  </si>
  <si>
    <t>The NHS England Commissioned Service Category Code should be derived with reference to the published commissioner assignment method (hierarchy) for assigning NHS England directly-commissioned services.</t>
  </si>
  <si>
    <t>Coding:</t>
  </si>
  <si>
    <t>All ORGANISATION CODEs must be populated using valid codes as issued by NHS Digital Organisation Data Service.  http://systems.digital.nhs.uk/data/ods/datadownloads</t>
  </si>
  <si>
    <t>PAM Dataset Definitions:</t>
  </si>
  <si>
    <t>POD</t>
  </si>
  <si>
    <t>TFC</t>
  </si>
  <si>
    <t>COMM</t>
  </si>
  <si>
    <t>DCRE</t>
  </si>
  <si>
    <t>IPOBD</t>
  </si>
  <si>
    <t>Outreach</t>
  </si>
  <si>
    <t>OPFA</t>
  </si>
  <si>
    <t>OPFUP</t>
  </si>
  <si>
    <t>EL</t>
  </si>
  <si>
    <t>COMM or IPOBD</t>
  </si>
  <si>
    <t>Other</t>
  </si>
  <si>
    <t>710 or 711</t>
  </si>
  <si>
    <t>Contracting Area</t>
  </si>
  <si>
    <t>Provider Name</t>
  </si>
  <si>
    <t>Provider Code</t>
  </si>
  <si>
    <t>Unit Name</t>
  </si>
  <si>
    <t>Unit Code</t>
  </si>
  <si>
    <t>Ward Name</t>
  </si>
  <si>
    <t>Age Range</t>
  </si>
  <si>
    <t>Security Level</t>
  </si>
  <si>
    <t>East Midlands</t>
  </si>
  <si>
    <t>East of England</t>
  </si>
  <si>
    <t>London</t>
  </si>
  <si>
    <t>North East</t>
  </si>
  <si>
    <t>North West</t>
  </si>
  <si>
    <t>South Central</t>
  </si>
  <si>
    <t>South East Coast</t>
  </si>
  <si>
    <t>South West</t>
  </si>
  <si>
    <t>West Midlands</t>
  </si>
  <si>
    <t>Yorkshire and Humber</t>
  </si>
  <si>
    <t>AHL</t>
  </si>
  <si>
    <t>AHX</t>
  </si>
  <si>
    <t>AHY</t>
  </si>
  <si>
    <t>ATM</t>
  </si>
  <si>
    <t>NMJ</t>
  </si>
  <si>
    <t>NMV</t>
  </si>
  <si>
    <t>NQL</t>
  </si>
  <si>
    <t>NR5</t>
  </si>
  <si>
    <t>NRC</t>
  </si>
  <si>
    <t>NRN</t>
  </si>
  <si>
    <t>NTN</t>
  </si>
  <si>
    <t>NV2</t>
  </si>
  <si>
    <t>NYA</t>
  </si>
  <si>
    <t>RAT</t>
  </si>
  <si>
    <t>RCU</t>
  </si>
  <si>
    <t>RDY</t>
  </si>
  <si>
    <t>RGD</t>
  </si>
  <si>
    <t>RH5</t>
  </si>
  <si>
    <t>RHA</t>
  </si>
  <si>
    <t>RJ8</t>
  </si>
  <si>
    <t>RKE</t>
  </si>
  <si>
    <t>RKL</t>
  </si>
  <si>
    <t>RLY</t>
  </si>
  <si>
    <t>RMY</t>
  </si>
  <si>
    <t>RNU</t>
  </si>
  <si>
    <t>RP1</t>
  </si>
  <si>
    <t>RP4</t>
  </si>
  <si>
    <t>RP7</t>
  </si>
  <si>
    <t>RPG</t>
  </si>
  <si>
    <t>RQ3</t>
  </si>
  <si>
    <t>RQY</t>
  </si>
  <si>
    <t>RRE</t>
  </si>
  <si>
    <t>RRP</t>
  </si>
  <si>
    <t>RT1</t>
  </si>
  <si>
    <t>RT2</t>
  </si>
  <si>
    <t>RT5</t>
  </si>
  <si>
    <t>RTQ</t>
  </si>
  <si>
    <t>RTV</t>
  </si>
  <si>
    <t>RV3</t>
  </si>
  <si>
    <t>RV5</t>
  </si>
  <si>
    <t>RV9</t>
  </si>
  <si>
    <t>RVN</t>
  </si>
  <si>
    <t>RW1</t>
  </si>
  <si>
    <t>RW4</t>
  </si>
  <si>
    <t>RW5</t>
  </si>
  <si>
    <t>RWK</t>
  </si>
  <si>
    <t>RWR</t>
  </si>
  <si>
    <t>RWV</t>
  </si>
  <si>
    <t>RWX</t>
  </si>
  <si>
    <t>RX2</t>
  </si>
  <si>
    <t>RX3</t>
  </si>
  <si>
    <t>RX4</t>
  </si>
  <si>
    <t>RXA</t>
  </si>
  <si>
    <t>RXE</t>
  </si>
  <si>
    <t>RXG</t>
  </si>
  <si>
    <t>RXM</t>
  </si>
  <si>
    <t>RXT</t>
  </si>
  <si>
    <t>RXV</t>
  </si>
  <si>
    <t>RXY</t>
  </si>
  <si>
    <t>RY6</t>
  </si>
  <si>
    <t>RYG</t>
  </si>
  <si>
    <t>SCA</t>
  </si>
  <si>
    <t>TAD</t>
  </si>
  <si>
    <t>TAH</t>
  </si>
  <si>
    <t>TAJ</t>
  </si>
  <si>
    <t>St Magnus Hospital</t>
  </si>
  <si>
    <t>Inmind Ltd</t>
  </si>
  <si>
    <t>Ludlow Street Healthcare</t>
  </si>
  <si>
    <t>Partnerships In Care Ltd</t>
  </si>
  <si>
    <t>The Retreat Hospital</t>
  </si>
  <si>
    <t>Riverdale Grange</t>
  </si>
  <si>
    <t>Riverside Healthcare Ltd</t>
  </si>
  <si>
    <t>Priory Group Limited</t>
  </si>
  <si>
    <t>The Huntercombe Group</t>
  </si>
  <si>
    <t>St Andrews Healthcare</t>
  </si>
  <si>
    <t>North East London NHS Foundation Trust</t>
  </si>
  <si>
    <t>Sheffield Children's NHS Foundation Trust</t>
  </si>
  <si>
    <t>Dorset Healthcare University NHS Foundation Trust</t>
  </si>
  <si>
    <t>Leeds And York Partnership NHS Foundation Trust</t>
  </si>
  <si>
    <t>Somerset Partnership NHS Foundation Trust</t>
  </si>
  <si>
    <t>Nottinghamshire Healthcare NHS Trust</t>
  </si>
  <si>
    <t>Cornwall Partnership NHS Foundation Trust</t>
  </si>
  <si>
    <t>The Whittington Hospital NHS Trust</t>
  </si>
  <si>
    <t>West London Mental Health NHS Trust</t>
  </si>
  <si>
    <t>North Staffordshire Combined Healthcare NHS Trust</t>
  </si>
  <si>
    <t>Norfolk And Suffolk NHS Foundation Trust</t>
  </si>
  <si>
    <t>Oxford Health NHS Foundation Trust</t>
  </si>
  <si>
    <t>Northamptonshire Healthcare NHS Foundation Trust</t>
  </si>
  <si>
    <t>Lincolnshire Partnership NHS Foundation Trust</t>
  </si>
  <si>
    <t>Oxleas NHS Foundation Trust</t>
  </si>
  <si>
    <t>South West London And St George's Mental Health NHS Trust</t>
  </si>
  <si>
    <t>Cambridgeshire And Peterborough NHS Foundation Trust</t>
  </si>
  <si>
    <t>Pennine Care NHS Foundation Trust</t>
  </si>
  <si>
    <t>Leicestershire Partnership NHS Trust</t>
  </si>
  <si>
    <t>2gether NHS Foundation Trust</t>
  </si>
  <si>
    <t>Central And North West London NHS Foundation Trust</t>
  </si>
  <si>
    <t>South London And Maudsley NHS Foundation Trust</t>
  </si>
  <si>
    <t>Humber NHS Foundation Trust</t>
  </si>
  <si>
    <t>Avon And Wiltshire Mental Health Partnership NHS Trust</t>
  </si>
  <si>
    <t>Southern Health NHS Foundation Trust</t>
  </si>
  <si>
    <t>Mersey Care NHS Trust</t>
  </si>
  <si>
    <t>Lancashire Care NHS Foundation Trust</t>
  </si>
  <si>
    <t>East London NHS Foundation Trust</t>
  </si>
  <si>
    <t>Hertfordshire Partnership University NHS Foundation Trust</t>
  </si>
  <si>
    <t>Devon Partnership NHS Trust</t>
  </si>
  <si>
    <t>Berkshire Healthcare NHS Foundation Trust</t>
  </si>
  <si>
    <t>Sussex Partnership NHS Foundation Trust</t>
  </si>
  <si>
    <t>Tees, Esk And Wear Valleys NHS Foundation Trust</t>
  </si>
  <si>
    <t>Northumberland, Tyne And Wear NHS Foundation Trust</t>
  </si>
  <si>
    <t>Cheshire And Wirral Partnership NHS Foundation Trust</t>
  </si>
  <si>
    <t>Rotherham Doncaster And South Humber NHS Foundation Trust</t>
  </si>
  <si>
    <t>South West Yorkshire Partnership NHS Foundation Trust</t>
  </si>
  <si>
    <t>Derbyshire Healthcare NHS Foundation Trust</t>
  </si>
  <si>
    <t>Kent And Medway NHS And Social Care Partnership Trust</t>
  </si>
  <si>
    <t>Leeds Community Healthcare NHS Trust</t>
  </si>
  <si>
    <t>Coventry And Warwickshire Partnership NHS Trust</t>
  </si>
  <si>
    <t>Bradford District Care NHS Trust</t>
  </si>
  <si>
    <t>Sheffield Health &amp; Social Care NHS Foundation Trust</t>
  </si>
  <si>
    <t>Black Country Partnership NHS Foundation Trust</t>
  </si>
  <si>
    <t>8A867</t>
  </si>
  <si>
    <t>8CM63</t>
  </si>
  <si>
    <t>AHY01</t>
  </si>
  <si>
    <t>The Langford Clinic</t>
  </si>
  <si>
    <t>ATM01</t>
  </si>
  <si>
    <t>Newbridge House - ED</t>
  </si>
  <si>
    <t>NES02</t>
  </si>
  <si>
    <t>NES06</t>
  </si>
  <si>
    <t>NMJ01</t>
  </si>
  <si>
    <t>NMJ02</t>
  </si>
  <si>
    <t>NMJ03</t>
  </si>
  <si>
    <t>NMJ04</t>
  </si>
  <si>
    <t>Cygnet Hospital Beckton</t>
  </si>
  <si>
    <t>NMJ05</t>
  </si>
  <si>
    <t>NMJ07</t>
  </si>
  <si>
    <t>NMJ08</t>
  </si>
  <si>
    <t>NMJ10</t>
  </si>
  <si>
    <t>Cygnet Hospital Harrow</t>
  </si>
  <si>
    <t>NMJ11</t>
  </si>
  <si>
    <t>NMV01</t>
  </si>
  <si>
    <t>Kneesworth House</t>
  </si>
  <si>
    <t>NMV02</t>
  </si>
  <si>
    <t>Stockton Hall</t>
  </si>
  <si>
    <t>NMV03</t>
  </si>
  <si>
    <t>North London Clinic</t>
  </si>
  <si>
    <t>NMV04</t>
  </si>
  <si>
    <t>Suttons Manor</t>
  </si>
  <si>
    <t>NMV05</t>
  </si>
  <si>
    <t>Kemple View</t>
  </si>
  <si>
    <t>NMV06</t>
  </si>
  <si>
    <t>NMV07</t>
  </si>
  <si>
    <t>Arbury Court</t>
  </si>
  <si>
    <t>NMV09</t>
  </si>
  <si>
    <t>The Dene</t>
  </si>
  <si>
    <t>NMV11</t>
  </si>
  <si>
    <t>Calverton Hill</t>
  </si>
  <si>
    <t>NMV12</t>
  </si>
  <si>
    <t>Annesley House</t>
  </si>
  <si>
    <t>NMV13</t>
  </si>
  <si>
    <t>Hazelwood House</t>
  </si>
  <si>
    <t>NMV16</t>
  </si>
  <si>
    <t>Llanarth Court</t>
  </si>
  <si>
    <t>NMV17</t>
  </si>
  <si>
    <t>Ty Catrin</t>
  </si>
  <si>
    <t>NMV18</t>
  </si>
  <si>
    <t>Oaktree Manor</t>
  </si>
  <si>
    <t>NMV19</t>
  </si>
  <si>
    <t>NMV20</t>
  </si>
  <si>
    <t>NMV38</t>
  </si>
  <si>
    <t>Ty Cwm Rhondda</t>
  </si>
  <si>
    <t>NMV69</t>
  </si>
  <si>
    <t>Meadow View</t>
  </si>
  <si>
    <t>NQL01</t>
  </si>
  <si>
    <t>NR002</t>
  </si>
  <si>
    <t>The Farndon Unit</t>
  </si>
  <si>
    <t>NR510</t>
  </si>
  <si>
    <t>Lee Mill</t>
  </si>
  <si>
    <t>NR535</t>
  </si>
  <si>
    <t>PlymBridge House - CAMHS inc ED</t>
  </si>
  <si>
    <t>NRC01</t>
  </si>
  <si>
    <t>Riverdale - ED</t>
  </si>
  <si>
    <t>NRN01</t>
  </si>
  <si>
    <t>NTN05</t>
  </si>
  <si>
    <t>Priory Hospital Ticehurst - CAMHS exc ED</t>
  </si>
  <si>
    <t>NTN07</t>
  </si>
  <si>
    <t>Priory Hospital Chelmsford - CAMHS inc ED</t>
  </si>
  <si>
    <t>NTN08</t>
  </si>
  <si>
    <t>Priory Hospital Woodbourne - CAMHS inc ED</t>
  </si>
  <si>
    <t>NTN09</t>
  </si>
  <si>
    <t>NTN10</t>
  </si>
  <si>
    <t>Priory Hospital Roehampton CAMHS inc ED</t>
  </si>
  <si>
    <t>NTN12</t>
  </si>
  <si>
    <t>Priory Hospital Southampton (Marchwood) - CAMHS inc ED</t>
  </si>
  <si>
    <t>NTN13</t>
  </si>
  <si>
    <t>Priory Hospital Altrincham CAMHS - ED</t>
  </si>
  <si>
    <t>NTN14</t>
  </si>
  <si>
    <t>NTN15</t>
  </si>
  <si>
    <t>NTN23</t>
  </si>
  <si>
    <t>Priory Hospital Cheadle Royal - CAMHS inc ED</t>
  </si>
  <si>
    <t>NTN26</t>
  </si>
  <si>
    <t>NTN31</t>
  </si>
  <si>
    <t>NTN38</t>
  </si>
  <si>
    <t>NTN45</t>
  </si>
  <si>
    <t>NTNZT</t>
  </si>
  <si>
    <t>NTNZU</t>
  </si>
  <si>
    <t>NTNZV</t>
  </si>
  <si>
    <t>NTNZW</t>
  </si>
  <si>
    <t>NTNZX</t>
  </si>
  <si>
    <t>Priory Hospital Woodbourne - Adult ED</t>
  </si>
  <si>
    <t>NTNZY</t>
  </si>
  <si>
    <t>NTT26</t>
  </si>
  <si>
    <t>Cambian Willows - CAMHS exc ED</t>
  </si>
  <si>
    <t>NTT27</t>
  </si>
  <si>
    <t>NV201</t>
  </si>
  <si>
    <t>Huntercombe Hospital - Maidenhead</t>
  </si>
  <si>
    <t>NV203</t>
  </si>
  <si>
    <t>Huntercombe Hospital- Stafford</t>
  </si>
  <si>
    <t>NV213</t>
  </si>
  <si>
    <t>NV215</t>
  </si>
  <si>
    <t>NV217</t>
  </si>
  <si>
    <t>Cedar House</t>
  </si>
  <si>
    <t>NV246</t>
  </si>
  <si>
    <t>Huntercombe Hospital - Cotswold Spa - CAMHS inc ED</t>
  </si>
  <si>
    <t>NV252</t>
  </si>
  <si>
    <t>NV2LO</t>
  </si>
  <si>
    <t>NV2PI</t>
  </si>
  <si>
    <t>NYA01</t>
  </si>
  <si>
    <t>St Andrews - Northampton</t>
  </si>
  <si>
    <t>NYA02</t>
  </si>
  <si>
    <t>St Andrews - Essex</t>
  </si>
  <si>
    <t>NYA03</t>
  </si>
  <si>
    <t>St Andrews Healthcare - Birmingham</t>
  </si>
  <si>
    <t>NYA04</t>
  </si>
  <si>
    <t>St Andrews - Nottinghamshire</t>
  </si>
  <si>
    <t>Heatherwood Court</t>
  </si>
  <si>
    <t>RCULD</t>
  </si>
  <si>
    <t>RDY10</t>
  </si>
  <si>
    <t>St Anns Hospital</t>
  </si>
  <si>
    <t>RDYMR</t>
  </si>
  <si>
    <t>Pebble Lodge - CAMHS inc ED</t>
  </si>
  <si>
    <t>RDYZZ</t>
  </si>
  <si>
    <t>Kimmeridge Court - Adult ED</t>
  </si>
  <si>
    <t>RGDAB</t>
  </si>
  <si>
    <t>Newsam Centre</t>
  </si>
  <si>
    <t>RGDT5</t>
  </si>
  <si>
    <t>Clifton House</t>
  </si>
  <si>
    <t>RGDT9</t>
  </si>
  <si>
    <t>RH5D8</t>
  </si>
  <si>
    <t>Wessex House - CAMHS exc ED</t>
  </si>
  <si>
    <t>RH5E1</t>
  </si>
  <si>
    <t>Ash Unit</t>
  </si>
  <si>
    <t>RHA04</t>
  </si>
  <si>
    <t>Rampton</t>
  </si>
  <si>
    <t>RHAAR</t>
  </si>
  <si>
    <t>Arnold Lodge</t>
  </si>
  <si>
    <t>RHANA</t>
  </si>
  <si>
    <t>Wells Road Centre</t>
  </si>
  <si>
    <t>RHAPB</t>
  </si>
  <si>
    <t>Thorneywood - CAMHS inc ED</t>
  </si>
  <si>
    <t>RHARY</t>
  </si>
  <si>
    <t>Wathwood Hospital</t>
  </si>
  <si>
    <t>RJ866</t>
  </si>
  <si>
    <t>Bowman</t>
  </si>
  <si>
    <t>RKL1Q</t>
  </si>
  <si>
    <t>RKL67</t>
  </si>
  <si>
    <t>RKL72</t>
  </si>
  <si>
    <t>Three Bridges</t>
  </si>
  <si>
    <t>RLY86</t>
  </si>
  <si>
    <t>Darwin Centre - CAMHS inc ED</t>
  </si>
  <si>
    <t>RMY01</t>
  </si>
  <si>
    <t>Hellesdon Hospital</t>
  </si>
  <si>
    <t>RMY04</t>
  </si>
  <si>
    <t>Norvic Clinic</t>
  </si>
  <si>
    <t>RMYC5</t>
  </si>
  <si>
    <t>RMYNX</t>
  </si>
  <si>
    <t>Foxhall House</t>
  </si>
  <si>
    <t>RNU26</t>
  </si>
  <si>
    <t>Highfield - CAMHS inc ED</t>
  </si>
  <si>
    <t>RNU30</t>
  </si>
  <si>
    <t>Littlemore Mental Health Centre</t>
  </si>
  <si>
    <t>RNU33</t>
  </si>
  <si>
    <t>Cotswold House Oxford - Adult ED</t>
  </si>
  <si>
    <t>RNU80</t>
  </si>
  <si>
    <t>Cotswold House Marlborough - Adult ED</t>
  </si>
  <si>
    <t>RNU92</t>
  </si>
  <si>
    <t>Marlborough House - Milton Keynes</t>
  </si>
  <si>
    <t>RNU95</t>
  </si>
  <si>
    <t>Woodlands House</t>
  </si>
  <si>
    <t>RNUAL</t>
  </si>
  <si>
    <t>Marlborough House – Swindon</t>
  </si>
  <si>
    <t>RP1CA</t>
  </si>
  <si>
    <t>RP1V4</t>
  </si>
  <si>
    <t>The Wheatfield Unit</t>
  </si>
  <si>
    <t>RP1V6</t>
  </si>
  <si>
    <t>The Sett - CAMHS inc ED</t>
  </si>
  <si>
    <t>RP7FK</t>
  </si>
  <si>
    <t>Francis Willis Unit</t>
  </si>
  <si>
    <t>RP7MA</t>
  </si>
  <si>
    <t>Ash Villa - CAMHS inc ED</t>
  </si>
  <si>
    <t>RPGAB</t>
  </si>
  <si>
    <t>The Bracton Centre</t>
  </si>
  <si>
    <t>RPGAG</t>
  </si>
  <si>
    <t>The Memorial Hospital</t>
  </si>
  <si>
    <t>RQ338</t>
  </si>
  <si>
    <t>RQY01</t>
  </si>
  <si>
    <t>Springfield University Hospital</t>
  </si>
  <si>
    <t>RQYZZ</t>
  </si>
  <si>
    <t>RRDE0</t>
  </si>
  <si>
    <t>RRE11</t>
  </si>
  <si>
    <t>RRE99</t>
  </si>
  <si>
    <t>Clee Building (The Redwoods Centre)</t>
  </si>
  <si>
    <t>RREV5</t>
  </si>
  <si>
    <t>Hatherton Centre</t>
  </si>
  <si>
    <t>RRP16</t>
  </si>
  <si>
    <t>North London Forensic</t>
  </si>
  <si>
    <t>RT190</t>
  </si>
  <si>
    <t>RT1AE</t>
  </si>
  <si>
    <t>RT1AG</t>
  </si>
  <si>
    <t>RT1DC</t>
  </si>
  <si>
    <t>RT5FD</t>
  </si>
  <si>
    <t>RT5KG</t>
  </si>
  <si>
    <t>The Bennion Centre - Adult ED</t>
  </si>
  <si>
    <t>RT5KW</t>
  </si>
  <si>
    <t>The Herschel Prins Centre</t>
  </si>
  <si>
    <t>RTQ02</t>
  </si>
  <si>
    <t>Montpellier</t>
  </si>
  <si>
    <t>RV312</t>
  </si>
  <si>
    <t>Park Royal Centre</t>
  </si>
  <si>
    <t>RV330</t>
  </si>
  <si>
    <t>Collingham Gardens - Childrens exc ED</t>
  </si>
  <si>
    <t>RV397</t>
  </si>
  <si>
    <t>Vincent Square Clinic - Adult ED</t>
  </si>
  <si>
    <t>RV504</t>
  </si>
  <si>
    <t>Snowsfield Adolescent Unit</t>
  </si>
  <si>
    <t>RV505</t>
  </si>
  <si>
    <t xml:space="preserve">Bethlem Royal Hospital </t>
  </si>
  <si>
    <t>Woodlands</t>
  </si>
  <si>
    <t>RV582</t>
  </si>
  <si>
    <t>RV936</t>
  </si>
  <si>
    <t>Humber Centre</t>
  </si>
  <si>
    <t>Riverside - CAMHS inc ED</t>
  </si>
  <si>
    <t>RVNP5</t>
  </si>
  <si>
    <t>Fromeside Clinic</t>
  </si>
  <si>
    <t>Wickham</t>
  </si>
  <si>
    <t>RW121</t>
  </si>
  <si>
    <t>Leigh House</t>
  </si>
  <si>
    <t>RW13G</t>
  </si>
  <si>
    <t>RW148</t>
  </si>
  <si>
    <t>Ravenswood House</t>
  </si>
  <si>
    <t>RW190</t>
  </si>
  <si>
    <t>Woodhaven</t>
  </si>
  <si>
    <t>Bluebird - Medium Secure</t>
  </si>
  <si>
    <t>RW1AR</t>
  </si>
  <si>
    <t>Southfield</t>
  </si>
  <si>
    <t>RWK60</t>
  </si>
  <si>
    <t>John Howard Centre</t>
  </si>
  <si>
    <t>RWK85</t>
  </si>
  <si>
    <t>Wolfson House</t>
  </si>
  <si>
    <t>RWKAC</t>
  </si>
  <si>
    <t>Coborn Centre - Acute</t>
  </si>
  <si>
    <t>RWKPI</t>
  </si>
  <si>
    <t>RWN10</t>
  </si>
  <si>
    <t>RWNK9</t>
  </si>
  <si>
    <t>RWNL8</t>
  </si>
  <si>
    <t>RWNN2</t>
  </si>
  <si>
    <t>RWR23</t>
  </si>
  <si>
    <t>RWR24</t>
  </si>
  <si>
    <t>RWR63</t>
  </si>
  <si>
    <t>RWV73</t>
  </si>
  <si>
    <t>RWVCC</t>
  </si>
  <si>
    <t>RWVDL</t>
  </si>
  <si>
    <t>Haldon Unit - Adult ED</t>
  </si>
  <si>
    <t>RWVGA</t>
  </si>
  <si>
    <t>RWX70</t>
  </si>
  <si>
    <t>Berkshire Adolescent Unit - CAMHS</t>
  </si>
  <si>
    <t>RWXDC</t>
  </si>
  <si>
    <t>RX26P</t>
  </si>
  <si>
    <t>RX2E9</t>
  </si>
  <si>
    <t>Hellingly Centre</t>
  </si>
  <si>
    <t>RX2G2</t>
  </si>
  <si>
    <t>RX2X4</t>
  </si>
  <si>
    <t>Chalkhill - CAMHS inc ED</t>
  </si>
  <si>
    <t>RX3FL</t>
  </si>
  <si>
    <t>Ridgeway</t>
  </si>
  <si>
    <t>RX3GV</t>
  </si>
  <si>
    <t>RX3LF</t>
  </si>
  <si>
    <t>RX3MM</t>
  </si>
  <si>
    <t>RX3MR</t>
  </si>
  <si>
    <t>RX401</t>
  </si>
  <si>
    <t>RX402</t>
  </si>
  <si>
    <t>RX41M</t>
  </si>
  <si>
    <t>Richardson Unit - Adult ED</t>
  </si>
  <si>
    <t>RX468</t>
  </si>
  <si>
    <t>RX4E4</t>
  </si>
  <si>
    <t>RX4FH</t>
  </si>
  <si>
    <t>RX4H1</t>
  </si>
  <si>
    <t>RX4RP</t>
  </si>
  <si>
    <t>RX4SH</t>
  </si>
  <si>
    <t>RX4TR</t>
  </si>
  <si>
    <t>RXEA1</t>
  </si>
  <si>
    <t>Amber Lodge</t>
  </si>
  <si>
    <t>RXG10</t>
  </si>
  <si>
    <t>Bretton</t>
  </si>
  <si>
    <t>RXG11</t>
  </si>
  <si>
    <t>Newton Lodge</t>
  </si>
  <si>
    <t>RXG12</t>
  </si>
  <si>
    <t>Newhaven</t>
  </si>
  <si>
    <t>RXM30</t>
  </si>
  <si>
    <t>Kedleston Unit</t>
  </si>
  <si>
    <t>RXY01</t>
  </si>
  <si>
    <t>Allington Centre</t>
  </si>
  <si>
    <t>RXY41</t>
  </si>
  <si>
    <t>Trevor Gibbens Unit</t>
  </si>
  <si>
    <t>RXYAN</t>
  </si>
  <si>
    <t>Tarentford Centre</t>
  </si>
  <si>
    <t>RY632</t>
  </si>
  <si>
    <t>RYG96</t>
  </si>
  <si>
    <t>Brooklands Hospital</t>
  </si>
  <si>
    <t>SCA16</t>
  </si>
  <si>
    <t>Huntercombe Hospital -Edinburgh - CAMHS inc ED</t>
  </si>
  <si>
    <t>TAD17</t>
  </si>
  <si>
    <t>Moorlands View</t>
  </si>
  <si>
    <t>TAHXN</t>
  </si>
  <si>
    <t>Forest Lodge</t>
  </si>
  <si>
    <t>TAJ11</t>
  </si>
  <si>
    <t>Gerry Simon Clinic</t>
  </si>
  <si>
    <t>Female</t>
  </si>
  <si>
    <t>Mixed</t>
  </si>
  <si>
    <t>Notes</t>
  </si>
  <si>
    <t>1. Additional drop down headings can be inserted into any of the rows below and updated against the PAM template for local monitoring purposes if required.  The existing drop down values are not permitted for deletion.</t>
  </si>
  <si>
    <t>Validation Page</t>
  </si>
  <si>
    <t>Fin Year</t>
  </si>
  <si>
    <t>NCBPS22e/Assess (Assessments)</t>
  </si>
  <si>
    <t>NCBPS22e/DCHD (Day Care - Half Day)</t>
  </si>
  <si>
    <t>NCBPS22e/DCFD (Day Care - Full Day)</t>
  </si>
  <si>
    <t>NCBPS22e/IP (Inpatient)</t>
  </si>
  <si>
    <t>NCBPS22z/OPFA (Outpatient  - First Attendance)</t>
  </si>
  <si>
    <t>NCBPS22z/OPFUP (Outpatient - Follow-Up)</t>
  </si>
  <si>
    <t>NCBPS22z/OPFUP (Outpatient - Second Opinion)</t>
  </si>
  <si>
    <t>NCBPS22z/OPFUP (Outpatient - Post-Op)</t>
  </si>
  <si>
    <t>NCBPS22z/EL_initial (Reassignment surgery )</t>
  </si>
  <si>
    <t>NCBPS22a/OP_group (Outpatients - Group Appointment)</t>
  </si>
  <si>
    <t>NCBPS22a/OP_standard (Outpatients - Standard Appointment)</t>
  </si>
  <si>
    <t>NCBPS22d/Assess_extended (Assessment - Extended)</t>
  </si>
  <si>
    <t>NCBPS22d/Assess_standard (Assessment - Standard)</t>
  </si>
  <si>
    <t>NCBPS22d/IP (Inpatient)</t>
  </si>
  <si>
    <t>NCBPS22d/OP_extended (Outpatient - Extended)</t>
  </si>
  <si>
    <t>NCBPS22d/OP_standard (Outpatient - Standard)</t>
  </si>
  <si>
    <t>NCBPS22b/Outreach (Community Outreach )</t>
  </si>
  <si>
    <t>NCBPS22b/IP (Inpatient)</t>
  </si>
  <si>
    <t>NCBPS22p/Assess (Assessment)</t>
  </si>
  <si>
    <t>NCBPS22p/IP (Inpatient)</t>
  </si>
  <si>
    <t>NCBPS22p/OP (Outpatient)</t>
  </si>
  <si>
    <t>NCBPS22s/HS_F_Deaf (High Secure Female Deaf)</t>
  </si>
  <si>
    <t>NCBPS22s/HS_F_LD (High Secure Female LD)</t>
  </si>
  <si>
    <t>NCBPS22s/HS_F_MI (High Secure Female MI)</t>
  </si>
  <si>
    <t>NCBPS22s/HS_F_PD (High Secure Female PD)</t>
  </si>
  <si>
    <t>NCBPS22s/HS_M_Deaf (High Secure Male Deaf)</t>
  </si>
  <si>
    <t>NCBPS22s/HS_M_LD (High Secure Male LD)</t>
  </si>
  <si>
    <t>NCBPS22s/HS_M_MI (High Secure Male MI)</t>
  </si>
  <si>
    <t>NCBPS22s/HS_M_PD (High Secure Male PD)</t>
  </si>
  <si>
    <t>NCBPS22s/LS_F_ASD (Low Secure Female ASD)</t>
  </si>
  <si>
    <t>NCBPS22s/LS_F_LD (Low Secure Female LD)</t>
  </si>
  <si>
    <t>NCBPS22s/LS_F_MI (Low Secure Female MI)</t>
  </si>
  <si>
    <t>NCBPS22s/LS_F_MI_SD (Low Secure Female MI Step Down)</t>
  </si>
  <si>
    <t>NCBPS22s/LS_F_PD (Low Secure Female PD)</t>
  </si>
  <si>
    <t>NCBPS22s/LS_M_ASD (Low Secure Male ASD)</t>
  </si>
  <si>
    <t>NCBPS22s/LS_M_LD (Low Secure Male LD)</t>
  </si>
  <si>
    <t>NCBPS22s/LS_M_MI (Low Secure Male MI)</t>
  </si>
  <si>
    <t>NCBPS22s/LS_M_MI_SD (Low Secure Male MI Step Down)</t>
  </si>
  <si>
    <t>NCBPS22s/LS_M_PD (Low Secure Male PD)</t>
  </si>
  <si>
    <t>NCBPS22s/MS_F_ASD (Medium Secure Female ASD)</t>
  </si>
  <si>
    <t>NCBPS22s/MS_F_LD (Medium Secure Female LD)</t>
  </si>
  <si>
    <t>NCBPS22s/MS_F_MI (Medium Secure Female MI)</t>
  </si>
  <si>
    <t>NCBPS22s/MS_F_MI_SD (Medium Secure Female MI Step Down)</t>
  </si>
  <si>
    <t>NCBPS22s/MS_M_ASD (Medium Secure Male ASD)</t>
  </si>
  <si>
    <t>NCBPS22s/MS_M_LD (Medium Secure Male LD)</t>
  </si>
  <si>
    <t>NCBPS22s/MS_M_MI (Medium Secure Male MI)</t>
  </si>
  <si>
    <t>NCBPS22s/MS_M_MI_SD (Medium Secure Male MI Step Down)</t>
  </si>
  <si>
    <t>NCBPS22s/MS_M_PD (Medium Secure Male PD)</t>
  </si>
  <si>
    <t>NCBPS22c/MS_M_MI (Medium Secure  Male MI)</t>
  </si>
  <si>
    <t>NCBPS22c/MS_F_MI (Medium Secure Female MI)</t>
  </si>
  <si>
    <t>NCBPS22c/MS_LD (Medium Secure LD)</t>
  </si>
  <si>
    <t>NCBPS22f/Assess (Assessment)</t>
  </si>
  <si>
    <t>NCBPS22f/IP (Inpatient)</t>
  </si>
  <si>
    <t>NCBPS22f/OP (Outpatient)</t>
  </si>
  <si>
    <t>NCBPS23k/IP_Adol (Acute - Adolescent Inpatient)</t>
  </si>
  <si>
    <t>NCBPS23k/IP_Child (Acute - Child Inpatient)</t>
  </si>
  <si>
    <t>NCBPS23k/Assess_Adol_LD (Assessment - Adolescent LD)</t>
  </si>
  <si>
    <t>NCBPS23k/Assess_Adol_MI (Assessment - Adolescent MI)</t>
  </si>
  <si>
    <t>NCBPS23k/Assess_Child_LD (Assessment - Child LD)</t>
  </si>
  <si>
    <t>NCBPS23k/Assess_Child_MI (Assessment - Child MI)</t>
  </si>
  <si>
    <t>NCBPS23k/DCRE_Adol_LD (Day Care - Adolescent LD)</t>
  </si>
  <si>
    <t>NCBPS23k/DCRE_Adol_MI (Day Care - Adolescent MI)</t>
  </si>
  <si>
    <t>NCBPS23k/DCRE_Child_LD (Day Care - Child LD)</t>
  </si>
  <si>
    <t>NCBPS23k/DCRE_Child_MI (Day Care - Child MI)</t>
  </si>
  <si>
    <t>NCBPS23k/DCRE_Adol_ED (Eating Disorders - Adolescent Day Care)</t>
  </si>
  <si>
    <t>NCBPS23k/IP_Adol_ED (Eating Disorders - Adolescent Inpatient)</t>
  </si>
  <si>
    <t>NCBPS23k/Assess_Adol_ED (Eating Disorders - Adolescent Assessment)</t>
  </si>
  <si>
    <t>NCBPS23k/Assess_Child_ED (Eating Disorders - Child Assessment)</t>
  </si>
  <si>
    <t>NCBPS23k/DCRE_Child_ED (Eating Disorders - Child Day Care)</t>
  </si>
  <si>
    <t>NCBPS23k/IP_Child_ED (Eating Disorders - Child Inpatient)</t>
  </si>
  <si>
    <t>NCBPS23k/Outreach_ED (Eating Disorders - Outreach)</t>
  </si>
  <si>
    <t>NCBPS23k/Assess_ASD (ASD assessment)</t>
  </si>
  <si>
    <t>NCBPS23k/Treat_ASD (ASD treatment)</t>
  </si>
  <si>
    <t>NCBPS23k/LS_F_LD (Low Secure Female LD)</t>
  </si>
  <si>
    <t>NCBPS23k/LS_F_MI (Low Secure Female MI)</t>
  </si>
  <si>
    <t>NCBPS23k/LS_F_PD (Low Secure Female PD)</t>
  </si>
  <si>
    <t>NCBPS23k/LS_M_LD (Low Secure Male LD)</t>
  </si>
  <si>
    <t>NCBPS23k/LS_M_MI (Low Secure Male MI)</t>
  </si>
  <si>
    <t>NCBPS23k/LS_M_PD (Low Secure Male PD)</t>
  </si>
  <si>
    <t>NCBPS23k/PICU (PICU )</t>
  </si>
  <si>
    <t>NCBPS22t/Assess (Assessment)</t>
  </si>
  <si>
    <t>NCBPS22t/IP (Inpatient)</t>
  </si>
  <si>
    <t>NCBPS22t/OP (Outpatient)</t>
  </si>
  <si>
    <t>NCBPS07z/IP (Inpatient)</t>
  </si>
  <si>
    <t>NCBPS05c/OP_communication (Outpatient - Communication Aids.)</t>
  </si>
  <si>
    <t>NCBPS08y/IP (Inpatient)</t>
  </si>
  <si>
    <t>NCBPS08y/OPFA (Outpatient First Appointment)</t>
  </si>
  <si>
    <t>NCBPS08y/OPFUP (Outpatient Follow Up )</t>
  </si>
  <si>
    <t>NCBPS22o/Treat_M_CatA (Male Treatment Service Custodial Cat A)</t>
  </si>
  <si>
    <t>NCBPS22o/Treat_M_CatB (Male Treatment service Custodial Cat B)</t>
  </si>
  <si>
    <t>NCBPS22o/Treat_M_CatC (Male Treatment Service Custodial Cat C)</t>
  </si>
  <si>
    <t>NCBPS22o/Treat_M_MSU (Male Treatment Service NHS MSU)</t>
  </si>
  <si>
    <t>NCBPS22o/Treat_M_community (Male Treatment Community)</t>
  </si>
  <si>
    <t>NCBPS22o/PIPE_M_CatA (Male PIPE Service Custodial Cat A)</t>
  </si>
  <si>
    <t>NCBPS22o/PIPE_M_CatB (Male PIPE Service Custodial Cat B)</t>
  </si>
  <si>
    <t>NCBPS22o/PIPE_M_CatC (Male PIPE Service Custodial Cat C)</t>
  </si>
  <si>
    <t>NCBPS22o/PIPE_M_community (Male PIPE Community Approved premise)</t>
  </si>
  <si>
    <t>NCBPS22o/Treat_F (Female Treatment Service – Custodial (closed prison))</t>
  </si>
  <si>
    <t>NCBPS22o/PIPE_F (PIPE – Preparation, In Treatment, progression Female closed prison)</t>
  </si>
  <si>
    <t>NCBPS22o/Treat_F_community (Female Treatment Community)</t>
  </si>
  <si>
    <t>NCBPS22o/PIPE_F_community (Female PIPE Community Approved Premise)</t>
  </si>
  <si>
    <t>NCBPS22o/NPS_partnership (Community Case Identification and Case Management Service NPS and NHS Partnership)</t>
  </si>
  <si>
    <t>EOPoC (Inpatient only - in accordance with guidance)</t>
  </si>
  <si>
    <t>Service Category Description</t>
  </si>
  <si>
    <t>Low Secure Male MI Step Down</t>
  </si>
  <si>
    <t>Service Category Code</t>
  </si>
  <si>
    <t>CQUIN Percentage (%)</t>
  </si>
  <si>
    <t>Dataset Field</t>
  </si>
  <si>
    <t>Hourly</t>
  </si>
  <si>
    <t>Daily</t>
  </si>
  <si>
    <t>Inpatient - Provider Inpatient Bed Numbers</t>
  </si>
  <si>
    <t>Over Performance</t>
  </si>
  <si>
    <t>Activity Tolerance before Marginal Rate 1 (%)</t>
  </si>
  <si>
    <t>Marginal Rate 1 (%)</t>
  </si>
  <si>
    <t>Activity Tolerance before Marginal Rate 2 (%)</t>
  </si>
  <si>
    <t>Marginal Rate 2 (%)</t>
  </si>
  <si>
    <t>Activity Tolerance before Marginal Rate 3 (%)</t>
  </si>
  <si>
    <t>Marginal Rate 3 (%)</t>
  </si>
  <si>
    <t>Under Performance</t>
  </si>
  <si>
    <t>Contracting Information</t>
  </si>
  <si>
    <t xml:space="preserve">Outreach </t>
  </si>
  <si>
    <t>Contacts and/or OBDs</t>
  </si>
  <si>
    <t>Outreach - Patient Contact</t>
  </si>
  <si>
    <t>Outreach - Adolescent MI</t>
  </si>
  <si>
    <t>Outreach - Child MI</t>
  </si>
  <si>
    <t>Service Line Code</t>
  </si>
  <si>
    <t>Service Category Desc</t>
  </si>
  <si>
    <t>Treatment Function Code</t>
  </si>
  <si>
    <t>Concatenated</t>
  </si>
  <si>
    <t>General (non-secure)</t>
  </si>
  <si>
    <t>Low secure</t>
  </si>
  <si>
    <t>Medium secure</t>
  </si>
  <si>
    <t>High secure</t>
  </si>
  <si>
    <t>Psychiatric Intensive Care Unit (PICU)</t>
  </si>
  <si>
    <t>TOTAL</t>
  </si>
  <si>
    <t>Plan Financial Value £</t>
  </si>
  <si>
    <t>Non-Recurrent Value £</t>
  </si>
  <si>
    <t>CQUIN Financial Value £</t>
  </si>
  <si>
    <t>TOTAL Financial VALUE inc. CQUIN £</t>
  </si>
  <si>
    <t>All Inclusive?</t>
  </si>
  <si>
    <t>Include Service in Contract Level Risk Share?</t>
  </si>
  <si>
    <t>Area</t>
  </si>
  <si>
    <t>Great Ormond Street Hospital</t>
  </si>
  <si>
    <t>Livewell Southwest</t>
  </si>
  <si>
    <t>Navigo</t>
  </si>
  <si>
    <t>Turning Point - Garrow House</t>
  </si>
  <si>
    <t>EastMidlands</t>
  </si>
  <si>
    <t>EastofEngland</t>
  </si>
  <si>
    <t>NorthEast</t>
  </si>
  <si>
    <t>NorthWest</t>
  </si>
  <si>
    <t>SouthEastCoast</t>
  </si>
  <si>
    <t>SouthWest</t>
  </si>
  <si>
    <t>WestMidlands</t>
  </si>
  <si>
    <t>YorkshireandHumber</t>
  </si>
  <si>
    <t>Provider Type</t>
  </si>
  <si>
    <t>RYK</t>
  </si>
  <si>
    <t>NT2</t>
  </si>
  <si>
    <t>RXX</t>
  </si>
  <si>
    <t>8HM58</t>
  </si>
  <si>
    <t>Cygnet Hospital Sheffield</t>
  </si>
  <si>
    <t>Cygnet Hospital Woking</t>
  </si>
  <si>
    <t>Burston House</t>
  </si>
  <si>
    <t>Ellingham Hospital</t>
  </si>
  <si>
    <t>Kent House Hospital</t>
  </si>
  <si>
    <t>Mildmay Oaks</t>
  </si>
  <si>
    <t>Rhodes Wood Hospital</t>
  </si>
  <si>
    <t>Riverdale - Adult ED</t>
  </si>
  <si>
    <t>Florence House</t>
  </si>
  <si>
    <t>The Mount</t>
  </si>
  <si>
    <t>Melbury Lodge</t>
  </si>
  <si>
    <t>City and Hackney Centre for Mental Health</t>
  </si>
  <si>
    <t>Beadnell</t>
  </si>
  <si>
    <t>NMJ22</t>
  </si>
  <si>
    <t>NMJ23</t>
  </si>
  <si>
    <t>NMJ24</t>
  </si>
  <si>
    <t>NMV39</t>
  </si>
  <si>
    <t>NMV54</t>
  </si>
  <si>
    <t>NMV66</t>
  </si>
  <si>
    <t>NMV67</t>
  </si>
  <si>
    <t>NRCZZ</t>
  </si>
  <si>
    <t>RDYGA</t>
  </si>
  <si>
    <t>RGD05</t>
  </si>
  <si>
    <t>RGDZZ</t>
  </si>
  <si>
    <t>RREV4</t>
  </si>
  <si>
    <t>RRP46</t>
  </si>
  <si>
    <t>RT1AF</t>
  </si>
  <si>
    <t>RW119</t>
  </si>
  <si>
    <t>RWRA9</t>
  </si>
  <si>
    <t>Newmarket House</t>
  </si>
  <si>
    <t>Oak</t>
  </si>
  <si>
    <t>Sycamore</t>
  </si>
  <si>
    <t>Willow</t>
  </si>
  <si>
    <t>Newbridge House</t>
  </si>
  <si>
    <t>Knole</t>
  </si>
  <si>
    <t>Littleoaks</t>
  </si>
  <si>
    <t>Saltwood</t>
  </si>
  <si>
    <t>Bronte</t>
  </si>
  <si>
    <t>Shelley</t>
  </si>
  <si>
    <t>Milton</t>
  </si>
  <si>
    <t>Bewick</t>
  </si>
  <si>
    <t>Meridian</t>
  </si>
  <si>
    <t>Alvaston</t>
  </si>
  <si>
    <t>Litchurch</t>
  </si>
  <si>
    <t>Springs Unit</t>
  </si>
  <si>
    <t>Pattison</t>
  </si>
  <si>
    <t>Peplau</t>
  </si>
  <si>
    <t>Saunders</t>
  </si>
  <si>
    <t>Tiffany</t>
  </si>
  <si>
    <t>Bridge Hampton</t>
  </si>
  <si>
    <t>Columbus</t>
  </si>
  <si>
    <t>East Hampton</t>
  </si>
  <si>
    <t>Lower East</t>
  </si>
  <si>
    <t>Lower West</t>
  </si>
  <si>
    <t>Madison</t>
  </si>
  <si>
    <t>Mulberry</t>
  </si>
  <si>
    <t>Primrose</t>
  </si>
  <si>
    <t>Upper East</t>
  </si>
  <si>
    <t>Upper West</t>
  </si>
  <si>
    <t>West Hampton</t>
  </si>
  <si>
    <t>Haven</t>
  </si>
  <si>
    <t>Spencer</t>
  </si>
  <si>
    <t>Greenacre</t>
  </si>
  <si>
    <t>Oaktree</t>
  </si>
  <si>
    <t>Cedar</t>
  </si>
  <si>
    <t>Brook</t>
  </si>
  <si>
    <t>Hermitage</t>
  </si>
  <si>
    <t>Cardigan</t>
  </si>
  <si>
    <t>Chepstow</t>
  </si>
  <si>
    <t>Ruby</t>
  </si>
  <si>
    <t>Twynham Ward</t>
  </si>
  <si>
    <t>Newsam Ward 3</t>
  </si>
  <si>
    <t>Kempton</t>
  </si>
  <si>
    <t>N/A</t>
  </si>
  <si>
    <t>Newmarket</t>
  </si>
  <si>
    <t>Tamar</t>
  </si>
  <si>
    <t>Lister</t>
  </si>
  <si>
    <t>Porchester</t>
  </si>
  <si>
    <t>Prospect House</t>
  </si>
  <si>
    <t>Seacole</t>
  </si>
  <si>
    <t>Barron</t>
  </si>
  <si>
    <t>Bevan</t>
  </si>
  <si>
    <t>Derby</t>
  </si>
  <si>
    <t>Solaris</t>
  </si>
  <si>
    <t>Tennyson</t>
  </si>
  <si>
    <t>Aurora</t>
  </si>
  <si>
    <t>Butler House</t>
  </si>
  <si>
    <t>Damson</t>
  </si>
  <si>
    <t>Garnet</t>
  </si>
  <si>
    <t>Melrose</t>
  </si>
  <si>
    <t>Parkland</t>
  </si>
  <si>
    <t>Pearl</t>
  </si>
  <si>
    <t>Kennet</t>
  </si>
  <si>
    <t>Kingfisher</t>
  </si>
  <si>
    <t>Hume</t>
  </si>
  <si>
    <t>Severn</t>
  </si>
  <si>
    <t>Phoenix Centre</t>
  </si>
  <si>
    <t>Phoenix</t>
  </si>
  <si>
    <t>Java House</t>
  </si>
  <si>
    <t>Tasman Ward</t>
  </si>
  <si>
    <t>Darley House</t>
  </si>
  <si>
    <t>Swale</t>
  </si>
  <si>
    <t>Ashford</t>
  </si>
  <si>
    <t>Robin Pinto</t>
  </si>
  <si>
    <t>4 Bowlers Green</t>
  </si>
  <si>
    <t>Avon</t>
  </si>
  <si>
    <t>Ashcombe</t>
  </si>
  <si>
    <t>Cofton</t>
  </si>
  <si>
    <t>Holcombe</t>
  </si>
  <si>
    <t>Warren</t>
  </si>
  <si>
    <t>Birch</t>
  </si>
  <si>
    <t>Lennox</t>
  </si>
  <si>
    <t>Bede</t>
  </si>
  <si>
    <t>Cuthbert</t>
  </si>
  <si>
    <t>Johnson</t>
  </si>
  <si>
    <t>Emmetts</t>
  </si>
  <si>
    <t>Groombridge</t>
  </si>
  <si>
    <t>Penshurst</t>
  </si>
  <si>
    <t>Walmer</t>
  </si>
  <si>
    <t>Marle</t>
  </si>
  <si>
    <t>Riverhill</t>
  </si>
  <si>
    <t>RWK62</t>
  </si>
  <si>
    <t>NRCDC</t>
  </si>
  <si>
    <t>Spell</t>
  </si>
  <si>
    <t>Dataset Tab</t>
  </si>
  <si>
    <t>Contracting Area:</t>
  </si>
  <si>
    <t>PAM Template</t>
  </si>
  <si>
    <t>Insert name of NHS England contracting area</t>
  </si>
  <si>
    <t>Fin Year:</t>
  </si>
  <si>
    <t>Insert contracting financial year from the drop down list</t>
  </si>
  <si>
    <t>Provider Code:</t>
  </si>
  <si>
    <t>Calculated Field.  This field will auto-populate by selecting the Provider Name</t>
  </si>
  <si>
    <t>Select the Service Line Descriptor.  See Service Categories tab</t>
  </si>
  <si>
    <t>Calculated Field.  This field will auto-populate by selecting the Service Line Descriptor</t>
  </si>
  <si>
    <t>Service Category Descriptor:</t>
  </si>
  <si>
    <t>Select the Service Category Descriptor.  See Service Categories tab</t>
  </si>
  <si>
    <t>Service Category Code:</t>
  </si>
  <si>
    <t>Calculated Field.  This field will auto-populate by selecting the Service Category Descriptor</t>
  </si>
  <si>
    <t>Currency:</t>
  </si>
  <si>
    <t>POD:</t>
  </si>
  <si>
    <t>Treatment Function Code:</t>
  </si>
  <si>
    <t>CQUIN Percentage (%):</t>
  </si>
  <si>
    <t>Confirm activity tolerance before marginal rate 1 (%)</t>
  </si>
  <si>
    <t>Confirm marginal rate 1 (%) over / under tolerance</t>
  </si>
  <si>
    <t>Confirm activity tolerance before marginal rate 2 (%)</t>
  </si>
  <si>
    <t>Confirm marginal rate 2 (%) over / under tolerance</t>
  </si>
  <si>
    <t>Confirm activity tolerance before marginal rate 3 (%)</t>
  </si>
  <si>
    <t>Confirm marginal rate 3 (%) over / under tolerance</t>
  </si>
  <si>
    <t>Specify financial value (over contract tolerance)</t>
  </si>
  <si>
    <t>Specify financial value (under contract tolerance)</t>
  </si>
  <si>
    <t>Comments:</t>
  </si>
  <si>
    <t>Additional comments (if required)</t>
  </si>
  <si>
    <t>Beds</t>
  </si>
  <si>
    <t>Unit Name:</t>
  </si>
  <si>
    <t>Unit Code:</t>
  </si>
  <si>
    <t>Calculated Field.  This field will auto-populate by selecting the Unit Name</t>
  </si>
  <si>
    <t>Ward Name:</t>
  </si>
  <si>
    <t>Age Range:</t>
  </si>
  <si>
    <t>Specify the age range for the Inpatient ward</t>
  </si>
  <si>
    <t>Gender:</t>
  </si>
  <si>
    <t>Specify the gender type for the Inpatient ward</t>
  </si>
  <si>
    <t>Security Level:</t>
  </si>
  <si>
    <t>Specify the security level for the Inpatient ward</t>
  </si>
  <si>
    <t>Annual Provider Total Bed Capacity:</t>
  </si>
  <si>
    <t>Annual Commissioned Beds:</t>
  </si>
  <si>
    <t>Variance:</t>
  </si>
  <si>
    <t>Brain Injury &amp; Neurorehabilitation</t>
  </si>
  <si>
    <t>Specify non recurrent financial value (CQUIN not applicable)</t>
  </si>
  <si>
    <t>NCBPS23k/HD (High Dependency)</t>
  </si>
  <si>
    <t>High Dependency</t>
  </si>
  <si>
    <t xml:space="preserve">For non-Specialised Mental Health service areas (e.g. Specialist Wheelchairs, Community Activity etc...) please record this via the Acute Price and Activity Matrix template. </t>
  </si>
  <si>
    <t>This Price and Activity specification should be used for ALL Specialised Mental Health contracted plans where a contract exists.</t>
  </si>
  <si>
    <t>NCBPS22s/LS_MG_ASD (Low Secure Mixed Gender ASD)</t>
  </si>
  <si>
    <t>Low Secure Mixed Gender ASD</t>
  </si>
  <si>
    <t>NCBPS22s/LS_MG_LD (Low Secure Mixed Gender LD)</t>
  </si>
  <si>
    <t>Low Secure Mixed Gender LD</t>
  </si>
  <si>
    <t>NCBPS22s/LS_MG_MI (Low Secure Mixed Gender MI)</t>
  </si>
  <si>
    <t>Low Secure Mixed Gender MI</t>
  </si>
  <si>
    <t>NCBPS22s/LS_MG_MI_SD (Low Secure Mixed Gender MI Step Down)</t>
  </si>
  <si>
    <t>Low Secure Mixed Gender MI Step Down</t>
  </si>
  <si>
    <t>NCBPS22s/LS_MG_PD (Low Secure Mixed Gender PD)</t>
  </si>
  <si>
    <t>Low Secure Mixed Gender PD</t>
  </si>
  <si>
    <t>NCBPS22s/MS_MG_ASD (Medium Secure Mixed Gender ASD)</t>
  </si>
  <si>
    <t>Medium Secure Mixed Gender ASD</t>
  </si>
  <si>
    <t>NCBPS22s/MS_MG_LD (Medium Secure Mixed Gender LD)</t>
  </si>
  <si>
    <t>Medium Secure Mixed Gender LD</t>
  </si>
  <si>
    <t>NCBPS22s/MS_MG_MI (Medium Secure Mixed Gender MI)</t>
  </si>
  <si>
    <t>Medium Secure Mixed Gender MI</t>
  </si>
  <si>
    <t>NCBPS22s/MS_MG_MI_SD (Medium Secure Mixed Gender MI Step Down)</t>
  </si>
  <si>
    <t>Medium Secure Mixed Gender MI Step Down</t>
  </si>
  <si>
    <t>NCBPS22s/MS_MG_PD (Medium Secure Mixed Gender PD)</t>
  </si>
  <si>
    <t>Medium Secure Mixed Gender PD</t>
  </si>
  <si>
    <t>NCBPS22c/MS_MG_MI (Medium Secure  Mixed Gender MI)</t>
  </si>
  <si>
    <t>Medium Secure  Mixed Gender MI</t>
  </si>
  <si>
    <t>NCBPS23k/Assess_ASD (ASD assessment Adol/Child)</t>
  </si>
  <si>
    <t>ASD assessment - Adolescent / Child</t>
  </si>
  <si>
    <t>NCBPS23k/Assess_Adol/Child_LD (Assessment - Adolescent / Child LD)</t>
  </si>
  <si>
    <t>Assessment - Adolescent / Child LD</t>
  </si>
  <si>
    <t>NCBPS23k/Assess_Adol/Child_MI (Assessment - Adolescent / Child MI)</t>
  </si>
  <si>
    <t>Assessment - Adolescent / Child MI</t>
  </si>
  <si>
    <t>NCBPS23k/Assess_Adol/Child_ED (Eating Disorders - Adolescent / Child Assessment)</t>
  </si>
  <si>
    <t>Eating Disorders - Adolescent / Child Assessment</t>
  </si>
  <si>
    <t>NCBPS23k/LS_MG_LD (Low Secure Mixed Gender LD)</t>
  </si>
  <si>
    <t>NCBPS23k/LS_F_MI (Low Secure Mixed Gender MI)</t>
  </si>
  <si>
    <t>NCBPS23k/LS_F_PD (Low Secure Mixed Gender PD)</t>
  </si>
  <si>
    <t>Hub Location</t>
  </si>
  <si>
    <t>Include service in Contract level risk share:</t>
  </si>
  <si>
    <t>Activity Tolerance before Marginal Rate 1 (%):</t>
  </si>
  <si>
    <t>Marginal Rate 1 (%):</t>
  </si>
  <si>
    <t>Activity Tolerance before Marginal Rate 2 (%):</t>
  </si>
  <si>
    <t>Marginal Rate 2 (%):</t>
  </si>
  <si>
    <t>Activity Tolerance before Marginal Rate 3 (%):</t>
  </si>
  <si>
    <t>Marginal Rate 3 (%):</t>
  </si>
  <si>
    <t>Contract level risk share tolerance £:</t>
  </si>
  <si>
    <t>Contract Risk Share (over contract Tolerance):</t>
  </si>
  <si>
    <t>Contract Risk Share (under contract Tolerance):</t>
  </si>
  <si>
    <t>Hub Location:</t>
  </si>
  <si>
    <t>Insert the location where the unit/ward is situated based upon the 10 NHS England commissioning geographies.</t>
  </si>
  <si>
    <t>Outreach -Advice/Liaison</t>
  </si>
  <si>
    <t>Outreach - Adolescent / Child MI</t>
  </si>
  <si>
    <t>NCBPS22z/EL_corrective (Corrective Surgery)</t>
  </si>
  <si>
    <t>NCBPS22e/Outreach (Outreach )</t>
  </si>
  <si>
    <t>NCBPS22a/Outreach (Outreach)</t>
  </si>
  <si>
    <t>NCBPS22d/Outreach (Outreach)</t>
  </si>
  <si>
    <t>NCBPS22b/OP (Outpatients)</t>
  </si>
  <si>
    <t>NCBPS22p/Outreach (Outreach)</t>
  </si>
  <si>
    <t>NCBPS22s/Outreach_patient (Outreach - Patient Contact)</t>
  </si>
  <si>
    <t>NCBPS22s/Outreach_liaison (Outreach -Advice/Liaison)</t>
  </si>
  <si>
    <t>NCBPS22c/Outreach (Outreach)</t>
  </si>
  <si>
    <t>NCBPS22f/Outreach (Outreach)</t>
  </si>
  <si>
    <t>NCBPS23k/Outreach_Adol_MI (Outreach - Adolescent MI)</t>
  </si>
  <si>
    <t>NCBPS23k/Outreach_Adol/Child_MI (Outreach - Adolescent / Child MI)</t>
  </si>
  <si>
    <t>NCBPS23k/Outreach_Child_MI (Outreach - Child MI)</t>
  </si>
  <si>
    <t>NCBPS22t/Outreach (Outreach)</t>
  </si>
  <si>
    <r>
      <t xml:space="preserve">Outpatient - </t>
    </r>
    <r>
      <rPr>
        <sz val="11"/>
        <color rgb="FF000000"/>
        <rFont val="Calibri"/>
        <family val="2"/>
        <scheme val="minor"/>
      </rPr>
      <t>Communication Aids</t>
    </r>
  </si>
  <si>
    <t>8A580</t>
  </si>
  <si>
    <t>8DC56</t>
  </si>
  <si>
    <t>8DG60</t>
  </si>
  <si>
    <t>8DM29</t>
  </si>
  <si>
    <t>8EV29</t>
  </si>
  <si>
    <t>8FJ96</t>
  </si>
  <si>
    <t>8FT06</t>
  </si>
  <si>
    <t>8G079</t>
  </si>
  <si>
    <t>8GG69</t>
  </si>
  <si>
    <t>8GG74</t>
  </si>
  <si>
    <t>8GG86</t>
  </si>
  <si>
    <t>8GJ82</t>
  </si>
  <si>
    <t>8GP76</t>
  </si>
  <si>
    <t>8HN92</t>
  </si>
  <si>
    <t>8J069</t>
  </si>
  <si>
    <t>8WG67</t>
  </si>
  <si>
    <t>Unknown Area</t>
  </si>
  <si>
    <t>AHL01</t>
  </si>
  <si>
    <t>AHL02</t>
  </si>
  <si>
    <t>AHN01</t>
  </si>
  <si>
    <t>AHN02</t>
  </si>
  <si>
    <t>AHX01</t>
  </si>
  <si>
    <t>AHX02</t>
  </si>
  <si>
    <t>AHY02</t>
  </si>
  <si>
    <t>AHY04</t>
  </si>
  <si>
    <t>HOME</t>
  </si>
  <si>
    <t>NAW04</t>
  </si>
  <si>
    <t>NMJ12</t>
  </si>
  <si>
    <t>NMJCA</t>
  </si>
  <si>
    <t>NMJPI</t>
  </si>
  <si>
    <t>NMJZZ</t>
  </si>
  <si>
    <t>Outside England</t>
  </si>
  <si>
    <t>NMVDC</t>
  </si>
  <si>
    <t>NMVKA</t>
  </si>
  <si>
    <t>NQ401</t>
  </si>
  <si>
    <t>NQ402</t>
  </si>
  <si>
    <t>NQ901</t>
  </si>
  <si>
    <t>NQL03</t>
  </si>
  <si>
    <t>NR608</t>
  </si>
  <si>
    <t>NT822</t>
  </si>
  <si>
    <t>NT824</t>
  </si>
  <si>
    <t>NT961</t>
  </si>
  <si>
    <t>NTF01</t>
  </si>
  <si>
    <t>NTN01</t>
  </si>
  <si>
    <t>NTN24</t>
  </si>
  <si>
    <t>NTN27</t>
  </si>
  <si>
    <t>NTN29</t>
  </si>
  <si>
    <t>NTN41</t>
  </si>
  <si>
    <t>NTN51</t>
  </si>
  <si>
    <t>NTN96</t>
  </si>
  <si>
    <t>NTN97</t>
  </si>
  <si>
    <t>NTN98</t>
  </si>
  <si>
    <t>NTN99</t>
  </si>
  <si>
    <t>NTNZQ</t>
  </si>
  <si>
    <t>NTNZR</t>
  </si>
  <si>
    <t>NTNZS</t>
  </si>
  <si>
    <t>NTPW6</t>
  </si>
  <si>
    <t>NTT03</t>
  </si>
  <si>
    <t>NTT07</t>
  </si>
  <si>
    <t>NV241</t>
  </si>
  <si>
    <t>NV247</t>
  </si>
  <si>
    <t>NV248</t>
  </si>
  <si>
    <t>NV249</t>
  </si>
  <si>
    <t>NV2ZZ</t>
  </si>
  <si>
    <t>NVJ02</t>
  </si>
  <si>
    <t>NXQ01</t>
  </si>
  <si>
    <t>NYA91</t>
  </si>
  <si>
    <t>NYA92</t>
  </si>
  <si>
    <t>NYA93</t>
  </si>
  <si>
    <t>NYA94</t>
  </si>
  <si>
    <t>NYA95</t>
  </si>
  <si>
    <t>NYA96</t>
  </si>
  <si>
    <t>NYA97</t>
  </si>
  <si>
    <t>NYA98</t>
  </si>
  <si>
    <t>NYA99</t>
  </si>
  <si>
    <t>R0001</t>
  </si>
  <si>
    <t>R0002</t>
  </si>
  <si>
    <t>R0003</t>
  </si>
  <si>
    <t>R0004</t>
  </si>
  <si>
    <t>R0005</t>
  </si>
  <si>
    <t>R0006</t>
  </si>
  <si>
    <t>R0007</t>
  </si>
  <si>
    <t>R0008</t>
  </si>
  <si>
    <t>R0009</t>
  </si>
  <si>
    <t>R0010</t>
  </si>
  <si>
    <t>R0011</t>
  </si>
  <si>
    <t>R0059</t>
  </si>
  <si>
    <t>R0070</t>
  </si>
  <si>
    <t>R0074</t>
  </si>
  <si>
    <t>R0077</t>
  </si>
  <si>
    <t>R9996</t>
  </si>
  <si>
    <t>R9997</t>
  </si>
  <si>
    <t>R9998</t>
  </si>
  <si>
    <t>R9999</t>
  </si>
  <si>
    <t>RATGA</t>
  </si>
  <si>
    <t>RATRK</t>
  </si>
  <si>
    <t>RBK02</t>
  </si>
  <si>
    <t>RBS25</t>
  </si>
  <si>
    <t>RCUCA</t>
  </si>
  <si>
    <t>RCUCH</t>
  </si>
  <si>
    <t>RCUDC</t>
  </si>
  <si>
    <t>RCUZZ</t>
  </si>
  <si>
    <t>RDYDC</t>
  </si>
  <si>
    <t>RDYZX</t>
  </si>
  <si>
    <t>RGDEC</t>
  </si>
  <si>
    <t>RGDF6</t>
  </si>
  <si>
    <t>RH5D1</t>
  </si>
  <si>
    <t>RHABW</t>
  </si>
  <si>
    <t>RHARA</t>
  </si>
  <si>
    <t>RHAVE</t>
  </si>
  <si>
    <t>RJX00</t>
  </si>
  <si>
    <t>RKE54</t>
  </si>
  <si>
    <t>RKL48</t>
  </si>
  <si>
    <t>RKL51</t>
  </si>
  <si>
    <t>RKL99</t>
  </si>
  <si>
    <t>RLYDC</t>
  </si>
  <si>
    <t>RMY14</t>
  </si>
  <si>
    <t>RMY27</t>
  </si>
  <si>
    <t>RNPEX</t>
  </si>
  <si>
    <t>RNU3Z</t>
  </si>
  <si>
    <t>RNU8Z</t>
  </si>
  <si>
    <t>RNUDC</t>
  </si>
  <si>
    <t>RNUSD</t>
  </si>
  <si>
    <t>RP401</t>
  </si>
  <si>
    <t>RRDED</t>
  </si>
  <si>
    <t>RRDPI</t>
  </si>
  <si>
    <t>RREP8</t>
  </si>
  <si>
    <t>RRP23</t>
  </si>
  <si>
    <t>RT113</t>
  </si>
  <si>
    <t>RT1D1</t>
  </si>
  <si>
    <t>RT1D2</t>
  </si>
  <si>
    <t>RT202</t>
  </si>
  <si>
    <t>RT242</t>
  </si>
  <si>
    <t>RT274</t>
  </si>
  <si>
    <t>RT2DC</t>
  </si>
  <si>
    <t>RT2HP</t>
  </si>
  <si>
    <t>RT2HR</t>
  </si>
  <si>
    <t>RTV33</t>
  </si>
  <si>
    <t>RTV35</t>
  </si>
  <si>
    <t>RTV36</t>
  </si>
  <si>
    <t>RTVL5</t>
  </si>
  <si>
    <t>RTVTY</t>
  </si>
  <si>
    <t>RV502</t>
  </si>
  <si>
    <t>RV506</t>
  </si>
  <si>
    <t>RV52C</t>
  </si>
  <si>
    <t>RV5ZZ</t>
  </si>
  <si>
    <t>RVDFV</t>
  </si>
  <si>
    <t>RVDZY</t>
  </si>
  <si>
    <t>RVFE4</t>
  </si>
  <si>
    <t>RVN3N</t>
  </si>
  <si>
    <t>RVN3Q</t>
  </si>
  <si>
    <t>RVNDC</t>
  </si>
  <si>
    <t>RVNDF</t>
  </si>
  <si>
    <t>RVNPA</t>
  </si>
  <si>
    <t>RW16L</t>
  </si>
  <si>
    <t>RW1DC</t>
  </si>
  <si>
    <t>RW371</t>
  </si>
  <si>
    <t>RW404</t>
  </si>
  <si>
    <t>RW420</t>
  </si>
  <si>
    <t>RW421</t>
  </si>
  <si>
    <t>RW4RL</t>
  </si>
  <si>
    <t>RW565</t>
  </si>
  <si>
    <t>RW5ED</t>
  </si>
  <si>
    <t>RW5EE</t>
  </si>
  <si>
    <t>RW5LE</t>
  </si>
  <si>
    <t>RWN20</t>
  </si>
  <si>
    <t>RWNN9</t>
  </si>
  <si>
    <t>RWR96</t>
  </si>
  <si>
    <t>RWRF4</t>
  </si>
  <si>
    <t>RX3CL</t>
  </si>
  <si>
    <t>RX467</t>
  </si>
  <si>
    <t>RX470</t>
  </si>
  <si>
    <t>RX4RC</t>
  </si>
  <si>
    <t>RXA19</t>
  </si>
  <si>
    <t>RXA34</t>
  </si>
  <si>
    <t>RXA53</t>
  </si>
  <si>
    <t>RXA72</t>
  </si>
  <si>
    <t>RXAF4</t>
  </si>
  <si>
    <t>RXAWK</t>
  </si>
  <si>
    <t>RXM14</t>
  </si>
  <si>
    <t>RXT05</t>
  </si>
  <si>
    <t>RXT29</t>
  </si>
  <si>
    <t>RXT47</t>
  </si>
  <si>
    <t>RXT64</t>
  </si>
  <si>
    <t>RXTD4</t>
  </si>
  <si>
    <t>RXTD6</t>
  </si>
  <si>
    <t>RXTQV</t>
  </si>
  <si>
    <t>RXTVQ</t>
  </si>
  <si>
    <t>RXV20</t>
  </si>
  <si>
    <t>RXV91</t>
  </si>
  <si>
    <t>RXVBO</t>
  </si>
  <si>
    <t>RXVED</t>
  </si>
  <si>
    <t>RXVG2</t>
  </si>
  <si>
    <t>RXVGU</t>
  </si>
  <si>
    <t>RXVJU</t>
  </si>
  <si>
    <t>RXVLL</t>
  </si>
  <si>
    <t>RXVLW</t>
  </si>
  <si>
    <t>RXVNE</t>
  </si>
  <si>
    <t>RXVTE</t>
  </si>
  <si>
    <t>RZZZZ</t>
  </si>
  <si>
    <t>TAE02</t>
  </si>
  <si>
    <t>VM3K3</t>
  </si>
  <si>
    <t>VM3K4</t>
  </si>
  <si>
    <t>ZT001</t>
  </si>
  <si>
    <t>Bed Capacity</t>
  </si>
  <si>
    <t>Medium Secure Female WEMS - Pilot</t>
  </si>
  <si>
    <t>NCBPS22s/MS_F_WEMS (Medium Secure Female WEMS - Pilot)</t>
  </si>
  <si>
    <t>Gender Dysphoria (adult)</t>
  </si>
  <si>
    <t>M</t>
  </si>
  <si>
    <t>O</t>
  </si>
  <si>
    <t>Mandatory and Optional Dataset Field Definitions:</t>
  </si>
  <si>
    <r>
      <rPr>
        <b/>
        <sz val="11"/>
        <color theme="1"/>
        <rFont val="Calibri"/>
        <family val="2"/>
      </rPr>
      <t>Mandatory</t>
    </r>
    <r>
      <rPr>
        <sz val="11"/>
        <color theme="1"/>
        <rFont val="Calibri"/>
        <family val="2"/>
      </rPr>
      <t xml:space="preserve"> - These data items MUST be reported. Failure to submit these items will result in the possible rejection of the record during local and national analyses.
</t>
    </r>
    <r>
      <rPr>
        <b/>
        <sz val="11"/>
        <color theme="1"/>
        <rFont val="Calibri"/>
        <family val="2"/>
      </rPr>
      <t>Optional</t>
    </r>
    <r>
      <rPr>
        <sz val="11"/>
        <color theme="1"/>
        <rFont val="Calibri"/>
        <family val="2"/>
      </rPr>
      <t xml:space="preserve"> - These data items MAY be submitted on an optional basis at the submitter’s discretion.</t>
    </r>
  </si>
  <si>
    <t>Dataset Tab Objectives:</t>
  </si>
  <si>
    <t>The ‘PAM template’ tab should be utilised to record the contracting arrangements between NHSE and MH providers (inc. Acute providers of CAMHS T4) where SMH services are commissioned recording indicative activity plans and monetary values at service line level (or ward level) including visibility of commissioned Inpatient bed numbers by service line (or ward level).</t>
  </si>
  <si>
    <t>The ‘Beds’ tab should be utilised to record total provider bed capacity at service line, service category and ward level.  The information held in this tab should be utilised for service review etc.…  This tab was not designed to reflect inpatient commissioned beds as this is already reflective of the PAM template tab.</t>
  </si>
  <si>
    <t>Insert name of unit.  Where a name of a unit does not exist within the drop down list, please update this manually</t>
  </si>
  <si>
    <t>Insert name of ward.  Where a name of a ward does not exist within the drop down list, please update this manually</t>
  </si>
  <si>
    <t>Choose Occupied Bed Days (OBD's), Contacts, Spell, Hourly or Daily from drop down list</t>
  </si>
  <si>
    <t>Specify indicative annual total NHSE commissioned number of beds for service line (or ward)</t>
  </si>
  <si>
    <t>Specify annual total provider number of beds for service line (or ward)</t>
  </si>
  <si>
    <r>
      <t xml:space="preserve">Specify annual total provider number of beds for service line </t>
    </r>
    <r>
      <rPr>
        <b/>
        <sz val="11"/>
        <color theme="1"/>
        <rFont val="Calibri"/>
        <family val="2"/>
        <scheme val="minor"/>
      </rPr>
      <t>by ward</t>
    </r>
  </si>
  <si>
    <t>High Secure Female</t>
  </si>
  <si>
    <t>NCBPS22s/HS_F (High Secure Female)</t>
  </si>
  <si>
    <t>NCBPS22e/Liaison (Liaison Service)</t>
  </si>
  <si>
    <t>Coalville Ward 3</t>
  </si>
  <si>
    <t>Insert the CQUIN % (where applicable). If CQUIN is not applicable, please record as 0%</t>
  </si>
  <si>
    <t>Calculated field. Confirm financial value of CQUIN % (where applicable)</t>
  </si>
  <si>
    <t>Version History</t>
  </si>
  <si>
    <t>v1.0</t>
  </si>
  <si>
    <t>NCBPS22E</t>
  </si>
  <si>
    <t>NCBPS22E/DCFD</t>
  </si>
  <si>
    <t>NCBPS22E/DCHD</t>
  </si>
  <si>
    <t>NCBPS22E/IP</t>
  </si>
  <si>
    <t>NCBPS22Z</t>
  </si>
  <si>
    <t>NCBPS22Z/OPFA</t>
  </si>
  <si>
    <t>NCBPS22Z/OPFUP</t>
  </si>
  <si>
    <t>NCBPS22Z/OPFUP_PO</t>
  </si>
  <si>
    <t>NCBPS22Z/OPFUP_SO</t>
  </si>
  <si>
    <t>NCBPS22A</t>
  </si>
  <si>
    <t>NCBPS22D</t>
  </si>
  <si>
    <t>NCBPS22D/IP</t>
  </si>
  <si>
    <t>NCBPS22B</t>
  </si>
  <si>
    <t>NCBPS22B/IP</t>
  </si>
  <si>
    <t>NCBPS22B/OP</t>
  </si>
  <si>
    <t>NCBPS22P</t>
  </si>
  <si>
    <t>NCBPS22P/IP</t>
  </si>
  <si>
    <t>NCBPS22P/OP</t>
  </si>
  <si>
    <t>NCBPS22S</t>
  </si>
  <si>
    <t>NCBPS22S/LS_F_ASD</t>
  </si>
  <si>
    <t>NCBPS22S/LS_F_LD</t>
  </si>
  <si>
    <t>NCBPS22S/LS_F_MI</t>
  </si>
  <si>
    <t>NCBPS22S/LS_F_PD</t>
  </si>
  <si>
    <t>NCBPS22S/LS_M_ASD</t>
  </si>
  <si>
    <t>NCBPS22S/LS_M_LD</t>
  </si>
  <si>
    <t>NCBPS22S/LS_M_MI</t>
  </si>
  <si>
    <t>NCBPS22S/LS_M_PD</t>
  </si>
  <si>
    <t>NCBPS22S/LS_MG_ASD</t>
  </si>
  <si>
    <t>NCBPS22S/LS_MG_LD</t>
  </si>
  <si>
    <t>NCBPS22S/LS_MG_MI</t>
  </si>
  <si>
    <t>NCBPS22S/LS_MG_PD</t>
  </si>
  <si>
    <t>NCBPS22S/MS_F_ASD</t>
  </si>
  <si>
    <t>NCBPS22S/MS_F_LD</t>
  </si>
  <si>
    <t>NCBPS22S/MS_F_MI</t>
  </si>
  <si>
    <t>NCBPS22S/MS_F_WEMS</t>
  </si>
  <si>
    <t>NCBPS22S/MS_M_ASD</t>
  </si>
  <si>
    <t>NCBPS22S/MS_M_LD</t>
  </si>
  <si>
    <t>NCBPS22S/MS_M_MI</t>
  </si>
  <si>
    <t>NCBPS22S/MS_M_PD</t>
  </si>
  <si>
    <t>NCBPS22S/MS_MG_ASD</t>
  </si>
  <si>
    <t>NCBPS22S/MS_MG_LD</t>
  </si>
  <si>
    <t>NCBPS22S/MS_MG_MI</t>
  </si>
  <si>
    <t>NCBPS22S/MS_MG_PD</t>
  </si>
  <si>
    <t>NCBPS22C</t>
  </si>
  <si>
    <t>NCBPS22C/MS_F_MI</t>
  </si>
  <si>
    <t>NCBPS22C/MS_LD</t>
  </si>
  <si>
    <t>NCBPS22C/MS_M_MI</t>
  </si>
  <si>
    <t>NCBPS22C/MS_MG_MI</t>
  </si>
  <si>
    <t>NCBPS22F</t>
  </si>
  <si>
    <t>NCBPS22F/IP</t>
  </si>
  <si>
    <t>NCBPS22F/OP</t>
  </si>
  <si>
    <t>NCBPS23K</t>
  </si>
  <si>
    <t>NCBPS23K/HD</t>
  </si>
  <si>
    <t>NCBPS22T</t>
  </si>
  <si>
    <t>NCBPS22T/IP</t>
  </si>
  <si>
    <t>NCBPS22T/OP</t>
  </si>
  <si>
    <t>NCBPS07Z</t>
  </si>
  <si>
    <t>NCBPS07Z/IP</t>
  </si>
  <si>
    <t>NCBPS05E</t>
  </si>
  <si>
    <t>NCBPS08Y</t>
  </si>
  <si>
    <t>NCBPS08Y/IP</t>
  </si>
  <si>
    <t>NCBPS08Y/OPFA</t>
  </si>
  <si>
    <t>NCBPS08Y/OPFUP</t>
  </si>
  <si>
    <t>NCBPS22O</t>
  </si>
  <si>
    <t>OTHER</t>
  </si>
  <si>
    <t>Notes:</t>
  </si>
  <si>
    <t>Limited outreach in accordance with national service specification.</t>
  </si>
  <si>
    <t>Outreach - Advice/Liaison</t>
  </si>
  <si>
    <t>IPSPECIAL</t>
  </si>
  <si>
    <t>NCBPS08Y/DC</t>
  </si>
  <si>
    <t>Day Care</t>
  </si>
  <si>
    <t>Outpatients - Group Appointment (First Attendance)</t>
  </si>
  <si>
    <t>Outpatients - Group Appointment (Follow Up Attendance)</t>
  </si>
  <si>
    <t>Assessment and Treatment - Adolescent / Child LD</t>
  </si>
  <si>
    <t>Unit Price £ (exc. CQUIN)</t>
  </si>
  <si>
    <t>Service Specification Number</t>
  </si>
  <si>
    <t>C02/S/a</t>
  </si>
  <si>
    <t>C02 - ADULT SECURE SERVICES</t>
  </si>
  <si>
    <t>C04 - PERINATAL MENTAL HEALTH</t>
  </si>
  <si>
    <t>C01 - SPECIALISED MENTAL HEALTH</t>
  </si>
  <si>
    <t>Programme of Care (PoC) Category</t>
  </si>
  <si>
    <t>E03 - PAEDIATRIC MEDICINE</t>
  </si>
  <si>
    <t>C03 - CHILD AND ADOLESCENT MENTAL HEALTH SERVICES (CAMHS)</t>
  </si>
  <si>
    <t>D01 - REHABILITATION AND DISABILITY</t>
  </si>
  <si>
    <t>D04 - NEUROSCIENCES</t>
  </si>
  <si>
    <t>NCBPSXXX</t>
  </si>
  <si>
    <t>NCBPS22S/LS_M_ABI</t>
  </si>
  <si>
    <t>Low Secure Male ABI</t>
  </si>
  <si>
    <t>NCBPS22S/MS_M_ABI</t>
  </si>
  <si>
    <t>Medium Secure Male ABI</t>
  </si>
  <si>
    <t>NCBPS22S/MS_F_PD</t>
  </si>
  <si>
    <t>Medium Secure Female PD</t>
  </si>
  <si>
    <t>Forensic CAMHS</t>
  </si>
  <si>
    <t>C11/S/c</t>
  </si>
  <si>
    <t>C01/Sa</t>
  </si>
  <si>
    <t>C05/S/a</t>
  </si>
  <si>
    <t>C04/S/a</t>
  </si>
  <si>
    <t>C04/S (HSS)/a</t>
  </si>
  <si>
    <t>C06/S/a</t>
  </si>
  <si>
    <t>C09/S(HSS)/a</t>
  </si>
  <si>
    <t>C08</t>
  </si>
  <si>
    <t>v6_24.10.13</t>
  </si>
  <si>
    <t>E10 - GENDER IDENTITY SERVICES (ADULTS)</t>
  </si>
  <si>
    <t>Low Secure Female Deaf</t>
  </si>
  <si>
    <t>Low Secure Male Deaf</t>
  </si>
  <si>
    <t>Medium Secure Male Deaf</t>
  </si>
  <si>
    <t>ADULT EATING DISORDERS</t>
  </si>
  <si>
    <t>GENDER DYSPHORIA (ADULT)</t>
  </si>
  <si>
    <t>GENDER IDENTITY DEVELOPMENT SERVICE - ADOLESCENTS</t>
  </si>
  <si>
    <t>TIER 4 CAMHS (DEAF CHILD)</t>
  </si>
  <si>
    <t>SECURE AND SPECIALISED MENTAL HEALTH SERVICES (ADULT) (HIGH)</t>
  </si>
  <si>
    <t>SECURE AND SPECIALISED MENTAL HEALTH SERVICES (ADULT) (MEDIUM AND LOW)</t>
  </si>
  <si>
    <t>TIER 4 CAMHS (MEDIUM SECURE)</t>
  </si>
  <si>
    <t>TIER 4 CAMHS (GENERAL ADOLESCENT INC. EATING DISORDERS)</t>
  </si>
  <si>
    <t>TIER 4 CAMHS (LOW SECURE)</t>
  </si>
  <si>
    <t>TIER 4 CAMHS (PICU)</t>
  </si>
  <si>
    <t>TIER 4 CAMHS (LD)</t>
  </si>
  <si>
    <t>TIER 4 CAMHS (ASD)</t>
  </si>
  <si>
    <t>TIER 4 CAMHS (FORENSIC)</t>
  </si>
  <si>
    <t>TIER 4 PERSONALITY DISORDERS</t>
  </si>
  <si>
    <t>ENVIRONMENTAL CONTROLS</t>
  </si>
  <si>
    <t>COMMUNICATION AIDS</t>
  </si>
  <si>
    <t>NEUROPSYCHIATRY</t>
  </si>
  <si>
    <t>OFFENDER PERSONALITY DISORDER</t>
  </si>
  <si>
    <t>MENTAL HEALTH SERVICES FOR THE DEAF (ADULT)</t>
  </si>
  <si>
    <t>PERINATAL MENTAL HEALTH SERVICES</t>
  </si>
  <si>
    <t>NCBPS22U</t>
  </si>
  <si>
    <t>NCBPS22U/HS_F_LD</t>
  </si>
  <si>
    <t>NCBPS22U/HS_F_MI</t>
  </si>
  <si>
    <t>NCBPS22U/HS_F_PD</t>
  </si>
  <si>
    <t>NCBPS22U/HS_M_LD</t>
  </si>
  <si>
    <t>NCBPS22U/HS_M_MI</t>
  </si>
  <si>
    <t>NCBPS22U/HS_M_PD</t>
  </si>
  <si>
    <t>NCBPS23L</t>
  </si>
  <si>
    <t>NCBPS23L/LS_F_LD</t>
  </si>
  <si>
    <t>NCBPS23L/LS_F_MI</t>
  </si>
  <si>
    <t>NCBPS23L/LS_MG_MI</t>
  </si>
  <si>
    <t>NCBPS23L/LS_F_PD</t>
  </si>
  <si>
    <t>NCBPS23L/LS_MG_PD</t>
  </si>
  <si>
    <t>NCBPS23L/LS_M_LD</t>
  </si>
  <si>
    <t>NCBPS23L/LS_M_MI</t>
  </si>
  <si>
    <t>NCBPS23L/LS_M_PD</t>
  </si>
  <si>
    <t>NCBPS23L/LS_MG_LD</t>
  </si>
  <si>
    <t>NCBPS23O</t>
  </si>
  <si>
    <t>NCBPS23O/PICU</t>
  </si>
  <si>
    <t>NCBPS23U</t>
  </si>
  <si>
    <t>NCBPS23V</t>
  </si>
  <si>
    <t>NCBPS24C</t>
  </si>
  <si>
    <t>NCBPS24C/FCAMHS</t>
  </si>
  <si>
    <t>Unit Price £ (exc. CQUIN):</t>
  </si>
  <si>
    <t>NCBPS22D/DCFD</t>
  </si>
  <si>
    <t>NCBPS22D/DCHD</t>
  </si>
  <si>
    <t>Low Secure Female ABI</t>
  </si>
  <si>
    <t>NCBPS22S/LS_F_ABI</t>
  </si>
  <si>
    <t>Medium Secure Female ABI</t>
  </si>
  <si>
    <t>NCBPS22S/MS_F_ABI</t>
  </si>
  <si>
    <t>Adult Secure Assessment</t>
  </si>
  <si>
    <t>BRAIN INJURY AND NEUROREHABILITATION</t>
  </si>
  <si>
    <t>NCBPS22S/SD_F_MI</t>
  </si>
  <si>
    <t>Step Down from Secure Female MI</t>
  </si>
  <si>
    <t>NCBPS22S/SD_F_LD_MI</t>
  </si>
  <si>
    <t>Step Down from Secure Female LD MI</t>
  </si>
  <si>
    <t>NCBPS22S/SD_M_MI</t>
  </si>
  <si>
    <t>Step Down from Secure Male MI</t>
  </si>
  <si>
    <t>NCBPS22S/SD_M_LD_MI</t>
  </si>
  <si>
    <t>Step Down from Secure Male LD MI</t>
  </si>
  <si>
    <t>NCBPS22S/SD_MG_MI</t>
  </si>
  <si>
    <t>Step Down from Secure Mixed Gender MI</t>
  </si>
  <si>
    <t>Outpatient - First Attendance</t>
  </si>
  <si>
    <t>Medium Secure ASD</t>
  </si>
  <si>
    <t>NCBPS22C/MS_ASD</t>
  </si>
  <si>
    <t>NCBPS23U/IP_NS_LD</t>
  </si>
  <si>
    <t>Inpatient (Non-Secure) LD</t>
  </si>
  <si>
    <t>Inpatient (Non-Secure) ASD</t>
  </si>
  <si>
    <t>NCBPS23V/IP_NS_ASD</t>
  </si>
  <si>
    <t>Ellern Mede Ridgeway</t>
  </si>
  <si>
    <t>National Probation Service London Region</t>
  </si>
  <si>
    <t>SEAP</t>
  </si>
  <si>
    <t>Tavistock and Portman NHS Foundation Trust</t>
  </si>
  <si>
    <t>Alder Hey Children's NHS Foundation Trust</t>
  </si>
  <si>
    <t>Central Manchester University Hospitals NHS Foundation Trust</t>
  </si>
  <si>
    <t>Cygnet Health Care Limited</t>
  </si>
  <si>
    <t xml:space="preserve">Greater Manchester Mental Health NHS Foundation Trust </t>
  </si>
  <si>
    <t>North West Boroughs Healthcare NHS Foundation Trust</t>
  </si>
  <si>
    <t>Bramley Care</t>
  </si>
  <si>
    <t>Nuffield Health</t>
  </si>
  <si>
    <t>Surrey and Borders Partnership NHS Foundation Trust</t>
  </si>
  <si>
    <t>Elysium Healthcare</t>
  </si>
  <si>
    <t>Birmingham And Solihull Mental Health NHS Foundation Trust</t>
  </si>
  <si>
    <t>Birmingham Children's Hospital NHS Foundation Trust</t>
  </si>
  <si>
    <t>Dudley and Walsall Mental Health Partnership NHS Trust</t>
  </si>
  <si>
    <t>Huntercombe Hospital -Edinburgh</t>
  </si>
  <si>
    <t>Newbridge Care Systems Ltd</t>
  </si>
  <si>
    <t>Regis Healthcare Limited</t>
  </si>
  <si>
    <t>Cambian Children's Services</t>
  </si>
  <si>
    <t>ESSEX PARTNERSHIP UNIVERSITY NHS FOUNDATION TRUST</t>
  </si>
  <si>
    <t>NEWMARKET HOUSE HEALTHCARE LTD</t>
  </si>
  <si>
    <t>DFL</t>
  </si>
  <si>
    <t>R1L</t>
  </si>
  <si>
    <t>ID17</t>
  </si>
  <si>
    <t>RNK</t>
  </si>
  <si>
    <t>RBS</t>
  </si>
  <si>
    <t>RW3</t>
  </si>
  <si>
    <t>DE8</t>
  </si>
  <si>
    <t>RVF</t>
  </si>
  <si>
    <t>Ellern Mede Ridgeway - ED</t>
  </si>
  <si>
    <t>Newmarket House - Adult ED</t>
  </si>
  <si>
    <t>TURNING POINT - GARROW HOUSE</t>
  </si>
  <si>
    <t>The Retreat Hospital York - Adult ED</t>
  </si>
  <si>
    <t>Battersea Bridge House</t>
  </si>
  <si>
    <t>Waterloo Manor</t>
  </si>
  <si>
    <t>Chadwick Lodge</t>
  </si>
  <si>
    <t>Farmfield</t>
  </si>
  <si>
    <t xml:space="preserve">The Spinney </t>
  </si>
  <si>
    <t>Thornford Park</t>
  </si>
  <si>
    <t>Wellesley Hospital</t>
  </si>
  <si>
    <t>Cygnet Bierley</t>
  </si>
  <si>
    <t>Cygnet Derby</t>
  </si>
  <si>
    <t>Cygnet Godden Green</t>
  </si>
  <si>
    <t>Cygnet Hospital Bury</t>
  </si>
  <si>
    <t>Cygnet Hospital -Ealing - Adult ED</t>
  </si>
  <si>
    <t>Cygnet Kewstoke</t>
  </si>
  <si>
    <t>Cygnet Stevenage</t>
  </si>
  <si>
    <t>Cygnet Wing Blackheath</t>
  </si>
  <si>
    <t>St Johns House</t>
  </si>
  <si>
    <t>The Ayr Clinic</t>
  </si>
  <si>
    <t>All Saints</t>
  </si>
  <si>
    <t>St Marys Hospital</t>
  </si>
  <si>
    <t>Rharian Fields - Adult ED</t>
  </si>
  <si>
    <t>Cheswold Park</t>
  </si>
  <si>
    <t>Priory Hospital Bristol</t>
  </si>
  <si>
    <t>Priory Hospital Cheadle</t>
  </si>
  <si>
    <t>Priory Hospital Chelmsford</t>
  </si>
  <si>
    <t>Priory Hospital Glasgow</t>
  </si>
  <si>
    <t>Priory Hospital Hayes Grove</t>
  </si>
  <si>
    <t>Priory Hospital North London - CAMHS exc ED</t>
  </si>
  <si>
    <t>Priory Hospital North London - HSS</t>
  </si>
  <si>
    <t>Priory Hospital Preston</t>
  </si>
  <si>
    <t>Priory Hospital Roehampton</t>
  </si>
  <si>
    <t>Priory Hospital Southampton (Marchwood)</t>
  </si>
  <si>
    <t>Meadow Lodge</t>
  </si>
  <si>
    <t>Brockfield House</t>
  </si>
  <si>
    <t>Linden Centre</t>
  </si>
  <si>
    <t>Robin Pinto Unit</t>
  </si>
  <si>
    <t>Rochford Community hospital</t>
  </si>
  <si>
    <t>St Aubyn Centre</t>
  </si>
  <si>
    <t>Woodlea Clinic (Learning Disability Service)</t>
  </si>
  <si>
    <t>Brookside Adolescent Unit - CAMHS inc ED</t>
  </si>
  <si>
    <t>Goodmayes Hospital</t>
  </si>
  <si>
    <t>Dewi Jones Unit - Childrens exc ED</t>
  </si>
  <si>
    <t>The Becton Centre</t>
  </si>
  <si>
    <t>Concourse House- Tier 4 PD</t>
  </si>
  <si>
    <t>Mill Lodge - CAMHS inc ED</t>
  </si>
  <si>
    <t>Foundation House - DC</t>
  </si>
  <si>
    <t>Margaret Oates M &amp; B Unit - University Hospital</t>
  </si>
  <si>
    <t>Simmons House - CAMHS inc ED</t>
  </si>
  <si>
    <t>Broadmoor</t>
  </si>
  <si>
    <t>BUTLER HOUSE</t>
  </si>
  <si>
    <t>CASSEL HOSPITAL</t>
  </si>
  <si>
    <t>LOCAL SECURE UNIT</t>
  </si>
  <si>
    <t>St Bernard’s Wing</t>
  </si>
  <si>
    <t>THAMES LODGE</t>
  </si>
  <si>
    <t>THE ORCHARD</t>
  </si>
  <si>
    <t>CARLTON COURT</t>
  </si>
  <si>
    <t>The Burrows - CAMHS inc ED</t>
  </si>
  <si>
    <t>Mildred Creek - Childrens inc ED</t>
  </si>
  <si>
    <t>Park View Clinic</t>
  </si>
  <si>
    <t>Ellesmere House</t>
  </si>
  <si>
    <t>Kniver Unit - Adult ED</t>
  </si>
  <si>
    <t xml:space="preserve">Mother and Baby Unit </t>
  </si>
  <si>
    <t>Avesbury House (Forensics)</t>
  </si>
  <si>
    <t>Phoenix Ward - Adult ED</t>
  </si>
  <si>
    <t>The Beacon Centre - CAMHS exc ED</t>
  </si>
  <si>
    <t>Addenbrookes Hospital - Adult ED</t>
  </si>
  <si>
    <t>Darwin - CAMHS exc ED</t>
  </si>
  <si>
    <t>George Mackenizie House</t>
  </si>
  <si>
    <t>The Croft - Childrens exc ED</t>
  </si>
  <si>
    <t>The Phoenix Unit - ED</t>
  </si>
  <si>
    <t>CAMHS – Hope Unit</t>
  </si>
  <si>
    <t>CAMHS – Horizon Unit</t>
  </si>
  <si>
    <t>Rochdale</t>
  </si>
  <si>
    <t>Tatton Unit</t>
  </si>
  <si>
    <t>Chesterton</t>
  </si>
  <si>
    <t>Fairhaven - CAMHS inc ED</t>
  </si>
  <si>
    <t>Regis Healthcare</t>
  </si>
  <si>
    <t>New Horizons MBU</t>
  </si>
  <si>
    <t>Steps Unit - Adult ED</t>
  </si>
  <si>
    <t>Galaxy House</t>
  </si>
  <si>
    <t>Ashworth</t>
  </si>
  <si>
    <t>Rathbone</t>
  </si>
  <si>
    <t>Reed Lodge - SD</t>
  </si>
  <si>
    <t>Scott Clinic</t>
  </si>
  <si>
    <t>Whalley</t>
  </si>
  <si>
    <t>Guild Lodge</t>
  </si>
  <si>
    <t>Broadland Clinic</t>
  </si>
  <si>
    <t>Forest House - CAMHS exc ED</t>
  </si>
  <si>
    <t>Harperbury Hospital- Beech</t>
  </si>
  <si>
    <t>Mother &amp; Baby Thumbswood Unit Kingsley Green site</t>
  </si>
  <si>
    <t>Warren Court - Eric Shepherd Unit (medium secure)</t>
  </si>
  <si>
    <t>Dewnans Centre</t>
  </si>
  <si>
    <t>Chichester Forensic Centre</t>
  </si>
  <si>
    <t>Birch - Adult ED</t>
  </si>
  <si>
    <t>Imperial Avenue- day services</t>
  </si>
  <si>
    <t>WEST LANE HOSPITAL</t>
  </si>
  <si>
    <t>NORTHGATE HOSPITAL SITE</t>
  </si>
  <si>
    <t>Walkergate Park</t>
  </si>
  <si>
    <t>Alderley Unit (Mary Dendy)</t>
  </si>
  <si>
    <t>Ancora House</t>
  </si>
  <si>
    <t>Cheds Service- Child ED (non inpatient)</t>
  </si>
  <si>
    <t>Lime Walk House - SD</t>
  </si>
  <si>
    <t>Oaktress - Adult ED</t>
  </si>
  <si>
    <t>Saddlebridge (Dane)</t>
  </si>
  <si>
    <t>The Beeches</t>
  </si>
  <si>
    <t>Ardenleigh</t>
  </si>
  <si>
    <t>Barberry</t>
  </si>
  <si>
    <t>Hillis Lodge</t>
  </si>
  <si>
    <t>Reaside Clinic</t>
  </si>
  <si>
    <t>Tamarind Centre</t>
  </si>
  <si>
    <t>Edenfield</t>
  </si>
  <si>
    <t>Gardner Unit - Medium Secure</t>
  </si>
  <si>
    <t>JOHN DENMARK UNIT</t>
  </si>
  <si>
    <t>Junction 17 - CAMHS inc ED</t>
  </si>
  <si>
    <t>Perinatal service</t>
  </si>
  <si>
    <t>Rockley House</t>
  </si>
  <si>
    <t>Wentworth - SD</t>
  </si>
  <si>
    <t>Littlewood House Hall - CAMHS inc ED</t>
  </si>
  <si>
    <t>Warwick Hospital</t>
  </si>
  <si>
    <t>DE802</t>
  </si>
  <si>
    <t>DE810</t>
  </si>
  <si>
    <t>DE812</t>
  </si>
  <si>
    <t>DE806</t>
  </si>
  <si>
    <t>DE826</t>
  </si>
  <si>
    <t>DE808</t>
  </si>
  <si>
    <t>DE811</t>
  </si>
  <si>
    <t>DE809</t>
  </si>
  <si>
    <t>DFL02</t>
  </si>
  <si>
    <t>NRC02</t>
  </si>
  <si>
    <t>NV225</t>
  </si>
  <si>
    <t>R1LK9</t>
  </si>
  <si>
    <t>R1LAH</t>
  </si>
  <si>
    <t>R1LN2</t>
  </si>
  <si>
    <t>R1L10</t>
  </si>
  <si>
    <t>R1L22</t>
  </si>
  <si>
    <t>R1LL8</t>
  </si>
  <si>
    <t>RCU51</t>
  </si>
  <si>
    <t>RDY32</t>
  </si>
  <si>
    <t>RGDVE</t>
  </si>
  <si>
    <t>RKL21</t>
  </si>
  <si>
    <t>RKL22</t>
  </si>
  <si>
    <t>RKL19</t>
  </si>
  <si>
    <t>RKL20</t>
  </si>
  <si>
    <t>RMY13</t>
  </si>
  <si>
    <t>RQ330</t>
  </si>
  <si>
    <t>RRE3K</t>
  </si>
  <si>
    <t>RRP07</t>
  </si>
  <si>
    <t>RT2ED</t>
  </si>
  <si>
    <t>RT2EE</t>
  </si>
  <si>
    <t>RT204</t>
  </si>
  <si>
    <t>RT5PE</t>
  </si>
  <si>
    <t>RV3CX</t>
  </si>
  <si>
    <t>RW493</t>
  </si>
  <si>
    <t>RW41P</t>
  </si>
  <si>
    <t>RW5LY</t>
  </si>
  <si>
    <t>RWK46</t>
  </si>
  <si>
    <t>RWRR0</t>
  </si>
  <si>
    <t>RX236</t>
  </si>
  <si>
    <t>RX3FK</t>
  </si>
  <si>
    <t>RX33A</t>
  </si>
  <si>
    <t>RX4E2</t>
  </si>
  <si>
    <t>RXADA</t>
  </si>
  <si>
    <t>RXAG5</t>
  </si>
  <si>
    <t>RXAPQ</t>
  </si>
  <si>
    <t>RXM54</t>
  </si>
  <si>
    <t>RXTD3</t>
  </si>
  <si>
    <t>RXVG3</t>
  </si>
  <si>
    <t>RXVG5</t>
  </si>
  <si>
    <t>RXVG7</t>
  </si>
  <si>
    <t>RXVG6</t>
  </si>
  <si>
    <t>RXVM8</t>
  </si>
  <si>
    <t>RXY4J</t>
  </si>
  <si>
    <t>RYG92</t>
  </si>
  <si>
    <t>Wessex</t>
  </si>
  <si>
    <t>Wessex House</t>
  </si>
  <si>
    <t>Wells Unit</t>
  </si>
  <si>
    <t>Langley</t>
  </si>
  <si>
    <t>Sunrise</t>
  </si>
  <si>
    <t>Buttercup</t>
  </si>
  <si>
    <t>Hartley</t>
  </si>
  <si>
    <t>Thorneycroft</t>
  </si>
  <si>
    <t>Fairoak</t>
  </si>
  <si>
    <t>Maidstone</t>
  </si>
  <si>
    <t>Rochester</t>
  </si>
  <si>
    <t>Tonbridge</t>
  </si>
  <si>
    <t>Als Marsh</t>
  </si>
  <si>
    <t>Als Willow</t>
  </si>
  <si>
    <t>Asd Harlestone</t>
  </si>
  <si>
    <t>Asd Mackaness</t>
  </si>
  <si>
    <t>Ldd Hawkins</t>
  </si>
  <si>
    <t>Ldd Naseby</t>
  </si>
  <si>
    <t>Ldd Sitwell</t>
  </si>
  <si>
    <t>Ldd Spencer North</t>
  </si>
  <si>
    <t>Mmh Cranford</t>
  </si>
  <si>
    <t>Mmh Fairbairn</t>
  </si>
  <si>
    <t>Mmh Prichard</t>
  </si>
  <si>
    <t>Mmh Robinson</t>
  </si>
  <si>
    <t>Nps Rose</t>
  </si>
  <si>
    <t>Wmh Elgar</t>
  </si>
  <si>
    <t>Wmh Seacole</t>
  </si>
  <si>
    <t>Wmh Sinclair</t>
  </si>
  <si>
    <t>Wmh Spencer South</t>
  </si>
  <si>
    <t>Wmh Stowe</t>
  </si>
  <si>
    <t>Wmh Sunley</t>
  </si>
  <si>
    <t>Mmh Danbury</t>
  </si>
  <si>
    <t>Mmh Hadleigh</t>
  </si>
  <si>
    <t>Wmh Colne</t>
  </si>
  <si>
    <t>Wmh Maldon</t>
  </si>
  <si>
    <t>Asd Speedwell</t>
  </si>
  <si>
    <t>Mmh Edgbaston</t>
  </si>
  <si>
    <t>Mmh Hawkesley</t>
  </si>
  <si>
    <t>Mmh Hazelwell</t>
  </si>
  <si>
    <t>Mmh Hurst</t>
  </si>
  <si>
    <t>Mmh Lifford</t>
  </si>
  <si>
    <t>Mmh Northfield</t>
  </si>
  <si>
    <t>Wmh Moor Green</t>
  </si>
  <si>
    <t>Asd Newstead</t>
  </si>
  <si>
    <t>Asd Rufford</t>
  </si>
  <si>
    <t>Asd Wollaton</t>
  </si>
  <si>
    <t>Ldd Thoresby</t>
  </si>
  <si>
    <t>Ascot</t>
  </si>
  <si>
    <t>Canterbury</t>
  </si>
  <si>
    <t>Cranfield</t>
  </si>
  <si>
    <t>Dover</t>
  </si>
  <si>
    <t>Epsom</t>
  </si>
  <si>
    <t>Folkestone</t>
  </si>
  <si>
    <t>Harrogate</t>
  </si>
  <si>
    <t>Leeds</t>
  </si>
  <si>
    <t>Sandhurst</t>
  </si>
  <si>
    <t>Sandown</t>
  </si>
  <si>
    <t>Sheffield</t>
  </si>
  <si>
    <t>Woburn</t>
  </si>
  <si>
    <t>Avebury</t>
  </si>
  <si>
    <t>Avalon</t>
  </si>
  <si>
    <t>Corner House</t>
  </si>
  <si>
    <t>Croft Childrens Unit</t>
  </si>
  <si>
    <t>Darwin Crisis</t>
  </si>
  <si>
    <t>Darwin Young People Unit</t>
  </si>
  <si>
    <t>Aidan</t>
  </si>
  <si>
    <t>Myrtle</t>
  </si>
  <si>
    <t>NCBPS05C</t>
  </si>
  <si>
    <t>THIS IS SERVICE LINE DESC</t>
  </si>
  <si>
    <t>Outpatient - Communication Aids</t>
  </si>
  <si>
    <t>NCBPS22EAssessments</t>
  </si>
  <si>
    <t>NCBPS22EDay Care - Full Day</t>
  </si>
  <si>
    <t>NCBPS22EDay Care - Half Day</t>
  </si>
  <si>
    <t>NCBPS22EInpatient</t>
  </si>
  <si>
    <t>NCBPS22ELiaison Service</t>
  </si>
  <si>
    <t>NCBPS22EOutpatients - Group Appointment (First Attendance)</t>
  </si>
  <si>
    <t>NCBPS22EOutpatients - Group Appointment (Follow Up Attendance)</t>
  </si>
  <si>
    <t>NCBPS22ZCorrective Surgery</t>
  </si>
  <si>
    <t>NCBPS22ZOutpatient - First Attendance</t>
  </si>
  <si>
    <t>NCBPS22ZOutpatient - Follow-Up</t>
  </si>
  <si>
    <t>NCBPS22ZOutpatient - Post-Op</t>
  </si>
  <si>
    <t>NCBPS22ZOutpatient - Second Opinion</t>
  </si>
  <si>
    <t>NCBPS22AOutpatients - Group Appointment</t>
  </si>
  <si>
    <t>NCBPS22AOutpatients - Standard Appointment</t>
  </si>
  <si>
    <t>NCBPS22AOutreach</t>
  </si>
  <si>
    <t>NCBPS22DAssessment - Extended</t>
  </si>
  <si>
    <t>NCBPS22DAssessment - Standard</t>
  </si>
  <si>
    <t>NCBPS22DDay Care - Full Day</t>
  </si>
  <si>
    <t>NCBPS22DDay Care - Half Day</t>
  </si>
  <si>
    <t>NCBPS22DInpatient</t>
  </si>
  <si>
    <t>NCBPS22DOutpatient - Extended</t>
  </si>
  <si>
    <t>NCBPS22DOutpatient - Standard</t>
  </si>
  <si>
    <t>NCBPS22DOutreach</t>
  </si>
  <si>
    <t>NCBPS22BInpatient</t>
  </si>
  <si>
    <t>NCBPS22BOutpatients</t>
  </si>
  <si>
    <t>NCBPS22PAssessment</t>
  </si>
  <si>
    <t>NCBPS22PInpatient</t>
  </si>
  <si>
    <t>NCBPS22POutpatient</t>
  </si>
  <si>
    <t>NCBPS22UHigh Secure Female Deaf</t>
  </si>
  <si>
    <t>NCBPS22UHigh Secure Female LD</t>
  </si>
  <si>
    <t>NCBPS22UHigh Secure Female MI</t>
  </si>
  <si>
    <t>NCBPS22UHigh Secure Female PD</t>
  </si>
  <si>
    <t>NCBPS22UHigh Secure Male Deaf</t>
  </si>
  <si>
    <t>NCBPS22UHigh Secure Male LD</t>
  </si>
  <si>
    <t>NCBPS22UHigh Secure Male MI</t>
  </si>
  <si>
    <t>NCBPS22UHigh Secure Male PD</t>
  </si>
  <si>
    <t>NCBPS22SAdult Secure Assessment</t>
  </si>
  <si>
    <t>NCBPS22SLow Secure Female ABI</t>
  </si>
  <si>
    <t>NCBPS22SLow Secure Female ASD</t>
  </si>
  <si>
    <t>NCBPS22SLow Secure Female Deaf</t>
  </si>
  <si>
    <t>NCBPS22SLow Secure Female LD</t>
  </si>
  <si>
    <t>NCBPS22SLow Secure Female MI</t>
  </si>
  <si>
    <t>NCBPS22SLow Secure Female PD</t>
  </si>
  <si>
    <t>NCBPS22SLow Secure Male ABI</t>
  </si>
  <si>
    <t>NCBPS22SLow Secure Male ASD</t>
  </si>
  <si>
    <t>NCBPS22SLow Secure Male Deaf</t>
  </si>
  <si>
    <t>NCBPS22SLow Secure Male LD</t>
  </si>
  <si>
    <t>NCBPS22SLow Secure Male MI</t>
  </si>
  <si>
    <t>NCBPS22SLow Secure Male PD</t>
  </si>
  <si>
    <t>NCBPS22SLow Secure Mixed Gender ASD</t>
  </si>
  <si>
    <t>NCBPS22SLow Secure Mixed Gender LD</t>
  </si>
  <si>
    <t>NCBPS22SLow Secure Mixed Gender MI</t>
  </si>
  <si>
    <t>NCBPS22SLow Secure Mixed Gender PD</t>
  </si>
  <si>
    <t>NCBPS22SMedium Secure Female ABI</t>
  </si>
  <si>
    <t>NCBPS22SMedium Secure Female ASD</t>
  </si>
  <si>
    <t>NCBPS22SMedium Secure Female LD</t>
  </si>
  <si>
    <t>NCBPS22SMedium Secure Female MI</t>
  </si>
  <si>
    <t>NCBPS22SMedium Secure Female PD</t>
  </si>
  <si>
    <t>NCBPS22SMedium Secure Female WEMS - Pilot</t>
  </si>
  <si>
    <t>NCBPS22SMedium Secure Male ABI</t>
  </si>
  <si>
    <t>NCBPS22SMedium Secure Male ASD</t>
  </si>
  <si>
    <t>NCBPS22SMedium Secure Male Deaf</t>
  </si>
  <si>
    <t>NCBPS22SMedium Secure Male LD</t>
  </si>
  <si>
    <t>NCBPS22SMedium Secure Male MI</t>
  </si>
  <si>
    <t>NCBPS22SMedium Secure Male PD</t>
  </si>
  <si>
    <t>NCBPS22SMedium Secure Mixed Gender ASD</t>
  </si>
  <si>
    <t>NCBPS22SMedium Secure Mixed Gender LD</t>
  </si>
  <si>
    <t>NCBPS22SMedium Secure Mixed Gender MI</t>
  </si>
  <si>
    <t>NCBPS22SMedium Secure Mixed Gender PD</t>
  </si>
  <si>
    <t>NCBPS22SOutreach - Advice/Liaison</t>
  </si>
  <si>
    <t>NCBPS22SOutreach - Patient Contact</t>
  </si>
  <si>
    <t>NCBPS22SStep Down from Secure Female MI</t>
  </si>
  <si>
    <t>NCBPS22SStep Down from Secure Female LD MI</t>
  </si>
  <si>
    <t>NCBPS22SStep Down from Secure Male MI</t>
  </si>
  <si>
    <t>NCBPS22SStep Down from Secure Male LD MI</t>
  </si>
  <si>
    <t>NCBPS22SStep Down from Secure Mixed Gender MI</t>
  </si>
  <si>
    <t>NCBPS22CMedium Secure ASD</t>
  </si>
  <si>
    <t>NCBPS22CMedium Secure Female MI</t>
  </si>
  <si>
    <t>NCBPS22CMedium Secure LD</t>
  </si>
  <si>
    <t>NCBPS22CMedium Secure Male MI</t>
  </si>
  <si>
    <t>NCBPS22CMedium Secure Mixed Gender MI</t>
  </si>
  <si>
    <t>NCBPS22COutreach</t>
  </si>
  <si>
    <t>NCBPS22FAssessment</t>
  </si>
  <si>
    <t>NCBPS22FInpatient</t>
  </si>
  <si>
    <t>NCBPS22FOutpatient</t>
  </si>
  <si>
    <t>NCBPS22FOutreach</t>
  </si>
  <si>
    <t>NCBPS23KEating Disorders - Adolescent / Child Assessment</t>
  </si>
  <si>
    <t>NCBPS23KAssessment - Adolescent / Child MI</t>
  </si>
  <si>
    <t>NCBPS23KEating Disorders - Adolescent Assessment</t>
  </si>
  <si>
    <t>NCBPS23KAssessment - Adolescent MI</t>
  </si>
  <si>
    <t>NCBPS23KEating Disorders - Child Assessment</t>
  </si>
  <si>
    <t>NCBPS23KAssessment - Child MI</t>
  </si>
  <si>
    <t>NCBPS23KEating Disorders - Adolescent Day Care</t>
  </si>
  <si>
    <t>NCBPS23KDay Care - Adolescent MI</t>
  </si>
  <si>
    <t>NCBPS23KEating Disorders - Child Day Care</t>
  </si>
  <si>
    <t>NCBPS23KDay Care - Child MI</t>
  </si>
  <si>
    <t>NCBPS23KHigh Dependency</t>
  </si>
  <si>
    <t>NCBPS23KAcute - Adolescent Inpatient</t>
  </si>
  <si>
    <t>NCBPS23KEating Disorders - Adolescent Inpatient</t>
  </si>
  <si>
    <t>NCBPS23KAcute - Child Inpatient</t>
  </si>
  <si>
    <t>NCBPS23KEating Disorders - Child Inpatient</t>
  </si>
  <si>
    <t>NCBPS23KOutreach - Adolescent / Child MI</t>
  </si>
  <si>
    <t>NCBPS23KOutreach - Adolescent MI</t>
  </si>
  <si>
    <t>NCBPS23KOutreach - Child MI</t>
  </si>
  <si>
    <t>NCBPS23KEating Disorders - Outreach</t>
  </si>
  <si>
    <t>NCBPS23LLow Secure Female LD</t>
  </si>
  <si>
    <t>NCBPS23LLow Secure Female MI</t>
  </si>
  <si>
    <t>NCBPS23LLow Secure Mixed Gender MI</t>
  </si>
  <si>
    <t>NCBPS23LLow Secure Female PD</t>
  </si>
  <si>
    <t>NCBPS23LLow Secure Mixed Gender PD</t>
  </si>
  <si>
    <t>NCBPS23LLow Secure Male LD</t>
  </si>
  <si>
    <t>NCBPS23LLow Secure Male MI</t>
  </si>
  <si>
    <t>NCBPS23LLow Secure Male PD</t>
  </si>
  <si>
    <t>NCBPS23LLow Secure Mixed Gender LD</t>
  </si>
  <si>
    <t>NCBPS23UAssessment - Adolescent / Child LD</t>
  </si>
  <si>
    <t>NCBPS23UAssessment - Adolescent LD</t>
  </si>
  <si>
    <t>NCBPS23UAssessment - Child LD</t>
  </si>
  <si>
    <t>NCBPS23UDay Care - Adolescent LD</t>
  </si>
  <si>
    <t>NCBPS23UDay Care - Child LD</t>
  </si>
  <si>
    <t>NCBPS23UInpatient (Non-Secure) LD</t>
  </si>
  <si>
    <t>NCBPS23VASD assessment - Adolescent / Child</t>
  </si>
  <si>
    <t>NCBPS23VInpatient (Non-Secure) ASD</t>
  </si>
  <si>
    <t>NCBPS24CForensic CAMHS</t>
  </si>
  <si>
    <t>NCBPS22TAssessment</t>
  </si>
  <si>
    <t>NCBPS22TInpatient</t>
  </si>
  <si>
    <t>NCBPS22TOutpatient</t>
  </si>
  <si>
    <t>NCBPS22TOutreach</t>
  </si>
  <si>
    <t>NCBPS07ZInpatient</t>
  </si>
  <si>
    <t>NCBPS05COutpatient - Communication Aids</t>
  </si>
  <si>
    <t>NCBPS08YDay Care</t>
  </si>
  <si>
    <t>NCBPS08YInpatient</t>
  </si>
  <si>
    <t>NCBPS08YOutpatient First Appointment</t>
  </si>
  <si>
    <t>Step Down from Secure Male ABI</t>
  </si>
  <si>
    <t>NCBPS22S/SD_M_ABI</t>
  </si>
  <si>
    <t>D01/S/c</t>
  </si>
  <si>
    <t>D01/S/b</t>
  </si>
  <si>
    <t>TBC</t>
  </si>
  <si>
    <t>Service Code:</t>
  </si>
  <si>
    <t>Ministry of Justice</t>
  </si>
  <si>
    <t>ID18</t>
  </si>
  <si>
    <t>Changes from 2018/19 Template:</t>
  </si>
  <si>
    <t>READ ME Tab</t>
  </si>
  <si>
    <t>(M)andatory / 
(R)equired /
(O)ptional</t>
  </si>
  <si>
    <t>R</t>
  </si>
  <si>
    <t>•   'Unit Code' and 'Unit Name' changed to (R)equired dataset items</t>
  </si>
  <si>
    <t>170041S and 170042S</t>
  </si>
  <si>
    <t>170024/S</t>
  </si>
  <si>
    <t>170025/S</t>
  </si>
  <si>
    <t>170023/S</t>
  </si>
  <si>
    <t>•   Removed the dataset field 'Service Derogation?'</t>
  </si>
  <si>
    <t>Pilot - Adult Specialised Forensic Community Services</t>
  </si>
  <si>
    <t>•  Inclusion of 'NCBPS22S/Pilot_FAdult - Pilot - Adult Specialised Forensic Community Services'</t>
  </si>
  <si>
    <t>NCBPS22O/IP_CONTACT</t>
  </si>
  <si>
    <t>Offender Personality Disorders</t>
  </si>
  <si>
    <t>•  Removed NCBPS22S/MS_F_Deaf- Medium Secure Female Deaf</t>
  </si>
  <si>
    <t>NCBPS22E/ASSESS</t>
  </si>
  <si>
    <t>NCBPS22E/LIAISON</t>
  </si>
  <si>
    <t>NCBPS22E/OP_GROUP_FA</t>
  </si>
  <si>
    <t>NCBPS22E/OP_GROUP_FUP</t>
  </si>
  <si>
    <t>NCBPS22E/OUTREACH</t>
  </si>
  <si>
    <t>NCBPS22Z/EL_CORRECTIVE</t>
  </si>
  <si>
    <t>NCBPS22Z/EL_INITIAL</t>
  </si>
  <si>
    <t>NCBPS22A/OP_GROUP</t>
  </si>
  <si>
    <t>NCBPS22A/OP_STANDARD</t>
  </si>
  <si>
    <t>NCBPS22A/OUTREACH</t>
  </si>
  <si>
    <t>NCBPS22D/ASSESS_EXTENDED</t>
  </si>
  <si>
    <t>NCBPS22D/ASSESS_STANDARD</t>
  </si>
  <si>
    <t>NCBPS22D/OP_EXTENDED</t>
  </si>
  <si>
    <t>NCBPS22D/OP_STANDARD</t>
  </si>
  <si>
    <t>NCBPS22D/OUTREACH</t>
  </si>
  <si>
    <t>NCBPS22B/OUTREACH</t>
  </si>
  <si>
    <t>NCBPS22P/ASSESS</t>
  </si>
  <si>
    <t>NCBPS22P/OUTREACH</t>
  </si>
  <si>
    <t>NCBPS22U/HS_F_DEAF</t>
  </si>
  <si>
    <t>NCBPS22U/HS_M_DEAF</t>
  </si>
  <si>
    <t>NCBPS22S/ASSESS</t>
  </si>
  <si>
    <t>NCBPS22S/LS_F_DEAF</t>
  </si>
  <si>
    <t>NCBPS22S/LS_M_DEAF</t>
  </si>
  <si>
    <t>NCBPS22S/MS_M_DEAF</t>
  </si>
  <si>
    <t>NCBPS22S/OUTREACH_LIAISON</t>
  </si>
  <si>
    <t>NCBPS22S/OUTREACH_PATIENT</t>
  </si>
  <si>
    <t xml:space="preserve">NCBPS22S/PILOT_FADULT </t>
  </si>
  <si>
    <t>NCBPS22C/OUTREACH</t>
  </si>
  <si>
    <t>NCBPS22F/ASSESS</t>
  </si>
  <si>
    <t>NCBPS22F/OUTREACH</t>
  </si>
  <si>
    <t>NCBPS23K/ASSESS_ADOL/CHILD_ED</t>
  </si>
  <si>
    <t>NCBPS23K/ASSESS_ADOL/CHILD_MI</t>
  </si>
  <si>
    <t>NCBPS23K/ASSESS_ADOL_ED</t>
  </si>
  <si>
    <t>NCBPS23K/ASSESS_ADOL_MI</t>
  </si>
  <si>
    <t>NCBPS23K/ASSESS_CHILD_ED</t>
  </si>
  <si>
    <t>NCBPS23K/ASSESS_CHILD_MI</t>
  </si>
  <si>
    <t>NCBPS23K/DCRE_ADOL_ED</t>
  </si>
  <si>
    <t>NCBPS23K/DCRE_ADOL_MI</t>
  </si>
  <si>
    <t>NCBPS23K/DCRE_CHILD_ED</t>
  </si>
  <si>
    <t>NCBPS23K/DCRE_CHILD_MI</t>
  </si>
  <si>
    <t>NCBPS23K/IP_ADOL</t>
  </si>
  <si>
    <t>NCBPS23K/IP_ADOL_ED</t>
  </si>
  <si>
    <t>NCBPS23K/IP_CHILD</t>
  </si>
  <si>
    <t>NCBPS23K/IP_CHILD_ED</t>
  </si>
  <si>
    <t>NCBPS23K/OUTREACH_ADOL/CHILD_MI</t>
  </si>
  <si>
    <t>NCBPS23K/OUTREACH_ADOL_MI</t>
  </si>
  <si>
    <t>NCBPS23K/OUTREACH_CHILD_MI</t>
  </si>
  <si>
    <t>NCBPS23K/OUTREACH_ED</t>
  </si>
  <si>
    <t>NCBPS23U/ASSESS_ADOL/CHILD_LD</t>
  </si>
  <si>
    <t>NCBPS23U/ASSESS_ADOL_LD</t>
  </si>
  <si>
    <t>NCBPS23U/ASSESS_CHILD_LD</t>
  </si>
  <si>
    <t>NCBPS23U/ASSESS_TREAT_ADOL/CHILD_LD</t>
  </si>
  <si>
    <t>NCBPS23U/DCRE_ADOL_LD</t>
  </si>
  <si>
    <t>NCBPS23U/DCRE_CHILD_LD</t>
  </si>
  <si>
    <t>NCBPS23V/ASSESS_ASD_ADOL/CHILD</t>
  </si>
  <si>
    <t>NCBPS23V/ASSESS_ASD</t>
  </si>
  <si>
    <t>NCBPS23V/TREAT_ASD</t>
  </si>
  <si>
    <t>NCBPS22T/ASSESS</t>
  </si>
  <si>
    <t>NCBPS22T/OUTREACH</t>
  </si>
  <si>
    <t>NCBPS05C/OP_COMMUNICATION</t>
  </si>
  <si>
    <t>Specialised Mental Health Service Category Code</t>
  </si>
  <si>
    <t>EPOC</t>
  </si>
  <si>
    <t>Specialised Mental Health Service Category Description</t>
  </si>
  <si>
    <t>Specialised Mental Health Contract 2019/20</t>
  </si>
  <si>
    <t>2019-20</t>
  </si>
  <si>
    <t>CONTACTS</t>
  </si>
  <si>
    <t>OBDS</t>
  </si>
  <si>
    <t>SPELL</t>
  </si>
  <si>
    <t>HOURLY/DAILY</t>
  </si>
  <si>
    <t>CONTACT and/or OBD</t>
  </si>
  <si>
    <t>OBD or WOBD</t>
  </si>
  <si>
    <t>Specialised Service Code</t>
  </si>
  <si>
    <t>Specialised Service Code Description</t>
  </si>
  <si>
    <t>Point of Delivery Code</t>
  </si>
  <si>
    <t>Activity
Treatment Function Code</t>
  </si>
  <si>
    <t>NCBPS22H</t>
  </si>
  <si>
    <t>SEVERE OBSESSIVE COMPULSIVE DISORDER AND BODY DYSMORPHIC DISORDER (ADULT)</t>
  </si>
  <si>
    <t>SEVERE OBSESSIVE COMPULSIVE DISORDER AND BODY DYSMORPHIC DISORDER (CHILD)</t>
  </si>
  <si>
    <t>NCBPS22H/ASSESS</t>
  </si>
  <si>
    <t>NCBPS22H/IP</t>
  </si>
  <si>
    <t>NCBPS22H/OP</t>
  </si>
  <si>
    <t>NCBPS22H/OUTREACH</t>
  </si>
  <si>
    <t>NCBPS22SStep Down from Secure Male ABI</t>
  </si>
  <si>
    <t>NCBPS22SPilot - Adult Specialised Forensic Community Services</t>
  </si>
  <si>
    <t>NCBPS22HAssessment</t>
  </si>
  <si>
    <t>NCBPS22HInpatient</t>
  </si>
  <si>
    <t>NCBPS22HOutpatient</t>
  </si>
  <si>
    <t>NCBPS22HOutreach</t>
  </si>
  <si>
    <t>NCBPS23UAssessment and Treatment - Adolescent / Child LD</t>
  </si>
  <si>
    <t>NCBPS22OOffender Personality Disorders</t>
  </si>
  <si>
    <t>Midlands Partnership NHS Foundation Trust</t>
  </si>
  <si>
    <t>DE865</t>
  </si>
  <si>
    <t>Brighton and Hove Clinic</t>
  </si>
  <si>
    <t>DE813</t>
  </si>
  <si>
    <t>Cross Street Health Centre</t>
  </si>
  <si>
    <t>RYK38</t>
  </si>
  <si>
    <t>Deaf CAMHS Manchester</t>
  </si>
  <si>
    <t>RGDMN</t>
  </si>
  <si>
    <t>Deaf CAMHS Newcastle</t>
  </si>
  <si>
    <t>RGDMP</t>
  </si>
  <si>
    <t>Deaf CAMHS York</t>
  </si>
  <si>
    <t>RBSA2</t>
  </si>
  <si>
    <t>Ferndene</t>
  </si>
  <si>
    <t>RX4CA</t>
  </si>
  <si>
    <t>Hopewood - The Lookout</t>
  </si>
  <si>
    <t>RHAFL</t>
  </si>
  <si>
    <t>MOTHER &amp; BABY UNIT</t>
  </si>
  <si>
    <t>RWVJH</t>
  </si>
  <si>
    <t>Potters Bar</t>
  </si>
  <si>
    <t>DE816</t>
  </si>
  <si>
    <t xml:space="preserve">Priory Hospital Blandford </t>
  </si>
  <si>
    <t>NTN3A</t>
  </si>
  <si>
    <t>Priory Hospital High Wycombe</t>
  </si>
  <si>
    <t>NTN67</t>
  </si>
  <si>
    <t>Redhills</t>
  </si>
  <si>
    <t>RWV50</t>
  </si>
  <si>
    <t>St George's Park</t>
  </si>
  <si>
    <t>DE866</t>
  </si>
  <si>
    <t>St Nicholas Hospital</t>
  </si>
  <si>
    <t>RX4W4</t>
  </si>
  <si>
    <t>Widnes Gateway</t>
  </si>
  <si>
    <t>DE819</t>
  </si>
  <si>
    <t>RNUGP</t>
  </si>
  <si>
    <t>South East</t>
  </si>
  <si>
    <t>8J853</t>
  </si>
  <si>
    <t>Lask Unit</t>
  </si>
  <si>
    <t>Garrow House Northern Pathways</t>
  </si>
  <si>
    <t>Naomi</t>
  </si>
  <si>
    <t>Blake</t>
  </si>
  <si>
    <t>Caerphilly</t>
  </si>
  <si>
    <t>Pevensey Ward</t>
  </si>
  <si>
    <t>Arbury Court / Appleton</t>
  </si>
  <si>
    <t>Rhodes Wood Hospital / Cheshunt</t>
  </si>
  <si>
    <t>The Spinney / Hesketh</t>
  </si>
  <si>
    <t>Wellesley / Mendip</t>
  </si>
  <si>
    <t>Chadwick Lodge / Avon</t>
  </si>
  <si>
    <t>Thornford Park / Bucklebury</t>
  </si>
  <si>
    <t>Farmfield / Capel</t>
  </si>
  <si>
    <t>Potters Bar Camhs / Jasper</t>
  </si>
  <si>
    <t>Gateway Recovery Centre / Dove</t>
  </si>
  <si>
    <t>The Farndon Unit / Adenac</t>
  </si>
  <si>
    <t>Appleton Ward</t>
  </si>
  <si>
    <t>Adams</t>
  </si>
  <si>
    <t>Cambian Willows</t>
  </si>
  <si>
    <t>New Dawn</t>
  </si>
  <si>
    <t>Kneesworth House / Clopton</t>
  </si>
  <si>
    <t>Stockton Hall / Boston</t>
  </si>
  <si>
    <t>North London Clinic / Byron</t>
  </si>
  <si>
    <t>Suttons Manor / South Weald</t>
  </si>
  <si>
    <t>Kemple View / Arkwright</t>
  </si>
  <si>
    <t>Priory Hospital Burgess Hill / Michael Shepherd</t>
  </si>
  <si>
    <t>Calverton Hill / Clumber</t>
  </si>
  <si>
    <t>Annesley House / Durham</t>
  </si>
  <si>
    <t>Hazelwood House / Hazelwood House</t>
  </si>
  <si>
    <t>Llanarth Court / Awen</t>
  </si>
  <si>
    <t>Ty Catrin / Bute</t>
  </si>
  <si>
    <t>Oaktree Manor / Cherry</t>
  </si>
  <si>
    <t>Lds / St John's House - Bure</t>
  </si>
  <si>
    <t>Lds / Burston House - Eagle</t>
  </si>
  <si>
    <t>Ty Cwm Rhondda / Clydwch</t>
  </si>
  <si>
    <t>Mildmay Oaks / Mattingley</t>
  </si>
  <si>
    <t>Cherryoak</t>
  </si>
  <si>
    <t>Green</t>
  </si>
  <si>
    <t>Meadow View / Ash</t>
  </si>
  <si>
    <t>Ayr Clinic / Belleisle</t>
  </si>
  <si>
    <t>Rhairan Fields</t>
  </si>
  <si>
    <t>Plym Bridge House</t>
  </si>
  <si>
    <t>Riverdale Adolescent Unit</t>
  </si>
  <si>
    <t>Riverdale Adult Unit</t>
  </si>
  <si>
    <t>Aire</t>
  </si>
  <si>
    <t>Ticehurst House / Garden Court</t>
  </si>
  <si>
    <t>Chelmsford / Adolescent Cf</t>
  </si>
  <si>
    <t>Woodbourne / Mulberry Ward - Adol</t>
  </si>
  <si>
    <t>Hayes Grove / Adult E D U Acute</t>
  </si>
  <si>
    <t>Roehampton / Priory Court</t>
  </si>
  <si>
    <t>Altrincham / Adolescent Ward</t>
  </si>
  <si>
    <t>Preston / Bartle Unit</t>
  </si>
  <si>
    <t>North London / Birch Ward</t>
  </si>
  <si>
    <t>Cheadle Royal Hospital / Meadows</t>
  </si>
  <si>
    <t>Bristol / Banksy Ward</t>
  </si>
  <si>
    <t>Blandford / Ash Lodge</t>
  </si>
  <si>
    <t>High Wycombe / Cressex Ward</t>
  </si>
  <si>
    <t>Skylark</t>
  </si>
  <si>
    <t>Glasgow / Gl Coll</t>
  </si>
  <si>
    <t>Roehampton / Upper Court</t>
  </si>
  <si>
    <t>Cheadle Royal Hospital / Russell House-Aspen</t>
  </si>
  <si>
    <t>Woodbourne / Oak Ward</t>
  </si>
  <si>
    <t>Chelmsford / Springfield</t>
  </si>
  <si>
    <t>General</t>
  </si>
  <si>
    <t>Cotswold Spa</t>
  </si>
  <si>
    <t>Als Acorn</t>
  </si>
  <si>
    <t>Poplar</t>
  </si>
  <si>
    <t>Larkwood Ward</t>
  </si>
  <si>
    <t>Edward House</t>
  </si>
  <si>
    <t>Alpine</t>
  </si>
  <si>
    <t>Woodlea</t>
  </si>
  <si>
    <t>Morris</t>
  </si>
  <si>
    <t>Brookside</t>
  </si>
  <si>
    <t>Dju</t>
  </si>
  <si>
    <t>Emerald</t>
  </si>
  <si>
    <t>Kimmeridge Court 4 Dorset 2 Hants</t>
  </si>
  <si>
    <t>Perinatal In-Patient Mother's Ward</t>
  </si>
  <si>
    <t>Pebble Lodge</t>
  </si>
  <si>
    <t>Mount Ward 5</t>
  </si>
  <si>
    <t>Bluebell Service</t>
  </si>
  <si>
    <t>Ash Ward</t>
  </si>
  <si>
    <t>Ld Aintree</t>
  </si>
  <si>
    <t>Al Cannock</t>
  </si>
  <si>
    <t>Hercules</t>
  </si>
  <si>
    <t>Xthorneywood Adolescent Unit</t>
  </si>
  <si>
    <t>Xthe Margaret Oates Mother And Baby Unit</t>
  </si>
  <si>
    <t>Wh Asst</t>
  </si>
  <si>
    <t>Simmons House</t>
  </si>
  <si>
    <t>Berry</t>
  </si>
  <si>
    <t>Cassel Inpatient</t>
  </si>
  <si>
    <t>Darwin Centre</t>
  </si>
  <si>
    <t>Sec Yare Ward - Lsu</t>
  </si>
  <si>
    <t>Sec Catton Ward - Msu</t>
  </si>
  <si>
    <t>Nor Dragonfly Unit Gyw</t>
  </si>
  <si>
    <t>Sec Foxhall House Ward - Lsu</t>
  </si>
  <si>
    <t>Camhs O Highfield</t>
  </si>
  <si>
    <t>Forensic O Glyme</t>
  </si>
  <si>
    <t>Ed Cotswold House Oxford</t>
  </si>
  <si>
    <t>Ed Cotswold House Marlborough</t>
  </si>
  <si>
    <t>Forensic B Chaffron Ward</t>
  </si>
  <si>
    <t>Camhs Swindon Marlborough House</t>
  </si>
  <si>
    <t>Forensic B Woodlands</t>
  </si>
  <si>
    <t>The Burrows</t>
  </si>
  <si>
    <t>Wheatfield Unit</t>
  </si>
  <si>
    <t>The Sett</t>
  </si>
  <si>
    <t>Mildred Creak Ward</t>
  </si>
  <si>
    <t>Ash Villa</t>
  </si>
  <si>
    <t>Birchwood - Bracton</t>
  </si>
  <si>
    <t>Greenwood - Cb Memorial</t>
  </si>
  <si>
    <t>Ashfield</t>
  </si>
  <si>
    <t>Aquarius</t>
  </si>
  <si>
    <t>Ifor Ellesmere Stafford</t>
  </si>
  <si>
    <t>Iss Brockington Stafford</t>
  </si>
  <si>
    <t>Ifor Willow Redwoods</t>
  </si>
  <si>
    <t>Iss Kinver Stafford</t>
  </si>
  <si>
    <t>Ifor Ashley Stafford</t>
  </si>
  <si>
    <t>Avesbury Ward</t>
  </si>
  <si>
    <t>Blue Nile House</t>
  </si>
  <si>
    <t>The Beacon Centre</t>
  </si>
  <si>
    <t>Phoenix Wing</t>
  </si>
  <si>
    <t>George Mackenzie House</t>
  </si>
  <si>
    <t>S3</t>
  </si>
  <si>
    <t>Prospect Place</t>
  </si>
  <si>
    <t>Tatton Ward</t>
  </si>
  <si>
    <t>Hope Unit</t>
  </si>
  <si>
    <t>Horizon Unit</t>
  </si>
  <si>
    <t>Phoenix - Herschel Prins</t>
  </si>
  <si>
    <t>Camhs Ward 3 - Inpatient Adolescent</t>
  </si>
  <si>
    <t>Wl- Montpellier Unit</t>
  </si>
  <si>
    <t>Auden Ward</t>
  </si>
  <si>
    <t>Fairhaven Young Peoples Unit</t>
  </si>
  <si>
    <t>Coombe Wood</t>
  </si>
  <si>
    <t>Vincent Square - Eating Disorders</t>
  </si>
  <si>
    <t>Collingham Gardens</t>
  </si>
  <si>
    <t>Ns Snowsfields Adolescent Unit</t>
  </si>
  <si>
    <t>Adru - Inpt Residential Anxiety Disorders Residential Unit</t>
  </si>
  <si>
    <t>Ns Camhs Ash Adolescent Unit</t>
  </si>
  <si>
    <t>Brenin Ward</t>
  </si>
  <si>
    <t>Specialised Eating Disorders Ip Clifton</t>
  </si>
  <si>
    <t>Secure Low Wickham Ip Cromwell</t>
  </si>
  <si>
    <t>Camhs Riverside Unit</t>
  </si>
  <si>
    <t>Secure Medium Ip Bradley Brook</t>
  </si>
  <si>
    <t>Specialised Mother And Baby Ip Unit</t>
  </si>
  <si>
    <t>Amh Mother And Baby</t>
  </si>
  <si>
    <t>Leigh House W1 Gf</t>
  </si>
  <si>
    <t>Secure - Ashurst</t>
  </si>
  <si>
    <t>Secure - Hill</t>
  </si>
  <si>
    <t>Secure - Ashford</t>
  </si>
  <si>
    <t>Secure - Beech</t>
  </si>
  <si>
    <t>Arnold</t>
  </si>
  <si>
    <t>Maplewood 2</t>
  </si>
  <si>
    <t>Allerton Ward</t>
  </si>
  <si>
    <t>Hawthorn</t>
  </si>
  <si>
    <t>Reed Lodge</t>
  </si>
  <si>
    <t>Bleasdale</t>
  </si>
  <si>
    <t>The Cove</t>
  </si>
  <si>
    <t>Ca Coborn Acute Ward</t>
  </si>
  <si>
    <t>Fx Bow Ward</t>
  </si>
  <si>
    <t>Ch Mother And Baby Ward</t>
  </si>
  <si>
    <t>Fx Butterfield Ward</t>
  </si>
  <si>
    <t>4 Bowlers Green Lsu</t>
  </si>
  <si>
    <t>Forest House Adolescent Unit</t>
  </si>
  <si>
    <t>Warren Court Msu</t>
  </si>
  <si>
    <t>Thumbswood Ward</t>
  </si>
  <si>
    <t>Hathor</t>
  </si>
  <si>
    <t>Beech Lsu</t>
  </si>
  <si>
    <t>Haldon</t>
  </si>
  <si>
    <t>Willow House</t>
  </si>
  <si>
    <t>Fir Ward</t>
  </si>
  <si>
    <t>Chalkhill</t>
  </si>
  <si>
    <t>Adderstone-Mandarin Male Mediu</t>
  </si>
  <si>
    <t>Newberry Centre</t>
  </si>
  <si>
    <t>Ward 31a</t>
  </si>
  <si>
    <t>Kdu Cheviot</t>
  </si>
  <si>
    <t>Fraser</t>
  </si>
  <si>
    <t>Lwh Step Down Ward</t>
  </si>
  <si>
    <t>Saddlebridge Recovery Centre</t>
  </si>
  <si>
    <t>Alderley Unit</t>
  </si>
  <si>
    <t>Oaktrees</t>
  </si>
  <si>
    <t>Coral Ward - Ancora House</t>
  </si>
  <si>
    <t>Ryburn</t>
  </si>
  <si>
    <t>Appleton</t>
  </si>
  <si>
    <t>Perinatal Psychiatry Inpatient</t>
  </si>
  <si>
    <t>Ardenleigh - Adriatic</t>
  </si>
  <si>
    <t>Reaside - Avon</t>
  </si>
  <si>
    <t>Barberry - Chamomile</t>
  </si>
  <si>
    <t>Tamarind - Acacia</t>
  </si>
  <si>
    <t>Wentworth House</t>
  </si>
  <si>
    <t>Borrowdale Ward</t>
  </si>
  <si>
    <t>Gardener Unit</t>
  </si>
  <si>
    <t>Pegasus Ward</t>
  </si>
  <si>
    <t>John Denmark Unit</t>
  </si>
  <si>
    <t>Andersen Ward</t>
  </si>
  <si>
    <t>Allington</t>
  </si>
  <si>
    <t>Lwh</t>
  </si>
  <si>
    <t>Ward - Aspen Ward</t>
  </si>
  <si>
    <t>Ward - Eden Unit</t>
  </si>
  <si>
    <t>Huntercombe Edinburgh</t>
  </si>
  <si>
    <t>Baildon Ward</t>
  </si>
  <si>
    <t>Gerry Simon Unit Cedar Ward</t>
  </si>
  <si>
    <t>Nunn Unit</t>
  </si>
  <si>
    <t>Maple</t>
  </si>
  <si>
    <t>Browning</t>
  </si>
  <si>
    <t>Caerphily</t>
  </si>
  <si>
    <t>Arbury Court / Cinnamon</t>
  </si>
  <si>
    <t>Rhodes Wood Hospital / Mymwood Place</t>
  </si>
  <si>
    <t>The Spinney / Hindsford</t>
  </si>
  <si>
    <t>Wellesley / Polden</t>
  </si>
  <si>
    <t>Chadwick Lodge / Berridale</t>
  </si>
  <si>
    <t>Thornford Park / Burghclere</t>
  </si>
  <si>
    <t>Farmfield / Hookwood</t>
  </si>
  <si>
    <t>Potters Bar Camhs / Opal</t>
  </si>
  <si>
    <t>The Farndon Unit / Bolero</t>
  </si>
  <si>
    <t>Braidwood Ward</t>
  </si>
  <si>
    <t>Adams Adu</t>
  </si>
  <si>
    <t>Peakview</t>
  </si>
  <si>
    <t>Kneesworth House / Ermine</t>
  </si>
  <si>
    <t>Stockton Hall / Dalby</t>
  </si>
  <si>
    <t>North London Clinic / Coleridge</t>
  </si>
  <si>
    <t>Suttons Manor / Westleigh Heights</t>
  </si>
  <si>
    <t>Kemple View / Elmhurst</t>
  </si>
  <si>
    <t>The Dene / Elizabeth Anderson</t>
  </si>
  <si>
    <t>Calverton Hill / Newstead</t>
  </si>
  <si>
    <t>Priory Hospital East Midlands / Harris</t>
  </si>
  <si>
    <t>Llanarth Court / Howell</t>
  </si>
  <si>
    <t>Ty Catrin / Roath</t>
  </si>
  <si>
    <t>Oaktree Manor / Maple</t>
  </si>
  <si>
    <t>Lds / St John's House - Redgrave</t>
  </si>
  <si>
    <t>Lds / Burston House - Kestrel</t>
  </si>
  <si>
    <t>Mildmay Oaks / Winchfield</t>
  </si>
  <si>
    <t>Ocean - Acute</t>
  </si>
  <si>
    <t>Meadow View / Cedar</t>
  </si>
  <si>
    <t>Ayr Clinic / Low Green</t>
  </si>
  <si>
    <t>Ticehurst House / Upper Court Hdu</t>
  </si>
  <si>
    <t>Woodbourne / Rowan Ward - Adol Hdu</t>
  </si>
  <si>
    <t>Roehampton / Rh Lower Court</t>
  </si>
  <si>
    <t>Southampton - Marchwood / Southampton Kingfisher</t>
  </si>
  <si>
    <t>North London / Oak Ward</t>
  </si>
  <si>
    <t>Cheadle Royal Hospital / Orchard</t>
  </si>
  <si>
    <t>Bristol / Brunel Ward</t>
  </si>
  <si>
    <t>Blandford / Oak Court</t>
  </si>
  <si>
    <t>North London / North London Lower Court</t>
  </si>
  <si>
    <t>Southampton - Marchwood / Southampton Skylark</t>
  </si>
  <si>
    <t>Glasgow / Gl Tiree</t>
  </si>
  <si>
    <t>Cheadle Royal Hospital / Russell House-Cedar</t>
  </si>
  <si>
    <t>Hdu</t>
  </si>
  <si>
    <t>Als Bracken</t>
  </si>
  <si>
    <t>Longview Ward</t>
  </si>
  <si>
    <t>The Rainbow Unit</t>
  </si>
  <si>
    <t>Newsam Ward 2 Womens Service</t>
  </si>
  <si>
    <t>Riverfields</t>
  </si>
  <si>
    <t>Ld Cheltenham</t>
  </si>
  <si>
    <t>Al Coniston</t>
  </si>
  <si>
    <t>Margaret Oates Mother And Baby Unit Hw</t>
  </si>
  <si>
    <t>Wh Continu</t>
  </si>
  <si>
    <t>Brent</t>
  </si>
  <si>
    <t>Whitlingham Ward</t>
  </si>
  <si>
    <t>Sec Drayton Ward - Msu</t>
  </si>
  <si>
    <t>Camhs O Highfield High Dependency</t>
  </si>
  <si>
    <t>Forensic O Kennet</t>
  </si>
  <si>
    <t>Forensic B Watling</t>
  </si>
  <si>
    <t>Burgess - Bracton</t>
  </si>
  <si>
    <t>Heathlands</t>
  </si>
  <si>
    <t>Ifor Yew Redwoods</t>
  </si>
  <si>
    <t>Ifor Newport Stafford</t>
  </si>
  <si>
    <t>Cardamom Ward</t>
  </si>
  <si>
    <t>The Beacon Centre Enhanced</t>
  </si>
  <si>
    <t>Chesterton Unit</t>
  </si>
  <si>
    <t>Brook Contracting</t>
  </si>
  <si>
    <t>Ns Camhs Oak Adolescent Unit</t>
  </si>
  <si>
    <t>Derwent Unit</t>
  </si>
  <si>
    <t>Ebbw Ward</t>
  </si>
  <si>
    <t>Secure Low Wickham Ip Fairfax</t>
  </si>
  <si>
    <t>Secure Medium Ip Cary</t>
  </si>
  <si>
    <t>Leigh House W2 Ff</t>
  </si>
  <si>
    <t>Secure - Lyndhurst</t>
  </si>
  <si>
    <t>Secure - Moss</t>
  </si>
  <si>
    <t>Secure - Cedar</t>
  </si>
  <si>
    <t>Maplewood 3</t>
  </si>
  <si>
    <t>Childwall Ward</t>
  </si>
  <si>
    <t>Ivy</t>
  </si>
  <si>
    <t>Calder</t>
  </si>
  <si>
    <t>Ca Coborn Picu</t>
  </si>
  <si>
    <t>Fx Broadgate Ward</t>
  </si>
  <si>
    <t>Fx Clissold Ward</t>
  </si>
  <si>
    <t>Mayflower</t>
  </si>
  <si>
    <t>Hazel Ward</t>
  </si>
  <si>
    <t>Elm Ward</t>
  </si>
  <si>
    <t>Adderstone-Swift Female Medium</t>
  </si>
  <si>
    <t>The Evergreen Centre</t>
  </si>
  <si>
    <t>Kdu Lindisfarne</t>
  </si>
  <si>
    <t>Redburn</t>
  </si>
  <si>
    <t>Ashby</t>
  </si>
  <si>
    <t>Indigo Ward - Ancora House</t>
  </si>
  <si>
    <t>Sandal</t>
  </si>
  <si>
    <t>Ardenleigh - Atlantic</t>
  </si>
  <si>
    <t>Reaside - Blythe</t>
  </si>
  <si>
    <t>Barberry - Cilantro</t>
  </si>
  <si>
    <t>Tamarind - Cedar</t>
  </si>
  <si>
    <t>Buttermere Ward</t>
  </si>
  <si>
    <t>Phoenix Ward</t>
  </si>
  <si>
    <t>Ward - Jade Adolescent</t>
  </si>
  <si>
    <t>Ilkley Ward</t>
  </si>
  <si>
    <t>Rehab</t>
  </si>
  <si>
    <t>Gerry Simon Unit Sycamore Ward</t>
  </si>
  <si>
    <t>Hardy</t>
  </si>
  <si>
    <t>Arbury Court / Delamere</t>
  </si>
  <si>
    <t>Rhodes Wood Hospital / Shepherd</t>
  </si>
  <si>
    <t>The Spinney / Lever</t>
  </si>
  <si>
    <t>Wellesley / Quantock</t>
  </si>
  <si>
    <t>Chadwick Lodge / Calder</t>
  </si>
  <si>
    <t>Thornford Park / Chieveley</t>
  </si>
  <si>
    <t>Farmfield / Newdigate Ward 1</t>
  </si>
  <si>
    <t>The Farndon Unit / Cortland</t>
  </si>
  <si>
    <t>Dalston</t>
  </si>
  <si>
    <t>Kneesworth House / Icknield</t>
  </si>
  <si>
    <t>Stockton Hall / Farndale</t>
  </si>
  <si>
    <t>North London Clinic / Keats</t>
  </si>
  <si>
    <t>Kemple View / Kenton</t>
  </si>
  <si>
    <t>The Dene / Michael Shepherd</t>
  </si>
  <si>
    <t>Calverton Hill / Rufford</t>
  </si>
  <si>
    <t>Llanarth Court / Iddon</t>
  </si>
  <si>
    <t>Ty Catrin / Sophia</t>
  </si>
  <si>
    <t>Oaktree Manor / Pine</t>
  </si>
  <si>
    <t>Lds / St John's House - Walsham</t>
  </si>
  <si>
    <t>Lds / Burston House - Rectory</t>
  </si>
  <si>
    <t>Priory Hospital Lincolnshire / Ash</t>
  </si>
  <si>
    <t>Hayes Grove / Ha Lower Court</t>
  </si>
  <si>
    <t>Cheadle Royal Hospital / Woodlands</t>
  </si>
  <si>
    <t>Bristol / Lotus Ward</t>
  </si>
  <si>
    <t>Wedgwood</t>
  </si>
  <si>
    <t>Folkestone Els</t>
  </si>
  <si>
    <t>Als Brook</t>
  </si>
  <si>
    <t>Causeway</t>
  </si>
  <si>
    <t>Sapphire</t>
  </si>
  <si>
    <t>Westerdale</t>
  </si>
  <si>
    <t>Ld Grampian</t>
  </si>
  <si>
    <t>Al Foxton</t>
  </si>
  <si>
    <t>Pegasus</t>
  </si>
  <si>
    <t>Wh Icu</t>
  </si>
  <si>
    <t>Falcon</t>
  </si>
  <si>
    <t>Sec Thorpe Ward - Msu</t>
  </si>
  <si>
    <t>Forensic O Kestrel Ward</t>
  </si>
  <si>
    <t>Crofton - Bracton</t>
  </si>
  <si>
    <t>Irwin</t>
  </si>
  <si>
    <t>Bluebell Old Church</t>
  </si>
  <si>
    <t>Ifor Norton Stafford</t>
  </si>
  <si>
    <t>Derwent Ward Formerly Devon Ward</t>
  </si>
  <si>
    <t>Marlowe Unit</t>
  </si>
  <si>
    <t>Chaffinch Contracting</t>
  </si>
  <si>
    <t>Ns Kent And Medway Adolescent Unit Kmau</t>
  </si>
  <si>
    <t>Greentrees Unit</t>
  </si>
  <si>
    <t>Secure Low Wickham Ip Hopton</t>
  </si>
  <si>
    <t>Secure Medium Ip Kennet</t>
  </si>
  <si>
    <t>Leigh House W3 Ff</t>
  </si>
  <si>
    <t>Secure - Malcolm Faulk</t>
  </si>
  <si>
    <t>Secure - Stewart</t>
  </si>
  <si>
    <t>Secure - Oak</t>
  </si>
  <si>
    <t>Carlyle</t>
  </si>
  <si>
    <t>Maplewood Coniston</t>
  </si>
  <si>
    <t>Dutton</t>
  </si>
  <si>
    <t>Ca Galaxy Ward</t>
  </si>
  <si>
    <t>Fx Clerkenwell Ward</t>
  </si>
  <si>
    <t>Fx Hoxton Active Ward</t>
  </si>
  <si>
    <t>Norfolk And Norwich</t>
  </si>
  <si>
    <t>Chichester House</t>
  </si>
  <si>
    <t>Pine Ward</t>
  </si>
  <si>
    <t>Oak Ward</t>
  </si>
  <si>
    <t>Arnsgil-Lark Male Low Secure</t>
  </si>
  <si>
    <t>Westwood Centre</t>
  </si>
  <si>
    <t>Kdu Wansbeck</t>
  </si>
  <si>
    <t>Redburn Picu</t>
  </si>
  <si>
    <t>Thornhill</t>
  </si>
  <si>
    <t>Chippendale</t>
  </si>
  <si>
    <t>Ardenleigh - Citrine</t>
  </si>
  <si>
    <t>Reaside - Dove</t>
  </si>
  <si>
    <t>Barberry - Jasmine</t>
  </si>
  <si>
    <t>Tamarind - Hibiscus</t>
  </si>
  <si>
    <t>Coniston Ward</t>
  </si>
  <si>
    <t>Ward - Janet Shaw</t>
  </si>
  <si>
    <t>Thornton Ward</t>
  </si>
  <si>
    <t>Gerry Simon Unit Willow Ward</t>
  </si>
  <si>
    <t>Arbury Court / Heathfield</t>
  </si>
  <si>
    <t>The Spinney / Pennington</t>
  </si>
  <si>
    <t>Chadwick Lodge / Deveron</t>
  </si>
  <si>
    <t>Thornford Park / Headley</t>
  </si>
  <si>
    <t>Farmfield / Newdigate Ward 2</t>
  </si>
  <si>
    <t>The Farndon Unit / Darcy</t>
  </si>
  <si>
    <t>Kneesworth House / Orwell</t>
  </si>
  <si>
    <t>Stockton Hall / Fenton</t>
  </si>
  <si>
    <t>Kemple View / Wainwright</t>
  </si>
  <si>
    <t>Llanarth Court / Osbern</t>
  </si>
  <si>
    <t>Ty Catrin / Trelai</t>
  </si>
  <si>
    <t>Oaktree Manor / Redwood</t>
  </si>
  <si>
    <t>Lds / St John's House - Waveney</t>
  </si>
  <si>
    <t>Don</t>
  </si>
  <si>
    <t>Hayes Grove / Keston Ward</t>
  </si>
  <si>
    <t>Bristol / Upper Court</t>
  </si>
  <si>
    <t>Thames</t>
  </si>
  <si>
    <t>Als Fern</t>
  </si>
  <si>
    <t>Dune</t>
  </si>
  <si>
    <t>Newsam Ward 6</t>
  </si>
  <si>
    <t>Ld Kempton</t>
  </si>
  <si>
    <t>Al Ridgeway</t>
  </si>
  <si>
    <t>Wh Rehabil</t>
  </si>
  <si>
    <t>Lea</t>
  </si>
  <si>
    <t>Forensic O Kingfisher Ward</t>
  </si>
  <si>
    <t>Danson - Bracton</t>
  </si>
  <si>
    <t>Ifor Radford</t>
  </si>
  <si>
    <t>Fennel Ward</t>
  </si>
  <si>
    <t>Tennyson Unit</t>
  </si>
  <si>
    <t>Edu - Inpt Ward Eating Disorders</t>
  </si>
  <si>
    <t>Ouse Unit</t>
  </si>
  <si>
    <t>Secure Medium Ip Ladden Brook</t>
  </si>
  <si>
    <t>Secure - Mary Graham</t>
  </si>
  <si>
    <t>Secure - Southfield Highcare</t>
  </si>
  <si>
    <t>Dickens</t>
  </si>
  <si>
    <t>Maplewood Grasmere</t>
  </si>
  <si>
    <t>Olive</t>
  </si>
  <si>
    <t>Elmridge</t>
  </si>
  <si>
    <t>Fx East India Ward</t>
  </si>
  <si>
    <t>Fx Loxford Ward</t>
  </si>
  <si>
    <t>Vega</t>
  </si>
  <si>
    <t>Willow Ward</t>
  </si>
  <si>
    <t>Arnsgill-Mallard</t>
  </si>
  <si>
    <t>Tweed</t>
  </si>
  <si>
    <t>Riding</t>
  </si>
  <si>
    <t>Hepworth</t>
  </si>
  <si>
    <t>Ardenleigh - Coral</t>
  </si>
  <si>
    <t>Reaside - Kennet</t>
  </si>
  <si>
    <t>Tamarind - Laurel</t>
  </si>
  <si>
    <t>Delaney Ward</t>
  </si>
  <si>
    <t>Ward - Malvern Unit</t>
  </si>
  <si>
    <t>Thronton Ward</t>
  </si>
  <si>
    <t>Arbury Court / Oakmere</t>
  </si>
  <si>
    <t>The Spinney / Rivington</t>
  </si>
  <si>
    <t>Chadwick Lodge / Eden</t>
  </si>
  <si>
    <t>Thornford Park / Hermitage</t>
  </si>
  <si>
    <t>Farmfield / Rusper</t>
  </si>
  <si>
    <t>The Farndon Unit / Ruby Frost</t>
  </si>
  <si>
    <t>Kneesworth House / Wimpole</t>
  </si>
  <si>
    <t>Stockton Hall / Hambleton</t>
  </si>
  <si>
    <t>Llanarth Court / Teilo</t>
  </si>
  <si>
    <t>Ty Catrin / Victoria</t>
  </si>
  <si>
    <t>Oaktree Manor / Rowan</t>
  </si>
  <si>
    <t>Esk</t>
  </si>
  <si>
    <t>Als Maple</t>
  </si>
  <si>
    <t>Forest</t>
  </si>
  <si>
    <t>Ld Newmarket</t>
  </si>
  <si>
    <t>Al Rutland</t>
  </si>
  <si>
    <t>Thurland Ward</t>
  </si>
  <si>
    <t>Wh The Lodges</t>
  </si>
  <si>
    <t>Windrush</t>
  </si>
  <si>
    <t>Melroseadd</t>
  </si>
  <si>
    <t>Forensic O Lambourn House</t>
  </si>
  <si>
    <t>Heath - Cb Bracton</t>
  </si>
  <si>
    <t>Halswell</t>
  </si>
  <si>
    <t>Juniper</t>
  </si>
  <si>
    <t>Effra Contracting</t>
  </si>
  <si>
    <t>Southwest Lodge</t>
  </si>
  <si>
    <t>Secure Medium Ip Severn</t>
  </si>
  <si>
    <t>Secure - Meon Valley</t>
  </si>
  <si>
    <t>Secure - Willow Lodge</t>
  </si>
  <si>
    <t>Gibbon</t>
  </si>
  <si>
    <t>Maplewood Newton</t>
  </si>
  <si>
    <t>Fx Limehouse Ward Short Stay</t>
  </si>
  <si>
    <t>Fx Woodberry Ward</t>
  </si>
  <si>
    <t>Arnsgill-Sandpiper</t>
  </si>
  <si>
    <t>Stephenson</t>
  </si>
  <si>
    <t>Ardenleigh - Pacific</t>
  </si>
  <si>
    <t>Reaside - Severn</t>
  </si>
  <si>
    <t>Tamarind - Lobelia</t>
  </si>
  <si>
    <t>Derwent Ward</t>
  </si>
  <si>
    <t>Ward - Snowdon Unit</t>
  </si>
  <si>
    <t>The Spinney / Shevington</t>
  </si>
  <si>
    <t>Chadwick Lodge / Jordan</t>
  </si>
  <si>
    <t>Thornford Park / Highclere</t>
  </si>
  <si>
    <t>Stockton Hall / Kirby</t>
  </si>
  <si>
    <t>Llanarth Court / Treowen</t>
  </si>
  <si>
    <t>Oaktree Manor / Yellowwood</t>
  </si>
  <si>
    <t>Foss</t>
  </si>
  <si>
    <t>Fuji</t>
  </si>
  <si>
    <t>Mh Adwick</t>
  </si>
  <si>
    <t>Al Tamar</t>
  </si>
  <si>
    <t>Trent Unit</t>
  </si>
  <si>
    <t>Forensic O Wenric</t>
  </si>
  <si>
    <t>Joydens - Bracton</t>
  </si>
  <si>
    <t>Mint Ward</t>
  </si>
  <si>
    <t>Secure Medium Ip Teign</t>
  </si>
  <si>
    <t>Maplewood Slaidburn</t>
  </si>
  <si>
    <t>Fairsnape</t>
  </si>
  <si>
    <t>Fx Ludgate Ward</t>
  </si>
  <si>
    <t>Blakey-Harrier</t>
  </si>
  <si>
    <t>Priestley</t>
  </si>
  <si>
    <t>Ardenleigh - Tourmaline</t>
  </si>
  <si>
    <t>Reaside - Swift</t>
  </si>
  <si>
    <t>Tamarind - Myrtle</t>
  </si>
  <si>
    <t>Dovedale Ward</t>
  </si>
  <si>
    <t>Chadwick Lodge / Kenly</t>
  </si>
  <si>
    <t>Thornford Park / Kingsclere</t>
  </si>
  <si>
    <t>Stockton Hall / Kyme</t>
  </si>
  <si>
    <t>Gill</t>
  </si>
  <si>
    <t>Als Meadow</t>
  </si>
  <si>
    <t>Lagoon</t>
  </si>
  <si>
    <t>Mh Alford</t>
  </si>
  <si>
    <t>Al Thornton</t>
  </si>
  <si>
    <t>Parklandadd</t>
  </si>
  <si>
    <t>Ld Forensic Evenlode</t>
  </si>
  <si>
    <t>Paprika Ward</t>
  </si>
  <si>
    <t>Norbury Contracting</t>
  </si>
  <si>
    <t>Ullswater House</t>
  </si>
  <si>
    <t>Secure Medium Ip Wellow</t>
  </si>
  <si>
    <t>Keats</t>
  </si>
  <si>
    <t>West Drive Low Secure</t>
  </si>
  <si>
    <t>Fellside East</t>
  </si>
  <si>
    <t>Fx Morrison Ward</t>
  </si>
  <si>
    <t>Blakey-Hawk</t>
  </si>
  <si>
    <t>Waterton</t>
  </si>
  <si>
    <t>Reaside - Trent</t>
  </si>
  <si>
    <t>Tamarind - Sycamore</t>
  </si>
  <si>
    <t>Eskdale Ward</t>
  </si>
  <si>
    <t>Chadwick Lodge / Lymington</t>
  </si>
  <si>
    <t>Thornford Park / Theale</t>
  </si>
  <si>
    <t>Hebble</t>
  </si>
  <si>
    <t>Als Sycamore</t>
  </si>
  <si>
    <t>Mh Blake</t>
  </si>
  <si>
    <t>Seacole Ocd/Bdd</t>
  </si>
  <si>
    <t>Sage Ward</t>
  </si>
  <si>
    <t>Ns Acorn Lodge Children's Unit</t>
  </si>
  <si>
    <t>Lawrence</t>
  </si>
  <si>
    <t>Woodview Ward 1</t>
  </si>
  <si>
    <t>Fellside West</t>
  </si>
  <si>
    <t>Fx Shoreditch Ld Ward</t>
  </si>
  <si>
    <t>Dalesway-Newtondale</t>
  </si>
  <si>
    <t>Ferndale Ward</t>
  </si>
  <si>
    <t>Wilton</t>
  </si>
  <si>
    <t>Mh Bonnard</t>
  </si>
  <si>
    <t>Shaftesbury Msu Rehab Flat</t>
  </si>
  <si>
    <t>Seacole East Ward</t>
  </si>
  <si>
    <t>Ns Bethlem Adolescent Unit</t>
  </si>
  <si>
    <t>Newman</t>
  </si>
  <si>
    <t>Woodview Ward 2</t>
  </si>
  <si>
    <t>Forest Beck</t>
  </si>
  <si>
    <t>Fx Victoria Ward</t>
  </si>
  <si>
    <t>Fld Rp Kestrel Asd</t>
  </si>
  <si>
    <t>Hayeswater Ward</t>
  </si>
  <si>
    <t>Mh Burne</t>
  </si>
  <si>
    <t>Turner</t>
  </si>
  <si>
    <t>Severn Saffron Ward</t>
  </si>
  <si>
    <t>Ns Camhs Adolescent Picu</t>
  </si>
  <si>
    <t>Owen</t>
  </si>
  <si>
    <t>Woodview Ward 3</t>
  </si>
  <si>
    <t>Greenside</t>
  </si>
  <si>
    <t>Fx West Ferry Ward</t>
  </si>
  <si>
    <t>Fld Rp Kite Asd</t>
  </si>
  <si>
    <t>Isherwood Ward</t>
  </si>
  <si>
    <t>Mh Cambridge</t>
  </si>
  <si>
    <t>Wisteria Ed Inpatient Camhs</t>
  </si>
  <si>
    <t>Tamarind</t>
  </si>
  <si>
    <t>Perinatal - Inpt Ward/Parenting Assessment</t>
  </si>
  <si>
    <t>Ruskin</t>
  </si>
  <si>
    <t>Fld Rp Thistle Med Sec</t>
  </si>
  <si>
    <t>Keswick Ward</t>
  </si>
  <si>
    <t>Mh Canterbury</t>
  </si>
  <si>
    <t>Spring Contracting</t>
  </si>
  <si>
    <t>Langden</t>
  </si>
  <si>
    <t>Leystone-Brambling</t>
  </si>
  <si>
    <t>Loweswater Ward</t>
  </si>
  <si>
    <t>Wizard House</t>
  </si>
  <si>
    <t>Mh Erskine</t>
  </si>
  <si>
    <t>Thames Contracting</t>
  </si>
  <si>
    <t>Mallowdale</t>
  </si>
  <si>
    <t>Northdale-Hawthorn</t>
  </si>
  <si>
    <t>Newlands Ward</t>
  </si>
  <si>
    <t>Pd Brecon</t>
  </si>
  <si>
    <t>Marshaw</t>
  </si>
  <si>
    <t>Northdale-Runswick</t>
  </si>
  <si>
    <t>Rydal Ward</t>
  </si>
  <si>
    <t>Pd Cheviot</t>
  </si>
  <si>
    <t>Whinfell</t>
  </si>
  <si>
    <t>Rudland-Clover</t>
  </si>
  <si>
    <t>Silverdale Ward</t>
  </si>
  <si>
    <t>Mmh Church</t>
  </si>
  <si>
    <t>Pd Cotswold</t>
  </si>
  <si>
    <t>Rudland-Ivy</t>
  </si>
  <si>
    <t>Ullswater Ward</t>
  </si>
  <si>
    <t>Pd Eden</t>
  </si>
  <si>
    <t>Whinstone -Jay Male Low Secure</t>
  </si>
  <si>
    <t>Pd Evans</t>
  </si>
  <si>
    <t>Whinstone-Linnet</t>
  </si>
  <si>
    <t>Mmh Fenwick</t>
  </si>
  <si>
    <t>Pd Hambleton</t>
  </si>
  <si>
    <t>Whinstone-Merlin</t>
  </si>
  <si>
    <t>Pd Malvern</t>
  </si>
  <si>
    <t>Whinstone-Nightingale</t>
  </si>
  <si>
    <t>Pd Quantock</t>
  </si>
  <si>
    <t>Ws Coral</t>
  </si>
  <si>
    <t>Ws Emerald</t>
  </si>
  <si>
    <t>Ws Jade</t>
  </si>
  <si>
    <t>Ws Ruby</t>
  </si>
  <si>
    <t>Ws Topaz</t>
  </si>
  <si>
    <t>Newmarket House Healthcare LTD</t>
  </si>
  <si>
    <t>Essex Partnership University NHS Foundation Trust</t>
  </si>
  <si>
    <t>Carlton Court</t>
  </si>
  <si>
    <t>Northgate Hospital Site</t>
  </si>
  <si>
    <t>Reassignment surgery</t>
  </si>
  <si>
    <t>Community Outreach</t>
  </si>
  <si>
    <t>PICU</t>
  </si>
  <si>
    <t>ASD assessment</t>
  </si>
  <si>
    <t>ASD treatment</t>
  </si>
  <si>
    <t>Outpatient - Environmental Controls</t>
  </si>
  <si>
    <t>Outpatient Follow Up</t>
  </si>
  <si>
    <t>NCBPS22S/PILOT_FADULT</t>
  </si>
  <si>
    <t>NCBPS05E/OP_ENVIRONMENTAL</t>
  </si>
  <si>
    <t>NCBPS05E/OP_ENVIRONMENTAL (Outpatient - Environmental Controls )</t>
  </si>
  <si>
    <t>720</t>
  </si>
  <si>
    <t/>
  </si>
  <si>
    <t>NCBPS22EOutreach</t>
  </si>
  <si>
    <t>100</t>
  </si>
  <si>
    <t>NCBPS22ZReassignment surgery</t>
  </si>
  <si>
    <t>710</t>
  </si>
  <si>
    <t>711</t>
  </si>
  <si>
    <t>NCBPS22BCommunity Outreach</t>
  </si>
  <si>
    <t>724</t>
  </si>
  <si>
    <t>NCBPS22POutreach</t>
  </si>
  <si>
    <t>712</t>
  </si>
  <si>
    <t>NCBPS23OPICU</t>
  </si>
  <si>
    <t>NCBPS23VASD assessment</t>
  </si>
  <si>
    <t>NCBPS23VASD treatment</t>
  </si>
  <si>
    <t>999</t>
  </si>
  <si>
    <t>NCBPS05EOutpatient - Environmental Controls</t>
  </si>
  <si>
    <t>NCBPS08YOutpatient Follow Up</t>
  </si>
  <si>
    <t>The Cove - CAMHS exc ED</t>
  </si>
  <si>
    <t>Brighton Hove Camhs / Brighton Hove Camhs</t>
  </si>
  <si>
    <t>Newsam Ward 2 Assess Treat</t>
  </si>
  <si>
    <t>Mill Lodge Camhs Inpatient</t>
  </si>
  <si>
    <t>Kedleston Unit Curzon Ward</t>
  </si>
  <si>
    <t>Hayes Grove / Adult Edu Progression/Trans</t>
  </si>
  <si>
    <t>Hazelwood - Cb Memorial</t>
  </si>
  <si>
    <t>Kedleston Unit Scarsdale Ward</t>
  </si>
  <si>
    <t>Lishman - Inpt Ward Neuropsychiatry Brain Injury</t>
  </si>
  <si>
    <r>
      <t xml:space="preserve">•  All Specialised Mental Health Service Category Code's and Currencies updated to </t>
    </r>
    <r>
      <rPr>
        <b/>
        <sz val="11"/>
        <color theme="1"/>
        <rFont val="Calibri"/>
        <family val="2"/>
        <scheme val="minor"/>
      </rPr>
      <t>UPPERCASE</t>
    </r>
    <r>
      <rPr>
        <sz val="11"/>
        <color theme="1"/>
        <rFont val="Calibri"/>
        <family val="2"/>
        <scheme val="minor"/>
      </rPr>
      <t xml:space="preserve"> in alignment with the NHS Data Dictionary</t>
    </r>
  </si>
  <si>
    <t>Service Categories 19_20 Tab, Mental Health PAM Template and Beds Tab</t>
  </si>
  <si>
    <t>•   Dataset fields relabelled in alignment with NHS Data Dictionary and NHS England Website (Specialised Service Code, Specialised Service Code Description, Specialised Mental Health Service Category Code,  Specialised Mental Health Service Category Description, Point of Delivery Code and Activity Treatment Function Code)</t>
  </si>
  <si>
    <t>•   Cosmetic changes to service specification numbers and Specialised Service Code Description and ensure alignment to NHS England website.</t>
  </si>
  <si>
    <t>•  Updated NCBPS22F-SEVERE OBSESSIVE COMPULSIVE DISORDER AND BODY DYSMORPHIC DISORDER to 'NCBPS22F-SEVERE OBSESSIVE COMPULSIVE DISORDER AND BODY DYSMORPHIC DISORDER (ADULT)' and inclusion of a new Specialised Service Code added as 'NCBPS22H-SEVERE OBSESSIVE COMPULSIVE DISORDER AND BODY DYSMORPHIC DISORDER (CHILD)' to create the distinction of service line against Adults and Children.</t>
  </si>
  <si>
    <t>NCBPSYYY</t>
  </si>
  <si>
    <t>NCBPSYYY/SMHEPOC</t>
  </si>
  <si>
    <t>NCBPSXXX/SMHOTHER</t>
  </si>
  <si>
    <t>SPECIALISED MENTAL HEALTH SERVICES EXCEPTIONAL PACKAGES OF CARE</t>
  </si>
  <si>
    <t>NONE (SPECIALISED SERVICE BUT NOT ATTRIBUTABLE)</t>
  </si>
  <si>
    <t>NCBPSYYYInpatient only - in accordance with guidance</t>
  </si>
  <si>
    <t>NCBPSXXXOther</t>
  </si>
  <si>
    <t>Version 1.0</t>
  </si>
  <si>
    <t xml:space="preserve"> Price Activity Matrix (PAM) Reporting Specification - NHS England Specialised Mental Health (SMH)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</si>
</sst>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43" formatCode="_-* #,##0.00_-;\-* #,##0.00_-;_-* &quot;-&quot;??_-;_-@_-"/>
    <numFmt numFmtId="164" formatCode="#,##0;[Red]\(#,##0\)"/>
    <numFmt numFmtId="165" formatCode="&quot;£&quot;#,##0.00"/>
    <numFmt numFmtId="166"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color rgb="FF000000"/>
      <name val="Century Gothic"/>
      <family val="2"/>
    </font>
    <font>
      <sz val="12"/>
      <color rgb="FF000000"/>
      <name val="Times New Roman"/>
      <family val="1"/>
    </font>
    <font>
      <sz val="11"/>
      <color rgb="FF000000"/>
      <name val="Calibri"/>
      <family val="2"/>
      <scheme val="minor"/>
    </font>
    <font>
      <b/>
      <sz val="18"/>
      <color theme="0"/>
      <name val="Calibri"/>
      <family val="2"/>
    </font>
    <font>
      <i/>
      <sz val="11"/>
      <color theme="1"/>
      <name val="Calibri"/>
      <family val="2"/>
      <scheme val="minor"/>
    </font>
    <font>
      <sz val="11"/>
      <color theme="1"/>
      <name val="Calibri"/>
      <family val="2"/>
    </font>
    <font>
      <i/>
      <sz val="11"/>
      <color theme="1"/>
      <name val="Calibri"/>
      <family val="2"/>
    </font>
    <font>
      <b/>
      <sz val="16"/>
      <color theme="1"/>
      <name val="Calibri"/>
      <family val="2"/>
      <scheme val="minor"/>
    </font>
    <font>
      <b/>
      <u/>
      <sz val="14"/>
      <color theme="1"/>
      <name val="Calibri"/>
      <family val="2"/>
      <scheme val="minor"/>
    </font>
    <font>
      <sz val="12"/>
      <name val="Calibri"/>
      <family val="2"/>
      <scheme val="minor"/>
    </font>
    <font>
      <sz val="20"/>
      <color theme="1"/>
      <name val="Calibri"/>
      <family val="2"/>
      <scheme val="minor"/>
    </font>
    <font>
      <b/>
      <i/>
      <sz val="26"/>
      <color theme="1"/>
      <name val="Calibri"/>
      <family val="2"/>
      <scheme val="minor"/>
    </font>
    <font>
      <b/>
      <i/>
      <sz val="36"/>
      <color theme="1"/>
      <name val="Calibri"/>
      <family val="2"/>
      <scheme val="minor"/>
    </font>
    <font>
      <b/>
      <sz val="20"/>
      <color theme="1"/>
      <name val="Calibri"/>
      <family val="2"/>
      <scheme val="minor"/>
    </font>
    <font>
      <i/>
      <sz val="20"/>
      <color theme="1"/>
      <name val="Calibri"/>
      <family val="2"/>
      <scheme val="minor"/>
    </font>
    <font>
      <b/>
      <sz val="11"/>
      <color theme="1"/>
      <name val="Calibri"/>
      <family val="2"/>
    </font>
    <font>
      <b/>
      <sz val="11"/>
      <color indexed="8"/>
      <name val="Calibri"/>
      <family val="2"/>
    </font>
    <font>
      <b/>
      <u/>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8F9D7"/>
        <bgColor indexed="64"/>
      </patternFill>
    </fill>
    <fill>
      <patternFill patternType="solid">
        <fgColor theme="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rgb="FF96C8FA"/>
        <bgColor indexed="64"/>
      </patternFill>
    </fill>
    <fill>
      <patternFill patternType="solid">
        <fgColor indexed="44"/>
        <bgColor indexed="64"/>
      </patternFill>
    </fill>
    <fill>
      <patternFill patternType="solid">
        <fgColor theme="6"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7">
    <xf numFmtId="0" fontId="0" fillId="0" borderId="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 fillId="0" borderId="0"/>
    <xf numFmtId="0" fontId="3" fillId="0" borderId="0"/>
    <xf numFmtId="0" fontId="1" fillId="0" borderId="0"/>
    <xf numFmtId="0" fontId="1" fillId="0" borderId="0"/>
    <xf numFmtId="0" fontId="1" fillId="0" borderId="0"/>
    <xf numFmtId="40" fontId="6" fillId="2" borderId="0">
      <alignment horizontal="right"/>
    </xf>
    <xf numFmtId="0" fontId="7" fillId="2" borderId="0">
      <alignment horizontal="right"/>
    </xf>
    <xf numFmtId="0" fontId="8" fillId="2" borderId="2"/>
    <xf numFmtId="0" fontId="8" fillId="0" borderId="0" applyBorder="0">
      <alignment horizontal="centerContinuous"/>
    </xf>
    <xf numFmtId="0" fontId="9" fillId="0" borderId="0" applyBorder="0">
      <alignment horizontal="centerContinuous"/>
    </xf>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cellStyleXfs>
  <cellXfs count="334">
    <xf numFmtId="0" fontId="0" fillId="0" borderId="0" xfId="0"/>
    <xf numFmtId="0" fontId="2" fillId="0" borderId="0" xfId="0" applyFont="1"/>
    <xf numFmtId="0" fontId="0" fillId="0" borderId="4" xfId="0" applyBorder="1" applyAlignment="1">
      <alignment wrapText="1"/>
    </xf>
    <xf numFmtId="0" fontId="11" fillId="0" borderId="0" xfId="0" applyFont="1"/>
    <xf numFmtId="164" fontId="0" fillId="0" borderId="7" xfId="0" applyNumberFormat="1" applyFont="1" applyBorder="1" applyAlignment="1" applyProtection="1">
      <alignment horizontal="left" wrapText="1"/>
      <protection locked="0"/>
    </xf>
    <xf numFmtId="0" fontId="0" fillId="0" borderId="0" xfId="0"/>
    <xf numFmtId="0" fontId="14" fillId="0" borderId="0" xfId="0" applyFont="1" applyAlignment="1">
      <alignment vertical="center"/>
    </xf>
    <xf numFmtId="0" fontId="15" fillId="0" borderId="0" xfId="0" applyFont="1" applyAlignment="1">
      <alignment vertical="center"/>
    </xf>
    <xf numFmtId="0" fontId="0" fillId="0" borderId="0" xfId="0" applyFont="1" applyFill="1" applyBorder="1"/>
    <xf numFmtId="0" fontId="0" fillId="0" borderId="0" xfId="0" applyBorder="1"/>
    <xf numFmtId="0" fontId="16" fillId="0" borderId="12" xfId="0" applyFont="1" applyBorder="1" applyAlignment="1">
      <alignment vertical="center" wrapText="1"/>
    </xf>
    <xf numFmtId="0" fontId="0" fillId="0" borderId="1" xfId="0" applyBorder="1"/>
    <xf numFmtId="0" fontId="0" fillId="0" borderId="14" xfId="0" applyBorder="1"/>
    <xf numFmtId="0" fontId="11" fillId="3" borderId="0" xfId="0" applyFont="1" applyFill="1"/>
    <xf numFmtId="0" fontId="10" fillId="0" borderId="0" xfId="0" applyFont="1"/>
    <xf numFmtId="0" fontId="18" fillId="0" borderId="0" xfId="0" applyFont="1"/>
    <xf numFmtId="0" fontId="20" fillId="0" borderId="0" xfId="0" applyFont="1" applyAlignment="1"/>
    <xf numFmtId="0" fontId="19" fillId="0" borderId="0" xfId="0" applyFont="1" applyAlignment="1">
      <alignment wrapText="1"/>
    </xf>
    <xf numFmtId="0" fontId="21" fillId="0" borderId="0" xfId="0" applyFont="1"/>
    <xf numFmtId="0" fontId="2" fillId="8" borderId="1" xfId="0" applyFont="1" applyFill="1" applyBorder="1" applyAlignment="1">
      <alignment wrapText="1"/>
    </xf>
    <xf numFmtId="0" fontId="2" fillId="8" borderId="1" xfId="0" applyFont="1" applyFill="1" applyBorder="1"/>
    <xf numFmtId="0" fontId="0" fillId="0" borderId="27" xfId="0" applyBorder="1"/>
    <xf numFmtId="0" fontId="22" fillId="0" borderId="0" xfId="0" applyFont="1"/>
    <xf numFmtId="0" fontId="0" fillId="0" borderId="0" xfId="0"/>
    <xf numFmtId="0" fontId="0" fillId="0" borderId="0" xfId="0" applyBorder="1" applyAlignment="1">
      <alignment wrapText="1"/>
    </xf>
    <xf numFmtId="0" fontId="0" fillId="0" borderId="0" xfId="0" applyBorder="1" applyAlignment="1">
      <alignment horizontal="left" wrapText="1"/>
    </xf>
    <xf numFmtId="0" fontId="0" fillId="0" borderId="1" xfId="0" applyBorder="1"/>
    <xf numFmtId="0" fontId="0" fillId="0" borderId="5"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0" xfId="0" applyAlignment="1"/>
    <xf numFmtId="0" fontId="0" fillId="0" borderId="27" xfId="0" applyBorder="1"/>
    <xf numFmtId="0" fontId="0" fillId="0" borderId="6"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 xfId="0" applyBorder="1" applyAlignment="1">
      <alignment wrapText="1"/>
    </xf>
    <xf numFmtId="0" fontId="0" fillId="0" borderId="0" xfId="0" applyFill="1"/>
    <xf numFmtId="0" fontId="11" fillId="0" borderId="26" xfId="0" applyFont="1" applyFill="1" applyBorder="1" applyAlignment="1"/>
    <xf numFmtId="0" fontId="11" fillId="0" borderId="0" xfId="0" applyFont="1" applyFill="1"/>
    <xf numFmtId="164" fontId="12" fillId="5" borderId="15" xfId="0" applyNumberFormat="1" applyFont="1" applyFill="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164" fontId="11" fillId="5" borderId="18" xfId="0" applyNumberFormat="1" applyFont="1" applyFill="1" applyBorder="1" applyAlignment="1">
      <alignment horizontal="center" vertical="center" wrapText="1"/>
    </xf>
    <xf numFmtId="164" fontId="11" fillId="5" borderId="19" xfId="0" applyNumberFormat="1" applyFont="1" applyFill="1" applyBorder="1" applyAlignment="1" applyProtection="1">
      <alignment horizontal="center" vertical="center" wrapText="1"/>
      <protection locked="0"/>
    </xf>
    <xf numFmtId="164" fontId="11" fillId="5" borderId="20" xfId="0" applyNumberFormat="1" applyFont="1" applyFill="1" applyBorder="1" applyAlignment="1">
      <alignment horizontal="center" vertical="center" wrapText="1"/>
    </xf>
    <xf numFmtId="0" fontId="24" fillId="0" borderId="0" xfId="0" applyFont="1"/>
    <xf numFmtId="0" fontId="24" fillId="0" borderId="0" xfId="0" applyFont="1" applyFill="1"/>
    <xf numFmtId="0" fontId="24" fillId="0" borderId="0" xfId="0" applyFont="1" applyAlignment="1">
      <alignment horizontal="center"/>
    </xf>
    <xf numFmtId="0" fontId="11" fillId="5" borderId="3" xfId="0" applyFont="1" applyFill="1" applyBorder="1" applyAlignment="1">
      <alignment horizontal="center" vertical="center" wrapText="1"/>
    </xf>
    <xf numFmtId="0" fontId="11" fillId="0" borderId="0" xfId="0" applyFont="1" applyAlignment="1">
      <alignment vertical="center" wrapText="1"/>
    </xf>
    <xf numFmtId="0" fontId="24" fillId="0" borderId="0" xfId="0" applyFont="1" applyFill="1" applyBorder="1" applyAlignment="1"/>
    <xf numFmtId="0" fontId="0" fillId="0" borderId="0" xfId="0" applyAlignment="1">
      <alignment horizontal="left"/>
    </xf>
    <xf numFmtId="0" fontId="0" fillId="0" borderId="0" xfId="0"/>
    <xf numFmtId="164" fontId="23" fillId="5" borderId="15" xfId="0" applyNumberFormat="1" applyFont="1" applyFill="1" applyBorder="1" applyAlignment="1">
      <alignment horizontal="center" vertical="center" wrapText="1"/>
    </xf>
    <xf numFmtId="0" fontId="0" fillId="0" borderId="0" xfId="0"/>
    <xf numFmtId="42" fontId="12" fillId="5" borderId="16" xfId="0" applyNumberFormat="1" applyFont="1" applyFill="1" applyBorder="1" applyAlignment="1">
      <alignment horizontal="center" vertical="center" wrapText="1"/>
    </xf>
    <xf numFmtId="0" fontId="24" fillId="0" borderId="0" xfId="0" applyFont="1" applyFill="1" applyAlignment="1">
      <alignment horizontal="center"/>
    </xf>
    <xf numFmtId="0" fontId="11" fillId="0" borderId="0" xfId="0" applyFont="1" applyFill="1" applyAlignment="1">
      <alignment horizontal="center"/>
    </xf>
    <xf numFmtId="164" fontId="23" fillId="5" borderId="19" xfId="0" applyNumberFormat="1" applyFont="1" applyFill="1" applyBorder="1" applyAlignment="1">
      <alignment horizontal="center" vertical="center" wrapText="1"/>
    </xf>
    <xf numFmtId="0" fontId="0" fillId="0" borderId="0" xfId="0" applyAlignment="1">
      <alignment horizontal="center"/>
    </xf>
    <xf numFmtId="0" fontId="24"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0" fillId="0" borderId="1"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0" xfId="0" applyFill="1" applyBorder="1"/>
    <xf numFmtId="0" fontId="11" fillId="5" borderId="10"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3" fontId="24" fillId="0" borderId="0" xfId="0" applyNumberFormat="1" applyFont="1"/>
    <xf numFmtId="3" fontId="24" fillId="0" borderId="0" xfId="0" applyNumberFormat="1" applyFont="1" applyFill="1"/>
    <xf numFmtId="3" fontId="11" fillId="0" borderId="0" xfId="0" applyNumberFormat="1" applyFont="1" applyFill="1"/>
    <xf numFmtId="3" fontId="11" fillId="5" borderId="19" xfId="0" applyNumberFormat="1" applyFont="1" applyFill="1" applyBorder="1" applyAlignment="1">
      <alignment horizontal="center" vertical="center" wrapText="1"/>
    </xf>
    <xf numFmtId="3" fontId="11" fillId="0" borderId="0" xfId="0" applyNumberFormat="1" applyFont="1"/>
    <xf numFmtId="165" fontId="24" fillId="0" borderId="0" xfId="0" applyNumberFormat="1" applyFont="1"/>
    <xf numFmtId="165" fontId="24" fillId="0" borderId="0" xfId="0" applyNumberFormat="1" applyFont="1" applyFill="1"/>
    <xf numFmtId="165" fontId="11" fillId="0" borderId="0" xfId="0" applyNumberFormat="1" applyFont="1" applyFill="1"/>
    <xf numFmtId="165" fontId="11" fillId="5" borderId="19" xfId="0" applyNumberFormat="1" applyFont="1" applyFill="1" applyBorder="1" applyAlignment="1">
      <alignment horizontal="center" vertical="center" wrapText="1"/>
    </xf>
    <xf numFmtId="165" fontId="11" fillId="0" borderId="0" xfId="0" applyNumberFormat="1" applyFont="1"/>
    <xf numFmtId="10" fontId="24" fillId="0" borderId="0" xfId="0" applyNumberFormat="1" applyFont="1"/>
    <xf numFmtId="10" fontId="24" fillId="0" borderId="0" xfId="0" applyNumberFormat="1" applyFont="1" applyFill="1"/>
    <xf numFmtId="10" fontId="11" fillId="0" borderId="0" xfId="0" applyNumberFormat="1" applyFont="1" applyFill="1"/>
    <xf numFmtId="10" fontId="11" fillId="0" borderId="0" xfId="0" applyNumberFormat="1" applyFont="1"/>
    <xf numFmtId="166" fontId="24" fillId="0" borderId="0" xfId="0" applyNumberFormat="1" applyFont="1"/>
    <xf numFmtId="166" fontId="24" fillId="0" borderId="0" xfId="0" applyNumberFormat="1" applyFont="1" applyFill="1" applyBorder="1" applyAlignment="1"/>
    <xf numFmtId="166" fontId="11" fillId="0" borderId="26" xfId="0" applyNumberFormat="1" applyFont="1" applyFill="1" applyBorder="1" applyAlignment="1"/>
    <xf numFmtId="166" fontId="11" fillId="0" borderId="0" xfId="0" applyNumberFormat="1" applyFont="1" applyFill="1" applyBorder="1" applyAlignment="1">
      <alignment horizontal="center"/>
    </xf>
    <xf numFmtId="166" fontId="11" fillId="0" borderId="0" xfId="0" applyNumberFormat="1" applyFont="1"/>
    <xf numFmtId="0" fontId="21" fillId="0" borderId="0" xfId="0" applyFont="1" applyAlignment="1">
      <alignment horizontal="center"/>
    </xf>
    <xf numFmtId="0" fontId="0" fillId="0" borderId="0" xfId="0" applyFont="1"/>
    <xf numFmtId="0" fontId="10" fillId="8" borderId="1" xfId="0" applyFont="1" applyFill="1" applyBorder="1" applyAlignment="1">
      <alignment wrapText="1"/>
    </xf>
    <xf numFmtId="0" fontId="2" fillId="0" borderId="1" xfId="0" applyFont="1" applyFill="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0" fillId="3" borderId="1" xfId="0" applyFill="1" applyBorder="1" applyAlignment="1">
      <alignment wrapText="1"/>
    </xf>
    <xf numFmtId="0" fontId="19" fillId="0" borderId="0" xfId="0" applyFont="1" applyAlignment="1">
      <alignment horizontal="left" wrapText="1"/>
    </xf>
    <xf numFmtId="0" fontId="10" fillId="4" borderId="3" xfId="0" applyFont="1" applyFill="1" applyBorder="1" applyAlignment="1">
      <alignment horizontal="center" wrapText="1"/>
    </xf>
    <xf numFmtId="0" fontId="0" fillId="0" borderId="5" xfId="0" applyBorder="1" applyAlignment="1">
      <alignment wrapText="1"/>
    </xf>
    <xf numFmtId="0" fontId="0" fillId="0" borderId="8" xfId="0" applyBorder="1" applyAlignment="1">
      <alignment wrapText="1"/>
    </xf>
    <xf numFmtId="0" fontId="13" fillId="0" borderId="4" xfId="0" applyFont="1" applyBorder="1" applyAlignment="1">
      <alignment wrapText="1"/>
    </xf>
    <xf numFmtId="0" fontId="13" fillId="3" borderId="4" xfId="0" applyFont="1" applyFill="1" applyBorder="1" applyAlignment="1">
      <alignment wrapText="1"/>
    </xf>
    <xf numFmtId="0" fontId="0" fillId="0" borderId="5"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7" xfId="0" applyFill="1" applyBorder="1" applyAlignment="1">
      <alignment wrapText="1"/>
    </xf>
    <xf numFmtId="0" fontId="0" fillId="0" borderId="4" xfId="0" applyFill="1" applyBorder="1" applyAlignment="1">
      <alignment wrapText="1"/>
    </xf>
    <xf numFmtId="0" fontId="0" fillId="0" borderId="8" xfId="0" applyFill="1" applyBorder="1" applyAlignment="1">
      <alignment wrapText="1"/>
    </xf>
    <xf numFmtId="0" fontId="0" fillId="0" borderId="12" xfId="0" applyBorder="1" applyAlignment="1">
      <alignment wrapText="1"/>
    </xf>
    <xf numFmtId="0" fontId="0" fillId="0" borderId="3" xfId="0" applyFill="1" applyBorder="1" applyAlignment="1">
      <alignment horizontal="center" vertical="center" wrapText="1"/>
    </xf>
    <xf numFmtId="0" fontId="0" fillId="0" borderId="3" xfId="0" applyBorder="1" applyAlignment="1">
      <alignment vertical="center" wrapText="1"/>
    </xf>
    <xf numFmtId="0" fontId="0" fillId="0" borderId="3" xfId="0" applyFill="1" applyBorder="1" applyAlignment="1">
      <alignment wrapText="1"/>
    </xf>
    <xf numFmtId="0" fontId="0" fillId="0" borderId="3" xfId="0" applyBorder="1" applyAlignment="1">
      <alignment wrapText="1"/>
    </xf>
    <xf numFmtId="0" fontId="0" fillId="0" borderId="16" xfId="0" applyBorder="1" applyAlignment="1">
      <alignment vertical="center" wrapText="1"/>
    </xf>
    <xf numFmtId="0" fontId="0" fillId="0" borderId="16" xfId="0" applyBorder="1" applyAlignment="1">
      <alignment wrapText="1"/>
    </xf>
    <xf numFmtId="0" fontId="0" fillId="0" borderId="3" xfId="0" applyFont="1" applyBorder="1" applyAlignment="1">
      <alignment wrapText="1"/>
    </xf>
    <xf numFmtId="164" fontId="0" fillId="0" borderId="9" xfId="0" applyNumberFormat="1" applyFont="1" applyBorder="1" applyAlignment="1" applyProtection="1">
      <alignment horizontal="left" wrapText="1"/>
      <protection locked="0"/>
    </xf>
    <xf numFmtId="0" fontId="0" fillId="0" borderId="17" xfId="0" applyBorder="1" applyAlignment="1">
      <alignment vertical="center" wrapText="1"/>
    </xf>
    <xf numFmtId="0" fontId="16" fillId="0" borderId="10" xfId="0" applyFont="1" applyBorder="1" applyAlignment="1">
      <alignment vertical="center" wrapText="1"/>
    </xf>
    <xf numFmtId="0" fontId="0" fillId="0" borderId="13" xfId="0" applyFill="1" applyBorder="1" applyAlignment="1">
      <alignment wrapText="1"/>
    </xf>
    <xf numFmtId="0" fontId="0" fillId="0" borderId="3" xfId="0" applyFill="1" applyBorder="1" applyAlignment="1">
      <alignment horizontal="center" wrapText="1"/>
    </xf>
    <xf numFmtId="0" fontId="0" fillId="0" borderId="16" xfId="0" applyFill="1" applyBorder="1" applyAlignment="1">
      <alignment wrapText="1"/>
    </xf>
    <xf numFmtId="0" fontId="0" fillId="0" borderId="3" xfId="0" applyBorder="1" applyAlignment="1">
      <alignment horizontal="right" wrapText="1"/>
    </xf>
    <xf numFmtId="0" fontId="27" fillId="0" borderId="0" xfId="0" applyFont="1"/>
    <xf numFmtId="0" fontId="28" fillId="0" borderId="0" xfId="0" applyFont="1"/>
    <xf numFmtId="0" fontId="0" fillId="0" borderId="6" xfId="0" applyFill="1" applyBorder="1" applyAlignment="1">
      <alignment wrapText="1"/>
    </xf>
    <xf numFmtId="0" fontId="0" fillId="0" borderId="0" xfId="0" applyFill="1" applyBorder="1" applyAlignment="1">
      <alignment horizontal="left"/>
    </xf>
    <xf numFmtId="0" fontId="0" fillId="0" borderId="1" xfId="0" applyFill="1" applyBorder="1" applyAlignment="1">
      <alignment horizontal="left" vertical="center" wrapText="1"/>
    </xf>
    <xf numFmtId="0" fontId="0" fillId="0" borderId="1" xfId="0" applyFill="1" applyBorder="1" applyAlignment="1">
      <alignment horizontal="left" wrapText="1"/>
    </xf>
    <xf numFmtId="0" fontId="13" fillId="0" borderId="1" xfId="0" applyFont="1" applyFill="1" applyBorder="1" applyAlignment="1">
      <alignment horizontal="left" wrapText="1"/>
    </xf>
    <xf numFmtId="0" fontId="0" fillId="0" borderId="1" xfId="0" applyFont="1" applyFill="1" applyBorder="1" applyAlignment="1">
      <alignment horizontal="left" wrapText="1"/>
    </xf>
    <xf numFmtId="164" fontId="0" fillId="0" borderId="1" xfId="0" applyNumberFormat="1" applyFont="1" applyFill="1" applyBorder="1" applyAlignment="1" applyProtection="1">
      <alignment horizontal="left" wrapText="1"/>
      <protection locked="0"/>
    </xf>
    <xf numFmtId="164" fontId="0" fillId="0" borderId="1" xfId="0" applyNumberFormat="1"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0" fillId="0" borderId="30" xfId="0" applyFont="1" applyFill="1" applyBorder="1" applyAlignment="1" applyProtection="1">
      <alignment vertical="center"/>
      <protection locked="0"/>
    </xf>
    <xf numFmtId="0" fontId="0" fillId="0" borderId="23" xfId="0" applyBorder="1"/>
    <xf numFmtId="0" fontId="0" fillId="0" borderId="32"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5" borderId="30" xfId="0" applyFont="1" applyFill="1" applyBorder="1" applyAlignment="1" applyProtection="1">
      <alignment horizontal="center" vertical="center"/>
    </xf>
    <xf numFmtId="0" fontId="0" fillId="5" borderId="38" xfId="0" applyFont="1" applyFill="1" applyBorder="1" applyAlignment="1" applyProtection="1">
      <alignment horizontal="left" vertical="center"/>
    </xf>
    <xf numFmtId="0" fontId="0" fillId="5" borderId="38" xfId="0" applyFont="1" applyFill="1" applyBorder="1" applyAlignment="1" applyProtection="1">
      <alignment horizontal="center" vertical="center"/>
    </xf>
    <xf numFmtId="0" fontId="0" fillId="0" borderId="30" xfId="0" applyFont="1" applyFill="1" applyBorder="1" applyAlignment="1" applyProtection="1">
      <alignment horizontal="center" vertical="center"/>
      <protection locked="0"/>
    </xf>
    <xf numFmtId="3" fontId="0" fillId="0" borderId="30" xfId="0" applyNumberFormat="1" applyFont="1" applyFill="1" applyBorder="1" applyAlignment="1" applyProtection="1">
      <alignment vertical="center"/>
      <protection locked="0"/>
    </xf>
    <xf numFmtId="165" fontId="0" fillId="0" borderId="30" xfId="0" applyNumberFormat="1" applyFont="1" applyFill="1" applyBorder="1" applyAlignment="1" applyProtection="1">
      <alignment vertical="center"/>
      <protection locked="0"/>
    </xf>
    <xf numFmtId="165" fontId="0" fillId="5" borderId="30" xfId="0" applyNumberFormat="1" applyFont="1" applyFill="1" applyBorder="1" applyAlignment="1" applyProtection="1">
      <alignment vertical="center"/>
    </xf>
    <xf numFmtId="10" fontId="0" fillId="0" borderId="30" xfId="0" applyNumberFormat="1" applyFont="1" applyFill="1" applyBorder="1" applyAlignment="1" applyProtection="1">
      <alignment vertical="center"/>
      <protection locked="0"/>
    </xf>
    <xf numFmtId="165" fontId="0" fillId="5" borderId="1" xfId="0" applyNumberFormat="1" applyFont="1" applyFill="1" applyBorder="1" applyAlignment="1" applyProtection="1">
      <alignment vertical="center"/>
    </xf>
    <xf numFmtId="166" fontId="0" fillId="0" borderId="30" xfId="0" applyNumberFormat="1" applyFont="1" applyFill="1" applyBorder="1" applyAlignment="1" applyProtection="1">
      <alignment vertical="center"/>
      <protection locked="0"/>
    </xf>
    <xf numFmtId="0" fontId="0" fillId="0" borderId="41" xfId="0" applyFont="1" applyFill="1" applyBorder="1" applyAlignment="1" applyProtection="1">
      <alignment horizontal="right" vertical="center"/>
      <protection locked="0"/>
    </xf>
    <xf numFmtId="0" fontId="0" fillId="0" borderId="33" xfId="0" applyFont="1" applyFill="1" applyBorder="1" applyAlignment="1" applyProtection="1">
      <alignment vertical="center"/>
      <protection locked="0"/>
    </xf>
    <xf numFmtId="0" fontId="0" fillId="0" borderId="34"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5" borderId="1" xfId="0" applyFont="1" applyFill="1" applyBorder="1" applyAlignment="1" applyProtection="1">
      <alignment horizontal="center" vertical="center"/>
    </xf>
    <xf numFmtId="0" fontId="0" fillId="5" borderId="1" xfId="0" applyFont="1" applyFill="1" applyBorder="1" applyAlignment="1" applyProtection="1">
      <alignment horizontal="left" vertical="center"/>
    </xf>
    <xf numFmtId="3" fontId="0" fillId="0" borderId="1"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0" fontId="0" fillId="0" borderId="1" xfId="0" applyNumberFormat="1" applyFont="1"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27" xfId="0" applyFont="1" applyFill="1" applyBorder="1" applyAlignment="1" applyProtection="1">
      <alignment horizontal="right" vertical="center"/>
      <protection locked="0"/>
    </xf>
    <xf numFmtId="0" fontId="0" fillId="0" borderId="35" xfId="0" applyFont="1" applyBorder="1" applyAlignment="1" applyProtection="1">
      <alignment vertical="center"/>
      <protection locked="0"/>
    </xf>
    <xf numFmtId="0" fontId="0" fillId="5" borderId="37" xfId="0" applyFont="1" applyFill="1" applyBorder="1" applyAlignment="1" applyProtection="1">
      <alignment horizontal="center" vertical="center"/>
    </xf>
    <xf numFmtId="0" fontId="0" fillId="0" borderId="31" xfId="0" applyFont="1" applyBorder="1" applyAlignment="1" applyProtection="1">
      <alignment vertical="center"/>
      <protection locked="0"/>
    </xf>
    <xf numFmtId="0" fontId="0" fillId="5" borderId="37" xfId="0" applyFont="1" applyFill="1" applyBorder="1" applyAlignment="1" applyProtection="1">
      <alignment horizontal="left" vertical="center"/>
    </xf>
    <xf numFmtId="0" fontId="11" fillId="6" borderId="3" xfId="0" applyFont="1" applyFill="1" applyBorder="1" applyAlignment="1">
      <alignment horizontal="left" vertical="center"/>
    </xf>
    <xf numFmtId="0" fontId="11" fillId="6" borderId="3" xfId="0" applyFont="1" applyFill="1" applyBorder="1" applyAlignment="1">
      <alignment vertical="center"/>
    </xf>
    <xf numFmtId="0" fontId="11" fillId="6" borderId="3" xfId="0" applyFont="1" applyFill="1" applyBorder="1" applyAlignment="1">
      <alignment horizontal="center" vertical="center"/>
    </xf>
    <xf numFmtId="0" fontId="12" fillId="6" borderId="3" xfId="0" applyFont="1" applyFill="1" applyBorder="1" applyAlignment="1">
      <alignment horizontal="right" vertical="center"/>
    </xf>
    <xf numFmtId="3" fontId="11" fillId="6" borderId="3" xfId="0" applyNumberFormat="1" applyFont="1" applyFill="1" applyBorder="1" applyAlignment="1">
      <alignment vertical="center"/>
    </xf>
    <xf numFmtId="165" fontId="11" fillId="6" borderId="3" xfId="0" applyNumberFormat="1" applyFont="1" applyFill="1" applyBorder="1" applyAlignment="1">
      <alignment vertical="center"/>
    </xf>
    <xf numFmtId="166" fontId="11" fillId="6" borderId="3" xfId="0" applyNumberFormat="1" applyFont="1" applyFill="1" applyBorder="1" applyAlignment="1">
      <alignment vertical="center"/>
    </xf>
    <xf numFmtId="0" fontId="11" fillId="6" borderId="3" xfId="0" applyFont="1" applyFill="1" applyBorder="1" applyAlignment="1">
      <alignment horizontal="right" vertical="center"/>
    </xf>
    <xf numFmtId="0" fontId="0" fillId="0" borderId="32" xfId="0" applyFont="1" applyFill="1" applyBorder="1" applyAlignment="1" applyProtection="1">
      <alignment vertical="center" wrapText="1"/>
      <protection locked="0"/>
    </xf>
    <xf numFmtId="0" fontId="0" fillId="5" borderId="39" xfId="0" applyFont="1" applyFill="1" applyBorder="1" applyAlignment="1" applyProtection="1">
      <alignment horizontal="center" vertical="center" wrapText="1"/>
    </xf>
    <xf numFmtId="0" fontId="0" fillId="0" borderId="30" xfId="0" applyFont="1" applyFill="1" applyBorder="1" applyAlignment="1" applyProtection="1">
      <alignment vertical="center" wrapText="1"/>
      <protection locked="0"/>
    </xf>
    <xf numFmtId="0" fontId="0" fillId="5" borderId="30" xfId="0" applyFont="1" applyFill="1" applyBorder="1" applyAlignment="1" applyProtection="1">
      <alignment horizontal="center" vertical="center" wrapText="1"/>
    </xf>
    <xf numFmtId="0" fontId="0" fillId="5" borderId="38" xfId="0" applyFont="1" applyFill="1" applyBorder="1" applyAlignment="1" applyProtection="1">
      <alignment vertical="center" wrapText="1"/>
    </xf>
    <xf numFmtId="0" fontId="0" fillId="0" borderId="38" xfId="0" applyFont="1" applyFill="1" applyBorder="1" applyAlignment="1" applyProtection="1">
      <alignment vertical="center" wrapText="1"/>
      <protection locked="0"/>
    </xf>
    <xf numFmtId="0" fontId="0" fillId="0" borderId="17" xfId="0" applyFont="1" applyFill="1" applyBorder="1" applyAlignment="1" applyProtection="1">
      <alignment horizontal="center" vertical="center" wrapText="1"/>
      <protection locked="0"/>
    </xf>
    <xf numFmtId="0" fontId="0" fillId="5" borderId="30" xfId="0" applyFont="1" applyFill="1" applyBorder="1" applyAlignment="1" applyProtection="1">
      <alignment horizontal="left" vertical="center" wrapText="1"/>
    </xf>
    <xf numFmtId="0" fontId="0" fillId="0" borderId="6" xfId="0" applyFont="1" applyFill="1" applyBorder="1" applyAlignment="1" applyProtection="1">
      <alignment vertical="center" wrapText="1"/>
      <protection locked="0"/>
    </xf>
    <xf numFmtId="0" fontId="0" fillId="0" borderId="34"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wrapText="1"/>
    </xf>
    <xf numFmtId="0" fontId="0" fillId="0" borderId="1" xfId="0" applyFont="1" applyFill="1" applyBorder="1" applyAlignment="1" applyProtection="1">
      <alignment vertical="center" wrapText="1"/>
      <protection locked="0"/>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vertical="center" wrapText="1"/>
    </xf>
    <xf numFmtId="0" fontId="0" fillId="0" borderId="23"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xf>
    <xf numFmtId="0" fontId="0" fillId="0" borderId="24"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protection locked="0"/>
    </xf>
    <xf numFmtId="0" fontId="0" fillId="3" borderId="1" xfId="0" applyFont="1" applyFill="1" applyBorder="1" applyAlignment="1" applyProtection="1">
      <alignment vertical="center" wrapText="1"/>
      <protection locked="0"/>
    </xf>
    <xf numFmtId="0" fontId="0" fillId="3" borderId="22" xfId="0" applyFont="1" applyFill="1" applyBorder="1" applyAlignment="1" applyProtection="1">
      <alignment horizontal="center" vertical="center" wrapText="1"/>
      <protection locked="0"/>
    </xf>
    <xf numFmtId="0" fontId="0" fillId="3" borderId="24" xfId="0" applyFont="1" applyFill="1" applyBorder="1" applyAlignment="1" applyProtection="1">
      <alignment vertical="center" wrapText="1"/>
      <protection locked="0"/>
    </xf>
    <xf numFmtId="0" fontId="0" fillId="5" borderId="37" xfId="0" applyFont="1" applyFill="1" applyBorder="1" applyAlignment="1" applyProtection="1">
      <alignment vertical="center" wrapText="1"/>
    </xf>
    <xf numFmtId="0" fontId="0" fillId="5" borderId="14" xfId="0" applyFont="1" applyFill="1" applyBorder="1" applyAlignment="1" applyProtection="1">
      <alignment horizontal="center" vertical="center" wrapText="1"/>
    </xf>
    <xf numFmtId="0" fontId="0" fillId="3" borderId="37" xfId="0" applyFont="1" applyFill="1" applyBorder="1" applyAlignment="1" applyProtection="1">
      <alignment vertical="center" wrapText="1"/>
      <protection locked="0"/>
    </xf>
    <xf numFmtId="0" fontId="0" fillId="3" borderId="29" xfId="0" applyFont="1" applyFill="1" applyBorder="1" applyAlignment="1" applyProtection="1">
      <alignment vertical="center" wrapText="1"/>
      <protection locked="0"/>
    </xf>
    <xf numFmtId="0" fontId="0" fillId="3" borderId="23" xfId="0" applyFont="1" applyFill="1" applyBorder="1" applyAlignment="1" applyProtection="1">
      <alignment horizontal="center" vertical="center" wrapText="1"/>
      <protection locked="0"/>
    </xf>
    <xf numFmtId="0" fontId="0" fillId="0" borderId="1" xfId="0" applyBorder="1" applyAlignment="1">
      <alignment horizontal="right" vertical="center"/>
    </xf>
    <xf numFmtId="0" fontId="0" fillId="0" borderId="1" xfId="0" applyFill="1" applyBorder="1" applyAlignment="1">
      <alignment horizontal="right" vertical="center"/>
    </xf>
    <xf numFmtId="0" fontId="11" fillId="0" borderId="1" xfId="0" applyFont="1" applyFill="1" applyBorder="1" applyAlignment="1">
      <alignment horizontal="right" vertical="center"/>
    </xf>
    <xf numFmtId="0" fontId="11" fillId="0" borderId="1" xfId="0" applyFont="1" applyBorder="1" applyAlignment="1">
      <alignment horizontal="right" vertical="center"/>
    </xf>
    <xf numFmtId="0" fontId="0" fillId="0" borderId="36" xfId="0" applyFont="1" applyFill="1" applyBorder="1" applyAlignment="1" applyProtection="1">
      <alignment vertical="center" wrapText="1"/>
      <protection locked="0"/>
    </xf>
    <xf numFmtId="0" fontId="0" fillId="5" borderId="40" xfId="0" applyFont="1" applyFill="1" applyBorder="1" applyAlignment="1" applyProtection="1">
      <alignment horizontal="center" vertical="center" wrapText="1"/>
    </xf>
    <xf numFmtId="0" fontId="0" fillId="0" borderId="31" xfId="0" applyFont="1" applyFill="1" applyBorder="1" applyAlignment="1" applyProtection="1">
      <alignment vertical="center" wrapText="1"/>
      <protection locked="0"/>
    </xf>
    <xf numFmtId="0" fontId="0" fillId="5" borderId="31" xfId="0" applyFont="1" applyFill="1" applyBorder="1" applyAlignment="1" applyProtection="1">
      <alignment horizontal="center" vertical="center" wrapText="1"/>
    </xf>
    <xf numFmtId="0" fontId="0" fillId="5" borderId="31" xfId="0" applyFont="1" applyFill="1" applyBorder="1" applyAlignment="1" applyProtection="1">
      <alignment vertical="center" wrapText="1"/>
    </xf>
    <xf numFmtId="0" fontId="0" fillId="0" borderId="31" xfId="0" applyFont="1" applyBorder="1" applyAlignment="1" applyProtection="1">
      <alignment vertical="center" wrapText="1"/>
      <protection locked="0"/>
    </xf>
    <xf numFmtId="0" fontId="0" fillId="5" borderId="31" xfId="0" applyFont="1" applyFill="1" applyBorder="1" applyAlignment="1" applyProtection="1">
      <alignment horizontal="left" vertical="center" wrapText="1"/>
    </xf>
    <xf numFmtId="0" fontId="0" fillId="0" borderId="25" xfId="0" applyFont="1" applyBorder="1" applyAlignment="1" applyProtection="1">
      <alignment vertical="center" wrapText="1"/>
      <protection locked="0"/>
    </xf>
    <xf numFmtId="0" fontId="0" fillId="6" borderId="18" xfId="0" applyFont="1" applyFill="1" applyBorder="1" applyAlignment="1">
      <alignment horizontal="left" vertical="center"/>
    </xf>
    <xf numFmtId="0" fontId="2" fillId="6" borderId="18" xfId="0" applyFont="1" applyFill="1" applyBorder="1" applyAlignment="1">
      <alignment horizontal="center" vertical="center" wrapText="1"/>
    </xf>
    <xf numFmtId="0" fontId="2" fillId="6" borderId="18" xfId="0" applyFont="1" applyFill="1" applyBorder="1" applyAlignment="1">
      <alignment horizontal="right"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right" vertical="center" wrapText="1"/>
    </xf>
    <xf numFmtId="0" fontId="2" fillId="6" borderId="42" xfId="0" applyFont="1" applyFill="1" applyBorder="1" applyAlignment="1">
      <alignment horizontal="right" vertical="center" wrapText="1"/>
    </xf>
    <xf numFmtId="0" fontId="2" fillId="6" borderId="15" xfId="0" applyFont="1" applyFill="1" applyBorder="1" applyAlignment="1">
      <alignment horizontal="right" vertical="center" wrapText="1"/>
    </xf>
    <xf numFmtId="0" fontId="2" fillId="6" borderId="15" xfId="0" applyFont="1" applyFill="1" applyBorder="1" applyAlignment="1">
      <alignment horizontal="center" vertical="center" wrapText="1"/>
    </xf>
    <xf numFmtId="0" fontId="0" fillId="6" borderId="3" xfId="0" applyNumberFormat="1" applyFont="1" applyFill="1" applyBorder="1" applyAlignment="1">
      <alignment horizontal="right" vertical="center" wrapText="1"/>
    </xf>
    <xf numFmtId="1" fontId="0" fillId="6" borderId="3" xfId="0" applyNumberFormat="1" applyFont="1" applyFill="1" applyBorder="1" applyAlignment="1">
      <alignment vertical="center" wrapText="1"/>
    </xf>
    <xf numFmtId="0" fontId="0" fillId="0" borderId="30" xfId="0" applyFont="1" applyFill="1" applyBorder="1" applyAlignment="1" applyProtection="1">
      <alignment horizontal="right" vertical="center"/>
      <protection locked="0"/>
    </xf>
    <xf numFmtId="0" fontId="0" fillId="0" borderId="1" xfId="0" applyFont="1" applyFill="1" applyBorder="1" applyAlignment="1" applyProtection="1">
      <alignment horizontal="right" vertical="center"/>
      <protection locked="0"/>
    </xf>
    <xf numFmtId="0" fontId="11" fillId="0" borderId="31" xfId="0" applyFont="1" applyBorder="1" applyAlignment="1">
      <alignment horizontal="right" vertical="center"/>
    </xf>
    <xf numFmtId="0" fontId="0" fillId="5" borderId="38" xfId="0" applyFont="1" applyFill="1" applyBorder="1" applyAlignment="1" applyProtection="1">
      <alignment horizontal="center" vertical="center" wrapText="1"/>
    </xf>
    <xf numFmtId="0" fontId="0" fillId="5" borderId="37" xfId="0" applyFont="1" applyFill="1" applyBorder="1" applyAlignment="1" applyProtection="1">
      <alignment horizontal="center" vertical="center" wrapText="1"/>
    </xf>
    <xf numFmtId="0" fontId="2" fillId="6" borderId="19" xfId="0" applyFont="1" applyFill="1" applyBorder="1" applyAlignment="1">
      <alignment horizontal="center" vertical="center" wrapText="1"/>
    </xf>
    <xf numFmtId="0" fontId="19" fillId="0" borderId="0" xfId="0" applyFont="1" applyAlignment="1">
      <alignment horizontal="left" wrapText="1"/>
    </xf>
    <xf numFmtId="0" fontId="19" fillId="0" borderId="0" xfId="0" applyFont="1" applyAlignment="1">
      <alignment horizontal="left" vertical="top" wrapText="1"/>
    </xf>
    <xf numFmtId="0" fontId="0" fillId="0" borderId="3" xfId="0" applyFill="1" applyBorder="1" applyAlignment="1">
      <alignment horizontal="right" wrapText="1"/>
    </xf>
    <xf numFmtId="0" fontId="0" fillId="0" borderId="4"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0" fillId="0" borderId="12" xfId="0" applyFill="1" applyBorder="1" applyAlignment="1">
      <alignment vertical="center" wrapText="1"/>
    </xf>
    <xf numFmtId="0" fontId="0" fillId="0" borderId="1" xfId="0" applyBorder="1" applyAlignment="1">
      <alignment horizontal="center" wrapText="1"/>
    </xf>
    <xf numFmtId="0" fontId="0" fillId="5" borderId="43" xfId="0" applyFont="1" applyFill="1" applyBorder="1" applyAlignment="1" applyProtection="1">
      <alignment horizontal="right" vertical="center"/>
    </xf>
    <xf numFmtId="0" fontId="0" fillId="5" borderId="1" xfId="0" applyFont="1" applyFill="1" applyBorder="1" applyAlignment="1" applyProtection="1">
      <alignment horizontal="right" vertical="center"/>
    </xf>
    <xf numFmtId="0" fontId="0" fillId="0" borderId="0" xfId="0" quotePrefix="1"/>
    <xf numFmtId="0" fontId="0" fillId="0" borderId="37" xfId="0" applyFill="1" applyBorder="1" applyAlignment="1">
      <alignment wrapText="1"/>
    </xf>
    <xf numFmtId="0" fontId="0" fillId="0" borderId="44" xfId="0" applyFill="1" applyBorder="1" applyAlignment="1">
      <alignment wrapText="1"/>
    </xf>
    <xf numFmtId="0" fontId="0" fillId="0" borderId="45" xfId="0" applyFill="1" applyBorder="1" applyAlignment="1">
      <alignment wrapText="1"/>
    </xf>
    <xf numFmtId="0" fontId="0" fillId="0" borderId="1" xfId="0" applyFill="1" applyBorder="1" applyAlignment="1">
      <alignment horizontal="center" vertical="center" wrapText="1"/>
    </xf>
    <xf numFmtId="0" fontId="30" fillId="10" borderId="46" xfId="0" applyFont="1" applyFill="1" applyBorder="1" applyAlignment="1">
      <alignment horizontal="left" wrapText="1"/>
    </xf>
    <xf numFmtId="0" fontId="30" fillId="10" borderId="47" xfId="0" applyFont="1" applyFill="1" applyBorder="1" applyAlignment="1">
      <alignment horizontal="left" wrapText="1"/>
    </xf>
    <xf numFmtId="0" fontId="30" fillId="10" borderId="14" xfId="0" applyFont="1" applyFill="1" applyBorder="1" applyAlignment="1">
      <alignment horizontal="left" wrapText="1"/>
    </xf>
    <xf numFmtId="0" fontId="19" fillId="0" borderId="27" xfId="0" applyFont="1" applyBorder="1" applyAlignment="1">
      <alignment vertical="top"/>
    </xf>
    <xf numFmtId="0" fontId="19" fillId="0" borderId="23" xfId="0" applyFont="1" applyBorder="1" applyAlignment="1">
      <alignment vertical="top"/>
    </xf>
    <xf numFmtId="0" fontId="19" fillId="0" borderId="28" xfId="0" applyFont="1" applyBorder="1" applyAlignment="1">
      <alignment vertical="top"/>
    </xf>
    <xf numFmtId="0" fontId="31" fillId="0" borderId="0" xfId="0" applyFont="1"/>
    <xf numFmtId="0" fontId="30" fillId="9" borderId="45" xfId="0" applyFont="1" applyFill="1" applyBorder="1" applyAlignment="1">
      <alignment horizontal="center" wrapText="1"/>
    </xf>
    <xf numFmtId="0" fontId="0" fillId="0" borderId="0" xfId="0" quotePrefix="1" applyAlignment="1">
      <alignment wrapText="1"/>
    </xf>
    <xf numFmtId="0" fontId="0" fillId="0" borderId="44" xfId="0" applyFont="1" applyFill="1" applyBorder="1" applyAlignment="1">
      <alignment wrapText="1"/>
    </xf>
    <xf numFmtId="0" fontId="0" fillId="11" borderId="0" xfId="0" applyFill="1"/>
    <xf numFmtId="0" fontId="0" fillId="0" borderId="0" xfId="0" applyNumberFormat="1"/>
    <xf numFmtId="0" fontId="0" fillId="0" borderId="1" xfId="0" applyFill="1" applyBorder="1" applyAlignment="1">
      <alignment horizontal="right" wrapText="1"/>
    </xf>
    <xf numFmtId="164" fontId="0" fillId="0" borderId="37" xfId="0" applyNumberFormat="1" applyFont="1" applyFill="1" applyBorder="1" applyAlignment="1" applyProtection="1">
      <alignment horizontal="center" vertical="center" wrapText="1"/>
      <protection locked="0"/>
    </xf>
    <xf numFmtId="0" fontId="0" fillId="0" borderId="2" xfId="0" applyFill="1" applyBorder="1" applyAlignment="1">
      <alignment wrapText="1"/>
    </xf>
    <xf numFmtId="0" fontId="0" fillId="0" borderId="48" xfId="0" applyFill="1" applyBorder="1" applyAlignment="1">
      <alignment wrapText="1"/>
    </xf>
    <xf numFmtId="0" fontId="0" fillId="0" borderId="0" xfId="0"/>
    <xf numFmtId="0" fontId="0" fillId="0" borderId="0" xfId="0" applyFont="1"/>
    <xf numFmtId="0" fontId="0" fillId="0" borderId="1" xfId="0" applyFont="1" applyBorder="1" applyAlignment="1" applyProtection="1">
      <alignment horizontal="left" vertical="center"/>
      <protection locked="0"/>
    </xf>
    <xf numFmtId="0" fontId="0" fillId="0" borderId="0" xfId="0" quotePrefix="1"/>
    <xf numFmtId="0" fontId="30" fillId="9" borderId="44" xfId="0" applyFont="1" applyFill="1" applyBorder="1" applyAlignment="1">
      <alignment horizontal="center" wrapText="1"/>
    </xf>
    <xf numFmtId="0" fontId="0" fillId="0" borderId="49" xfId="0" applyFill="1" applyBorder="1" applyAlignment="1">
      <alignment wrapText="1"/>
    </xf>
    <xf numFmtId="0" fontId="0" fillId="0" borderId="46" xfId="0" applyFill="1" applyBorder="1" applyAlignment="1">
      <alignment wrapText="1"/>
    </xf>
    <xf numFmtId="0" fontId="0" fillId="0" borderId="48" xfId="0" applyFont="1" applyFill="1" applyBorder="1" applyAlignment="1">
      <alignment wrapText="1"/>
    </xf>
    <xf numFmtId="0" fontId="0" fillId="0" borderId="27" xfId="0" applyFill="1" applyBorder="1" applyAlignment="1">
      <alignment wrapText="1"/>
    </xf>
    <xf numFmtId="0" fontId="0" fillId="0" borderId="27" xfId="0" applyFont="1" applyFill="1" applyBorder="1" applyAlignment="1">
      <alignment wrapText="1"/>
    </xf>
    <xf numFmtId="164" fontId="0" fillId="0" borderId="48" xfId="0" applyNumberFormat="1" applyFont="1" applyFill="1" applyBorder="1" applyAlignment="1" applyProtection="1">
      <alignment horizontal="left" wrapText="1"/>
      <protection locked="0"/>
    </xf>
    <xf numFmtId="164" fontId="0" fillId="0" borderId="49" xfId="0" applyNumberFormat="1" applyFont="1" applyFill="1" applyBorder="1" applyAlignment="1" applyProtection="1">
      <alignment horizontal="left" wrapText="1"/>
      <protection locked="0"/>
    </xf>
    <xf numFmtId="0" fontId="0" fillId="0" borderId="14" xfId="0" applyFill="1" applyBorder="1" applyAlignment="1">
      <alignment wrapText="1"/>
    </xf>
    <xf numFmtId="0" fontId="0" fillId="0" borderId="50" xfId="0" applyFill="1" applyBorder="1" applyAlignment="1">
      <alignment wrapText="1"/>
    </xf>
    <xf numFmtId="0" fontId="0" fillId="0" borderId="2" xfId="0" applyFont="1" applyFill="1" applyBorder="1" applyAlignment="1">
      <alignment wrapText="1"/>
    </xf>
    <xf numFmtId="0" fontId="0" fillId="0" borderId="28" xfId="0" applyFill="1" applyBorder="1" applyAlignment="1">
      <alignment wrapText="1"/>
    </xf>
    <xf numFmtId="0" fontId="0" fillId="0" borderId="0" xfId="0" quotePrefix="1" applyFill="1" applyAlignment="1">
      <alignment wrapText="1"/>
    </xf>
    <xf numFmtId="0" fontId="0" fillId="0" borderId="1" xfId="0" applyFont="1" applyFill="1" applyBorder="1" applyAlignment="1">
      <alignment wrapText="1"/>
    </xf>
    <xf numFmtId="0" fontId="0" fillId="0" borderId="27" xfId="0" applyFill="1" applyBorder="1"/>
    <xf numFmtId="0" fontId="0" fillId="0" borderId="1" xfId="0" applyFill="1" applyBorder="1"/>
    <xf numFmtId="0" fontId="31" fillId="0" borderId="0" xfId="0" applyFont="1" applyFill="1"/>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0" xfId="0" quotePrefix="1" applyFill="1"/>
    <xf numFmtId="0" fontId="13" fillId="0" borderId="46" xfId="0" applyFont="1" applyFill="1" applyBorder="1" applyAlignment="1">
      <alignment wrapText="1"/>
    </xf>
    <xf numFmtId="0" fontId="13" fillId="0" borderId="48" xfId="0" applyFont="1" applyFill="1" applyBorder="1" applyAlignment="1">
      <alignment wrapText="1"/>
    </xf>
    <xf numFmtId="0" fontId="16" fillId="0" borderId="46" xfId="0" applyFont="1" applyFill="1" applyBorder="1" applyAlignment="1">
      <alignment wrapText="1"/>
    </xf>
    <xf numFmtId="0" fontId="0" fillId="0" borderId="1" xfId="0" applyFill="1" applyBorder="1" applyAlignment="1">
      <alignment horizontal="center" wrapText="1"/>
    </xf>
    <xf numFmtId="0" fontId="17" fillId="7" borderId="0" xfId="0" applyFont="1" applyFill="1" applyBorder="1" applyAlignment="1">
      <alignment horizontal="left" vertical="center"/>
    </xf>
    <xf numFmtId="0" fontId="17" fillId="7" borderId="0" xfId="0" applyFont="1" applyFill="1" applyBorder="1" applyAlignment="1">
      <alignment horizontal="right" vertical="center"/>
    </xf>
    <xf numFmtId="0" fontId="19" fillId="0" borderId="0" xfId="0" applyFont="1" applyAlignment="1">
      <alignment horizontal="left" wrapText="1"/>
    </xf>
    <xf numFmtId="0" fontId="19" fillId="0" borderId="0" xfId="0" applyFont="1" applyAlignment="1">
      <alignment horizontal="left" vertical="top" wrapText="1"/>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30" fillId="9" borderId="27" xfId="0" applyFont="1" applyFill="1" applyBorder="1" applyAlignment="1">
      <alignment horizontal="center"/>
    </xf>
    <xf numFmtId="0" fontId="30" fillId="9" borderId="23" xfId="0" applyFont="1" applyFill="1" applyBorder="1" applyAlignment="1">
      <alignment horizontal="center"/>
    </xf>
    <xf numFmtId="0" fontId="30" fillId="9" borderId="28" xfId="0" applyFont="1" applyFill="1" applyBorder="1" applyAlignment="1">
      <alignment horizontal="center"/>
    </xf>
    <xf numFmtId="0" fontId="0" fillId="0" borderId="1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4" borderId="27" xfId="0" applyFill="1" applyBorder="1" applyAlignment="1">
      <alignment horizontal="center"/>
    </xf>
    <xf numFmtId="0" fontId="0" fillId="4" borderId="23" xfId="0" applyFill="1" applyBorder="1" applyAlignment="1">
      <alignment horizontal="center"/>
    </xf>
    <xf numFmtId="0" fontId="0" fillId="4" borderId="28" xfId="0" applyFill="1" applyBorder="1" applyAlignment="1">
      <alignment horizontal="center"/>
    </xf>
    <xf numFmtId="0" fontId="26" fillId="5" borderId="10"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1" xfId="0" applyFont="1" applyFill="1" applyBorder="1" applyAlignment="1">
      <alignment horizontal="center" vertical="center"/>
    </xf>
    <xf numFmtId="0" fontId="26" fillId="5" borderId="26" xfId="0" applyFont="1" applyFill="1" applyBorder="1" applyAlignment="1">
      <alignment horizontal="center" vertical="center"/>
    </xf>
    <xf numFmtId="0" fontId="26" fillId="5" borderId="9" xfId="0" applyFont="1" applyFill="1" applyBorder="1" applyAlignment="1">
      <alignment horizontal="center" vertical="center"/>
    </xf>
    <xf numFmtId="164" fontId="26" fillId="5" borderId="10" xfId="0" applyNumberFormat="1" applyFont="1" applyFill="1" applyBorder="1" applyAlignment="1">
      <alignment horizontal="center" vertical="center" wrapText="1"/>
    </xf>
    <xf numFmtId="164" fontId="26" fillId="5" borderId="17" xfId="0" applyNumberFormat="1" applyFont="1" applyFill="1" applyBorder="1" applyAlignment="1">
      <alignment horizontal="center" vertical="center" wrapText="1"/>
    </xf>
    <xf numFmtId="164" fontId="26" fillId="5" borderId="6" xfId="0" applyNumberFormat="1" applyFont="1" applyFill="1" applyBorder="1" applyAlignment="1">
      <alignment horizontal="center" vertical="center" wrapText="1"/>
    </xf>
    <xf numFmtId="164" fontId="26" fillId="5" borderId="11" xfId="0" applyNumberFormat="1" applyFont="1" applyFill="1" applyBorder="1" applyAlignment="1">
      <alignment horizontal="center" vertical="center" wrapText="1"/>
    </xf>
    <xf numFmtId="164" fontId="26" fillId="5" borderId="26" xfId="0" applyNumberFormat="1" applyFont="1" applyFill="1" applyBorder="1" applyAlignment="1">
      <alignment horizontal="center" vertical="center" wrapText="1"/>
    </xf>
    <xf numFmtId="164" fontId="26" fillId="5" borderId="9" xfId="0" applyNumberFormat="1" applyFont="1" applyFill="1" applyBorder="1" applyAlignment="1">
      <alignment horizontal="center" vertical="center" wrapText="1"/>
    </xf>
    <xf numFmtId="164" fontId="25" fillId="5" borderId="13" xfId="0" applyNumberFormat="1" applyFont="1" applyFill="1" applyBorder="1" applyAlignment="1">
      <alignment horizontal="center" vertical="center"/>
    </xf>
    <xf numFmtId="164" fontId="25" fillId="5" borderId="15" xfId="0" applyNumberFormat="1" applyFont="1" applyFill="1" applyBorder="1" applyAlignment="1">
      <alignment horizontal="center" vertical="center"/>
    </xf>
    <xf numFmtId="164" fontId="25" fillId="5" borderId="16" xfId="0" applyNumberFormat="1" applyFont="1" applyFill="1" applyBorder="1" applyAlignment="1">
      <alignment horizontal="center" vertical="center"/>
    </xf>
    <xf numFmtId="164" fontId="11" fillId="5" borderId="10" xfId="0" applyNumberFormat="1" applyFont="1" applyFill="1" applyBorder="1" applyAlignment="1">
      <alignment horizontal="center" vertical="center" wrapText="1"/>
    </xf>
    <xf numFmtId="164" fontId="11" fillId="5" borderId="11" xfId="0" applyNumberFormat="1" applyFont="1" applyFill="1" applyBorder="1" applyAlignment="1">
      <alignment horizontal="center" vertical="center" wrapText="1"/>
    </xf>
    <xf numFmtId="166" fontId="11" fillId="5" borderId="13" xfId="0" applyNumberFormat="1" applyFont="1" applyFill="1" applyBorder="1" applyAlignment="1">
      <alignment horizontal="center" vertical="center" wrapText="1"/>
    </xf>
    <xf numFmtId="166" fontId="11" fillId="5" borderId="15" xfId="0" applyNumberFormat="1" applyFont="1" applyFill="1" applyBorder="1" applyAlignment="1">
      <alignment horizontal="center" vertical="center" wrapText="1"/>
    </xf>
    <xf numFmtId="166" fontId="11" fillId="5" borderId="16"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164" fontId="0" fillId="0" borderId="5" xfId="0" applyNumberFormat="1" applyFont="1" applyFill="1" applyBorder="1" applyAlignment="1" applyProtection="1">
      <alignment horizontal="center" vertical="center" wrapText="1"/>
      <protection locked="0"/>
    </xf>
    <xf numFmtId="164" fontId="0" fillId="0" borderId="4" xfId="0" applyNumberFormat="1" applyFont="1" applyFill="1" applyBorder="1" applyAlignment="1" applyProtection="1">
      <alignment horizontal="center" vertical="center" wrapText="1"/>
      <protection locked="0"/>
    </xf>
  </cellXfs>
  <cellStyles count="27">
    <cellStyle name="Comma 2" xfId="1" xr:uid="{00000000-0005-0000-0000-000000000000}"/>
    <cellStyle name="Comma 2 2" xfId="2" xr:uid="{00000000-0005-0000-0000-000001000000}"/>
    <cellStyle name="Comma 3" xfId="3" xr:uid="{00000000-0005-0000-0000-000002000000}"/>
    <cellStyle name="Currency 2" xfId="4" xr:uid="{00000000-0005-0000-0000-000003000000}"/>
    <cellStyle name="Currency 3" xfId="5" xr:uid="{00000000-0005-0000-0000-000004000000}"/>
    <cellStyle name="Currency 4" xfId="24" xr:uid="{00000000-0005-0000-0000-000005000000}"/>
    <cellStyle name="Normal" xfId="0" builtinId="0"/>
    <cellStyle name="Normal 10" xfId="25" xr:uid="{00000000-0005-0000-0000-000007000000}"/>
    <cellStyle name="Normal 2" xfId="6" xr:uid="{00000000-0005-0000-0000-000008000000}"/>
    <cellStyle name="Normal 2 2" xfId="7" xr:uid="{00000000-0005-0000-0000-000009000000}"/>
    <cellStyle name="Normal 3" xfId="8" xr:uid="{00000000-0005-0000-0000-00000A000000}"/>
    <cellStyle name="Normal 3 2" xfId="9" xr:uid="{00000000-0005-0000-0000-00000B000000}"/>
    <cellStyle name="Normal 3 3" xfId="10" xr:uid="{00000000-0005-0000-0000-00000C000000}"/>
    <cellStyle name="Normal 4" xfId="11"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8" xfId="17" xr:uid="{00000000-0005-0000-0000-000013000000}"/>
    <cellStyle name="Normal 9" xfId="26" xr:uid="{00000000-0005-0000-0000-000014000000}"/>
    <cellStyle name="Output Amounts" xfId="18" xr:uid="{00000000-0005-0000-0000-000015000000}"/>
    <cellStyle name="Output Column Headings" xfId="19" xr:uid="{00000000-0005-0000-0000-000016000000}"/>
    <cellStyle name="Output Line Items" xfId="20" xr:uid="{00000000-0005-0000-0000-000017000000}"/>
    <cellStyle name="Output Report Heading" xfId="21" xr:uid="{00000000-0005-0000-0000-000018000000}"/>
    <cellStyle name="Output Report Title" xfId="22" xr:uid="{00000000-0005-0000-0000-000019000000}"/>
    <cellStyle name="Percent 2" xfId="23" xr:uid="{00000000-0005-0000-0000-00001A000000}"/>
  </cellStyles>
  <dxfs count="2">
    <dxf>
      <numFmt numFmtId="0" formatCode="General"/>
    </dxf>
    <dxf>
      <numFmt numFmtId="0" formatCode="General"/>
    </dxf>
  </dxfs>
  <tableStyles count="0" defaultTableStyle="TableStyleMedium2" defaultPivotStyle="PivotStyleLight16"/>
  <colors>
    <mruColors>
      <color rgb="FFF8F9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170514</xdr:colOff>
      <xdr:row>42</xdr:row>
      <xdr:rowOff>132357</xdr:rowOff>
    </xdr:to>
    <xdr:pic>
      <xdr:nvPicPr>
        <xdr:cNvPr id="3" name="Picture 1">
          <a:extLst>
            <a:ext uri="{FF2B5EF4-FFF2-40B4-BE49-F238E27FC236}">
              <a16:creationId xmlns:a16="http://schemas.microsoft.com/office/drawing/2014/main" id="{17AA9C7D-92C9-4850-B957-32FECE593A1D}"/>
            </a:ext>
          </a:extLst>
        </xdr:cNvPr>
        <xdr:cNvPicPr>
          <a:picLocks noChangeAspect="1"/>
        </xdr:cNvPicPr>
      </xdr:nvPicPr>
      <xdr:blipFill>
        <a:blip xmlns:r="http://schemas.openxmlformats.org/officeDocument/2006/relationships" r:embed="rId1"/>
        <a:stretch>
          <a:fillRect/>
        </a:stretch>
      </xdr:blipFill>
      <xdr:spPr>
        <a:xfrm>
          <a:off x="609600" y="190500"/>
          <a:ext cx="7485714" cy="79428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Unit" displayName="Unit" ref="A1:BY75" totalsRowShown="0">
  <autoFilter ref="A1:BY75" xr:uid="{00000000-0009-0000-0100-000001000000}"/>
  <tableColumns count="77">
    <tableColumn id="2" xr3:uid="{00000000-0010-0000-0000-000002000000}" name="8A580"/>
    <tableColumn id="3" xr3:uid="{00000000-0010-0000-0000-000003000000}" name="8A867"/>
    <tableColumn id="6" xr3:uid="{00000000-0010-0000-0000-000006000000}" name="8CM63"/>
    <tableColumn id="77" xr3:uid="{00000000-0010-0000-0000-00004D000000}" name="8HM58"/>
    <tableColumn id="78" xr3:uid="{00000000-0010-0000-0000-00004E000000}" name="8HN92"/>
    <tableColumn id="79" xr3:uid="{00000000-0010-0000-0000-00004F000000}" name="AHL"/>
    <tableColumn id="1" xr3:uid="{00000000-0010-0000-0000-000001000000}" name="AHX"/>
    <tableColumn id="75" xr3:uid="{00000000-0010-0000-0000-00004B000000}" name="AHY"/>
    <tableColumn id="76" xr3:uid="{00000000-0010-0000-0000-00004C000000}" name="ATM"/>
    <tableColumn id="68" xr3:uid="{00000000-0010-0000-0000-000044000000}" name="DE8"/>
    <tableColumn id="69" xr3:uid="{00000000-0010-0000-0000-000045000000}" name="DFL"/>
    <tableColumn id="70" xr3:uid="{00000000-0010-0000-0000-000046000000}" name="NMJ"/>
    <tableColumn id="71" xr3:uid="{00000000-0010-0000-0000-000047000000}" name="NMV"/>
    <tableColumn id="72" xr3:uid="{00000000-0010-0000-0000-000048000000}" name="NQL"/>
    <tableColumn id="73" xr3:uid="{00000000-0010-0000-0000-000049000000}" name="NR5"/>
    <tableColumn id="74" xr3:uid="{00000000-0010-0000-0000-00004A000000}" name="NRC"/>
    <tableColumn id="7" xr3:uid="{00000000-0010-0000-0000-000007000000}" name="NRN"/>
    <tableColumn id="8" xr3:uid="{00000000-0010-0000-0000-000008000000}" name="NTN"/>
    <tableColumn id="9" xr3:uid="{00000000-0010-0000-0000-000009000000}" name="NV2"/>
    <tableColumn id="10" xr3:uid="{00000000-0010-0000-0000-00000A000000}" name="NYA"/>
    <tableColumn id="11" xr3:uid="{00000000-0010-0000-0000-00000B000000}" name="R1L"/>
    <tableColumn id="12" xr3:uid="{00000000-0010-0000-0000-00000C000000}" name="RAT"/>
    <tableColumn id="13" xr3:uid="{00000000-0010-0000-0000-00000D000000}" name="RBS"/>
    <tableColumn id="14" xr3:uid="{00000000-0010-0000-0000-00000E000000}" name="RCU"/>
    <tableColumn id="15" xr3:uid="{00000000-0010-0000-0000-00000F000000}" name="RDY"/>
    <tableColumn id="16" xr3:uid="{00000000-0010-0000-0000-000010000000}" name="RGD"/>
    <tableColumn id="17" xr3:uid="{00000000-0010-0000-0000-000011000000}" name="RH5"/>
    <tableColumn id="18" xr3:uid="{00000000-0010-0000-0000-000012000000}" name="RHA"/>
    <tableColumn id="19" xr3:uid="{00000000-0010-0000-0000-000013000000}" name="RJ8"/>
    <tableColumn id="20" xr3:uid="{00000000-0010-0000-0000-000014000000}" name="RKE"/>
    <tableColumn id="21" xr3:uid="{00000000-0010-0000-0000-000015000000}" name="RKL"/>
    <tableColumn id="22" xr3:uid="{00000000-0010-0000-0000-000016000000}" name="RLY"/>
    <tableColumn id="23" xr3:uid="{00000000-0010-0000-0000-000017000000}" name="RMY"/>
    <tableColumn id="24" xr3:uid="{00000000-0010-0000-0000-000018000000}" name="RNU"/>
    <tableColumn id="25" xr3:uid="{00000000-0010-0000-0000-000019000000}" name="RP1"/>
    <tableColumn id="26" xr3:uid="{00000000-0010-0000-0000-00001A000000}" name="RP4"/>
    <tableColumn id="27" xr3:uid="{00000000-0010-0000-0000-00001B000000}" name="RP7"/>
    <tableColumn id="28" xr3:uid="{00000000-0010-0000-0000-00001C000000}" name="RPG"/>
    <tableColumn id="29" xr3:uid="{00000000-0010-0000-0000-00001D000000}" name="RQ3"/>
    <tableColumn id="30" xr3:uid="{00000000-0010-0000-0000-00001E000000}" name="RQY"/>
    <tableColumn id="31" xr3:uid="{00000000-0010-0000-0000-00001F000000}" name="RRE"/>
    <tableColumn id="32" xr3:uid="{00000000-0010-0000-0000-000020000000}" name="RRP"/>
    <tableColumn id="33" xr3:uid="{00000000-0010-0000-0000-000021000000}" name="RT1"/>
    <tableColumn id="34" xr3:uid="{00000000-0010-0000-0000-000022000000}" name="RT2"/>
    <tableColumn id="35" xr3:uid="{00000000-0010-0000-0000-000023000000}" name="RT5"/>
    <tableColumn id="36" xr3:uid="{00000000-0010-0000-0000-000024000000}" name="RTQ"/>
    <tableColumn id="37" xr3:uid="{00000000-0010-0000-0000-000025000000}" name="RTV"/>
    <tableColumn id="38" xr3:uid="{00000000-0010-0000-0000-000026000000}" name="RV3"/>
    <tableColumn id="39" xr3:uid="{00000000-0010-0000-0000-000027000000}" name="RV5"/>
    <tableColumn id="40" xr3:uid="{00000000-0010-0000-0000-000028000000}" name="RV9"/>
    <tableColumn id="41" xr3:uid="{00000000-0010-0000-0000-000029000000}" name="RVF"/>
    <tableColumn id="42" xr3:uid="{00000000-0010-0000-0000-00002A000000}" name="RVN"/>
    <tableColumn id="43" xr3:uid="{00000000-0010-0000-0000-00002B000000}" name="RW1"/>
    <tableColumn id="44" xr3:uid="{00000000-0010-0000-0000-00002C000000}" name="RW3"/>
    <tableColumn id="45" xr3:uid="{00000000-0010-0000-0000-00002D000000}" name="RW4"/>
    <tableColumn id="46" xr3:uid="{00000000-0010-0000-0000-00002E000000}" name="RW5"/>
    <tableColumn id="47" xr3:uid="{00000000-0010-0000-0000-00002F000000}" name="RWK"/>
    <tableColumn id="48" xr3:uid="{00000000-0010-0000-0000-000030000000}" name="RWR"/>
    <tableColumn id="49" xr3:uid="{00000000-0010-0000-0000-000031000000}" name="RWV"/>
    <tableColumn id="50" xr3:uid="{00000000-0010-0000-0000-000032000000}" name="RWX"/>
    <tableColumn id="51" xr3:uid="{00000000-0010-0000-0000-000033000000}" name="RX2"/>
    <tableColumn id="52" xr3:uid="{00000000-0010-0000-0000-000034000000}" name="RX3"/>
    <tableColumn id="53" xr3:uid="{00000000-0010-0000-0000-000035000000}" name="RX4"/>
    <tableColumn id="54" xr3:uid="{00000000-0010-0000-0000-000036000000}" name="RXA"/>
    <tableColumn id="55" xr3:uid="{00000000-0010-0000-0000-000037000000}" name="RXE"/>
    <tableColumn id="56" xr3:uid="{00000000-0010-0000-0000-000038000000}" name="RXG"/>
    <tableColumn id="57" xr3:uid="{00000000-0010-0000-0000-000039000000}" name="RXM"/>
    <tableColumn id="58" xr3:uid="{00000000-0010-0000-0000-00003A000000}" name="RXT"/>
    <tableColumn id="59" xr3:uid="{00000000-0010-0000-0000-00003B000000}" name="RXV"/>
    <tableColumn id="60" xr3:uid="{00000000-0010-0000-0000-00003C000000}" name="RXY"/>
    <tableColumn id="61" xr3:uid="{00000000-0010-0000-0000-00003D000000}" name="RY6"/>
    <tableColumn id="62" xr3:uid="{00000000-0010-0000-0000-00003E000000}" name="RYG"/>
    <tableColumn id="63" xr3:uid="{00000000-0010-0000-0000-00003F000000}" name="RYK"/>
    <tableColumn id="64" xr3:uid="{00000000-0010-0000-0000-000040000000}" name="SCA"/>
    <tableColumn id="65" xr3:uid="{00000000-0010-0000-0000-000041000000}" name="TAD"/>
    <tableColumn id="66" xr3:uid="{00000000-0010-0000-0000-000042000000}" name="TAH"/>
    <tableColumn id="67" xr3:uid="{00000000-0010-0000-0000-000043000000}" name="TAJ"/>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ard" displayName="Ward" ref="A1:IY36" totalsRowShown="0">
  <autoFilter ref="A1:IY36" xr:uid="{00000000-0009-0000-0100-000002000000}"/>
  <tableColumns count="259">
    <tableColumn id="1" xr3:uid="{00000000-0010-0000-0100-000001000000}" name="8A580" dataDxfId="1"/>
    <tableColumn id="151" xr3:uid="{00000000-0010-0000-0100-000097000000}" name="8A867"/>
    <tableColumn id="184" xr3:uid="{00000000-0010-0000-0100-0000B8000000}" name="8CM63"/>
    <tableColumn id="256" xr3:uid="{00000000-0010-0000-0100-000000010000}" name="8HM58"/>
    <tableColumn id="259" xr3:uid="{00000000-0010-0000-0100-000003010000}" name="8HN92"/>
    <tableColumn id="260" xr3:uid="{00000000-0010-0000-0100-000004010000}" name="AHL01"/>
    <tableColumn id="261" xr3:uid="{00000000-0010-0000-0100-000005010000}" name="AHL02"/>
    <tableColumn id="262" xr3:uid="{00000000-0010-0000-0100-000006010000}" name="AHX02"/>
    <tableColumn id="263" xr3:uid="{00000000-0010-0000-0100-000007010000}" name="AHY01"/>
    <tableColumn id="264" xr3:uid="{00000000-0010-0000-0100-000008010000}" name="ATM01"/>
    <tableColumn id="245" xr3:uid="{00000000-0010-0000-0100-0000F5000000}" name="DE802"/>
    <tableColumn id="246" xr3:uid="{00000000-0010-0000-0100-0000F6000000}" name="DE806"/>
    <tableColumn id="247" xr3:uid="{00000000-0010-0000-0100-0000F7000000}" name="DE808"/>
    <tableColumn id="248" xr3:uid="{00000000-0010-0000-0100-0000F8000000}" name="DE809"/>
    <tableColumn id="249" xr3:uid="{00000000-0010-0000-0100-0000F9000000}" name="DE810"/>
    <tableColumn id="250" xr3:uid="{00000000-0010-0000-0100-0000FA000000}" name="DE811"/>
    <tableColumn id="251" xr3:uid="{00000000-0010-0000-0100-0000FB000000}" name="DE812"/>
    <tableColumn id="252" xr3:uid="{00000000-0010-0000-0100-0000FC000000}" name="DE813"/>
    <tableColumn id="253" xr3:uid="{00000000-0010-0000-0100-0000FD000000}" name="DE816"/>
    <tableColumn id="254" xr3:uid="{00000000-0010-0000-0100-0000FE000000}" name="DE819"/>
    <tableColumn id="255" xr3:uid="{00000000-0010-0000-0100-0000FF000000}" name="DE826"/>
    <tableColumn id="235" xr3:uid="{00000000-0010-0000-0100-0000EB000000}" name="DE865"/>
    <tableColumn id="236" xr3:uid="{00000000-0010-0000-0100-0000EC000000}" name="DE866"/>
    <tableColumn id="237" xr3:uid="{00000000-0010-0000-0100-0000ED000000}" name="DFL02"/>
    <tableColumn id="238" xr3:uid="{00000000-0010-0000-0100-0000EE000000}" name="NMJ01"/>
    <tableColumn id="239" xr3:uid="{00000000-0010-0000-0100-0000EF000000}" name="NMJ02"/>
    <tableColumn id="240" xr3:uid="{00000000-0010-0000-0100-0000F0000000}" name="NMJ03"/>
    <tableColumn id="241" xr3:uid="{00000000-0010-0000-0100-0000F1000000}" name="NMJ04"/>
    <tableColumn id="242" xr3:uid="{00000000-0010-0000-0100-0000F2000000}" name="NMJ05"/>
    <tableColumn id="243" xr3:uid="{00000000-0010-0000-0100-0000F3000000}" name="NMJ07"/>
    <tableColumn id="244" xr3:uid="{00000000-0010-0000-0100-0000F4000000}" name="NMJ08"/>
    <tableColumn id="222" xr3:uid="{00000000-0010-0000-0100-0000DE000000}" name="NMJ10"/>
    <tableColumn id="223" xr3:uid="{00000000-0010-0000-0100-0000DF000000}" name="NMJ11"/>
    <tableColumn id="224" xr3:uid="{00000000-0010-0000-0100-0000E0000000}" name="NMJ22"/>
    <tableColumn id="225" xr3:uid="{00000000-0010-0000-0100-0000E1000000}" name="NMJ23"/>
    <tableColumn id="226" xr3:uid="{00000000-0010-0000-0100-0000E2000000}" name="NMJ24"/>
    <tableColumn id="227" xr3:uid="{00000000-0010-0000-0100-0000E3000000}" name="NMV01"/>
    <tableColumn id="228" xr3:uid="{00000000-0010-0000-0100-0000E4000000}" name="NMV02"/>
    <tableColumn id="229" xr3:uid="{00000000-0010-0000-0100-0000E5000000}" name="NMV03"/>
    <tableColumn id="230" xr3:uid="{00000000-0010-0000-0100-0000E6000000}" name="NMV04"/>
    <tableColumn id="231" xr3:uid="{00000000-0010-0000-0100-0000E7000000}" name="NMV05"/>
    <tableColumn id="232" xr3:uid="{00000000-0010-0000-0100-0000E8000000}" name="NMV09"/>
    <tableColumn id="233" xr3:uid="{00000000-0010-0000-0100-0000E9000000}" name="NMV11"/>
    <tableColumn id="234" xr3:uid="{00000000-0010-0000-0100-0000EA000000}" name="NMV12"/>
    <tableColumn id="185" xr3:uid="{00000000-0010-0000-0100-0000B9000000}" name="NMV13"/>
    <tableColumn id="195" xr3:uid="{00000000-0010-0000-0100-0000C3000000}" name="NMV16"/>
    <tableColumn id="196" xr3:uid="{00000000-0010-0000-0100-0000C4000000}" name="NMV17"/>
    <tableColumn id="197" xr3:uid="{00000000-0010-0000-0100-0000C5000000}" name="NMV18"/>
    <tableColumn id="198" xr3:uid="{00000000-0010-0000-0100-0000C6000000}" name="NMV19"/>
    <tableColumn id="199" xr3:uid="{00000000-0010-0000-0100-0000C7000000}" name="NMV20"/>
    <tableColumn id="200" xr3:uid="{00000000-0010-0000-0100-0000C8000000}" name="NMV38"/>
    <tableColumn id="201" xr3:uid="{00000000-0010-0000-0100-0000C9000000}" name="NMV39"/>
    <tableColumn id="202" xr3:uid="{00000000-0010-0000-0100-0000CA000000}" name="NMV66"/>
    <tableColumn id="203" xr3:uid="{00000000-0010-0000-0100-0000CB000000}" name="NMV67"/>
    <tableColumn id="204" xr3:uid="{00000000-0010-0000-0100-0000CC000000}" name="NMV69"/>
    <tableColumn id="205" xr3:uid="{00000000-0010-0000-0100-0000CD000000}" name="NMVKA"/>
    <tableColumn id="208" xr3:uid="{00000000-0010-0000-0100-0000D0000000}" name="NQL03"/>
    <tableColumn id="209" xr3:uid="{00000000-0010-0000-0100-0000D1000000}" name="NR510"/>
    <tableColumn id="210" xr3:uid="{00000000-0010-0000-0100-0000D2000000}" name="NR535"/>
    <tableColumn id="211" xr3:uid="{00000000-0010-0000-0100-0000D3000000}" name="NRC01"/>
    <tableColumn id="212" xr3:uid="{00000000-0010-0000-0100-0000D4000000}" name="NRC02"/>
    <tableColumn id="213" xr3:uid="{00000000-0010-0000-0100-0000D5000000}" name="NRN01"/>
    <tableColumn id="214" xr3:uid="{00000000-0010-0000-0100-0000D6000000}" name="NTN05"/>
    <tableColumn id="215" xr3:uid="{00000000-0010-0000-0100-0000D7000000}" name="NTN07"/>
    <tableColumn id="216" xr3:uid="{00000000-0010-0000-0100-0000D8000000}" name="NTN08"/>
    <tableColumn id="217" xr3:uid="{00000000-0010-0000-0100-0000D9000000}" name="NTN09"/>
    <tableColumn id="218" xr3:uid="{00000000-0010-0000-0100-0000DA000000}" name="NTN10"/>
    <tableColumn id="219" xr3:uid="{00000000-0010-0000-0100-0000DB000000}" name="NTN12"/>
    <tableColumn id="220" xr3:uid="{00000000-0010-0000-0100-0000DC000000}" name="NTN13"/>
    <tableColumn id="221" xr3:uid="{00000000-0010-0000-0100-0000DD000000}" name="NTN14"/>
    <tableColumn id="186" xr3:uid="{00000000-0010-0000-0100-0000BA000000}" name="NTN15"/>
    <tableColumn id="187" xr3:uid="{00000000-0010-0000-0100-0000BB000000}" name="NTN23"/>
    <tableColumn id="188" xr3:uid="{00000000-0010-0000-0100-0000BC000000}" name="NTN38"/>
    <tableColumn id="189" xr3:uid="{00000000-0010-0000-0100-0000BD000000}" name="NTN3A"/>
    <tableColumn id="190" xr3:uid="{00000000-0010-0000-0100-0000BE000000}" name="NTN67"/>
    <tableColumn id="191" xr3:uid="{00000000-0010-0000-0100-0000BF000000}" name="NTN96"/>
    <tableColumn id="192" xr3:uid="{00000000-0010-0000-0100-0000C0000000}" name="NTNZT"/>
    <tableColumn id="193" xr3:uid="{00000000-0010-0000-0100-0000C1000000}" name="NTNZU"/>
    <tableColumn id="194" xr3:uid="{00000000-0010-0000-0100-0000C2000000}" name="NTNZV"/>
    <tableColumn id="152" xr3:uid="{00000000-0010-0000-0100-000098000000}" name="NTNZW"/>
    <tableColumn id="153" xr3:uid="{00000000-0010-0000-0100-000099000000}" name="NTNZX"/>
    <tableColumn id="154" xr3:uid="{00000000-0010-0000-0100-00009A000000}" name="NTNZY"/>
    <tableColumn id="156" xr3:uid="{00000000-0010-0000-0100-00009C000000}" name="NV201"/>
    <tableColumn id="157" xr3:uid="{00000000-0010-0000-0100-00009D000000}" name="NV203"/>
    <tableColumn id="158" xr3:uid="{00000000-0010-0000-0100-00009E000000}" name="NV217"/>
    <tableColumn id="159" xr3:uid="{00000000-0010-0000-0100-00009F000000}" name="NV225"/>
    <tableColumn id="160" xr3:uid="{00000000-0010-0000-0100-0000A0000000}" name="NV246"/>
    <tableColumn id="161" xr3:uid="{00000000-0010-0000-0100-0000A1000000}" name="NYA01"/>
    <tableColumn id="162" xr3:uid="{00000000-0010-0000-0100-0000A2000000}" name="NYA02"/>
    <tableColumn id="163" xr3:uid="{00000000-0010-0000-0100-0000A3000000}" name="NYA03"/>
    <tableColumn id="164" xr3:uid="{00000000-0010-0000-0100-0000A4000000}" name="NYA04"/>
    <tableColumn id="165" xr3:uid="{00000000-0010-0000-0100-0000A5000000}" name="R1L10"/>
    <tableColumn id="166" xr3:uid="{00000000-0010-0000-0100-0000A6000000}" name="R1L22"/>
    <tableColumn id="167" xr3:uid="{00000000-0010-0000-0100-0000A7000000}" name="R1LAH"/>
    <tableColumn id="168" xr3:uid="{00000000-0010-0000-0100-0000A8000000}" name="R1LK9"/>
    <tableColumn id="169" xr3:uid="{00000000-0010-0000-0100-0000A9000000}" name="R1LL8"/>
    <tableColumn id="170" xr3:uid="{00000000-0010-0000-0100-0000AA000000}" name="R1LN2"/>
    <tableColumn id="171" xr3:uid="{00000000-0010-0000-0100-0000AB000000}" name="RATGA"/>
    <tableColumn id="172" xr3:uid="{00000000-0010-0000-0100-0000AC000000}" name="RATRK"/>
    <tableColumn id="173" xr3:uid="{00000000-0010-0000-0100-0000AD000000}" name="RBSA2"/>
    <tableColumn id="174" xr3:uid="{00000000-0010-0000-0100-0000AE000000}" name="RCU51"/>
    <tableColumn id="175" xr3:uid="{00000000-0010-0000-0100-0000AF000000}" name="RDY10"/>
    <tableColumn id="176" xr3:uid="{00000000-0010-0000-0100-0000B0000000}" name="RDY32"/>
    <tableColumn id="177" xr3:uid="{00000000-0010-0000-0100-0000B1000000}" name="RDYGA"/>
    <tableColumn id="178" xr3:uid="{00000000-0010-0000-0100-0000B2000000}" name="RDYMR"/>
    <tableColumn id="179" xr3:uid="{00000000-0010-0000-0100-0000B3000000}" name="RGD05"/>
    <tableColumn id="180" xr3:uid="{00000000-0010-0000-0100-0000B4000000}" name="RGDAB"/>
    <tableColumn id="181" xr3:uid="{00000000-0010-0000-0100-0000B5000000}" name="RGDT5"/>
    <tableColumn id="182" xr3:uid="{00000000-0010-0000-0100-0000B6000000}" name="RGDVE"/>
    <tableColumn id="183" xr3:uid="{00000000-0010-0000-0100-0000B7000000}" name="RH5D8"/>
    <tableColumn id="2" xr3:uid="{00000000-0010-0000-0100-000002000000}" name="RH5E1"/>
    <tableColumn id="3" xr3:uid="{00000000-0010-0000-0100-000003000000}" name="RHA04"/>
    <tableColumn id="4" xr3:uid="{00000000-0010-0000-0100-000004000000}" name="RHAAR"/>
    <tableColumn id="5" xr3:uid="{00000000-0010-0000-0100-000005000000}" name="RHAFL"/>
    <tableColumn id="6" xr3:uid="{00000000-0010-0000-0100-000006000000}" name="RHANA"/>
    <tableColumn id="7" xr3:uid="{00000000-0010-0000-0100-000007000000}" name="RHAPB"/>
    <tableColumn id="8" xr3:uid="{00000000-0010-0000-0100-000008000000}" name="RHARA"/>
    <tableColumn id="9" xr3:uid="{00000000-0010-0000-0100-000009000000}" name="RHARY"/>
    <tableColumn id="10" xr3:uid="{00000000-0010-0000-0100-00000A000000}" name="RJ866"/>
    <tableColumn id="11" xr3:uid="{00000000-0010-0000-0100-00000B000000}" name="RKE54"/>
    <tableColumn id="12" xr3:uid="{00000000-0010-0000-0100-00000C000000}" name="RKL19"/>
    <tableColumn id="13" xr3:uid="{00000000-0010-0000-0100-00000D000000}" name="RKL20"/>
    <tableColumn id="14" xr3:uid="{00000000-0010-0000-0100-00000E000000}" name="RKL21"/>
    <tableColumn id="15" xr3:uid="{00000000-0010-0000-0100-00000F000000}" name="RKL22"/>
    <tableColumn id="16" xr3:uid="{00000000-0010-0000-0100-000010000000}" name="RKL48"/>
    <tableColumn id="17" xr3:uid="{00000000-0010-0000-0100-000011000000}" name="RKL51"/>
    <tableColumn id="18" xr3:uid="{00000000-0010-0000-0100-000012000000}" name="RKL67"/>
    <tableColumn id="19" xr3:uid="{00000000-0010-0000-0100-000013000000}" name="RKL72"/>
    <tableColumn id="20" xr3:uid="{00000000-0010-0000-0100-000014000000}" name="RLY86"/>
    <tableColumn id="21" xr3:uid="{00000000-0010-0000-0100-000015000000}" name="RMY01"/>
    <tableColumn id="22" xr3:uid="{00000000-0010-0000-0100-000016000000}" name="RMY04"/>
    <tableColumn id="23" xr3:uid="{00000000-0010-0000-0100-000017000000}" name="RMY13"/>
    <tableColumn id="24" xr3:uid="{00000000-0010-0000-0100-000018000000}" name="RMYNX"/>
    <tableColumn id="25" xr3:uid="{00000000-0010-0000-0100-000019000000}" name="RNU26"/>
    <tableColumn id="26" xr3:uid="{00000000-0010-0000-0100-00001A000000}" name="RNU30"/>
    <tableColumn id="27" xr3:uid="{00000000-0010-0000-0100-00001B000000}" name="RNU33"/>
    <tableColumn id="28" xr3:uid="{00000000-0010-0000-0100-00001C000000}" name="RNU80"/>
    <tableColumn id="29" xr3:uid="{00000000-0010-0000-0100-00001D000000}" name="RNU92"/>
    <tableColumn id="30" xr3:uid="{00000000-0010-0000-0100-00001E000000}" name="RNUAL"/>
    <tableColumn id="31" xr3:uid="{00000000-0010-0000-0100-00001F000000}" name="RNUGP"/>
    <tableColumn id="32" xr3:uid="{00000000-0010-0000-0100-000020000000}" name="RP1CA"/>
    <tableColumn id="33" xr3:uid="{00000000-0010-0000-0100-000021000000}" name="RP1V4"/>
    <tableColumn id="34" xr3:uid="{00000000-0010-0000-0100-000022000000}" name="RP1V6"/>
    <tableColumn id="35" xr3:uid="{00000000-0010-0000-0100-000023000000}" name="RP401"/>
    <tableColumn id="36" xr3:uid="{00000000-0010-0000-0100-000024000000}" name="RP7FK"/>
    <tableColumn id="37" xr3:uid="{00000000-0010-0000-0100-000025000000}" name="RP7MA"/>
    <tableColumn id="38" xr3:uid="{00000000-0010-0000-0100-000026000000}" name="RPGAB"/>
    <tableColumn id="39" xr3:uid="{00000000-0010-0000-0100-000027000000}" name="RPGAG"/>
    <tableColumn id="40" xr3:uid="{00000000-0010-0000-0100-000028000000}" name="RQ330"/>
    <tableColumn id="41" xr3:uid="{00000000-0010-0000-0100-000029000000}" name="RQY01"/>
    <tableColumn id="42" xr3:uid="{00000000-0010-0000-0100-00002A000000}" name="RRE11"/>
    <tableColumn id="43" xr3:uid="{00000000-0010-0000-0100-00002B000000}" name="RRE3K"/>
    <tableColumn id="44" xr3:uid="{00000000-0010-0000-0100-00002C000000}" name="RRE99"/>
    <tableColumn id="45" xr3:uid="{00000000-0010-0000-0100-00002D000000}" name="RREV4"/>
    <tableColumn id="46" xr3:uid="{00000000-0010-0000-0100-00002E000000}" name="RREV5"/>
    <tableColumn id="47" xr3:uid="{00000000-0010-0000-0100-00002F000000}" name="RRP07"/>
    <tableColumn id="48" xr3:uid="{00000000-0010-0000-0100-000030000000}" name="RRP16"/>
    <tableColumn id="49" xr3:uid="{00000000-0010-0000-0100-000031000000}" name="RRP23"/>
    <tableColumn id="50" xr3:uid="{00000000-0010-0000-0100-000032000000}" name="RRP46"/>
    <tableColumn id="51" xr3:uid="{00000000-0010-0000-0100-000033000000}" name="RT113"/>
    <tableColumn id="52" xr3:uid="{00000000-0010-0000-0100-000034000000}" name="RT190"/>
    <tableColumn id="53" xr3:uid="{00000000-0010-0000-0100-000035000000}" name="RT1AE"/>
    <tableColumn id="54" xr3:uid="{00000000-0010-0000-0100-000036000000}" name="RT1AF"/>
    <tableColumn id="55" xr3:uid="{00000000-0010-0000-0100-000037000000}" name="RT1AG"/>
    <tableColumn id="56" xr3:uid="{00000000-0010-0000-0100-000038000000}" name="RT202"/>
    <tableColumn id="57" xr3:uid="{00000000-0010-0000-0100-000039000000}" name="RT204"/>
    <tableColumn id="58" xr3:uid="{00000000-0010-0000-0100-00003A000000}" name="RT2ED"/>
    <tableColumn id="59" xr3:uid="{00000000-0010-0000-0100-00003B000000}" name="RT2EE"/>
    <tableColumn id="60" xr3:uid="{00000000-0010-0000-0100-00003C000000}" name="RT5KG"/>
    <tableColumn id="61" xr3:uid="{00000000-0010-0000-0100-00003D000000}" name="RT5KW"/>
    <tableColumn id="62" xr3:uid="{00000000-0010-0000-0100-00003E000000}" name="RT5PE"/>
    <tableColumn id="63" xr3:uid="{00000000-0010-0000-0100-00003F000000}" name="RTQ02"/>
    <tableColumn id="64" xr3:uid="{00000000-0010-0000-0100-000040000000}" name="RTV33"/>
    <tableColumn id="65" xr3:uid="{00000000-0010-0000-0100-000041000000}" name="RTVL5"/>
    <tableColumn id="66" xr3:uid="{00000000-0010-0000-0100-000042000000}" name="RV312"/>
    <tableColumn id="67" xr3:uid="{00000000-0010-0000-0100-000043000000}" name="RV397"/>
    <tableColumn id="68" xr3:uid="{00000000-0010-0000-0100-000044000000}" name="RV3CX"/>
    <tableColumn id="69" xr3:uid="{00000000-0010-0000-0100-000045000000}" name="RV504"/>
    <tableColumn id="70" xr3:uid="{00000000-0010-0000-0100-000046000000}" name="RV505"/>
    <tableColumn id="71" xr3:uid="{00000000-0010-0000-0100-000047000000}" name="RV52C"/>
    <tableColumn id="72" xr3:uid="{00000000-0010-0000-0100-000048000000}" name="RV936"/>
    <tableColumn id="73" xr3:uid="{00000000-0010-0000-0100-000049000000}" name="RVFE4"/>
    <tableColumn id="74" xr3:uid="{00000000-0010-0000-0100-00004A000000}" name="RVN3N"/>
    <tableColumn id="75" xr3:uid="{00000000-0010-0000-0100-00004B000000}" name="RVN3Q"/>
    <tableColumn id="76" xr3:uid="{00000000-0010-0000-0100-00004C000000}" name="RVNDF"/>
    <tableColumn id="77" xr3:uid="{00000000-0010-0000-0100-00004D000000}" name="RVNP5"/>
    <tableColumn id="78" xr3:uid="{00000000-0010-0000-0100-00004E000000}" name="RVNPA"/>
    <tableColumn id="79" xr3:uid="{00000000-0010-0000-0100-00004F000000}" name="RW119"/>
    <tableColumn id="80" xr3:uid="{00000000-0010-0000-0100-000050000000}" name="RW121"/>
    <tableColumn id="81" xr3:uid="{00000000-0010-0000-0100-000051000000}" name="RW148"/>
    <tableColumn id="82" xr3:uid="{00000000-0010-0000-0100-000052000000}" name="RW16L"/>
    <tableColumn id="83" xr3:uid="{00000000-0010-0000-0100-000053000000}" name="RW190"/>
    <tableColumn id="84" xr3:uid="{00000000-0010-0000-0100-000054000000}" name="RW1AR"/>
    <tableColumn id="85" xr3:uid="{00000000-0010-0000-0100-000055000000}" name="RW371"/>
    <tableColumn id="86" xr3:uid="{00000000-0010-0000-0100-000056000000}" name="RW404"/>
    <tableColumn id="87" xr3:uid="{00000000-0010-0000-0100-000057000000}" name="RW41P"/>
    <tableColumn id="88" xr3:uid="{00000000-0010-0000-0100-000058000000}" name="RW421"/>
    <tableColumn id="89" xr3:uid="{00000000-0010-0000-0100-000059000000}" name="RW493"/>
    <tableColumn id="90" xr3:uid="{00000000-0010-0000-0100-00005A000000}" name="RW4RL"/>
    <tableColumn id="91" xr3:uid="{00000000-0010-0000-0100-00005B000000}" name="RW5ED"/>
    <tableColumn id="92" xr3:uid="{00000000-0010-0000-0100-00005C000000}" name="RW5LY"/>
    <tableColumn id="93" xr3:uid="{00000000-0010-0000-0100-00005D000000}" name="RWK46"/>
    <tableColumn id="94" xr3:uid="{00000000-0010-0000-0100-00005E000000}" name="RWK60"/>
    <tableColumn id="95" xr3:uid="{00000000-0010-0000-0100-00005F000000}" name="RWK62"/>
    <tableColumn id="96" xr3:uid="{00000000-0010-0000-0100-000060000000}" name="RWK85"/>
    <tableColumn id="97" xr3:uid="{00000000-0010-0000-0100-000061000000}" name="RWR23"/>
    <tableColumn id="98" xr3:uid="{00000000-0010-0000-0100-000062000000}" name="RWR24"/>
    <tableColumn id="99" xr3:uid="{00000000-0010-0000-0100-000063000000}" name="RWR63"/>
    <tableColumn id="100" xr3:uid="{00000000-0010-0000-0100-000064000000}" name="RWRA9"/>
    <tableColumn id="101" xr3:uid="{00000000-0010-0000-0100-000065000000}" name="RWRF4"/>
    <tableColumn id="102" xr3:uid="{00000000-0010-0000-0100-000066000000}" name="RWRR0"/>
    <tableColumn id="103" xr3:uid="{00000000-0010-0000-0100-000067000000}" name="RWV50"/>
    <tableColumn id="104" xr3:uid="{00000000-0010-0000-0100-000068000000}" name="RWVDL"/>
    <tableColumn id="105" xr3:uid="{00000000-0010-0000-0100-000069000000}" name="RWVGA"/>
    <tableColumn id="106" xr3:uid="{00000000-0010-0000-0100-00006A000000}" name="RWX70"/>
    <tableColumn id="107" xr3:uid="{00000000-0010-0000-0100-00006B000000}" name="RX236"/>
    <tableColumn id="108" xr3:uid="{00000000-0010-0000-0100-00006C000000}" name="RX2E9"/>
    <tableColumn id="109" xr3:uid="{00000000-0010-0000-0100-00006D000000}" name="RX2X4"/>
    <tableColumn id="110" xr3:uid="{00000000-0010-0000-0100-00006E000000}" name="RX33A"/>
    <tableColumn id="111" xr3:uid="{00000000-0010-0000-0100-00006F000000}" name="RX3LF"/>
    <tableColumn id="112" xr3:uid="{00000000-0010-0000-0100-000070000000}" name="RX3MM"/>
    <tableColumn id="113" xr3:uid="{00000000-0010-0000-0100-000071000000}" name="RX41M"/>
    <tableColumn id="114" xr3:uid="{00000000-0010-0000-0100-000072000000}" name="RX467"/>
    <tableColumn id="115" xr3:uid="{00000000-0010-0000-0100-000073000000}" name="RX4CA"/>
    <tableColumn id="116" xr3:uid="{00000000-0010-0000-0100-000074000000}" name="RX4E2"/>
    <tableColumn id="117" xr3:uid="{00000000-0010-0000-0100-000075000000}" name="RX4E4"/>
    <tableColumn id="118" xr3:uid="{00000000-0010-0000-0100-000076000000}" name="RXA34"/>
    <tableColumn id="119" xr3:uid="{00000000-0010-0000-0100-000077000000}" name="RXA72"/>
    <tableColumn id="120" xr3:uid="{00000000-0010-0000-0100-000078000000}" name="RXADA"/>
    <tableColumn id="121" xr3:uid="{00000000-0010-0000-0100-000079000000}" name="RXAF4"/>
    <tableColumn id="122" xr3:uid="{00000000-0010-0000-0100-00007A000000}" name="RXAG5"/>
    <tableColumn id="123" xr3:uid="{00000000-0010-0000-0100-00007B000000}" name="RXEA1"/>
    <tableColumn id="124" xr3:uid="{00000000-0010-0000-0100-00007C000000}" name="RXG10"/>
    <tableColumn id="125" xr3:uid="{00000000-0010-0000-0100-00007D000000}" name="RXG11"/>
    <tableColumn id="126" xr3:uid="{00000000-0010-0000-0100-00007E000000}" name="RXG12"/>
    <tableColumn id="127" xr3:uid="{00000000-0010-0000-0100-00007F000000}" name="RXM30"/>
    <tableColumn id="128" xr3:uid="{00000000-0010-0000-0100-000080000000}" name="RXM54"/>
    <tableColumn id="129" xr3:uid="{00000000-0010-0000-0100-000081000000}" name="RXT05"/>
    <tableColumn id="130" xr3:uid="{00000000-0010-0000-0100-000082000000}" name="RXT29"/>
    <tableColumn id="131" xr3:uid="{00000000-0010-0000-0100-000083000000}" name="RXT64"/>
    <tableColumn id="132" xr3:uid="{00000000-0010-0000-0100-000084000000}" name="RXTD3"/>
    <tableColumn id="133" xr3:uid="{00000000-0010-0000-0100-000085000000}" name="RXTD6"/>
    <tableColumn id="134" xr3:uid="{00000000-0010-0000-0100-000086000000}" name="RXV20"/>
    <tableColumn id="135" xr3:uid="{00000000-0010-0000-0100-000087000000}" name="RXV91"/>
    <tableColumn id="136" xr3:uid="{00000000-0010-0000-0100-000088000000}" name="RXVG3"/>
    <tableColumn id="137" xr3:uid="{00000000-0010-0000-0100-000089000000}" name="RXVG5"/>
    <tableColumn id="138" xr3:uid="{00000000-0010-0000-0100-00008A000000}" name="RXVG6"/>
    <tableColumn id="139" xr3:uid="{00000000-0010-0000-0100-00008B000000}" name="RXVG7"/>
    <tableColumn id="140" xr3:uid="{00000000-0010-0000-0100-00008C000000}" name="RXVM8"/>
    <tableColumn id="141" xr3:uid="{00000000-0010-0000-0100-00008D000000}" name="RXY41"/>
    <tableColumn id="142" xr3:uid="{00000000-0010-0000-0100-00008E000000}" name="RXY4J"/>
    <tableColumn id="143" xr3:uid="{00000000-0010-0000-0100-00008F000000}" name="RXYAN"/>
    <tableColumn id="144" xr3:uid="{00000000-0010-0000-0100-000090000000}" name="RY632"/>
    <tableColumn id="145" xr3:uid="{00000000-0010-0000-0100-000091000000}" name="RYG92"/>
    <tableColumn id="146" xr3:uid="{00000000-0010-0000-0100-000092000000}" name="RYG96"/>
    <tableColumn id="147" xr3:uid="{00000000-0010-0000-0100-000093000000}" name="SCA16"/>
    <tableColumn id="148" xr3:uid="{00000000-0010-0000-0100-000094000000}" name="TAD17"/>
    <tableColumn id="149" xr3:uid="{00000000-0010-0000-0100-000095000000}" name="TAHXN"/>
    <tableColumn id="150" xr3:uid="{00000000-0010-0000-0100-000096000000}" name="TAJ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erviceTable" displayName="ServiceTable" ref="A1:Y45" totalsRowShown="0">
  <autoFilter ref="A1:Y45" xr:uid="{00000000-0009-0000-0100-000003000000}"/>
  <tableColumns count="25">
    <tableColumn id="1" xr3:uid="{00000000-0010-0000-0200-000001000000}" name="NCBPS22E" dataDxfId="0"/>
    <tableColumn id="2" xr3:uid="{00000000-0010-0000-0200-000002000000}" name="NCBPS22Z"/>
    <tableColumn id="3" xr3:uid="{00000000-0010-0000-0200-000003000000}" name="NCBPS22A"/>
    <tableColumn id="4" xr3:uid="{00000000-0010-0000-0200-000004000000}" name="NCBPS22D"/>
    <tableColumn id="5" xr3:uid="{00000000-0010-0000-0200-000005000000}" name="NCBPS22B"/>
    <tableColumn id="6" xr3:uid="{00000000-0010-0000-0200-000006000000}" name="NCBPS22P"/>
    <tableColumn id="7" xr3:uid="{00000000-0010-0000-0200-000007000000}" name="NCBPS22U"/>
    <tableColumn id="8" xr3:uid="{00000000-0010-0000-0200-000008000000}" name="NCBPS22S"/>
    <tableColumn id="9" xr3:uid="{00000000-0010-0000-0200-000009000000}" name="NCBPS22C"/>
    <tableColumn id="10" xr3:uid="{00000000-0010-0000-0200-00000A000000}" name="NCBPS22F"/>
    <tableColumn id="25" xr3:uid="{00000000-0010-0000-0200-000019000000}" name="NCBPS22H"/>
    <tableColumn id="11" xr3:uid="{00000000-0010-0000-0200-00000B000000}" name="NCBPS23K"/>
    <tableColumn id="12" xr3:uid="{00000000-0010-0000-0200-00000C000000}" name="NCBPS23L"/>
    <tableColumn id="13" xr3:uid="{00000000-0010-0000-0200-00000D000000}" name="NCBPS23O"/>
    <tableColumn id="14" xr3:uid="{00000000-0010-0000-0200-00000E000000}" name="NCBPS23U"/>
    <tableColumn id="15" xr3:uid="{00000000-0010-0000-0200-00000F000000}" name="NCBPS23V"/>
    <tableColumn id="16" xr3:uid="{00000000-0010-0000-0200-000010000000}" name="NCBPS24C"/>
    <tableColumn id="17" xr3:uid="{00000000-0010-0000-0200-000011000000}" name="NCBPS22T"/>
    <tableColumn id="18" xr3:uid="{00000000-0010-0000-0200-000012000000}" name="NCBPS07Z"/>
    <tableColumn id="19" xr3:uid="{00000000-0010-0000-0200-000013000000}" name="NCBPS05E"/>
    <tableColumn id="20" xr3:uid="{00000000-0010-0000-0200-000014000000}" name="NCBPS05C"/>
    <tableColumn id="21" xr3:uid="{00000000-0010-0000-0200-000015000000}" name="NCBPS08Y"/>
    <tableColumn id="22" xr3:uid="{00000000-0010-0000-0200-000016000000}" name="NCBPS22O"/>
    <tableColumn id="23" xr3:uid="{00000000-0010-0000-0200-000017000000}" name="NCBPSYYY"/>
    <tableColumn id="24" xr3:uid="{00000000-0010-0000-0200-000018000000}" name="NCBPSXX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8279-8E02-495A-A694-1369A39DF3FF}">
  <dimension ref="A1"/>
  <sheetViews>
    <sheetView showGridLines="0" tabSelected="1"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BY21"/>
  <sheetViews>
    <sheetView topLeftCell="AS1" workbookViewId="0">
      <selection activeCell="G42" sqref="G42"/>
    </sheetView>
  </sheetViews>
  <sheetFormatPr defaultRowHeight="15" x14ac:dyDescent="0.25"/>
  <cols>
    <col min="1" max="1" width="25" bestFit="1" customWidth="1"/>
    <col min="2" max="2" width="27.140625" bestFit="1" customWidth="1"/>
    <col min="3" max="3" width="18" bestFit="1" customWidth="1"/>
    <col min="4" max="4" width="27.42578125" style="58" bestFit="1" customWidth="1"/>
    <col min="5" max="5" width="33.140625" style="58" bestFit="1" customWidth="1"/>
    <col min="6" max="6" width="22" style="58" bestFit="1" customWidth="1"/>
    <col min="7" max="7" width="18.7109375" style="58" bestFit="1" customWidth="1"/>
    <col min="8" max="8" width="18" style="58" bestFit="1" customWidth="1"/>
    <col min="9" max="9" width="21" style="58" bestFit="1" customWidth="1"/>
    <col min="10" max="10" width="23" style="58" bestFit="1" customWidth="1"/>
    <col min="11" max="12" width="31.140625" style="58" bestFit="1" customWidth="1"/>
    <col min="13" max="13" width="19.140625" style="58" bestFit="1" customWidth="1"/>
    <col min="14" max="14" width="23" style="58" bestFit="1" customWidth="1"/>
    <col min="15" max="15" width="31.5703125" style="58" bestFit="1" customWidth="1"/>
    <col min="16" max="16" width="18.85546875" style="58" bestFit="1" customWidth="1"/>
    <col min="17" max="17" width="14.140625" bestFit="1" customWidth="1"/>
    <col min="18" max="18" width="53.85546875" bestFit="1" customWidth="1"/>
    <col min="19" max="19" width="49.28515625" bestFit="1" customWidth="1"/>
    <col min="20" max="20" width="34.140625" bestFit="1" customWidth="1"/>
    <col min="21" max="21" width="40.28515625" bestFit="1" customWidth="1"/>
    <col min="22" max="22" width="39.140625" bestFit="1" customWidth="1"/>
    <col min="23" max="23" width="32" bestFit="1" customWidth="1"/>
    <col min="24" max="24" width="17.5703125" bestFit="1" customWidth="1"/>
    <col min="25" max="25" width="27.28515625" bestFit="1" customWidth="1"/>
    <col min="26" max="26" width="25.7109375" bestFit="1" customWidth="1"/>
    <col min="27" max="27" width="28.5703125" bestFit="1" customWidth="1"/>
    <col min="28" max="28" width="43.7109375" bestFit="1" customWidth="1"/>
    <col min="29" max="29" width="8.7109375" bestFit="1" customWidth="1"/>
    <col min="30" max="30" width="29.42578125" bestFit="1" customWidth="1"/>
    <col min="31" max="31" width="18.5703125" bestFit="1" customWidth="1"/>
    <col min="32" max="32" width="28" bestFit="1" customWidth="1"/>
    <col min="33" max="33" width="18" bestFit="1" customWidth="1"/>
    <col min="34" max="34" width="37.140625" bestFit="1" customWidth="1"/>
    <col min="35" max="35" width="26.28515625" bestFit="1" customWidth="1"/>
    <col min="36" max="36" width="30" bestFit="1" customWidth="1"/>
    <col min="37" max="37" width="22.85546875" bestFit="1" customWidth="1"/>
    <col min="38" max="38" width="21.42578125" bestFit="1" customWidth="1"/>
    <col min="39" max="39" width="15.28515625" bestFit="1" customWidth="1"/>
    <col min="40" max="40" width="28.42578125" bestFit="1" customWidth="1"/>
    <col min="41" max="41" width="34.85546875" bestFit="1" customWidth="1"/>
    <col min="42" max="42" width="32.42578125" bestFit="1" customWidth="1"/>
    <col min="43" max="43" width="31.5703125" bestFit="1" customWidth="1"/>
    <col min="44" max="44" width="20.5703125" bestFit="1" customWidth="1"/>
    <col min="45" max="45" width="28.28515625" bestFit="1" customWidth="1"/>
    <col min="46" max="46" width="11.5703125" bestFit="1" customWidth="1"/>
    <col min="47" max="47" width="23.85546875" bestFit="1" customWidth="1"/>
    <col min="48" max="48" width="35.7109375" bestFit="1" customWidth="1"/>
    <col min="49" max="49" width="26" bestFit="1" customWidth="1"/>
    <col min="50" max="50" width="14.7109375" bestFit="1" customWidth="1"/>
    <col min="51" max="51" width="15.85546875" bestFit="1" customWidth="1"/>
    <col min="52" max="52" width="23.42578125" bestFit="1" customWidth="1"/>
    <col min="53" max="53" width="24.42578125" bestFit="1" customWidth="1"/>
    <col min="54" max="54" width="12.85546875" bestFit="1" customWidth="1"/>
    <col min="55" max="55" width="15.28515625" bestFit="1" customWidth="1"/>
    <col min="56" max="56" width="29" bestFit="1" customWidth="1"/>
    <col min="57" max="57" width="39.42578125" bestFit="1" customWidth="1"/>
    <col min="58" max="58" width="49.42578125" bestFit="1" customWidth="1"/>
    <col min="59" max="59" width="20.85546875" bestFit="1" customWidth="1"/>
    <col min="60" max="60" width="32.7109375" bestFit="1" customWidth="1"/>
    <col min="61" max="61" width="25.140625" bestFit="1" customWidth="1"/>
    <col min="62" max="62" width="28.140625" bestFit="1" customWidth="1"/>
    <col min="63" max="63" width="24.42578125" bestFit="1" customWidth="1"/>
    <col min="64" max="64" width="36.42578125" bestFit="1" customWidth="1"/>
    <col min="65" max="65" width="12.7109375" bestFit="1" customWidth="1"/>
    <col min="66" max="66" width="14" bestFit="1" customWidth="1"/>
    <col min="67" max="67" width="14.28515625" bestFit="1" customWidth="1"/>
    <col min="68" max="68" width="15.85546875" bestFit="1" customWidth="1"/>
    <col min="69" max="69" width="28.28515625" bestFit="1" customWidth="1"/>
    <col min="70" max="70" width="18.85546875" bestFit="1" customWidth="1"/>
    <col min="71" max="71" width="35" bestFit="1" customWidth="1"/>
    <col min="72" max="72" width="18.85546875" bestFit="1" customWidth="1"/>
    <col min="73" max="73" width="24.7109375" bestFit="1" customWidth="1"/>
    <col min="74" max="74" width="45.85546875" bestFit="1" customWidth="1"/>
    <col min="75" max="75" width="15.5703125" bestFit="1" customWidth="1"/>
    <col min="76" max="76" width="12.28515625" bestFit="1" customWidth="1"/>
    <col min="77" max="77" width="17.42578125" bestFit="1" customWidth="1"/>
  </cols>
  <sheetData>
    <row r="1" spans="1:77" x14ac:dyDescent="0.25">
      <c r="A1" s="58" t="s">
        <v>1036</v>
      </c>
      <c r="B1" s="58" t="s">
        <v>330</v>
      </c>
      <c r="C1" s="58" t="s">
        <v>331</v>
      </c>
      <c r="D1" s="58" t="s">
        <v>800</v>
      </c>
      <c r="E1" s="58" t="s">
        <v>1049</v>
      </c>
      <c r="F1" s="58" t="s">
        <v>211</v>
      </c>
      <c r="G1" s="58" t="s">
        <v>212</v>
      </c>
      <c r="H1" s="58" t="s">
        <v>213</v>
      </c>
      <c r="I1" s="58" t="s">
        <v>214</v>
      </c>
      <c r="J1" s="58" t="s">
        <v>1468</v>
      </c>
      <c r="K1" s="58" t="s">
        <v>1462</v>
      </c>
      <c r="L1" s="58" t="s">
        <v>215</v>
      </c>
      <c r="M1" s="58" t="s">
        <v>216</v>
      </c>
      <c r="N1" s="58" t="s">
        <v>217</v>
      </c>
      <c r="O1" s="58" t="s">
        <v>218</v>
      </c>
      <c r="P1" s="58" t="s">
        <v>219</v>
      </c>
      <c r="Q1" s="58" t="s">
        <v>220</v>
      </c>
      <c r="R1" s="58" t="s">
        <v>221</v>
      </c>
      <c r="S1" s="58" t="s">
        <v>222</v>
      </c>
      <c r="T1" s="58" t="s">
        <v>223</v>
      </c>
      <c r="U1" s="58" t="s">
        <v>1463</v>
      </c>
      <c r="V1" s="58" t="s">
        <v>224</v>
      </c>
      <c r="W1" s="58" t="s">
        <v>1466</v>
      </c>
      <c r="X1" s="58" t="s">
        <v>225</v>
      </c>
      <c r="Y1" s="58" t="s">
        <v>226</v>
      </c>
      <c r="Z1" s="58" t="s">
        <v>227</v>
      </c>
      <c r="AA1" s="58" t="s">
        <v>228</v>
      </c>
      <c r="AB1" s="58" t="s">
        <v>229</v>
      </c>
      <c r="AC1" s="58" t="s">
        <v>230</v>
      </c>
      <c r="AD1" s="58" t="s">
        <v>231</v>
      </c>
      <c r="AE1" s="58" t="s">
        <v>232</v>
      </c>
      <c r="AF1" s="58" t="s">
        <v>233</v>
      </c>
      <c r="AG1" s="58" t="s">
        <v>234</v>
      </c>
      <c r="AH1" s="58" t="s">
        <v>235</v>
      </c>
      <c r="AI1" s="58" t="s">
        <v>236</v>
      </c>
      <c r="AJ1" s="58" t="s">
        <v>237</v>
      </c>
      <c r="AK1" s="58" t="s">
        <v>238</v>
      </c>
      <c r="AL1" s="58" t="s">
        <v>239</v>
      </c>
      <c r="AM1" s="58" t="s">
        <v>240</v>
      </c>
      <c r="AN1" s="58" t="s">
        <v>241</v>
      </c>
      <c r="AO1" s="58" t="s">
        <v>242</v>
      </c>
      <c r="AP1" s="58" t="s">
        <v>243</v>
      </c>
      <c r="AQ1" s="58" t="s">
        <v>244</v>
      </c>
      <c r="AR1" s="58" t="s">
        <v>245</v>
      </c>
      <c r="AS1" s="58" t="s">
        <v>246</v>
      </c>
      <c r="AT1" s="58" t="s">
        <v>247</v>
      </c>
      <c r="AU1" s="58" t="s">
        <v>248</v>
      </c>
      <c r="AV1" s="58" t="s">
        <v>249</v>
      </c>
      <c r="AW1" s="58" t="s">
        <v>250</v>
      </c>
      <c r="AX1" s="58" t="s">
        <v>251</v>
      </c>
      <c r="AY1" s="58" t="s">
        <v>1469</v>
      </c>
      <c r="AZ1" s="58" t="s">
        <v>252</v>
      </c>
      <c r="BA1" s="58" t="s">
        <v>253</v>
      </c>
      <c r="BB1" s="58" t="s">
        <v>1467</v>
      </c>
      <c r="BC1" s="58" t="s">
        <v>254</v>
      </c>
      <c r="BD1" s="58" t="s">
        <v>255</v>
      </c>
      <c r="BE1" s="58" t="s">
        <v>256</v>
      </c>
      <c r="BF1" s="58" t="s">
        <v>257</v>
      </c>
      <c r="BG1" s="58" t="s">
        <v>258</v>
      </c>
      <c r="BH1" s="58" t="s">
        <v>259</v>
      </c>
      <c r="BI1" s="58" t="s">
        <v>260</v>
      </c>
      <c r="BJ1" s="58" t="s">
        <v>261</v>
      </c>
      <c r="BK1" s="58" t="s">
        <v>262</v>
      </c>
      <c r="BL1" s="58" t="s">
        <v>263</v>
      </c>
      <c r="BM1" s="58" t="s">
        <v>264</v>
      </c>
      <c r="BN1" s="58" t="s">
        <v>265</v>
      </c>
      <c r="BO1" s="58" t="s">
        <v>266</v>
      </c>
      <c r="BP1" s="58" t="s">
        <v>267</v>
      </c>
      <c r="BQ1" s="58" t="s">
        <v>268</v>
      </c>
      <c r="BR1" s="58" t="s">
        <v>269</v>
      </c>
      <c r="BS1" s="58" t="s">
        <v>270</v>
      </c>
      <c r="BT1" s="58" t="s">
        <v>271</v>
      </c>
      <c r="BU1" s="58" t="s">
        <v>797</v>
      </c>
      <c r="BV1" s="58" t="s">
        <v>272</v>
      </c>
      <c r="BW1" s="58" t="s">
        <v>273</v>
      </c>
      <c r="BX1" s="58" t="s">
        <v>274</v>
      </c>
      <c r="BY1" s="58" t="s">
        <v>275</v>
      </c>
    </row>
    <row r="2" spans="1:77" x14ac:dyDescent="0.25">
      <c r="A2" t="s">
        <v>1470</v>
      </c>
      <c r="B2" t="s">
        <v>1471</v>
      </c>
      <c r="C2" t="s">
        <v>276</v>
      </c>
      <c r="D2" s="58" t="s">
        <v>787</v>
      </c>
      <c r="E2" s="58" t="s">
        <v>1473</v>
      </c>
      <c r="F2" s="58" t="s">
        <v>1474</v>
      </c>
      <c r="G2" s="58" t="s">
        <v>444</v>
      </c>
      <c r="H2" s="58" t="s">
        <v>333</v>
      </c>
      <c r="I2" s="58" t="s">
        <v>335</v>
      </c>
      <c r="J2" s="58" t="s">
        <v>1491</v>
      </c>
      <c r="K2" s="58" t="s">
        <v>421</v>
      </c>
      <c r="L2" s="58" t="s">
        <v>1481</v>
      </c>
      <c r="M2" s="58" t="s">
        <v>367</v>
      </c>
      <c r="N2" s="58" t="s">
        <v>1493</v>
      </c>
      <c r="O2" s="58" t="s">
        <v>386</v>
      </c>
      <c r="P2" s="58" t="s">
        <v>808</v>
      </c>
      <c r="Q2" t="s">
        <v>1494</v>
      </c>
      <c r="R2" t="s">
        <v>404</v>
      </c>
      <c r="S2" t="s">
        <v>430</v>
      </c>
      <c r="T2" t="s">
        <v>439</v>
      </c>
      <c r="U2" t="s">
        <v>1506</v>
      </c>
      <c r="V2" t="s">
        <v>1512</v>
      </c>
      <c r="W2" t="s">
        <v>1514</v>
      </c>
      <c r="X2" t="s">
        <v>1515</v>
      </c>
      <c r="Y2" t="s">
        <v>809</v>
      </c>
      <c r="Z2" t="s">
        <v>455</v>
      </c>
      <c r="AA2" t="s">
        <v>460</v>
      </c>
      <c r="AB2" t="s">
        <v>464</v>
      </c>
      <c r="AC2" t="s">
        <v>472</v>
      </c>
      <c r="AD2" t="s">
        <v>1520</v>
      </c>
      <c r="AE2" t="s">
        <v>1521</v>
      </c>
      <c r="AF2" t="s">
        <v>478</v>
      </c>
      <c r="AG2" t="s">
        <v>2599</v>
      </c>
      <c r="AH2" t="s">
        <v>493</v>
      </c>
      <c r="AI2" t="s">
        <v>1529</v>
      </c>
      <c r="AJ2" t="s">
        <v>1530</v>
      </c>
      <c r="AK2" t="s">
        <v>508</v>
      </c>
      <c r="AL2" t="s">
        <v>510</v>
      </c>
      <c r="AM2" t="s">
        <v>1531</v>
      </c>
      <c r="AN2" t="s">
        <v>515</v>
      </c>
      <c r="AO2" t="s">
        <v>520</v>
      </c>
      <c r="AP2" t="s">
        <v>1535</v>
      </c>
      <c r="AQ2" t="s">
        <v>1538</v>
      </c>
      <c r="AR2" t="s">
        <v>1543</v>
      </c>
      <c r="AS2" t="s">
        <v>1260</v>
      </c>
      <c r="AT2" t="s">
        <v>535</v>
      </c>
      <c r="AU2" t="s">
        <v>1547</v>
      </c>
      <c r="AV2" t="s">
        <v>539</v>
      </c>
      <c r="AW2" t="s">
        <v>545</v>
      </c>
      <c r="AX2" t="s">
        <v>549</v>
      </c>
      <c r="AY2" t="s">
        <v>1549</v>
      </c>
      <c r="AZ2" t="s">
        <v>552</v>
      </c>
      <c r="BA2" t="s">
        <v>561</v>
      </c>
      <c r="BB2" t="s">
        <v>1552</v>
      </c>
      <c r="BC2" t="s">
        <v>1553</v>
      </c>
      <c r="BD2" t="s">
        <v>1558</v>
      </c>
      <c r="BE2" t="s">
        <v>812</v>
      </c>
      <c r="BF2" t="s">
        <v>905</v>
      </c>
      <c r="BG2" t="s">
        <v>1564</v>
      </c>
      <c r="BH2" t="s">
        <v>584</v>
      </c>
      <c r="BI2" t="s">
        <v>591</v>
      </c>
      <c r="BJ2" t="s">
        <v>1566</v>
      </c>
      <c r="BK2" t="s">
        <v>1973</v>
      </c>
      <c r="BL2" t="s">
        <v>1571</v>
      </c>
      <c r="BM2" t="s">
        <v>610</v>
      </c>
      <c r="BN2" t="s">
        <v>612</v>
      </c>
      <c r="BO2" t="s">
        <v>618</v>
      </c>
      <c r="BP2" t="s">
        <v>1578</v>
      </c>
      <c r="BQ2" t="s">
        <v>1583</v>
      </c>
      <c r="BR2" t="s">
        <v>620</v>
      </c>
      <c r="BS2" t="s">
        <v>1590</v>
      </c>
      <c r="BT2" t="s">
        <v>627</v>
      </c>
      <c r="BU2" t="s">
        <v>1965</v>
      </c>
      <c r="BV2" t="s">
        <v>629</v>
      </c>
      <c r="BW2" t="s">
        <v>631</v>
      </c>
      <c r="BX2" t="s">
        <v>633</v>
      </c>
      <c r="BY2" t="s">
        <v>635</v>
      </c>
    </row>
    <row r="3" spans="1:77" x14ac:dyDescent="0.25">
      <c r="F3" s="58" t="s">
        <v>1475</v>
      </c>
      <c r="J3" s="58" t="s">
        <v>361</v>
      </c>
      <c r="L3" s="58" t="s">
        <v>1482</v>
      </c>
      <c r="M3" s="58" t="s">
        <v>803</v>
      </c>
      <c r="O3" s="58" t="s">
        <v>388</v>
      </c>
      <c r="P3" s="58" t="s">
        <v>390</v>
      </c>
      <c r="R3" t="s">
        <v>1981</v>
      </c>
      <c r="S3" t="s">
        <v>432</v>
      </c>
      <c r="T3" t="s">
        <v>437</v>
      </c>
      <c r="U3" t="s">
        <v>1507</v>
      </c>
      <c r="V3" t="s">
        <v>1513</v>
      </c>
      <c r="Y3" t="s">
        <v>451</v>
      </c>
      <c r="Z3" t="s">
        <v>1516</v>
      </c>
      <c r="AA3" t="s">
        <v>1518</v>
      </c>
      <c r="AB3" t="s">
        <v>1975</v>
      </c>
      <c r="AE3" t="s">
        <v>1522</v>
      </c>
      <c r="AG3" t="s">
        <v>485</v>
      </c>
      <c r="AH3" t="s">
        <v>491</v>
      </c>
      <c r="AI3" t="s">
        <v>504</v>
      </c>
      <c r="AK3" t="s">
        <v>506</v>
      </c>
      <c r="AL3" t="s">
        <v>512</v>
      </c>
      <c r="AO3" t="s">
        <v>1532</v>
      </c>
      <c r="AP3" t="s">
        <v>524</v>
      </c>
      <c r="AQ3" t="s">
        <v>1539</v>
      </c>
      <c r="AR3" t="s">
        <v>1544</v>
      </c>
      <c r="AS3" t="s">
        <v>531</v>
      </c>
      <c r="AU3" t="s">
        <v>1548</v>
      </c>
      <c r="AV3" t="s">
        <v>537</v>
      </c>
      <c r="AW3" t="s">
        <v>543</v>
      </c>
      <c r="AZ3" t="s">
        <v>1550</v>
      </c>
      <c r="BA3" t="s">
        <v>555</v>
      </c>
      <c r="BC3" t="s">
        <v>1554</v>
      </c>
      <c r="BD3" t="s">
        <v>2628</v>
      </c>
      <c r="BE3" t="s">
        <v>569</v>
      </c>
      <c r="BF3" t="s">
        <v>1559</v>
      </c>
      <c r="BG3" t="s">
        <v>581</v>
      </c>
      <c r="BI3" t="s">
        <v>1565</v>
      </c>
      <c r="BJ3" t="s">
        <v>1567</v>
      </c>
      <c r="BK3" t="s">
        <v>2600</v>
      </c>
      <c r="BL3" t="s">
        <v>1572</v>
      </c>
      <c r="BN3" t="s">
        <v>616</v>
      </c>
      <c r="BO3" t="s">
        <v>1577</v>
      </c>
      <c r="BP3" t="s">
        <v>1579</v>
      </c>
      <c r="BQ3" t="s">
        <v>1584</v>
      </c>
      <c r="BR3" t="s">
        <v>624</v>
      </c>
      <c r="BT3" t="s">
        <v>1591</v>
      </c>
    </row>
    <row r="4" spans="1:77" x14ac:dyDescent="0.25">
      <c r="J4" s="58" t="s">
        <v>1963</v>
      </c>
      <c r="L4" s="58" t="s">
        <v>1483</v>
      </c>
      <c r="M4" s="58" t="s">
        <v>365</v>
      </c>
      <c r="R4" t="s">
        <v>1495</v>
      </c>
      <c r="S4" t="s">
        <v>424</v>
      </c>
      <c r="T4" t="s">
        <v>443</v>
      </c>
      <c r="U4" t="s">
        <v>1508</v>
      </c>
      <c r="Y4" t="s">
        <v>449</v>
      </c>
      <c r="Z4" t="s">
        <v>1967</v>
      </c>
      <c r="AA4" t="s">
        <v>458</v>
      </c>
      <c r="AB4" t="s">
        <v>1519</v>
      </c>
      <c r="AE4" t="s">
        <v>1523</v>
      </c>
      <c r="AG4" t="s">
        <v>480</v>
      </c>
      <c r="AH4" t="s">
        <v>487</v>
      </c>
      <c r="AI4" t="s">
        <v>502</v>
      </c>
      <c r="AO4" t="s">
        <v>522</v>
      </c>
      <c r="AP4" t="s">
        <v>1536</v>
      </c>
      <c r="AQ4" t="s">
        <v>1540</v>
      </c>
      <c r="AR4" t="s">
        <v>1545</v>
      </c>
      <c r="AS4" t="s">
        <v>533</v>
      </c>
      <c r="AV4" t="s">
        <v>541</v>
      </c>
      <c r="AW4" t="s">
        <v>546</v>
      </c>
      <c r="AZ4" t="s">
        <v>550</v>
      </c>
      <c r="BA4" t="s">
        <v>811</v>
      </c>
      <c r="BC4" t="s">
        <v>1555</v>
      </c>
      <c r="BE4" t="s">
        <v>565</v>
      </c>
      <c r="BF4" t="s">
        <v>1560</v>
      </c>
      <c r="BG4" t="s">
        <v>1977</v>
      </c>
      <c r="BI4" t="s">
        <v>588</v>
      </c>
      <c r="BJ4" t="s">
        <v>593</v>
      </c>
      <c r="BK4" t="s">
        <v>601</v>
      </c>
      <c r="BL4" t="s">
        <v>1573</v>
      </c>
      <c r="BN4" t="s">
        <v>614</v>
      </c>
      <c r="BP4" t="s">
        <v>1580</v>
      </c>
      <c r="BQ4" t="s">
        <v>2187</v>
      </c>
      <c r="BR4" t="s">
        <v>622</v>
      </c>
    </row>
    <row r="5" spans="1:77" x14ac:dyDescent="0.25">
      <c r="J5" s="58" t="s">
        <v>1476</v>
      </c>
      <c r="L5" s="58" t="s">
        <v>342</v>
      </c>
      <c r="M5" s="58" t="s">
        <v>804</v>
      </c>
      <c r="R5" t="s">
        <v>1496</v>
      </c>
      <c r="S5" t="s">
        <v>426</v>
      </c>
      <c r="T5" t="s">
        <v>441</v>
      </c>
      <c r="U5" t="s">
        <v>1509</v>
      </c>
      <c r="Y5" t="s">
        <v>447</v>
      </c>
      <c r="Z5" t="s">
        <v>1969</v>
      </c>
      <c r="AB5" t="s">
        <v>462</v>
      </c>
      <c r="AE5" t="s">
        <v>1524</v>
      </c>
      <c r="AG5" t="s">
        <v>482</v>
      </c>
      <c r="AH5" t="s">
        <v>489</v>
      </c>
      <c r="AO5" t="s">
        <v>1533</v>
      </c>
      <c r="AP5" t="s">
        <v>1537</v>
      </c>
      <c r="AQ5" t="s">
        <v>1541</v>
      </c>
      <c r="AR5" t="s">
        <v>1546</v>
      </c>
      <c r="AZ5" t="s">
        <v>1551</v>
      </c>
      <c r="BA5" t="s">
        <v>558</v>
      </c>
      <c r="BC5" t="s">
        <v>1556</v>
      </c>
      <c r="BE5" t="s">
        <v>567</v>
      </c>
      <c r="BF5" t="s">
        <v>1561</v>
      </c>
      <c r="BG5" t="s">
        <v>1985</v>
      </c>
      <c r="BH5" s="58"/>
      <c r="BJ5" t="s">
        <v>1568</v>
      </c>
      <c r="BK5" t="s">
        <v>1987</v>
      </c>
      <c r="BL5" t="s">
        <v>1574</v>
      </c>
      <c r="BP5" t="s">
        <v>1581</v>
      </c>
      <c r="BQ5" t="s">
        <v>1586</v>
      </c>
    </row>
    <row r="6" spans="1:77" x14ac:dyDescent="0.25">
      <c r="J6" s="58" t="s">
        <v>1477</v>
      </c>
      <c r="L6" s="58" t="s">
        <v>1484</v>
      </c>
      <c r="M6" s="58" t="s">
        <v>369</v>
      </c>
      <c r="R6" t="s">
        <v>408</v>
      </c>
      <c r="S6" t="s">
        <v>1505</v>
      </c>
      <c r="U6" t="s">
        <v>1510</v>
      </c>
      <c r="Z6" t="s">
        <v>1971</v>
      </c>
      <c r="AB6" t="s">
        <v>468</v>
      </c>
      <c r="AE6" t="s">
        <v>1525</v>
      </c>
      <c r="AH6" t="s">
        <v>495</v>
      </c>
      <c r="AO6" t="s">
        <v>1534</v>
      </c>
      <c r="AQ6" t="s">
        <v>1542</v>
      </c>
      <c r="AZ6" t="s">
        <v>553</v>
      </c>
      <c r="BA6" t="s">
        <v>563</v>
      </c>
      <c r="BC6" t="s">
        <v>1557</v>
      </c>
      <c r="BF6" t="s">
        <v>1562</v>
      </c>
      <c r="BK6" t="s">
        <v>1989</v>
      </c>
      <c r="BL6" t="s">
        <v>1575</v>
      </c>
      <c r="BP6" t="s">
        <v>1582</v>
      </c>
      <c r="BQ6" t="s">
        <v>1587</v>
      </c>
    </row>
    <row r="7" spans="1:77" x14ac:dyDescent="0.25">
      <c r="J7" s="58" t="s">
        <v>1979</v>
      </c>
      <c r="L7" s="58" t="s">
        <v>1485</v>
      </c>
      <c r="M7" s="58" t="s">
        <v>358</v>
      </c>
      <c r="R7" t="s">
        <v>1497</v>
      </c>
      <c r="U7" t="s">
        <v>1511</v>
      </c>
      <c r="Z7" t="s">
        <v>1517</v>
      </c>
      <c r="AB7" t="s">
        <v>470</v>
      </c>
      <c r="AE7" t="s">
        <v>1526</v>
      </c>
      <c r="AH7" t="s">
        <v>499</v>
      </c>
      <c r="BA7" t="s">
        <v>560</v>
      </c>
      <c r="BF7" t="s">
        <v>1563</v>
      </c>
      <c r="BK7" t="s">
        <v>1570</v>
      </c>
      <c r="BL7" t="s">
        <v>1576</v>
      </c>
      <c r="BQ7" t="s">
        <v>1588</v>
      </c>
    </row>
    <row r="8" spans="1:77" x14ac:dyDescent="0.25">
      <c r="J8" s="58" t="s">
        <v>807</v>
      </c>
      <c r="L8" s="58" t="s">
        <v>347</v>
      </c>
      <c r="M8" s="58" t="s">
        <v>805</v>
      </c>
      <c r="R8" t="s">
        <v>395</v>
      </c>
      <c r="Z8" t="s">
        <v>453</v>
      </c>
      <c r="AB8" t="s">
        <v>466</v>
      </c>
      <c r="AE8" t="s">
        <v>1527</v>
      </c>
      <c r="AH8" t="s">
        <v>497</v>
      </c>
      <c r="BQ8" t="s">
        <v>1589</v>
      </c>
    </row>
    <row r="9" spans="1:77" x14ac:dyDescent="0.25">
      <c r="J9" s="58" t="s">
        <v>1492</v>
      </c>
      <c r="L9" s="58" t="s">
        <v>801</v>
      </c>
      <c r="M9" s="58" t="s">
        <v>350</v>
      </c>
      <c r="R9" t="s">
        <v>1498</v>
      </c>
      <c r="Z9" t="s">
        <v>810</v>
      </c>
      <c r="AE9" t="s">
        <v>476</v>
      </c>
    </row>
    <row r="10" spans="1:77" x14ac:dyDescent="0.25">
      <c r="J10" s="58" t="s">
        <v>384</v>
      </c>
      <c r="L10" s="58" t="s">
        <v>802</v>
      </c>
      <c r="M10" s="58" t="s">
        <v>371</v>
      </c>
      <c r="R10" t="s">
        <v>1499</v>
      </c>
    </row>
    <row r="11" spans="1:77" x14ac:dyDescent="0.25">
      <c r="J11" s="58" t="s">
        <v>1478</v>
      </c>
      <c r="L11" s="58" t="s">
        <v>1486</v>
      </c>
      <c r="M11" s="58" t="s">
        <v>381</v>
      </c>
      <c r="R11" t="s">
        <v>1983</v>
      </c>
    </row>
    <row r="12" spans="1:77" x14ac:dyDescent="0.25">
      <c r="J12" s="58" t="s">
        <v>1479</v>
      </c>
      <c r="L12" s="58" t="s">
        <v>1487</v>
      </c>
      <c r="M12" s="58" t="s">
        <v>806</v>
      </c>
      <c r="R12" t="s">
        <v>1500</v>
      </c>
    </row>
    <row r="13" spans="1:77" x14ac:dyDescent="0.25">
      <c r="J13" s="58" t="s">
        <v>1480</v>
      </c>
      <c r="L13" s="58" t="s">
        <v>1488</v>
      </c>
      <c r="M13" s="58" t="s">
        <v>354</v>
      </c>
      <c r="R13" t="s">
        <v>1501</v>
      </c>
    </row>
    <row r="14" spans="1:77" x14ac:dyDescent="0.25">
      <c r="J14" s="58" t="s">
        <v>1991</v>
      </c>
      <c r="M14" s="58" t="s">
        <v>375</v>
      </c>
      <c r="R14" t="s">
        <v>1502</v>
      </c>
    </row>
    <row r="15" spans="1:77" x14ac:dyDescent="0.25">
      <c r="M15" s="58" t="s">
        <v>1489</v>
      </c>
      <c r="R15" t="s">
        <v>1503</v>
      </c>
    </row>
    <row r="16" spans="1:77" x14ac:dyDescent="0.25">
      <c r="M16" s="58" t="s">
        <v>352</v>
      </c>
      <c r="R16" t="s">
        <v>400</v>
      </c>
    </row>
    <row r="17" spans="13:18" x14ac:dyDescent="0.25">
      <c r="M17" s="58" t="s">
        <v>356</v>
      </c>
      <c r="R17" t="s">
        <v>1504</v>
      </c>
    </row>
    <row r="18" spans="13:18" x14ac:dyDescent="0.25">
      <c r="M18" s="58" t="s">
        <v>1490</v>
      </c>
      <c r="R18" t="s">
        <v>402</v>
      </c>
    </row>
    <row r="19" spans="13:18" x14ac:dyDescent="0.25">
      <c r="M19" s="58" t="s">
        <v>363</v>
      </c>
      <c r="R19" t="s">
        <v>393</v>
      </c>
    </row>
    <row r="20" spans="13:18" x14ac:dyDescent="0.25">
      <c r="M20" s="58" t="s">
        <v>373</v>
      </c>
      <c r="R20" t="s">
        <v>418</v>
      </c>
    </row>
    <row r="21" spans="13:18" x14ac:dyDescent="0.25">
      <c r="M21" s="58" t="s">
        <v>379</v>
      </c>
      <c r="R21" t="s">
        <v>397</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IY32"/>
  <sheetViews>
    <sheetView topLeftCell="R1" workbookViewId="0">
      <selection activeCell="G42" sqref="G42"/>
    </sheetView>
  </sheetViews>
  <sheetFormatPr defaultRowHeight="15" x14ac:dyDescent="0.25"/>
  <cols>
    <col min="1" max="1" width="17.7109375" bestFit="1" customWidth="1"/>
    <col min="2" max="110" width="17.7109375" style="260" customWidth="1"/>
    <col min="111" max="111" width="13.5703125" bestFit="1" customWidth="1"/>
    <col min="112" max="112" width="19.28515625" bestFit="1" customWidth="1"/>
    <col min="113" max="113" width="9.85546875" bestFit="1" customWidth="1"/>
    <col min="114" max="114" width="9.5703125" bestFit="1" customWidth="1"/>
    <col min="115" max="115" width="17" bestFit="1" customWidth="1"/>
    <col min="116" max="116" width="18.7109375" bestFit="1" customWidth="1"/>
    <col min="117" max="117" width="14.7109375" bestFit="1" customWidth="1"/>
    <col min="118" max="118" width="14.42578125" bestFit="1" customWidth="1"/>
    <col min="119" max="119" width="14.140625" bestFit="1" customWidth="1"/>
    <col min="120" max="120" width="12.140625" bestFit="1" customWidth="1"/>
    <col min="121" max="121" width="27.28515625" bestFit="1" customWidth="1"/>
    <col min="122" max="122" width="11.42578125" bestFit="1" customWidth="1"/>
    <col min="123" max="123" width="18.42578125" bestFit="1" customWidth="1"/>
    <col min="124" max="124" width="9.5703125" bestFit="1" customWidth="1"/>
    <col min="125" max="126" width="9.28515625" bestFit="1" customWidth="1"/>
    <col min="127" max="127" width="12.140625" bestFit="1" customWidth="1"/>
    <col min="128" max="129" width="9.28515625" bestFit="1" customWidth="1"/>
    <col min="130" max="130" width="12" bestFit="1" customWidth="1"/>
    <col min="131" max="131" width="11.5703125" bestFit="1" customWidth="1"/>
    <col min="132" max="132" width="11.42578125" bestFit="1" customWidth="1"/>
    <col min="133" max="133" width="15.42578125" bestFit="1" customWidth="1"/>
    <col min="134" max="134" width="10.28515625" bestFit="1" customWidth="1"/>
    <col min="135" max="135" width="15.5703125" bestFit="1" customWidth="1"/>
    <col min="136" max="136" width="11" bestFit="1" customWidth="1"/>
    <col min="137" max="137" width="9.85546875" bestFit="1" customWidth="1"/>
    <col min="138" max="138" width="13.28515625" bestFit="1" customWidth="1"/>
    <col min="139" max="139" width="16.140625" bestFit="1" customWidth="1"/>
    <col min="140" max="140" width="19.5703125" bestFit="1" customWidth="1"/>
    <col min="141" max="141" width="11.140625" bestFit="1" customWidth="1"/>
    <col min="142" max="142" width="15.85546875" bestFit="1" customWidth="1"/>
    <col min="143" max="143" width="23.140625" bestFit="1" customWidth="1"/>
    <col min="144" max="144" width="16.7109375" bestFit="1" customWidth="1"/>
    <col min="145" max="145" width="16.140625" bestFit="1" customWidth="1"/>
    <col min="146" max="146" width="23.140625" bestFit="1" customWidth="1"/>
    <col min="147" max="147" width="17.85546875" bestFit="1" customWidth="1"/>
    <col min="148" max="148" width="10.7109375" bestFit="1" customWidth="1"/>
    <col min="149" max="149" width="12.28515625" bestFit="1" customWidth="1"/>
    <col min="150" max="150" width="8.7109375" bestFit="1" customWidth="1"/>
    <col min="151" max="151" width="15" bestFit="1" customWidth="1"/>
    <col min="152" max="152" width="12.42578125" bestFit="1" customWidth="1"/>
    <col min="153" max="153" width="10" bestFit="1" customWidth="1"/>
    <col min="154" max="154" width="13.42578125" bestFit="1" customWidth="1"/>
    <col min="155" max="155" width="12.85546875" bestFit="1" customWidth="1"/>
    <col min="156" max="156" width="9.28515625" bestFit="1" customWidth="1"/>
    <col min="157" max="157" width="27.28515625" bestFit="1" customWidth="1"/>
    <col min="158" max="158" width="14" bestFit="1" customWidth="1"/>
    <col min="159" max="159" width="16.85546875" bestFit="1" customWidth="1"/>
    <col min="160" max="160" width="13.85546875" bestFit="1" customWidth="1"/>
    <col min="161" max="161" width="11.85546875" bestFit="1" customWidth="1"/>
    <col min="162" max="162" width="14.42578125" bestFit="1" customWidth="1"/>
    <col min="163" max="163" width="11.28515625" bestFit="1" customWidth="1"/>
    <col min="164" max="164" width="11" bestFit="1" customWidth="1"/>
    <col min="165" max="165" width="14.85546875" bestFit="1" customWidth="1"/>
    <col min="166" max="167" width="12.28515625" bestFit="1" customWidth="1"/>
    <col min="168" max="168" width="18.140625" bestFit="1" customWidth="1"/>
    <col min="169" max="169" width="22.7109375" bestFit="1" customWidth="1"/>
    <col min="170" max="170" width="23.5703125" bestFit="1" customWidth="1"/>
    <col min="171" max="171" width="17.42578125" bestFit="1" customWidth="1"/>
    <col min="172" max="172" width="14" bestFit="1" customWidth="1"/>
    <col min="173" max="173" width="8.7109375" bestFit="1" customWidth="1"/>
    <col min="174" max="174" width="29.28515625" bestFit="1" customWidth="1"/>
    <col min="175" max="175" width="9.42578125" bestFit="1" customWidth="1"/>
    <col min="176" max="176" width="14.85546875" bestFit="1" customWidth="1"/>
    <col min="177" max="177" width="20.140625" bestFit="1" customWidth="1"/>
    <col min="178" max="178" width="39.42578125" bestFit="1" customWidth="1"/>
    <col min="179" max="179" width="8.7109375" bestFit="1" customWidth="1"/>
    <col min="180" max="180" width="36.42578125" bestFit="1" customWidth="1"/>
    <col min="181" max="181" width="8.7109375" bestFit="1" customWidth="1"/>
    <col min="182" max="182" width="12.42578125" bestFit="1" customWidth="1"/>
    <col min="183" max="183" width="9.5703125" bestFit="1" customWidth="1"/>
    <col min="184" max="184" width="16.140625" bestFit="1" customWidth="1"/>
    <col min="185" max="185" width="11.42578125" bestFit="1" customWidth="1"/>
    <col min="186" max="186" width="8.42578125" bestFit="1" customWidth="1"/>
    <col min="187" max="187" width="10.140625" bestFit="1" customWidth="1"/>
    <col min="188" max="188" width="8.42578125" bestFit="1" customWidth="1"/>
    <col min="189" max="189" width="12.42578125" bestFit="1" customWidth="1"/>
    <col min="190" max="190" width="12.28515625" bestFit="1" customWidth="1"/>
    <col min="191" max="191" width="16" bestFit="1" customWidth="1"/>
    <col min="192" max="193" width="20" bestFit="1" customWidth="1"/>
    <col min="194" max="195" width="9.28515625" bestFit="1" customWidth="1"/>
    <col min="196" max="196" width="18.85546875" bestFit="1" customWidth="1"/>
    <col min="197" max="197" width="12.42578125" bestFit="1" customWidth="1"/>
    <col min="198" max="198" width="19.140625" bestFit="1" customWidth="1"/>
    <col min="199" max="199" width="12.7109375" bestFit="1" customWidth="1"/>
    <col min="200" max="200" width="16.85546875" bestFit="1" customWidth="1"/>
    <col min="201" max="201" width="22.140625" bestFit="1" customWidth="1"/>
    <col min="202" max="202" width="23.28515625" bestFit="1" customWidth="1"/>
    <col min="203" max="203" width="22.5703125" bestFit="1" customWidth="1"/>
    <col min="204" max="204" width="23.140625" bestFit="1" customWidth="1"/>
    <col min="205" max="205" width="9.85546875" bestFit="1" customWidth="1"/>
    <col min="206" max="206" width="11.5703125" bestFit="1" customWidth="1"/>
    <col min="207" max="207" width="8.5703125" bestFit="1" customWidth="1"/>
    <col min="208" max="208" width="10.7109375" bestFit="1" customWidth="1"/>
    <col min="209" max="209" width="8.85546875" bestFit="1" customWidth="1"/>
    <col min="210" max="210" width="8.42578125" bestFit="1" customWidth="1"/>
    <col min="211" max="211" width="18.7109375" bestFit="1" customWidth="1"/>
    <col min="212" max="212" width="24.42578125" bestFit="1" customWidth="1"/>
    <col min="213" max="213" width="14.85546875" bestFit="1" customWidth="1"/>
    <col min="214" max="214" width="9" bestFit="1" customWidth="1"/>
    <col min="215" max="215" width="9.5703125" bestFit="1" customWidth="1"/>
    <col min="216" max="216" width="12.85546875" bestFit="1" customWidth="1"/>
    <col min="217" max="217" width="20" bestFit="1" customWidth="1"/>
    <col min="218" max="218" width="29.140625" bestFit="1" customWidth="1"/>
    <col min="219" max="219" width="17" bestFit="1" customWidth="1"/>
    <col min="220" max="220" width="8.7109375" bestFit="1" customWidth="1"/>
    <col min="221" max="222" width="12.28515625" bestFit="1" customWidth="1"/>
    <col min="223" max="223" width="9.85546875" bestFit="1" customWidth="1"/>
    <col min="224" max="224" width="13.85546875" bestFit="1" customWidth="1"/>
    <col min="225" max="225" width="9.42578125" bestFit="1" customWidth="1"/>
    <col min="226" max="226" width="13.140625" bestFit="1" customWidth="1"/>
    <col min="227" max="227" width="12.85546875" bestFit="1" customWidth="1"/>
    <col min="228" max="228" width="15.5703125" bestFit="1" customWidth="1"/>
    <col min="229" max="229" width="12.5703125" bestFit="1" customWidth="1"/>
    <col min="230" max="230" width="13.140625" bestFit="1" customWidth="1"/>
    <col min="231" max="231" width="20" bestFit="1" customWidth="1"/>
    <col min="232" max="232" width="11.5703125" bestFit="1" customWidth="1"/>
    <col min="233" max="233" width="13.5703125" bestFit="1" customWidth="1"/>
    <col min="234" max="234" width="8.5703125" bestFit="1" customWidth="1"/>
    <col min="235" max="235" width="12.140625" bestFit="1" customWidth="1"/>
    <col min="236" max="236" width="16.28515625" bestFit="1" customWidth="1"/>
    <col min="237" max="237" width="10" bestFit="1" customWidth="1"/>
    <col min="238" max="238" width="10.28515625" bestFit="1" customWidth="1"/>
    <col min="239" max="239" width="15.42578125" bestFit="1" customWidth="1"/>
    <col min="240" max="240" width="8.85546875" bestFit="1" customWidth="1"/>
    <col min="241" max="241" width="12.7109375" bestFit="1" customWidth="1"/>
    <col min="242" max="242" width="35.5703125" bestFit="1" customWidth="1"/>
    <col min="243" max="243" width="21.85546875" bestFit="1" customWidth="1"/>
    <col min="244" max="244" width="10.5703125" bestFit="1" customWidth="1"/>
    <col min="245" max="245" width="9.42578125" bestFit="1" customWidth="1"/>
    <col min="246" max="246" width="12.140625" bestFit="1" customWidth="1"/>
    <col min="247" max="247" width="11.140625" bestFit="1" customWidth="1"/>
    <col min="248" max="248" width="8.5703125" bestFit="1" customWidth="1"/>
    <col min="249" max="249" width="9.5703125" bestFit="1" customWidth="1"/>
    <col min="250" max="250" width="12.7109375" bestFit="1" customWidth="1"/>
    <col min="251" max="251" width="15.7109375" bestFit="1" customWidth="1"/>
    <col min="252" max="252" width="9.42578125" bestFit="1" customWidth="1"/>
    <col min="253" max="253" width="20.85546875" bestFit="1" customWidth="1"/>
    <col min="254" max="254" width="9" bestFit="1" customWidth="1"/>
    <col min="255" max="255" width="16.28515625" bestFit="1" customWidth="1"/>
    <col min="256" max="256" width="10" bestFit="1" customWidth="1"/>
    <col min="257" max="257" width="25.85546875" bestFit="1" customWidth="1"/>
    <col min="258" max="258" width="44" bestFit="1" customWidth="1"/>
    <col min="259" max="259" width="11.85546875" bestFit="1" customWidth="1"/>
  </cols>
  <sheetData>
    <row r="1" spans="1:259" x14ac:dyDescent="0.25">
      <c r="A1" s="58" t="s">
        <v>1036</v>
      </c>
      <c r="B1" s="260" t="s">
        <v>330</v>
      </c>
      <c r="C1" s="260" t="s">
        <v>331</v>
      </c>
      <c r="D1" s="260" t="s">
        <v>800</v>
      </c>
      <c r="E1" s="260" t="s">
        <v>1049</v>
      </c>
      <c r="F1" s="260" t="s">
        <v>1053</v>
      </c>
      <c r="G1" s="260" t="s">
        <v>1054</v>
      </c>
      <c r="H1" s="260" t="s">
        <v>1058</v>
      </c>
      <c r="I1" s="260" t="s">
        <v>332</v>
      </c>
      <c r="J1" s="260" t="s">
        <v>334</v>
      </c>
      <c r="K1" s="260" t="s">
        <v>1592</v>
      </c>
      <c r="L1" s="260" t="s">
        <v>1595</v>
      </c>
      <c r="M1" s="260" t="s">
        <v>1597</v>
      </c>
      <c r="N1" s="260" t="s">
        <v>1599</v>
      </c>
      <c r="O1" s="260" t="s">
        <v>1593</v>
      </c>
      <c r="P1" s="260" t="s">
        <v>1598</v>
      </c>
      <c r="Q1" s="260" t="s">
        <v>1594</v>
      </c>
      <c r="R1" s="260" t="s">
        <v>1964</v>
      </c>
      <c r="S1" s="260" t="s">
        <v>1980</v>
      </c>
      <c r="T1" s="260" t="s">
        <v>1992</v>
      </c>
      <c r="U1" s="260" t="s">
        <v>1596</v>
      </c>
      <c r="V1" s="260" t="s">
        <v>1962</v>
      </c>
      <c r="W1" s="260" t="s">
        <v>1988</v>
      </c>
      <c r="X1" s="260" t="s">
        <v>1600</v>
      </c>
      <c r="Y1" s="260" t="s">
        <v>338</v>
      </c>
      <c r="Z1" s="260" t="s">
        <v>339</v>
      </c>
      <c r="AA1" s="260" t="s">
        <v>340</v>
      </c>
      <c r="AB1" s="260" t="s">
        <v>341</v>
      </c>
      <c r="AC1" s="260" t="s">
        <v>343</v>
      </c>
      <c r="AD1" s="260" t="s">
        <v>344</v>
      </c>
      <c r="AE1" s="260" t="s">
        <v>345</v>
      </c>
      <c r="AF1" s="260" t="s">
        <v>346</v>
      </c>
      <c r="AG1" s="260" t="s">
        <v>348</v>
      </c>
      <c r="AH1" s="260" t="s">
        <v>814</v>
      </c>
      <c r="AI1" s="260" t="s">
        <v>815</v>
      </c>
      <c r="AJ1" s="260" t="s">
        <v>816</v>
      </c>
      <c r="AK1" s="260" t="s">
        <v>349</v>
      </c>
      <c r="AL1" s="260" t="s">
        <v>351</v>
      </c>
      <c r="AM1" s="260" t="s">
        <v>353</v>
      </c>
      <c r="AN1" s="260" t="s">
        <v>355</v>
      </c>
      <c r="AO1" s="260" t="s">
        <v>357</v>
      </c>
      <c r="AP1" s="260" t="s">
        <v>362</v>
      </c>
      <c r="AQ1" s="260" t="s">
        <v>364</v>
      </c>
      <c r="AR1" s="260" t="s">
        <v>366</v>
      </c>
      <c r="AS1" s="260" t="s">
        <v>368</v>
      </c>
      <c r="AT1" s="260" t="s">
        <v>370</v>
      </c>
      <c r="AU1" s="260" t="s">
        <v>372</v>
      </c>
      <c r="AV1" s="260" t="s">
        <v>374</v>
      </c>
      <c r="AW1" s="260" t="s">
        <v>376</v>
      </c>
      <c r="AX1" s="260" t="s">
        <v>377</v>
      </c>
      <c r="AY1" s="260" t="s">
        <v>378</v>
      </c>
      <c r="AZ1" s="260" t="s">
        <v>817</v>
      </c>
      <c r="BA1" s="260" t="s">
        <v>819</v>
      </c>
      <c r="BB1" s="260" t="s">
        <v>820</v>
      </c>
      <c r="BC1" s="260" t="s">
        <v>380</v>
      </c>
      <c r="BD1" s="260" t="s">
        <v>1069</v>
      </c>
      <c r="BE1" s="260" t="s">
        <v>1073</v>
      </c>
      <c r="BF1" s="260" t="s">
        <v>385</v>
      </c>
      <c r="BG1" s="260" t="s">
        <v>387</v>
      </c>
      <c r="BH1" s="260" t="s">
        <v>389</v>
      </c>
      <c r="BI1" s="260" t="s">
        <v>1601</v>
      </c>
      <c r="BJ1" s="260" t="s">
        <v>391</v>
      </c>
      <c r="BK1" s="260" t="s">
        <v>392</v>
      </c>
      <c r="BL1" s="260" t="s">
        <v>394</v>
      </c>
      <c r="BM1" s="260" t="s">
        <v>396</v>
      </c>
      <c r="BN1" s="260" t="s">
        <v>398</v>
      </c>
      <c r="BO1" s="260" t="s">
        <v>399</v>
      </c>
      <c r="BP1" s="260" t="s">
        <v>401</v>
      </c>
      <c r="BQ1" s="260" t="s">
        <v>403</v>
      </c>
      <c r="BR1" s="260" t="s">
        <v>405</v>
      </c>
      <c r="BS1" s="260" t="s">
        <v>406</v>
      </c>
      <c r="BT1" s="260" t="s">
        <v>407</v>
      </c>
      <c r="BU1" s="260" t="s">
        <v>411</v>
      </c>
      <c r="BV1" s="260" t="s">
        <v>1982</v>
      </c>
      <c r="BW1" s="260" t="s">
        <v>1984</v>
      </c>
      <c r="BX1" s="260" t="s">
        <v>1085</v>
      </c>
      <c r="BY1" s="260" t="s">
        <v>413</v>
      </c>
      <c r="BZ1" s="260" t="s">
        <v>414</v>
      </c>
      <c r="CA1" s="260" t="s">
        <v>415</v>
      </c>
      <c r="CB1" s="260" t="s">
        <v>416</v>
      </c>
      <c r="CC1" s="260" t="s">
        <v>417</v>
      </c>
      <c r="CD1" s="260" t="s">
        <v>419</v>
      </c>
      <c r="CE1" s="260" t="s">
        <v>423</v>
      </c>
      <c r="CF1" s="260" t="s">
        <v>425</v>
      </c>
      <c r="CG1" s="260" t="s">
        <v>429</v>
      </c>
      <c r="CH1" s="260" t="s">
        <v>1602</v>
      </c>
      <c r="CI1" s="260" t="s">
        <v>431</v>
      </c>
      <c r="CJ1" s="260" t="s">
        <v>436</v>
      </c>
      <c r="CK1" s="260" t="s">
        <v>438</v>
      </c>
      <c r="CL1" s="260" t="s">
        <v>440</v>
      </c>
      <c r="CM1" s="260" t="s">
        <v>442</v>
      </c>
      <c r="CN1" s="260" t="s">
        <v>1606</v>
      </c>
      <c r="CO1" s="260" t="s">
        <v>1607</v>
      </c>
      <c r="CP1" s="260" t="s">
        <v>1604</v>
      </c>
      <c r="CQ1" s="260" t="s">
        <v>1603</v>
      </c>
      <c r="CR1" s="260" t="s">
        <v>1608</v>
      </c>
      <c r="CS1" s="260" t="s">
        <v>1605</v>
      </c>
      <c r="CT1" s="260" t="s">
        <v>1130</v>
      </c>
      <c r="CU1" s="260" t="s">
        <v>1131</v>
      </c>
      <c r="CV1" s="260" t="s">
        <v>1972</v>
      </c>
      <c r="CW1" s="260" t="s">
        <v>1609</v>
      </c>
      <c r="CX1" s="260" t="s">
        <v>446</v>
      </c>
      <c r="CY1" s="260" t="s">
        <v>1610</v>
      </c>
      <c r="CZ1" s="260" t="s">
        <v>822</v>
      </c>
      <c r="DA1" s="260" t="s">
        <v>448</v>
      </c>
      <c r="DB1" s="260" t="s">
        <v>823</v>
      </c>
      <c r="DC1" s="260" t="s">
        <v>452</v>
      </c>
      <c r="DD1" s="260" t="s">
        <v>454</v>
      </c>
      <c r="DE1" s="260" t="s">
        <v>1611</v>
      </c>
      <c r="DF1" s="260" t="s">
        <v>457</v>
      </c>
      <c r="DG1" s="58" t="s">
        <v>459</v>
      </c>
      <c r="DH1" s="58" t="s">
        <v>461</v>
      </c>
      <c r="DI1" s="58" t="s">
        <v>463</v>
      </c>
      <c r="DJ1" s="58" t="s">
        <v>1976</v>
      </c>
      <c r="DK1" s="58" t="s">
        <v>465</v>
      </c>
      <c r="DL1" s="58" t="s">
        <v>467</v>
      </c>
      <c r="DM1" s="58" t="s">
        <v>1144</v>
      </c>
      <c r="DN1" s="58" t="s">
        <v>469</v>
      </c>
      <c r="DO1" s="58" t="s">
        <v>471</v>
      </c>
      <c r="DP1" s="58" t="s">
        <v>1147</v>
      </c>
      <c r="DQ1" s="58" t="s">
        <v>1614</v>
      </c>
      <c r="DR1" s="58" t="s">
        <v>1615</v>
      </c>
      <c r="DS1" s="58" t="s">
        <v>1612</v>
      </c>
      <c r="DT1" s="58" t="s">
        <v>1613</v>
      </c>
      <c r="DU1" s="58" t="s">
        <v>1148</v>
      </c>
      <c r="DV1" s="58" t="s">
        <v>1149</v>
      </c>
      <c r="DW1" s="58" t="s">
        <v>474</v>
      </c>
      <c r="DX1" s="58" t="s">
        <v>475</v>
      </c>
      <c r="DY1" s="58" t="s">
        <v>477</v>
      </c>
      <c r="DZ1" s="58" t="s">
        <v>479</v>
      </c>
      <c r="EA1" s="58" t="s">
        <v>481</v>
      </c>
      <c r="EB1" s="58" t="s">
        <v>1616</v>
      </c>
      <c r="EC1" s="58" t="s">
        <v>484</v>
      </c>
      <c r="ED1" s="58" t="s">
        <v>486</v>
      </c>
      <c r="EE1" s="58" t="s">
        <v>488</v>
      </c>
      <c r="EF1" s="58" t="s">
        <v>490</v>
      </c>
      <c r="EG1" s="58" t="s">
        <v>492</v>
      </c>
      <c r="EH1" s="58" t="s">
        <v>494</v>
      </c>
      <c r="EI1" s="58" t="s">
        <v>498</v>
      </c>
      <c r="EJ1" s="58" t="s">
        <v>1993</v>
      </c>
      <c r="EK1" s="58" t="s">
        <v>500</v>
      </c>
      <c r="EL1" s="58" t="s">
        <v>501</v>
      </c>
      <c r="EM1" s="58" t="s">
        <v>503</v>
      </c>
      <c r="EN1" s="58" t="s">
        <v>1159</v>
      </c>
      <c r="EO1" s="58" t="s">
        <v>505</v>
      </c>
      <c r="EP1" s="58" t="s">
        <v>507</v>
      </c>
      <c r="EQ1" s="58" t="s">
        <v>509</v>
      </c>
      <c r="ER1" s="58" t="s">
        <v>511</v>
      </c>
      <c r="ES1" s="58" t="s">
        <v>1617</v>
      </c>
      <c r="ET1" s="58" t="s">
        <v>514</v>
      </c>
      <c r="EU1" s="58" t="s">
        <v>518</v>
      </c>
      <c r="EV1" s="58" t="s">
        <v>1618</v>
      </c>
      <c r="EW1" s="58" t="s">
        <v>519</v>
      </c>
      <c r="EX1" s="58" t="s">
        <v>825</v>
      </c>
      <c r="EY1" s="58" t="s">
        <v>521</v>
      </c>
      <c r="EZ1" s="58" t="s">
        <v>1619</v>
      </c>
      <c r="FA1" s="58" t="s">
        <v>523</v>
      </c>
      <c r="FB1" s="58" t="s">
        <v>1163</v>
      </c>
      <c r="FC1" s="58" t="s">
        <v>826</v>
      </c>
      <c r="FD1" s="58" t="s">
        <v>1164</v>
      </c>
      <c r="FE1" s="58" t="s">
        <v>525</v>
      </c>
      <c r="FF1" s="58" t="s">
        <v>526</v>
      </c>
      <c r="FG1" s="58" t="s">
        <v>827</v>
      </c>
      <c r="FH1" s="58" t="s">
        <v>527</v>
      </c>
      <c r="FI1" s="58" t="s">
        <v>1167</v>
      </c>
      <c r="FJ1" s="58" t="s">
        <v>1622</v>
      </c>
      <c r="FK1" s="58" t="s">
        <v>1620</v>
      </c>
      <c r="FL1" s="58" t="s">
        <v>1621</v>
      </c>
      <c r="FM1" s="58" t="s">
        <v>530</v>
      </c>
      <c r="FN1" s="58" t="s">
        <v>532</v>
      </c>
      <c r="FO1" s="58" t="s">
        <v>1623</v>
      </c>
      <c r="FP1" s="58" t="s">
        <v>534</v>
      </c>
      <c r="FQ1" s="58" t="s">
        <v>1173</v>
      </c>
      <c r="FR1" s="58" t="s">
        <v>1176</v>
      </c>
      <c r="FS1" s="58" t="s">
        <v>536</v>
      </c>
      <c r="FT1" s="58" t="s">
        <v>540</v>
      </c>
      <c r="FU1" s="58" t="s">
        <v>1624</v>
      </c>
      <c r="FV1" s="58" t="s">
        <v>542</v>
      </c>
      <c r="FW1" s="58" t="s">
        <v>544</v>
      </c>
      <c r="FX1" s="58" t="s">
        <v>1180</v>
      </c>
      <c r="FY1" s="58" t="s">
        <v>548</v>
      </c>
      <c r="FZ1" s="58" t="s">
        <v>1184</v>
      </c>
      <c r="GA1" s="58" t="s">
        <v>1185</v>
      </c>
      <c r="GB1" s="58" t="s">
        <v>1186</v>
      </c>
      <c r="GC1" s="58" t="s">
        <v>1188</v>
      </c>
      <c r="GD1" s="58" t="s">
        <v>551</v>
      </c>
      <c r="GE1" s="58" t="s">
        <v>1189</v>
      </c>
      <c r="GF1" s="58" t="s">
        <v>828</v>
      </c>
      <c r="GG1" s="58" t="s">
        <v>554</v>
      </c>
      <c r="GH1" s="58" t="s">
        <v>557</v>
      </c>
      <c r="GI1" s="58" t="s">
        <v>1190</v>
      </c>
      <c r="GJ1" s="58" t="s">
        <v>559</v>
      </c>
      <c r="GK1" s="58" t="s">
        <v>562</v>
      </c>
      <c r="GL1" s="58" t="s">
        <v>1192</v>
      </c>
      <c r="GM1" s="58" t="s">
        <v>1193</v>
      </c>
      <c r="GN1" s="58" t="s">
        <v>1626</v>
      </c>
      <c r="GO1" s="58" t="s">
        <v>1195</v>
      </c>
      <c r="GP1" s="58" t="s">
        <v>1625</v>
      </c>
      <c r="GQ1" s="58" t="s">
        <v>1196</v>
      </c>
      <c r="GR1" s="58" t="s">
        <v>1198</v>
      </c>
      <c r="GS1" s="58" t="s">
        <v>1627</v>
      </c>
      <c r="GT1" s="58" t="s">
        <v>1628</v>
      </c>
      <c r="GU1" s="58" t="s">
        <v>564</v>
      </c>
      <c r="GV1" s="58" t="s">
        <v>922</v>
      </c>
      <c r="GW1" s="58" t="s">
        <v>566</v>
      </c>
      <c r="GX1" s="58" t="s">
        <v>575</v>
      </c>
      <c r="GY1" s="58" t="s">
        <v>576</v>
      </c>
      <c r="GZ1" s="58" t="s">
        <v>577</v>
      </c>
      <c r="HA1" s="58" t="s">
        <v>829</v>
      </c>
      <c r="HB1" s="58" t="s">
        <v>1204</v>
      </c>
      <c r="HC1" s="58" t="s">
        <v>1629</v>
      </c>
      <c r="HD1" s="58" t="s">
        <v>1986</v>
      </c>
      <c r="HE1" s="58" t="s">
        <v>580</v>
      </c>
      <c r="HF1" s="58" t="s">
        <v>582</v>
      </c>
      <c r="HG1" s="58" t="s">
        <v>583</v>
      </c>
      <c r="HH1" s="58" t="s">
        <v>1630</v>
      </c>
      <c r="HI1" s="58" t="s">
        <v>587</v>
      </c>
      <c r="HJ1" s="58" t="s">
        <v>590</v>
      </c>
      <c r="HK1" s="58" t="s">
        <v>1632</v>
      </c>
      <c r="HL1" s="58" t="s">
        <v>595</v>
      </c>
      <c r="HM1" s="58" t="s">
        <v>596</v>
      </c>
      <c r="HN1" s="58" t="s">
        <v>600</v>
      </c>
      <c r="HO1" s="58" t="s">
        <v>1206</v>
      </c>
      <c r="HP1" s="58" t="s">
        <v>1974</v>
      </c>
      <c r="HQ1" s="58" t="s">
        <v>1633</v>
      </c>
      <c r="HR1" s="58" t="s">
        <v>603</v>
      </c>
      <c r="HS1" s="58" t="s">
        <v>1210</v>
      </c>
      <c r="HT1" s="58" t="s">
        <v>1212</v>
      </c>
      <c r="HU1" s="58" t="s">
        <v>1634</v>
      </c>
      <c r="HV1" s="58" t="s">
        <v>1213</v>
      </c>
      <c r="HW1" s="58" t="s">
        <v>1635</v>
      </c>
      <c r="HX1" s="58" t="s">
        <v>609</v>
      </c>
      <c r="HY1" s="58" t="s">
        <v>611</v>
      </c>
      <c r="HZ1" s="58" t="s">
        <v>613</v>
      </c>
      <c r="IA1" s="58" t="s">
        <v>615</v>
      </c>
      <c r="IB1" s="58" t="s">
        <v>617</v>
      </c>
      <c r="IC1" s="58" t="s">
        <v>1637</v>
      </c>
      <c r="ID1" s="58" t="s">
        <v>1216</v>
      </c>
      <c r="IE1" s="58" t="s">
        <v>1217</v>
      </c>
      <c r="IF1" s="58" t="s">
        <v>1219</v>
      </c>
      <c r="IG1" s="58" t="s">
        <v>1638</v>
      </c>
      <c r="IH1" s="58" t="s">
        <v>1221</v>
      </c>
      <c r="II1" s="58" t="s">
        <v>1224</v>
      </c>
      <c r="IJ1" s="58" t="s">
        <v>1225</v>
      </c>
      <c r="IK1" s="58" t="s">
        <v>1639</v>
      </c>
      <c r="IL1" s="58" t="s">
        <v>1640</v>
      </c>
      <c r="IM1" s="58" t="s">
        <v>1642</v>
      </c>
      <c r="IN1" s="58" t="s">
        <v>1641</v>
      </c>
      <c r="IO1" s="58" t="s">
        <v>1643</v>
      </c>
      <c r="IP1" s="58" t="s">
        <v>621</v>
      </c>
      <c r="IQ1" s="58" t="s">
        <v>1644</v>
      </c>
      <c r="IR1" s="58" t="s">
        <v>623</v>
      </c>
      <c r="IS1" s="58" t="s">
        <v>625</v>
      </c>
      <c r="IT1" s="58" t="s">
        <v>1645</v>
      </c>
      <c r="IU1" s="58" t="s">
        <v>626</v>
      </c>
      <c r="IV1" s="58" t="s">
        <v>628</v>
      </c>
      <c r="IW1" s="58" t="s">
        <v>630</v>
      </c>
      <c r="IX1" s="58" t="s">
        <v>632</v>
      </c>
      <c r="IY1" s="58" t="s">
        <v>634</v>
      </c>
    </row>
    <row r="2" spans="1:259" x14ac:dyDescent="0.25">
      <c r="A2" t="s">
        <v>1996</v>
      </c>
      <c r="B2" s="260" t="s">
        <v>830</v>
      </c>
      <c r="C2" s="260" t="s">
        <v>831</v>
      </c>
      <c r="D2" s="260" t="s">
        <v>1997</v>
      </c>
      <c r="E2" s="260" t="s">
        <v>1998</v>
      </c>
      <c r="F2" s="260" t="s">
        <v>865</v>
      </c>
      <c r="G2" s="260" t="s">
        <v>1999</v>
      </c>
      <c r="H2" s="260" t="s">
        <v>2000</v>
      </c>
      <c r="I2" s="260" t="s">
        <v>2001</v>
      </c>
      <c r="J2" s="260" t="s">
        <v>834</v>
      </c>
      <c r="K2" s="260" t="s">
        <v>2002</v>
      </c>
      <c r="L2" s="260" t="s">
        <v>2003</v>
      </c>
      <c r="M2" s="260" t="s">
        <v>2004</v>
      </c>
      <c r="N2" s="260" t="s">
        <v>2005</v>
      </c>
      <c r="O2" s="260" t="s">
        <v>2006</v>
      </c>
      <c r="P2" s="260" t="s">
        <v>2007</v>
      </c>
      <c r="Q2" s="260" t="s">
        <v>2008</v>
      </c>
      <c r="R2" s="260" t="s">
        <v>2629</v>
      </c>
      <c r="S2" s="260" t="s">
        <v>2009</v>
      </c>
      <c r="T2" s="260" t="s">
        <v>2010</v>
      </c>
      <c r="U2" s="260" t="s">
        <v>2011</v>
      </c>
      <c r="V2" s="260" t="s">
        <v>2012</v>
      </c>
      <c r="W2" s="260" t="s">
        <v>2013</v>
      </c>
      <c r="X2" s="260" t="s">
        <v>2014</v>
      </c>
      <c r="Y2" s="260" t="s">
        <v>835</v>
      </c>
      <c r="Z2" s="260" t="s">
        <v>838</v>
      </c>
      <c r="AA2" s="260" t="s">
        <v>840</v>
      </c>
      <c r="AB2" s="260" t="s">
        <v>841</v>
      </c>
      <c r="AC2" s="260" t="s">
        <v>842</v>
      </c>
      <c r="AD2" s="260" t="s">
        <v>843</v>
      </c>
      <c r="AE2" s="260" t="s">
        <v>2015</v>
      </c>
      <c r="AF2" s="260" t="s">
        <v>845</v>
      </c>
      <c r="AG2" s="260" t="s">
        <v>846</v>
      </c>
      <c r="AH2" s="260" t="s">
        <v>850</v>
      </c>
      <c r="AI2" s="260" t="s">
        <v>861</v>
      </c>
      <c r="AJ2" s="260" t="s">
        <v>863</v>
      </c>
      <c r="AK2" s="260" t="s">
        <v>2016</v>
      </c>
      <c r="AL2" s="260" t="s">
        <v>2017</v>
      </c>
      <c r="AM2" s="260" t="s">
        <v>2018</v>
      </c>
      <c r="AN2" s="260" t="s">
        <v>2019</v>
      </c>
      <c r="AO2" s="260" t="s">
        <v>2020</v>
      </c>
      <c r="AP2" s="260" t="s">
        <v>2021</v>
      </c>
      <c r="AQ2" s="260" t="s">
        <v>2022</v>
      </c>
      <c r="AR2" s="260" t="s">
        <v>2023</v>
      </c>
      <c r="AS2" s="260" t="s">
        <v>2024</v>
      </c>
      <c r="AT2" s="260" t="s">
        <v>2025</v>
      </c>
      <c r="AU2" s="260" t="s">
        <v>2026</v>
      </c>
      <c r="AV2" s="260" t="s">
        <v>2027</v>
      </c>
      <c r="AW2" s="260" t="s">
        <v>2028</v>
      </c>
      <c r="AX2" s="260" t="s">
        <v>2029</v>
      </c>
      <c r="AY2" s="260" t="s">
        <v>2030</v>
      </c>
      <c r="AZ2" s="260" t="s">
        <v>2031</v>
      </c>
      <c r="BA2" s="260" t="s">
        <v>2032</v>
      </c>
      <c r="BB2" s="260" t="s">
        <v>2033</v>
      </c>
      <c r="BC2" s="260" t="s">
        <v>2034</v>
      </c>
      <c r="BD2" s="260" t="s">
        <v>2035</v>
      </c>
      <c r="BE2" s="260" t="s">
        <v>2036</v>
      </c>
      <c r="BF2" s="260" t="s">
        <v>386</v>
      </c>
      <c r="BG2" s="260" t="s">
        <v>2037</v>
      </c>
      <c r="BH2" s="260" t="s">
        <v>2038</v>
      </c>
      <c r="BI2" s="260" t="s">
        <v>2039</v>
      </c>
      <c r="BJ2" s="260" t="s">
        <v>2040</v>
      </c>
      <c r="BK2" s="260" t="s">
        <v>2041</v>
      </c>
      <c r="BL2" s="260" t="s">
        <v>2042</v>
      </c>
      <c r="BM2" s="260" t="s">
        <v>2043</v>
      </c>
      <c r="BN2" s="260" t="s">
        <v>2044</v>
      </c>
      <c r="BO2" s="260" t="s">
        <v>2045</v>
      </c>
      <c r="BP2" s="260" t="s">
        <v>894</v>
      </c>
      <c r="BQ2" s="260" t="s">
        <v>2046</v>
      </c>
      <c r="BR2" s="260" t="s">
        <v>2047</v>
      </c>
      <c r="BS2" s="260" t="s">
        <v>2048</v>
      </c>
      <c r="BT2" s="260" t="s">
        <v>2049</v>
      </c>
      <c r="BU2" s="260" t="s">
        <v>2050</v>
      </c>
      <c r="BV2" s="260" t="s">
        <v>2051</v>
      </c>
      <c r="BW2" s="260" t="s">
        <v>2052</v>
      </c>
      <c r="BX2" s="260" t="s">
        <v>2048</v>
      </c>
      <c r="BY2" s="260" t="s">
        <v>2053</v>
      </c>
      <c r="BZ2" s="260" t="s">
        <v>2054</v>
      </c>
      <c r="CA2" s="260" t="s">
        <v>2055</v>
      </c>
      <c r="CB2" s="260" t="s">
        <v>2056</v>
      </c>
      <c r="CC2" s="260" t="s">
        <v>2057</v>
      </c>
      <c r="CD2" s="260" t="s">
        <v>2058</v>
      </c>
      <c r="CE2" s="260" t="s">
        <v>893</v>
      </c>
      <c r="CF2" s="260" t="s">
        <v>1652</v>
      </c>
      <c r="CG2" s="260" t="s">
        <v>903</v>
      </c>
      <c r="CH2" s="260" t="s">
        <v>2059</v>
      </c>
      <c r="CI2" s="260" t="s">
        <v>2060</v>
      </c>
      <c r="CJ2" s="260" t="s">
        <v>2061</v>
      </c>
      <c r="CK2" s="260" t="s">
        <v>1677</v>
      </c>
      <c r="CL2" s="260" t="s">
        <v>1681</v>
      </c>
      <c r="CM2" s="260" t="s">
        <v>1689</v>
      </c>
      <c r="CN2" s="260" t="s">
        <v>2062</v>
      </c>
      <c r="CO2" s="260" t="s">
        <v>2063</v>
      </c>
      <c r="CP2" s="260" t="s">
        <v>2064</v>
      </c>
      <c r="CQ2" s="260" t="s">
        <v>2065</v>
      </c>
      <c r="CR2" s="260" t="s">
        <v>2066</v>
      </c>
      <c r="CS2" s="260" t="s">
        <v>904</v>
      </c>
      <c r="CT2" s="260" t="s">
        <v>2067</v>
      </c>
      <c r="CU2" s="260" t="s">
        <v>2068</v>
      </c>
      <c r="CV2" s="260" t="s">
        <v>2069</v>
      </c>
      <c r="CW2" s="260" t="s">
        <v>2070</v>
      </c>
      <c r="CX2" s="260" t="s">
        <v>871</v>
      </c>
      <c r="CY2" s="260" t="s">
        <v>2071</v>
      </c>
      <c r="CZ2" s="260" t="s">
        <v>2072</v>
      </c>
      <c r="DA2" s="260" t="s">
        <v>2073</v>
      </c>
      <c r="DB2" s="260" t="s">
        <v>2074</v>
      </c>
      <c r="DC2" s="260" t="s">
        <v>2630</v>
      </c>
      <c r="DD2" s="260" t="s">
        <v>2075</v>
      </c>
      <c r="DE2" s="260" t="s">
        <v>2631</v>
      </c>
      <c r="DF2" s="260" t="s">
        <v>1647</v>
      </c>
      <c r="DG2" t="s">
        <v>2076</v>
      </c>
      <c r="DH2" t="s">
        <v>2077</v>
      </c>
      <c r="DI2" t="s">
        <v>2078</v>
      </c>
      <c r="DJ2" t="s">
        <v>2079</v>
      </c>
      <c r="DK2" t="s">
        <v>877</v>
      </c>
      <c r="DL2" t="s">
        <v>2080</v>
      </c>
      <c r="DM2" t="s">
        <v>2081</v>
      </c>
      <c r="DN2" t="s">
        <v>2082</v>
      </c>
      <c r="DO2" t="s">
        <v>472</v>
      </c>
      <c r="DP2" t="s">
        <v>2083</v>
      </c>
      <c r="DQ2" t="s">
        <v>2084</v>
      </c>
      <c r="DR2" t="s">
        <v>886</v>
      </c>
      <c r="DS2" t="s">
        <v>887</v>
      </c>
      <c r="DT2" t="s">
        <v>881</v>
      </c>
      <c r="DU2" t="s">
        <v>2085</v>
      </c>
      <c r="DV2" t="s">
        <v>1693</v>
      </c>
      <c r="DW2" t="s">
        <v>1705</v>
      </c>
      <c r="DX2" t="s">
        <v>1648</v>
      </c>
      <c r="DY2" t="s">
        <v>2086</v>
      </c>
      <c r="DZ2" t="s">
        <v>2087</v>
      </c>
      <c r="EA2" t="s">
        <v>2088</v>
      </c>
      <c r="EB2" t="s">
        <v>2089</v>
      </c>
      <c r="EC2" t="s">
        <v>2090</v>
      </c>
      <c r="ED2" t="s">
        <v>2091</v>
      </c>
      <c r="EE2" t="s">
        <v>2092</v>
      </c>
      <c r="EF2" t="s">
        <v>2093</v>
      </c>
      <c r="EG2" t="s">
        <v>2094</v>
      </c>
      <c r="EH2" t="s">
        <v>2095</v>
      </c>
      <c r="EI2" t="s">
        <v>2096</v>
      </c>
      <c r="EJ2" t="s">
        <v>2097</v>
      </c>
      <c r="EK2" t="s">
        <v>2098</v>
      </c>
      <c r="EL2" t="s">
        <v>2099</v>
      </c>
      <c r="EM2" t="s">
        <v>2100</v>
      </c>
      <c r="EN2" t="s">
        <v>2101</v>
      </c>
      <c r="EO2" t="s">
        <v>506</v>
      </c>
      <c r="EP2" t="s">
        <v>2102</v>
      </c>
      <c r="EQ2" t="s">
        <v>2103</v>
      </c>
      <c r="ER2" t="s">
        <v>2104</v>
      </c>
      <c r="ES2" t="s">
        <v>2105</v>
      </c>
      <c r="ET2" t="s">
        <v>2106</v>
      </c>
      <c r="EU2" t="s">
        <v>2107</v>
      </c>
      <c r="EV2" t="s">
        <v>2108</v>
      </c>
      <c r="EW2" t="s">
        <v>2109</v>
      </c>
      <c r="EX2" t="s">
        <v>2110</v>
      </c>
      <c r="EY2" t="s">
        <v>2111</v>
      </c>
      <c r="EZ2" t="s">
        <v>2112</v>
      </c>
      <c r="FA2" t="s">
        <v>2113</v>
      </c>
      <c r="FB2" t="s">
        <v>2114</v>
      </c>
      <c r="FC2" t="s">
        <v>2115</v>
      </c>
      <c r="FD2" t="s">
        <v>2116</v>
      </c>
      <c r="FE2" t="s">
        <v>2117</v>
      </c>
      <c r="FF2" t="s">
        <v>1708</v>
      </c>
      <c r="FG2" t="s">
        <v>1709</v>
      </c>
      <c r="FH2" t="s">
        <v>897</v>
      </c>
      <c r="FI2" t="s">
        <v>2118</v>
      </c>
      <c r="FJ2" t="s">
        <v>2119</v>
      </c>
      <c r="FK2" t="s">
        <v>2120</v>
      </c>
      <c r="FL2" t="s">
        <v>2121</v>
      </c>
      <c r="FM2" t="s">
        <v>1649</v>
      </c>
      <c r="FN2" t="s">
        <v>2122</v>
      </c>
      <c r="FO2" t="s">
        <v>2123</v>
      </c>
      <c r="FP2" t="s">
        <v>2124</v>
      </c>
      <c r="FQ2" t="s">
        <v>2125</v>
      </c>
      <c r="FR2" t="s">
        <v>2126</v>
      </c>
      <c r="FS2" t="s">
        <v>2127</v>
      </c>
      <c r="FT2" t="s">
        <v>2128</v>
      </c>
      <c r="FU2" t="s">
        <v>2129</v>
      </c>
      <c r="FV2" t="s">
        <v>2130</v>
      </c>
      <c r="FW2" t="s">
        <v>2131</v>
      </c>
      <c r="FX2" t="s">
        <v>2132</v>
      </c>
      <c r="FY2" t="s">
        <v>901</v>
      </c>
      <c r="FZ2" t="s">
        <v>2133</v>
      </c>
      <c r="GA2" t="s">
        <v>2134</v>
      </c>
      <c r="GB2" t="s">
        <v>2135</v>
      </c>
      <c r="GC2" t="s">
        <v>2136</v>
      </c>
      <c r="GD2" t="s">
        <v>2137</v>
      </c>
      <c r="GE2" t="s">
        <v>2138</v>
      </c>
      <c r="GF2" t="s">
        <v>2139</v>
      </c>
      <c r="GG2" t="s">
        <v>2140</v>
      </c>
      <c r="GH2" t="s">
        <v>2141</v>
      </c>
      <c r="GI2" t="s">
        <v>2142</v>
      </c>
      <c r="GJ2" t="s">
        <v>2143</v>
      </c>
      <c r="GK2" t="s">
        <v>2144</v>
      </c>
      <c r="GL2" t="s">
        <v>1552</v>
      </c>
      <c r="GM2" t="s">
        <v>2145</v>
      </c>
      <c r="GN2" t="s">
        <v>2146</v>
      </c>
      <c r="GO2" t="s">
        <v>2147</v>
      </c>
      <c r="GP2" t="s">
        <v>2148</v>
      </c>
      <c r="GQ2" t="s">
        <v>2149</v>
      </c>
      <c r="GR2" t="s">
        <v>2150</v>
      </c>
      <c r="GS2" t="s">
        <v>2151</v>
      </c>
      <c r="GT2" t="s">
        <v>2152</v>
      </c>
      <c r="GU2" t="s">
        <v>2153</v>
      </c>
      <c r="GV2" t="s">
        <v>2154</v>
      </c>
      <c r="GW2" t="s">
        <v>2155</v>
      </c>
      <c r="GX2" t="s">
        <v>2156</v>
      </c>
      <c r="GY2" t="s">
        <v>2157</v>
      </c>
      <c r="GZ2" t="s">
        <v>2158</v>
      </c>
      <c r="HA2" t="s">
        <v>2159</v>
      </c>
      <c r="HB2" t="s">
        <v>2160</v>
      </c>
      <c r="HC2" t="s">
        <v>2161</v>
      </c>
      <c r="HD2" t="s">
        <v>1985</v>
      </c>
      <c r="HE2" t="s">
        <v>2162</v>
      </c>
      <c r="HF2" t="s">
        <v>907</v>
      </c>
      <c r="HG2" t="s">
        <v>2163</v>
      </c>
      <c r="HH2" t="s">
        <v>2164</v>
      </c>
      <c r="HI2" t="s">
        <v>2076</v>
      </c>
      <c r="HJ2" t="s">
        <v>2165</v>
      </c>
      <c r="HK2" t="s">
        <v>2166</v>
      </c>
      <c r="HL2" t="s">
        <v>2167</v>
      </c>
      <c r="HM2" t="s">
        <v>911</v>
      </c>
      <c r="HN2" t="s">
        <v>2168</v>
      </c>
      <c r="HO2" t="s">
        <v>2169</v>
      </c>
      <c r="HP2" t="s">
        <v>2170</v>
      </c>
      <c r="HQ2" t="s">
        <v>813</v>
      </c>
      <c r="HR2" t="s">
        <v>1711</v>
      </c>
      <c r="HS2" t="s">
        <v>2171</v>
      </c>
      <c r="HT2" t="s">
        <v>2172</v>
      </c>
      <c r="HU2" t="s">
        <v>2173</v>
      </c>
      <c r="HV2" t="s">
        <v>2174</v>
      </c>
      <c r="HW2" t="s">
        <v>2175</v>
      </c>
      <c r="HX2" t="s">
        <v>610</v>
      </c>
      <c r="HY2" s="58" t="s">
        <v>2176</v>
      </c>
      <c r="HZ2" t="s">
        <v>2177</v>
      </c>
      <c r="IA2" t="s">
        <v>616</v>
      </c>
      <c r="IB2" t="s">
        <v>2632</v>
      </c>
      <c r="IC2" t="s">
        <v>2178</v>
      </c>
      <c r="ID2" t="s">
        <v>2179</v>
      </c>
      <c r="IE2" t="s">
        <v>1580</v>
      </c>
      <c r="IF2" t="s">
        <v>2180</v>
      </c>
      <c r="IG2" t="s">
        <v>2181</v>
      </c>
      <c r="IH2" t="s">
        <v>2182</v>
      </c>
      <c r="II2" t="s">
        <v>2183</v>
      </c>
      <c r="IJ2" t="s">
        <v>1588</v>
      </c>
      <c r="IK2" t="s">
        <v>2184</v>
      </c>
      <c r="IL2" t="s">
        <v>2185</v>
      </c>
      <c r="IM2" t="s">
        <v>2186</v>
      </c>
      <c r="IN2" t="s">
        <v>2187</v>
      </c>
      <c r="IO2" t="s">
        <v>2188</v>
      </c>
      <c r="IP2" t="s">
        <v>916</v>
      </c>
      <c r="IQ2" t="s">
        <v>2189</v>
      </c>
      <c r="IR2" t="s">
        <v>920</v>
      </c>
      <c r="IS2" t="s">
        <v>2190</v>
      </c>
      <c r="IT2" t="s">
        <v>2191</v>
      </c>
      <c r="IU2" t="s">
        <v>2192</v>
      </c>
      <c r="IV2" t="s">
        <v>2193</v>
      </c>
      <c r="IW2" t="s">
        <v>2194</v>
      </c>
      <c r="IX2" t="s">
        <v>34</v>
      </c>
      <c r="IY2" t="s">
        <v>2195</v>
      </c>
    </row>
    <row r="3" spans="1:259" x14ac:dyDescent="0.25">
      <c r="A3" t="s">
        <v>2196</v>
      </c>
      <c r="C3" s="260" t="s">
        <v>832</v>
      </c>
      <c r="F3" s="260" t="s">
        <v>2197</v>
      </c>
      <c r="G3" s="260" t="s">
        <v>2198</v>
      </c>
      <c r="H3" s="260" t="s">
        <v>2199</v>
      </c>
      <c r="K3" s="260" t="s">
        <v>2200</v>
      </c>
      <c r="L3" s="260" t="s">
        <v>2201</v>
      </c>
      <c r="M3" s="260" t="s">
        <v>2202</v>
      </c>
      <c r="N3" s="260" t="s">
        <v>2203</v>
      </c>
      <c r="O3" s="260" t="s">
        <v>2204</v>
      </c>
      <c r="P3" s="260" t="s">
        <v>2205</v>
      </c>
      <c r="Q3" s="260" t="s">
        <v>2206</v>
      </c>
      <c r="S3" s="260" t="s">
        <v>2207</v>
      </c>
      <c r="U3" s="260" t="s">
        <v>2208</v>
      </c>
      <c r="V3" s="260" t="s">
        <v>2209</v>
      </c>
      <c r="W3" s="260" t="s">
        <v>2210</v>
      </c>
      <c r="Y3" s="260" t="s">
        <v>836</v>
      </c>
      <c r="Z3" s="260" t="s">
        <v>839</v>
      </c>
      <c r="AB3" s="260" t="s">
        <v>2015</v>
      </c>
      <c r="AD3" s="260" t="s">
        <v>844</v>
      </c>
      <c r="AE3" s="260" t="s">
        <v>1650</v>
      </c>
      <c r="AG3" s="260" t="s">
        <v>847</v>
      </c>
      <c r="AH3" s="260" t="s">
        <v>1651</v>
      </c>
      <c r="AI3" s="260" t="s">
        <v>2211</v>
      </c>
      <c r="AJ3" s="260" t="s">
        <v>864</v>
      </c>
      <c r="AK3" s="260" t="s">
        <v>2212</v>
      </c>
      <c r="AL3" s="260" t="s">
        <v>2213</v>
      </c>
      <c r="AM3" s="260" t="s">
        <v>2214</v>
      </c>
      <c r="AN3" s="260" t="s">
        <v>2215</v>
      </c>
      <c r="AO3" s="260" t="s">
        <v>2216</v>
      </c>
      <c r="AP3" s="260" t="s">
        <v>2217</v>
      </c>
      <c r="AQ3" s="260" t="s">
        <v>2218</v>
      </c>
      <c r="AR3" s="260" t="s">
        <v>2219</v>
      </c>
      <c r="AT3" s="260" t="s">
        <v>2220</v>
      </c>
      <c r="AU3" s="260" t="s">
        <v>2221</v>
      </c>
      <c r="AV3" s="260" t="s">
        <v>2222</v>
      </c>
      <c r="AW3" s="260" t="s">
        <v>2223</v>
      </c>
      <c r="AX3" s="260" t="s">
        <v>2224</v>
      </c>
      <c r="AZ3" s="260" t="s">
        <v>2225</v>
      </c>
      <c r="BA3" s="260" t="s">
        <v>546</v>
      </c>
      <c r="BB3" s="260" t="s">
        <v>2226</v>
      </c>
      <c r="BC3" s="260" t="s">
        <v>2227</v>
      </c>
      <c r="BD3" s="260" t="s">
        <v>2228</v>
      </c>
      <c r="BJ3" s="260" t="s">
        <v>866</v>
      </c>
      <c r="BK3" s="260" t="s">
        <v>2229</v>
      </c>
      <c r="BM3" s="260" t="s">
        <v>2230</v>
      </c>
      <c r="BN3" s="260" t="s">
        <v>2633</v>
      </c>
      <c r="BO3" s="260" t="s">
        <v>2231</v>
      </c>
      <c r="BP3" s="260" t="s">
        <v>2232</v>
      </c>
      <c r="BS3" s="260" t="s">
        <v>2233</v>
      </c>
      <c r="BT3" s="260" t="s">
        <v>2234</v>
      </c>
      <c r="BU3" s="260" t="s">
        <v>2235</v>
      </c>
      <c r="BV3" s="260" t="s">
        <v>2236</v>
      </c>
      <c r="BX3" s="260" t="s">
        <v>2237</v>
      </c>
      <c r="BY3" s="260" t="s">
        <v>2238</v>
      </c>
      <c r="BZ3" s="260" t="s">
        <v>2239</v>
      </c>
      <c r="CB3" s="260" t="s">
        <v>2240</v>
      </c>
      <c r="CE3" s="260" t="s">
        <v>896</v>
      </c>
      <c r="CF3" s="260" t="s">
        <v>1653</v>
      </c>
      <c r="CG3" s="260" t="s">
        <v>1698</v>
      </c>
      <c r="CH3" s="260" t="s">
        <v>2241</v>
      </c>
      <c r="CJ3" s="260" t="s">
        <v>2242</v>
      </c>
      <c r="CK3" s="260" t="s">
        <v>1678</v>
      </c>
      <c r="CL3" s="260" t="s">
        <v>1682</v>
      </c>
      <c r="CM3" s="260" t="s">
        <v>1690</v>
      </c>
      <c r="CO3" s="260" t="s">
        <v>2243</v>
      </c>
      <c r="CP3" s="260" t="s">
        <v>2244</v>
      </c>
      <c r="CQ3" s="260" t="s">
        <v>886</v>
      </c>
      <c r="CW3" s="260" t="s">
        <v>870</v>
      </c>
      <c r="DC3" s="260" t="s">
        <v>2245</v>
      </c>
      <c r="DD3" s="260" t="s">
        <v>2246</v>
      </c>
      <c r="DH3" t="s">
        <v>2247</v>
      </c>
      <c r="DI3" t="s">
        <v>2248</v>
      </c>
      <c r="DJ3" t="s">
        <v>2249</v>
      </c>
      <c r="DK3" t="s">
        <v>878</v>
      </c>
      <c r="DN3" t="s">
        <v>2250</v>
      </c>
      <c r="DQ3" t="s">
        <v>2251</v>
      </c>
      <c r="DR3" t="s">
        <v>888</v>
      </c>
      <c r="DT3" t="s">
        <v>883</v>
      </c>
      <c r="DV3" t="s">
        <v>1694</v>
      </c>
      <c r="DW3" t="s">
        <v>882</v>
      </c>
      <c r="DZ3" t="s">
        <v>2252</v>
      </c>
      <c r="EA3" t="s">
        <v>2253</v>
      </c>
      <c r="ED3" t="s">
        <v>2254</v>
      </c>
      <c r="EE3" t="s">
        <v>2255</v>
      </c>
      <c r="EH3" t="s">
        <v>2256</v>
      </c>
      <c r="EQ3" t="s">
        <v>2257</v>
      </c>
      <c r="ER3" t="s">
        <v>2634</v>
      </c>
      <c r="ES3" t="s">
        <v>2258</v>
      </c>
      <c r="ET3" t="s">
        <v>1706</v>
      </c>
      <c r="EW3" t="s">
        <v>2259</v>
      </c>
      <c r="EY3" t="s">
        <v>2260</v>
      </c>
      <c r="FA3" t="s">
        <v>2261</v>
      </c>
      <c r="FB3" t="s">
        <v>2262</v>
      </c>
      <c r="FG3" t="s">
        <v>1710</v>
      </c>
      <c r="FQ3" t="s">
        <v>2263</v>
      </c>
      <c r="FS3" t="s">
        <v>899</v>
      </c>
      <c r="FW3" t="s">
        <v>2264</v>
      </c>
      <c r="FX3" t="s">
        <v>2265</v>
      </c>
      <c r="FY3" t="s">
        <v>2266</v>
      </c>
      <c r="FZ3" t="s">
        <v>2267</v>
      </c>
      <c r="GB3" t="s">
        <v>2268</v>
      </c>
      <c r="GD3" t="s">
        <v>2269</v>
      </c>
      <c r="GG3" t="s">
        <v>2270</v>
      </c>
      <c r="GH3" t="s">
        <v>2271</v>
      </c>
      <c r="GI3" t="s">
        <v>2272</v>
      </c>
      <c r="GK3" t="s">
        <v>2273</v>
      </c>
      <c r="GM3" t="s">
        <v>1999</v>
      </c>
      <c r="GN3" t="s">
        <v>2274</v>
      </c>
      <c r="GO3" t="s">
        <v>2275</v>
      </c>
      <c r="GP3" t="s">
        <v>2276</v>
      </c>
      <c r="GR3" t="s">
        <v>2277</v>
      </c>
      <c r="GT3" t="s">
        <v>2278</v>
      </c>
      <c r="GU3" t="s">
        <v>2279</v>
      </c>
      <c r="GW3" t="s">
        <v>2280</v>
      </c>
      <c r="HB3" t="s">
        <v>2281</v>
      </c>
      <c r="HF3" t="s">
        <v>906</v>
      </c>
      <c r="HH3" t="s">
        <v>2282</v>
      </c>
      <c r="HI3" t="s">
        <v>2283</v>
      </c>
      <c r="HK3" t="s">
        <v>2284</v>
      </c>
      <c r="HL3" t="s">
        <v>2285</v>
      </c>
      <c r="HO3" t="s">
        <v>2286</v>
      </c>
      <c r="HP3" t="s">
        <v>2287</v>
      </c>
      <c r="HR3" t="s">
        <v>2288</v>
      </c>
      <c r="HW3" t="s">
        <v>2289</v>
      </c>
      <c r="HY3" s="58" t="s">
        <v>2290</v>
      </c>
      <c r="HZ3" t="s">
        <v>838</v>
      </c>
      <c r="IB3" t="s">
        <v>2635</v>
      </c>
      <c r="ID3" t="s">
        <v>2291</v>
      </c>
      <c r="IF3" t="s">
        <v>2292</v>
      </c>
      <c r="IG3" t="s">
        <v>2293</v>
      </c>
      <c r="IH3" t="s">
        <v>2294</v>
      </c>
      <c r="IK3" t="s">
        <v>2295</v>
      </c>
      <c r="IM3" t="s">
        <v>2296</v>
      </c>
      <c r="IP3" t="s">
        <v>917</v>
      </c>
      <c r="IR3" t="s">
        <v>921</v>
      </c>
      <c r="IU3" t="s">
        <v>2297</v>
      </c>
      <c r="IW3" t="s">
        <v>2298</v>
      </c>
      <c r="IX3" t="s">
        <v>2299</v>
      </c>
      <c r="IY3" t="s">
        <v>2300</v>
      </c>
    </row>
    <row r="4" spans="1:259" x14ac:dyDescent="0.25">
      <c r="C4" s="260" t="s">
        <v>833</v>
      </c>
      <c r="G4" s="260" t="s">
        <v>2301</v>
      </c>
      <c r="H4" s="260" t="s">
        <v>868</v>
      </c>
      <c r="K4" s="260" t="s">
        <v>2302</v>
      </c>
      <c r="L4" s="260" t="s">
        <v>2303</v>
      </c>
      <c r="M4" s="260" t="s">
        <v>2304</v>
      </c>
      <c r="N4" s="260" t="s">
        <v>2305</v>
      </c>
      <c r="O4" s="260" t="s">
        <v>2306</v>
      </c>
      <c r="P4" s="260" t="s">
        <v>2307</v>
      </c>
      <c r="Q4" s="260" t="s">
        <v>2308</v>
      </c>
      <c r="U4" s="260" t="s">
        <v>2309</v>
      </c>
      <c r="W4" s="260" t="s">
        <v>2310</v>
      </c>
      <c r="Y4" s="260" t="s">
        <v>837</v>
      </c>
      <c r="AG4" s="260" t="s">
        <v>848</v>
      </c>
      <c r="AH4" s="260" t="s">
        <v>851</v>
      </c>
      <c r="AI4" s="260" t="s">
        <v>862</v>
      </c>
      <c r="AK4" s="260" t="s">
        <v>2311</v>
      </c>
      <c r="AL4" s="260" t="s">
        <v>2312</v>
      </c>
      <c r="AM4" s="260" t="s">
        <v>2313</v>
      </c>
      <c r="AO4" s="260" t="s">
        <v>2314</v>
      </c>
      <c r="AP4" s="260" t="s">
        <v>2315</v>
      </c>
      <c r="AQ4" s="260" t="s">
        <v>2316</v>
      </c>
      <c r="AT4" s="260" t="s">
        <v>2317</v>
      </c>
      <c r="AU4" s="260" t="s">
        <v>2318</v>
      </c>
      <c r="AV4" s="260" t="s">
        <v>2319</v>
      </c>
      <c r="AW4" s="260" t="s">
        <v>2320</v>
      </c>
      <c r="AX4" s="260" t="s">
        <v>2321</v>
      </c>
      <c r="BC4" s="260" t="s">
        <v>2322</v>
      </c>
      <c r="BJ4" s="260" t="s">
        <v>2277</v>
      </c>
      <c r="BN4" s="260" t="s">
        <v>2323</v>
      </c>
      <c r="BT4" s="260" t="s">
        <v>2324</v>
      </c>
      <c r="BU4" s="260" t="s">
        <v>2325</v>
      </c>
      <c r="CE4" s="260" t="s">
        <v>876</v>
      </c>
      <c r="CF4" s="260" t="s">
        <v>2326</v>
      </c>
      <c r="CG4" s="260" t="s">
        <v>2327</v>
      </c>
      <c r="CJ4" s="260" t="s">
        <v>2328</v>
      </c>
      <c r="CK4" s="260" t="s">
        <v>1679</v>
      </c>
      <c r="CL4" s="260" t="s">
        <v>1683</v>
      </c>
      <c r="CM4" s="260" t="s">
        <v>1691</v>
      </c>
      <c r="CQ4" s="260" t="s">
        <v>2329</v>
      </c>
      <c r="CW4" s="260" t="s">
        <v>2330</v>
      </c>
      <c r="DC4" s="260" t="s">
        <v>872</v>
      </c>
      <c r="DD4" s="260" t="s">
        <v>2331</v>
      </c>
      <c r="DH4" t="s">
        <v>2332</v>
      </c>
      <c r="DI4" t="s">
        <v>2333</v>
      </c>
      <c r="DJ4" t="s">
        <v>2334</v>
      </c>
      <c r="DK4" t="s">
        <v>879</v>
      </c>
      <c r="DN4" t="s">
        <v>2335</v>
      </c>
      <c r="DQ4" t="s">
        <v>2336</v>
      </c>
      <c r="DR4" t="s">
        <v>889</v>
      </c>
      <c r="DT4" t="s">
        <v>884</v>
      </c>
      <c r="DV4" t="s">
        <v>869</v>
      </c>
      <c r="EA4" t="s">
        <v>2337</v>
      </c>
      <c r="EE4" t="s">
        <v>2338</v>
      </c>
      <c r="EQ4" t="s">
        <v>2339</v>
      </c>
      <c r="ES4" t="s">
        <v>2340</v>
      </c>
      <c r="ET4" t="s">
        <v>2341</v>
      </c>
      <c r="EY4" t="s">
        <v>2342</v>
      </c>
      <c r="FA4" t="s">
        <v>2343</v>
      </c>
      <c r="FQ4" t="s">
        <v>2344</v>
      </c>
      <c r="FR4" s="58"/>
      <c r="FS4" t="s">
        <v>900</v>
      </c>
      <c r="FW4" t="s">
        <v>2345</v>
      </c>
      <c r="FX4" t="s">
        <v>2346</v>
      </c>
      <c r="FY4" t="s">
        <v>2347</v>
      </c>
      <c r="GB4" t="s">
        <v>2348</v>
      </c>
      <c r="GD4" t="s">
        <v>2349</v>
      </c>
      <c r="GG4" t="s">
        <v>2350</v>
      </c>
      <c r="GH4" t="s">
        <v>2351</v>
      </c>
      <c r="GI4" t="s">
        <v>2352</v>
      </c>
      <c r="GK4" t="s">
        <v>2353</v>
      </c>
      <c r="GM4" t="s">
        <v>2354</v>
      </c>
      <c r="GN4" t="s">
        <v>2355</v>
      </c>
      <c r="GP4" t="s">
        <v>1712</v>
      </c>
      <c r="GR4" t="s">
        <v>2356</v>
      </c>
      <c r="GT4" t="s">
        <v>2357</v>
      </c>
      <c r="GU4" t="s">
        <v>2358</v>
      </c>
      <c r="GW4" t="s">
        <v>2359</v>
      </c>
      <c r="HB4" t="s">
        <v>2360</v>
      </c>
      <c r="HF4" t="s">
        <v>2361</v>
      </c>
      <c r="HH4" t="s">
        <v>2362</v>
      </c>
      <c r="HI4" t="s">
        <v>2363</v>
      </c>
      <c r="HK4" t="s">
        <v>2364</v>
      </c>
      <c r="HL4" t="s">
        <v>2365</v>
      </c>
      <c r="HO4" t="s">
        <v>2366</v>
      </c>
      <c r="HP4" t="s">
        <v>2367</v>
      </c>
      <c r="HR4" t="s">
        <v>913</v>
      </c>
      <c r="HY4" t="s">
        <v>2368</v>
      </c>
      <c r="HZ4" t="s">
        <v>2369</v>
      </c>
      <c r="ID4" t="s">
        <v>2370</v>
      </c>
      <c r="IF4" t="s">
        <v>2371</v>
      </c>
      <c r="IG4" t="s">
        <v>2372</v>
      </c>
      <c r="IH4" t="s">
        <v>2373</v>
      </c>
      <c r="IK4" t="s">
        <v>2374</v>
      </c>
      <c r="IP4" t="s">
        <v>918</v>
      </c>
      <c r="IU4" t="s">
        <v>2375</v>
      </c>
      <c r="IW4" t="s">
        <v>2376</v>
      </c>
      <c r="IY4" t="s">
        <v>2377</v>
      </c>
    </row>
    <row r="5" spans="1:259" x14ac:dyDescent="0.25">
      <c r="H5" s="260" t="s">
        <v>869</v>
      </c>
      <c r="K5" s="260" t="s">
        <v>2378</v>
      </c>
      <c r="M5" s="260" t="s">
        <v>2379</v>
      </c>
      <c r="O5" s="260" t="s">
        <v>2380</v>
      </c>
      <c r="P5" s="260" t="s">
        <v>2381</v>
      </c>
      <c r="Q5" s="260" t="s">
        <v>2382</v>
      </c>
      <c r="U5" s="260" t="s">
        <v>2383</v>
      </c>
      <c r="AG5" s="260" t="s">
        <v>849</v>
      </c>
      <c r="AH5" s="260" t="s">
        <v>852</v>
      </c>
      <c r="AK5" s="260" t="s">
        <v>2384</v>
      </c>
      <c r="AL5" s="260" t="s">
        <v>2385</v>
      </c>
      <c r="AO5" s="260" t="s">
        <v>2386</v>
      </c>
      <c r="AT5" s="260" t="s">
        <v>2387</v>
      </c>
      <c r="AU5" s="260" t="s">
        <v>2388</v>
      </c>
      <c r="AV5" s="260" t="s">
        <v>2389</v>
      </c>
      <c r="AW5" s="260" t="s">
        <v>2390</v>
      </c>
      <c r="BJ5" s="260" t="s">
        <v>2391</v>
      </c>
      <c r="BN5" s="260" t="s">
        <v>2392</v>
      </c>
      <c r="BU5" s="260" t="s">
        <v>2393</v>
      </c>
      <c r="CE5" s="260" t="s">
        <v>2394</v>
      </c>
      <c r="CG5" s="260" t="s">
        <v>1655</v>
      </c>
      <c r="CJ5" s="260" t="s">
        <v>2395</v>
      </c>
      <c r="CK5" s="260" t="s">
        <v>1680</v>
      </c>
      <c r="CL5" s="260" t="s">
        <v>1684</v>
      </c>
      <c r="CM5" s="260" t="s">
        <v>1692</v>
      </c>
      <c r="CQ5" s="260" t="s">
        <v>2396</v>
      </c>
      <c r="DC5" s="260" t="s">
        <v>2397</v>
      </c>
      <c r="DH5" t="s">
        <v>2398</v>
      </c>
      <c r="DI5" t="s">
        <v>2399</v>
      </c>
      <c r="DJ5" t="s">
        <v>898</v>
      </c>
      <c r="DK5" t="s">
        <v>880</v>
      </c>
      <c r="DN5" t="s">
        <v>2400</v>
      </c>
      <c r="DQ5" t="s">
        <v>2401</v>
      </c>
      <c r="DR5" t="s">
        <v>890</v>
      </c>
      <c r="DT5" t="s">
        <v>885</v>
      </c>
      <c r="DV5" t="s">
        <v>1695</v>
      </c>
      <c r="EE5" t="s">
        <v>2402</v>
      </c>
      <c r="EQ5" t="s">
        <v>2403</v>
      </c>
      <c r="ET5" t="s">
        <v>1707</v>
      </c>
      <c r="EY5" t="s">
        <v>2404</v>
      </c>
      <c r="FA5" t="s">
        <v>2405</v>
      </c>
      <c r="FQ5" t="s">
        <v>2406</v>
      </c>
      <c r="FW5" t="s">
        <v>2407</v>
      </c>
      <c r="FY5" t="s">
        <v>2408</v>
      </c>
      <c r="GD5" t="s">
        <v>2409</v>
      </c>
      <c r="GH5" t="s">
        <v>2410</v>
      </c>
      <c r="GK5" t="s">
        <v>2411</v>
      </c>
      <c r="GM5" t="s">
        <v>2412</v>
      </c>
      <c r="GN5" t="s">
        <v>2413</v>
      </c>
      <c r="GP5" t="s">
        <v>2414</v>
      </c>
      <c r="GR5" t="s">
        <v>2415</v>
      </c>
      <c r="GU5" t="s">
        <v>2416</v>
      </c>
      <c r="GW5" t="s">
        <v>2417</v>
      </c>
      <c r="HB5" t="s">
        <v>2418</v>
      </c>
      <c r="HF5" t="s">
        <v>908</v>
      </c>
      <c r="HI5" t="s">
        <v>2419</v>
      </c>
      <c r="HK5" t="s">
        <v>2420</v>
      </c>
      <c r="HO5" t="s">
        <v>2421</v>
      </c>
      <c r="HP5" t="s">
        <v>2422</v>
      </c>
      <c r="HR5" t="s">
        <v>914</v>
      </c>
      <c r="HZ5" t="s">
        <v>2423</v>
      </c>
      <c r="ID5" t="s">
        <v>2424</v>
      </c>
      <c r="IF5" t="s">
        <v>2425</v>
      </c>
      <c r="IH5" t="s">
        <v>2426</v>
      </c>
      <c r="IK5" t="s">
        <v>2427</v>
      </c>
      <c r="IP5" t="s">
        <v>919</v>
      </c>
      <c r="IU5" t="s">
        <v>2428</v>
      </c>
      <c r="IW5" t="s">
        <v>2429</v>
      </c>
    </row>
    <row r="6" spans="1:259" x14ac:dyDescent="0.25">
      <c r="K6" s="260" t="s">
        <v>2430</v>
      </c>
      <c r="M6" s="260" t="s">
        <v>2431</v>
      </c>
      <c r="O6" s="260" t="s">
        <v>2432</v>
      </c>
      <c r="P6" s="260" t="s">
        <v>2433</v>
      </c>
      <c r="Q6" s="260" t="s">
        <v>2434</v>
      </c>
      <c r="U6" s="260" t="s">
        <v>2435</v>
      </c>
      <c r="AH6" s="260" t="s">
        <v>853</v>
      </c>
      <c r="AK6" s="260" t="s">
        <v>2436</v>
      </c>
      <c r="AL6" s="260" t="s">
        <v>2437</v>
      </c>
      <c r="AT6" s="260" t="s">
        <v>2438</v>
      </c>
      <c r="AU6" s="260" t="s">
        <v>2439</v>
      </c>
      <c r="AV6" s="260" t="s">
        <v>2440</v>
      </c>
      <c r="BJ6" s="260" t="s">
        <v>2441</v>
      </c>
      <c r="CG6" s="260" t="s">
        <v>1656</v>
      </c>
      <c r="CJ6" s="260" t="s">
        <v>2442</v>
      </c>
      <c r="CL6" s="260" t="s">
        <v>1685</v>
      </c>
      <c r="CQ6" s="260" t="s">
        <v>2443</v>
      </c>
      <c r="DH6" t="s">
        <v>2444</v>
      </c>
      <c r="DI6" t="s">
        <v>2445</v>
      </c>
      <c r="DK6" t="s">
        <v>2446</v>
      </c>
      <c r="DN6" t="s">
        <v>2447</v>
      </c>
      <c r="DQ6" t="s">
        <v>2448</v>
      </c>
      <c r="DR6" t="s">
        <v>2449</v>
      </c>
      <c r="DV6" t="s">
        <v>1696</v>
      </c>
      <c r="EE6" t="s">
        <v>2450</v>
      </c>
      <c r="EQ6" t="s">
        <v>2451</v>
      </c>
      <c r="ET6" t="s">
        <v>2452</v>
      </c>
      <c r="FA6" t="s">
        <v>2453</v>
      </c>
      <c r="FW6" t="s">
        <v>2454</v>
      </c>
      <c r="FY6" t="s">
        <v>2455</v>
      </c>
      <c r="GD6" t="s">
        <v>2456</v>
      </c>
      <c r="GH6" t="s">
        <v>2457</v>
      </c>
      <c r="GK6" t="s">
        <v>2458</v>
      </c>
      <c r="GM6" t="s">
        <v>2459</v>
      </c>
      <c r="GN6" t="s">
        <v>2460</v>
      </c>
      <c r="GP6" t="s">
        <v>2062</v>
      </c>
      <c r="GR6" t="s">
        <v>1654</v>
      </c>
      <c r="GU6" t="s">
        <v>2461</v>
      </c>
      <c r="GW6" t="s">
        <v>2462</v>
      </c>
      <c r="HF6" t="s">
        <v>909</v>
      </c>
      <c r="HK6" t="s">
        <v>2463</v>
      </c>
      <c r="HP6" t="s">
        <v>2464</v>
      </c>
      <c r="HR6" t="s">
        <v>912</v>
      </c>
      <c r="HZ6" t="s">
        <v>915</v>
      </c>
      <c r="ID6" t="s">
        <v>2465</v>
      </c>
      <c r="IF6" t="s">
        <v>2466</v>
      </c>
      <c r="IH6" t="s">
        <v>2467</v>
      </c>
      <c r="IK6" t="s">
        <v>2468</v>
      </c>
      <c r="IU6" t="s">
        <v>2469</v>
      </c>
    </row>
    <row r="7" spans="1:259" x14ac:dyDescent="0.25">
      <c r="M7" s="260" t="s">
        <v>2470</v>
      </c>
      <c r="O7" s="260" t="s">
        <v>2471</v>
      </c>
      <c r="P7" s="260" t="s">
        <v>2472</v>
      </c>
      <c r="AH7" s="260" t="s">
        <v>854</v>
      </c>
      <c r="AL7" s="260" t="s">
        <v>2473</v>
      </c>
      <c r="AT7" s="260" t="s">
        <v>2474</v>
      </c>
      <c r="AV7" s="260" t="s">
        <v>2475</v>
      </c>
      <c r="BJ7" s="260" t="s">
        <v>2476</v>
      </c>
      <c r="CG7" s="260" t="s">
        <v>1657</v>
      </c>
      <c r="CJ7" s="260" t="s">
        <v>1658</v>
      </c>
      <c r="CL7" s="260" t="s">
        <v>1686</v>
      </c>
      <c r="CQ7" s="260" t="s">
        <v>2477</v>
      </c>
      <c r="DH7" t="s">
        <v>2478</v>
      </c>
      <c r="DI7" t="s">
        <v>2479</v>
      </c>
      <c r="DK7" t="s">
        <v>2480</v>
      </c>
      <c r="DR7" t="s">
        <v>891</v>
      </c>
      <c r="DV7" t="s">
        <v>1697</v>
      </c>
      <c r="EE7" t="s">
        <v>2481</v>
      </c>
      <c r="EQ7" t="s">
        <v>2482</v>
      </c>
      <c r="ET7" t="s">
        <v>895</v>
      </c>
      <c r="FA7" t="s">
        <v>2483</v>
      </c>
      <c r="FW7" t="s">
        <v>2636</v>
      </c>
      <c r="FY7" t="s">
        <v>902</v>
      </c>
      <c r="GD7" t="s">
        <v>2484</v>
      </c>
      <c r="GM7" t="s">
        <v>915</v>
      </c>
      <c r="GN7" t="s">
        <v>2485</v>
      </c>
      <c r="GR7" t="s">
        <v>2486</v>
      </c>
      <c r="GU7" t="s">
        <v>2487</v>
      </c>
      <c r="HF7" t="s">
        <v>910</v>
      </c>
      <c r="HK7" t="s">
        <v>2488</v>
      </c>
      <c r="HZ7" t="s">
        <v>2489</v>
      </c>
      <c r="ID7" t="s">
        <v>2490</v>
      </c>
      <c r="IF7" t="s">
        <v>2491</v>
      </c>
      <c r="IH7" t="s">
        <v>2492</v>
      </c>
      <c r="IK7" t="s">
        <v>2493</v>
      </c>
    </row>
    <row r="8" spans="1:259" x14ac:dyDescent="0.25">
      <c r="O8" s="260" t="s">
        <v>2494</v>
      </c>
      <c r="P8" s="260" t="s">
        <v>2495</v>
      </c>
      <c r="AH8" s="260" t="s">
        <v>855</v>
      </c>
      <c r="AL8" s="260" t="s">
        <v>2496</v>
      </c>
      <c r="BJ8" s="260" t="s">
        <v>2497</v>
      </c>
      <c r="CJ8" s="260" t="s">
        <v>2498</v>
      </c>
      <c r="CL8" s="260" t="s">
        <v>1687</v>
      </c>
      <c r="CQ8" s="260" t="s">
        <v>2499</v>
      </c>
      <c r="DH8" t="s">
        <v>2500</v>
      </c>
      <c r="DI8" t="s">
        <v>2501</v>
      </c>
      <c r="DR8" t="s">
        <v>2502</v>
      </c>
      <c r="DV8" t="s">
        <v>1698</v>
      </c>
      <c r="EE8" t="s">
        <v>2503</v>
      </c>
      <c r="ET8" t="s">
        <v>870</v>
      </c>
      <c r="FA8" t="s">
        <v>2504</v>
      </c>
      <c r="FW8" t="s">
        <v>2505</v>
      </c>
      <c r="FY8" t="s">
        <v>2506</v>
      </c>
      <c r="GD8" t="s">
        <v>2507</v>
      </c>
      <c r="GM8" t="s">
        <v>2508</v>
      </c>
      <c r="GN8" t="s">
        <v>2509</v>
      </c>
      <c r="GR8" t="s">
        <v>2510</v>
      </c>
      <c r="GU8" t="s">
        <v>2511</v>
      </c>
      <c r="HK8" t="s">
        <v>2512</v>
      </c>
      <c r="HZ8" t="s">
        <v>2513</v>
      </c>
      <c r="IF8" t="s">
        <v>2514</v>
      </c>
      <c r="IH8" t="s">
        <v>2515</v>
      </c>
      <c r="IK8" t="s">
        <v>2516</v>
      </c>
    </row>
    <row r="9" spans="1:259" x14ac:dyDescent="0.25">
      <c r="O9" s="260" t="s">
        <v>2517</v>
      </c>
      <c r="P9" s="260" t="s">
        <v>2518</v>
      </c>
      <c r="AH9" s="260" t="s">
        <v>856</v>
      </c>
      <c r="BJ9" s="260" t="s">
        <v>2519</v>
      </c>
      <c r="CJ9" s="260" t="s">
        <v>2520</v>
      </c>
      <c r="CL9" s="260" t="s">
        <v>1688</v>
      </c>
      <c r="DH9" t="s">
        <v>2521</v>
      </c>
      <c r="DR9" t="s">
        <v>892</v>
      </c>
      <c r="DV9" t="s">
        <v>1699</v>
      </c>
      <c r="ET9" t="s">
        <v>2522</v>
      </c>
      <c r="FA9" t="s">
        <v>2523</v>
      </c>
      <c r="FW9" t="s">
        <v>2524</v>
      </c>
      <c r="GM9" t="s">
        <v>2525</v>
      </c>
      <c r="GN9" t="s">
        <v>2526</v>
      </c>
      <c r="GR9" t="s">
        <v>2527</v>
      </c>
      <c r="GU9" t="s">
        <v>2528</v>
      </c>
      <c r="HK9" t="s">
        <v>2529</v>
      </c>
      <c r="IK9" t="s">
        <v>2530</v>
      </c>
    </row>
    <row r="10" spans="1:259" x14ac:dyDescent="0.25">
      <c r="AH10" s="260" t="s">
        <v>857</v>
      </c>
      <c r="BJ10" s="260" t="s">
        <v>2531</v>
      </c>
      <c r="CJ10" s="260" t="s">
        <v>1659</v>
      </c>
      <c r="DH10" t="s">
        <v>2532</v>
      </c>
      <c r="DV10" t="s">
        <v>873</v>
      </c>
      <c r="ET10" t="s">
        <v>2533</v>
      </c>
      <c r="FA10" t="s">
        <v>2534</v>
      </c>
      <c r="FW10" t="s">
        <v>2535</v>
      </c>
      <c r="GM10" t="s">
        <v>2536</v>
      </c>
      <c r="GN10" t="s">
        <v>2537</v>
      </c>
      <c r="GR10" t="s">
        <v>2538</v>
      </c>
      <c r="GU10" t="s">
        <v>2539</v>
      </c>
      <c r="HK10" t="s">
        <v>2540</v>
      </c>
      <c r="IK10" t="s">
        <v>2541</v>
      </c>
    </row>
    <row r="11" spans="1:259" x14ac:dyDescent="0.25">
      <c r="AH11" s="260" t="s">
        <v>858</v>
      </c>
      <c r="CJ11" s="260" t="s">
        <v>1660</v>
      </c>
      <c r="DH11" t="s">
        <v>2542</v>
      </c>
      <c r="DV11" t="s">
        <v>1700</v>
      </c>
      <c r="ET11" t="s">
        <v>2543</v>
      </c>
      <c r="FA11" t="s">
        <v>2544</v>
      </c>
      <c r="FW11" t="s">
        <v>2545</v>
      </c>
      <c r="GM11" t="s">
        <v>2546</v>
      </c>
      <c r="GN11" t="s">
        <v>2547</v>
      </c>
      <c r="GR11" t="s">
        <v>2548</v>
      </c>
      <c r="GU11" t="s">
        <v>2549</v>
      </c>
      <c r="HK11" t="s">
        <v>2550</v>
      </c>
      <c r="IK11" t="s">
        <v>2551</v>
      </c>
    </row>
    <row r="12" spans="1:259" x14ac:dyDescent="0.25">
      <c r="AH12" s="260" t="s">
        <v>859</v>
      </c>
      <c r="CJ12" s="260" t="s">
        <v>1661</v>
      </c>
      <c r="DH12" t="s">
        <v>2552</v>
      </c>
      <c r="DV12" t="s">
        <v>875</v>
      </c>
      <c r="ET12" t="s">
        <v>2553</v>
      </c>
      <c r="FA12" t="s">
        <v>2554</v>
      </c>
      <c r="FW12" t="s">
        <v>2555</v>
      </c>
      <c r="GM12" t="s">
        <v>2556</v>
      </c>
      <c r="GR12" t="s">
        <v>867</v>
      </c>
      <c r="HK12" t="s">
        <v>2557</v>
      </c>
      <c r="IK12" t="s">
        <v>2558</v>
      </c>
    </row>
    <row r="13" spans="1:259" x14ac:dyDescent="0.25">
      <c r="AH13" s="260" t="s">
        <v>860</v>
      </c>
      <c r="CJ13" s="260" t="s">
        <v>1662</v>
      </c>
      <c r="DH13" t="s">
        <v>2559</v>
      </c>
      <c r="DV13" t="s">
        <v>1701</v>
      </c>
      <c r="FW13" t="s">
        <v>2560</v>
      </c>
      <c r="GM13" t="s">
        <v>839</v>
      </c>
      <c r="GR13" t="s">
        <v>2561</v>
      </c>
      <c r="HK13" t="s">
        <v>2562</v>
      </c>
      <c r="IK13" t="s">
        <v>2563</v>
      </c>
    </row>
    <row r="14" spans="1:259" x14ac:dyDescent="0.25">
      <c r="AH14" s="260" t="s">
        <v>2564</v>
      </c>
      <c r="CJ14" s="260" t="s">
        <v>1663</v>
      </c>
      <c r="DH14" t="s">
        <v>2565</v>
      </c>
      <c r="DV14" t="s">
        <v>1702</v>
      </c>
      <c r="FW14" t="s">
        <v>2566</v>
      </c>
      <c r="GM14" t="s">
        <v>885</v>
      </c>
      <c r="GR14" t="s">
        <v>2567</v>
      </c>
      <c r="HK14" t="s">
        <v>2568</v>
      </c>
      <c r="IK14" t="s">
        <v>2569</v>
      </c>
    </row>
    <row r="15" spans="1:259" s="58" customFormat="1" x14ac:dyDescent="0.25">
      <c r="A15" s="255"/>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t="s">
        <v>1664</v>
      </c>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H15" s="58" t="s">
        <v>2570</v>
      </c>
      <c r="DV15" s="58" t="s">
        <v>1703</v>
      </c>
      <c r="GR15" s="58" t="s">
        <v>2571</v>
      </c>
      <c r="HK15" s="58" t="s">
        <v>2572</v>
      </c>
      <c r="IK15" s="58" t="s">
        <v>2573</v>
      </c>
    </row>
    <row r="16" spans="1:259" s="58" customFormat="1" x14ac:dyDescent="0.25">
      <c r="A16" s="255"/>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t="s">
        <v>1665</v>
      </c>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H16" s="58" t="s">
        <v>2574</v>
      </c>
      <c r="DV16" s="58" t="s">
        <v>1704</v>
      </c>
      <c r="GR16" s="58" t="s">
        <v>2575</v>
      </c>
      <c r="HK16" s="58" t="s">
        <v>2576</v>
      </c>
      <c r="IK16" s="58" t="s">
        <v>2577</v>
      </c>
    </row>
    <row r="17" spans="1:245" s="58" customFormat="1" x14ac:dyDescent="0.25">
      <c r="A17" s="255"/>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t="s">
        <v>2578</v>
      </c>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H17" s="58" t="s">
        <v>2579</v>
      </c>
      <c r="HK17" s="58" t="s">
        <v>2580</v>
      </c>
      <c r="IK17" s="58" t="s">
        <v>2581</v>
      </c>
    </row>
    <row r="18" spans="1:245" s="58" customFormat="1" x14ac:dyDescent="0.25">
      <c r="A18" s="255"/>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t="s">
        <v>1666</v>
      </c>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H18" s="58" t="s">
        <v>2582</v>
      </c>
      <c r="HK18" s="58" t="s">
        <v>2583</v>
      </c>
    </row>
    <row r="19" spans="1:245" s="58" customFormat="1" x14ac:dyDescent="0.25">
      <c r="A19" s="255"/>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t="s">
        <v>1667</v>
      </c>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H19" s="58" t="s">
        <v>2584</v>
      </c>
      <c r="HK19" s="58" t="s">
        <v>2585</v>
      </c>
    </row>
    <row r="20" spans="1:245" s="58" customFormat="1" x14ac:dyDescent="0.25">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t="s">
        <v>2586</v>
      </c>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H20" s="58" t="s">
        <v>2587</v>
      </c>
      <c r="HK20" s="58" t="s">
        <v>2588</v>
      </c>
    </row>
    <row r="21" spans="1:245" s="58" customFormat="1" x14ac:dyDescent="0.25">
      <c r="A21" s="255"/>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t="s">
        <v>1668</v>
      </c>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H21" s="58" t="s">
        <v>2589</v>
      </c>
      <c r="HK21" s="58" t="s">
        <v>2590</v>
      </c>
    </row>
    <row r="22" spans="1:245" x14ac:dyDescent="0.25">
      <c r="CJ22" s="260" t="s">
        <v>1669</v>
      </c>
      <c r="DH22" t="s">
        <v>2591</v>
      </c>
    </row>
    <row r="23" spans="1:245" x14ac:dyDescent="0.25">
      <c r="CJ23" s="260" t="s">
        <v>1670</v>
      </c>
      <c r="DH23" t="s">
        <v>2592</v>
      </c>
    </row>
    <row r="24" spans="1:245" x14ac:dyDescent="0.25">
      <c r="CJ24" s="260" t="s">
        <v>1671</v>
      </c>
      <c r="DH24" t="s">
        <v>2593</v>
      </c>
    </row>
    <row r="25" spans="1:245" x14ac:dyDescent="0.25">
      <c r="CJ25" s="260" t="s">
        <v>1672</v>
      </c>
      <c r="DH25" t="s">
        <v>2594</v>
      </c>
    </row>
    <row r="26" spans="1:245" x14ac:dyDescent="0.25">
      <c r="CJ26" s="260" t="s">
        <v>1673</v>
      </c>
      <c r="DH26" t="s">
        <v>2595</v>
      </c>
    </row>
    <row r="27" spans="1:245" x14ac:dyDescent="0.25">
      <c r="CJ27" s="260" t="s">
        <v>1674</v>
      </c>
      <c r="DH27" t="s">
        <v>2596</v>
      </c>
    </row>
    <row r="28" spans="1:245" x14ac:dyDescent="0.25">
      <c r="CJ28" s="260" t="s">
        <v>1675</v>
      </c>
    </row>
    <row r="29" spans="1:245" x14ac:dyDescent="0.25">
      <c r="CJ29" s="260" t="s">
        <v>1676</v>
      </c>
    </row>
    <row r="30" spans="1:245" x14ac:dyDescent="0.25">
      <c r="FA30" t="s">
        <v>1674</v>
      </c>
    </row>
    <row r="31" spans="1:245" x14ac:dyDescent="0.25">
      <c r="FA31" t="s">
        <v>1675</v>
      </c>
    </row>
    <row r="32" spans="1:245" x14ac:dyDescent="0.25">
      <c r="FA32" t="s">
        <v>1676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Y196"/>
  <sheetViews>
    <sheetView topLeftCell="P1" workbookViewId="0">
      <selection activeCell="X1" sqref="X1"/>
    </sheetView>
  </sheetViews>
  <sheetFormatPr defaultColWidth="9.140625" defaultRowHeight="15" x14ac:dyDescent="0.25"/>
  <cols>
    <col min="1" max="10" width="24.5703125" style="58" customWidth="1"/>
    <col min="11" max="11" width="24.5703125" style="260" customWidth="1"/>
    <col min="12" max="25" width="24.5703125" style="58" customWidth="1"/>
    <col min="26" max="16384" width="9.140625" style="58"/>
  </cols>
  <sheetData>
    <row r="1" spans="1:25" x14ac:dyDescent="0.25">
      <c r="A1" s="58" t="s">
        <v>1265</v>
      </c>
      <c r="B1" s="58" t="s">
        <v>1269</v>
      </c>
      <c r="C1" s="58" t="s">
        <v>1274</v>
      </c>
      <c r="D1" s="58" t="s">
        <v>1275</v>
      </c>
      <c r="E1" s="58" t="s">
        <v>1277</v>
      </c>
      <c r="F1" s="58" t="s">
        <v>1280</v>
      </c>
      <c r="G1" s="58" t="s">
        <v>1391</v>
      </c>
      <c r="H1" s="58" t="s">
        <v>1283</v>
      </c>
      <c r="I1" s="58" t="s">
        <v>1308</v>
      </c>
      <c r="J1" s="58" t="s">
        <v>1313</v>
      </c>
      <c r="K1" s="260" t="s">
        <v>1946</v>
      </c>
      <c r="L1" s="58" t="s">
        <v>1316</v>
      </c>
      <c r="M1" s="58" t="s">
        <v>1398</v>
      </c>
      <c r="N1" s="58" t="s">
        <v>1408</v>
      </c>
      <c r="O1" s="58" t="s">
        <v>1410</v>
      </c>
      <c r="P1" s="58" t="s">
        <v>1411</v>
      </c>
      <c r="Q1" s="58" t="s">
        <v>1412</v>
      </c>
      <c r="R1" s="58" t="s">
        <v>1318</v>
      </c>
      <c r="S1" s="58" t="s">
        <v>1321</v>
      </c>
      <c r="T1" s="58" t="s">
        <v>1323</v>
      </c>
      <c r="U1" s="58" t="s">
        <v>1713</v>
      </c>
      <c r="V1" s="58" t="s">
        <v>1324</v>
      </c>
      <c r="W1" s="58" t="s">
        <v>1328</v>
      </c>
      <c r="X1" s="58" t="s">
        <v>2642</v>
      </c>
      <c r="Y1" s="58" t="s">
        <v>1350</v>
      </c>
    </row>
    <row r="2" spans="1:25" x14ac:dyDescent="0.25">
      <c r="A2" s="58" t="s">
        <v>121</v>
      </c>
      <c r="B2" s="58" t="s">
        <v>106</v>
      </c>
      <c r="C2" s="58" t="s">
        <v>129</v>
      </c>
      <c r="D2" s="58" t="s">
        <v>131</v>
      </c>
      <c r="E2" s="58" t="s">
        <v>17</v>
      </c>
      <c r="F2" s="58" t="s">
        <v>34</v>
      </c>
      <c r="G2" s="58" t="s">
        <v>43</v>
      </c>
      <c r="H2" s="58" t="s">
        <v>1421</v>
      </c>
      <c r="I2" s="58" t="s">
        <v>1434</v>
      </c>
      <c r="J2" s="58" t="s">
        <v>34</v>
      </c>
      <c r="K2" s="260" t="s">
        <v>34</v>
      </c>
      <c r="L2" s="58" t="s">
        <v>1002</v>
      </c>
      <c r="M2" s="58" t="s">
        <v>31</v>
      </c>
      <c r="N2" s="58" t="s">
        <v>2603</v>
      </c>
      <c r="O2" s="58" t="s">
        <v>998</v>
      </c>
      <c r="P2" s="58" t="s">
        <v>996</v>
      </c>
      <c r="Q2" s="58" t="s">
        <v>1357</v>
      </c>
      <c r="R2" s="58" t="s">
        <v>34</v>
      </c>
      <c r="S2" s="58" t="s">
        <v>17</v>
      </c>
      <c r="T2" s="58" t="s">
        <v>2606</v>
      </c>
      <c r="U2" s="58" t="s">
        <v>1715</v>
      </c>
      <c r="V2" s="58" t="s">
        <v>1335</v>
      </c>
      <c r="W2" s="58" t="s">
        <v>1869</v>
      </c>
      <c r="X2" s="58" t="s">
        <v>111</v>
      </c>
      <c r="Y2" s="58" t="s">
        <v>191</v>
      </c>
    </row>
    <row r="3" spans="1:25" x14ac:dyDescent="0.25">
      <c r="A3" s="58" t="s">
        <v>67</v>
      </c>
      <c r="B3" s="58" t="s">
        <v>2601</v>
      </c>
      <c r="C3" s="58" t="s">
        <v>130</v>
      </c>
      <c r="D3" s="58" t="s">
        <v>132</v>
      </c>
      <c r="E3" s="58" t="s">
        <v>37</v>
      </c>
      <c r="F3" s="58" t="s">
        <v>17</v>
      </c>
      <c r="G3" s="58" t="s">
        <v>45</v>
      </c>
      <c r="H3" s="58" t="s">
        <v>1417</v>
      </c>
      <c r="I3" s="58" t="s">
        <v>23</v>
      </c>
      <c r="J3" s="58" t="s">
        <v>17</v>
      </c>
      <c r="K3" s="260" t="s">
        <v>17</v>
      </c>
      <c r="L3" s="58" t="s">
        <v>1000</v>
      </c>
      <c r="M3" s="58" t="s">
        <v>30</v>
      </c>
      <c r="N3" s="58" t="s">
        <v>2612</v>
      </c>
      <c r="O3" s="58" t="s">
        <v>113</v>
      </c>
      <c r="P3" s="58" t="s">
        <v>2604</v>
      </c>
      <c r="Q3" s="58" t="s">
        <v>2612</v>
      </c>
      <c r="R3" s="58" t="s">
        <v>17</v>
      </c>
      <c r="S3" s="58" t="s">
        <v>2612</v>
      </c>
      <c r="T3" s="58" t="s">
        <v>2612</v>
      </c>
      <c r="U3" s="58" t="s">
        <v>2612</v>
      </c>
      <c r="V3" s="58" t="s">
        <v>17</v>
      </c>
      <c r="W3" s="58" t="s">
        <v>2612</v>
      </c>
      <c r="X3" s="58" t="s">
        <v>2612</v>
      </c>
      <c r="Y3" s="58" t="s">
        <v>2612</v>
      </c>
    </row>
    <row r="4" spans="1:25" x14ac:dyDescent="0.25">
      <c r="A4" s="58" t="s">
        <v>68</v>
      </c>
      <c r="B4" s="58" t="s">
        <v>1433</v>
      </c>
      <c r="C4" s="58" t="s">
        <v>186</v>
      </c>
      <c r="D4" s="58" t="s">
        <v>67</v>
      </c>
      <c r="E4" s="58" t="s">
        <v>2602</v>
      </c>
      <c r="F4" s="58" t="s">
        <v>137</v>
      </c>
      <c r="G4" s="58" t="s">
        <v>39</v>
      </c>
      <c r="H4" s="58" t="s">
        <v>33</v>
      </c>
      <c r="I4" s="58" t="s">
        <v>136</v>
      </c>
      <c r="J4" s="58" t="s">
        <v>137</v>
      </c>
      <c r="K4" s="260" t="s">
        <v>137</v>
      </c>
      <c r="L4" s="58" t="s">
        <v>117</v>
      </c>
      <c r="M4" s="58" t="s">
        <v>978</v>
      </c>
      <c r="N4" s="58" t="s">
        <v>2612</v>
      </c>
      <c r="O4" s="58" t="s">
        <v>53</v>
      </c>
      <c r="P4" s="58" t="s">
        <v>2605</v>
      </c>
      <c r="Q4" s="58" t="s">
        <v>2612</v>
      </c>
      <c r="R4" s="58" t="s">
        <v>137</v>
      </c>
      <c r="S4" s="58" t="s">
        <v>2612</v>
      </c>
      <c r="T4" s="58" t="s">
        <v>2612</v>
      </c>
      <c r="U4" s="58" t="s">
        <v>2612</v>
      </c>
      <c r="V4" s="58" t="s">
        <v>118</v>
      </c>
      <c r="W4" s="58" t="s">
        <v>2612</v>
      </c>
      <c r="X4" s="58" t="s">
        <v>2612</v>
      </c>
      <c r="Y4" s="58" t="s">
        <v>2612</v>
      </c>
    </row>
    <row r="5" spans="1:25" x14ac:dyDescent="0.25">
      <c r="A5" s="58" t="s">
        <v>17</v>
      </c>
      <c r="B5" s="58" t="s">
        <v>125</v>
      </c>
      <c r="C5" s="58" t="s">
        <v>2612</v>
      </c>
      <c r="D5" s="58" t="s">
        <v>68</v>
      </c>
      <c r="E5" s="58" t="s">
        <v>2612</v>
      </c>
      <c r="F5" s="58" t="s">
        <v>186</v>
      </c>
      <c r="G5" s="58" t="s">
        <v>41</v>
      </c>
      <c r="H5" s="58" t="s">
        <v>1368</v>
      </c>
      <c r="I5" s="58" t="s">
        <v>19</v>
      </c>
      <c r="J5" s="58" t="s">
        <v>186</v>
      </c>
      <c r="K5" s="260" t="s">
        <v>186</v>
      </c>
      <c r="L5" s="58" t="s">
        <v>114</v>
      </c>
      <c r="M5" s="58" t="s">
        <v>32</v>
      </c>
      <c r="N5" s="58" t="s">
        <v>2612</v>
      </c>
      <c r="O5" s="58" t="s">
        <v>1338</v>
      </c>
      <c r="P5" s="58" t="s">
        <v>1438</v>
      </c>
      <c r="Q5" s="58" t="s">
        <v>2612</v>
      </c>
      <c r="R5" s="58" t="s">
        <v>186</v>
      </c>
      <c r="S5" s="58" t="s">
        <v>2612</v>
      </c>
      <c r="T5" s="58" t="s">
        <v>2612</v>
      </c>
      <c r="U5" s="58" t="s">
        <v>2612</v>
      </c>
      <c r="V5" s="58" t="s">
        <v>2607</v>
      </c>
      <c r="W5" s="58" t="s">
        <v>2612</v>
      </c>
      <c r="X5" s="58" t="s">
        <v>2612</v>
      </c>
      <c r="Y5" s="58" t="s">
        <v>2612</v>
      </c>
    </row>
    <row r="6" spans="1:25" x14ac:dyDescent="0.25">
      <c r="A6" s="58" t="s">
        <v>123</v>
      </c>
      <c r="B6" s="58" t="s">
        <v>127</v>
      </c>
      <c r="C6" s="58" t="s">
        <v>2612</v>
      </c>
      <c r="D6" s="58" t="s">
        <v>17</v>
      </c>
      <c r="E6" s="58" t="s">
        <v>2612</v>
      </c>
      <c r="F6" s="58" t="s">
        <v>2612</v>
      </c>
      <c r="G6" s="58" t="s">
        <v>42</v>
      </c>
      <c r="H6" s="58" t="s">
        <v>31</v>
      </c>
      <c r="I6" s="58" t="s">
        <v>988</v>
      </c>
      <c r="J6" s="58" t="s">
        <v>2612</v>
      </c>
      <c r="K6" s="260" t="s">
        <v>2612</v>
      </c>
      <c r="L6" s="58" t="s">
        <v>50</v>
      </c>
      <c r="M6" s="58" t="s">
        <v>982</v>
      </c>
      <c r="N6" s="58" t="s">
        <v>2612</v>
      </c>
      <c r="O6" s="58" t="s">
        <v>115</v>
      </c>
      <c r="P6" s="58" t="s">
        <v>2612</v>
      </c>
      <c r="Q6" s="58" t="s">
        <v>2612</v>
      </c>
      <c r="R6" s="58" t="s">
        <v>2612</v>
      </c>
      <c r="S6" s="58" t="s">
        <v>2612</v>
      </c>
      <c r="T6" s="58" t="s">
        <v>2612</v>
      </c>
      <c r="U6" s="58" t="s">
        <v>2612</v>
      </c>
      <c r="V6" s="58" t="s">
        <v>2612</v>
      </c>
      <c r="W6" s="58" t="s">
        <v>2612</v>
      </c>
      <c r="X6" s="58" t="s">
        <v>2612</v>
      </c>
      <c r="Y6" s="58" t="s">
        <v>2612</v>
      </c>
    </row>
    <row r="7" spans="1:25" x14ac:dyDescent="0.25">
      <c r="A7" s="58" t="s">
        <v>1336</v>
      </c>
      <c r="B7" s="58" t="s">
        <v>126</v>
      </c>
      <c r="C7" s="58" t="s">
        <v>2612</v>
      </c>
      <c r="D7" s="58" t="s">
        <v>133</v>
      </c>
      <c r="E7" s="58" t="s">
        <v>2612</v>
      </c>
      <c r="F7" s="58" t="s">
        <v>2612</v>
      </c>
      <c r="G7" s="58" t="s">
        <v>44</v>
      </c>
      <c r="H7" s="58" t="s">
        <v>30</v>
      </c>
      <c r="I7" s="58" t="s">
        <v>186</v>
      </c>
      <c r="J7" s="58" t="s">
        <v>2612</v>
      </c>
      <c r="K7" s="260" t="s">
        <v>2612</v>
      </c>
      <c r="L7" s="58" t="s">
        <v>52</v>
      </c>
      <c r="M7" s="58" t="s">
        <v>27</v>
      </c>
      <c r="N7" s="58" t="s">
        <v>2612</v>
      </c>
      <c r="O7" s="58" t="s">
        <v>55</v>
      </c>
      <c r="P7" s="58" t="s">
        <v>2612</v>
      </c>
      <c r="Q7" s="58" t="s">
        <v>2612</v>
      </c>
      <c r="R7" s="58" t="s">
        <v>2612</v>
      </c>
      <c r="S7" s="58" t="s">
        <v>2612</v>
      </c>
      <c r="T7" s="58" t="s">
        <v>2612</v>
      </c>
      <c r="U7" s="58" t="s">
        <v>2612</v>
      </c>
      <c r="V7" s="58" t="s">
        <v>2612</v>
      </c>
      <c r="W7" s="58" t="s">
        <v>2612</v>
      </c>
      <c r="X7" s="58" t="s">
        <v>2612</v>
      </c>
      <c r="Y7" s="58" t="s">
        <v>2612</v>
      </c>
    </row>
    <row r="8" spans="1:25" x14ac:dyDescent="0.25">
      <c r="A8" s="58" t="s">
        <v>1337</v>
      </c>
      <c r="B8" s="58" t="s">
        <v>2612</v>
      </c>
      <c r="C8" s="58" t="s">
        <v>2612</v>
      </c>
      <c r="D8" s="58" t="s">
        <v>134</v>
      </c>
      <c r="E8" s="58" t="s">
        <v>2612</v>
      </c>
      <c r="F8" s="58" t="s">
        <v>2612</v>
      </c>
      <c r="G8" s="58" t="s">
        <v>38</v>
      </c>
      <c r="H8" s="58" t="s">
        <v>32</v>
      </c>
      <c r="I8" s="58" t="s">
        <v>2612</v>
      </c>
      <c r="J8" s="58" t="s">
        <v>2612</v>
      </c>
      <c r="K8" s="260" t="s">
        <v>2612</v>
      </c>
      <c r="L8" s="58" t="s">
        <v>47</v>
      </c>
      <c r="M8" s="58" t="s">
        <v>26</v>
      </c>
      <c r="N8" s="58" t="s">
        <v>2612</v>
      </c>
      <c r="O8" s="58" t="s">
        <v>1437</v>
      </c>
      <c r="P8" s="58" t="s">
        <v>2612</v>
      </c>
      <c r="Q8" s="58" t="s">
        <v>2612</v>
      </c>
      <c r="R8" s="58" t="s">
        <v>2612</v>
      </c>
      <c r="S8" s="58" t="s">
        <v>2612</v>
      </c>
      <c r="T8" s="58" t="s">
        <v>2612</v>
      </c>
      <c r="U8" s="58" t="s">
        <v>2612</v>
      </c>
      <c r="V8" s="58" t="s">
        <v>2612</v>
      </c>
      <c r="W8" s="58" t="s">
        <v>2612</v>
      </c>
      <c r="X8" s="58" t="s">
        <v>2612</v>
      </c>
      <c r="Y8" s="58" t="s">
        <v>2612</v>
      </c>
    </row>
    <row r="9" spans="1:25" x14ac:dyDescent="0.25">
      <c r="A9" s="58" t="s">
        <v>186</v>
      </c>
      <c r="B9" s="58" t="s">
        <v>2612</v>
      </c>
      <c r="C9" s="58" t="s">
        <v>2612</v>
      </c>
      <c r="D9" s="58" t="s">
        <v>186</v>
      </c>
      <c r="E9" s="58" t="s">
        <v>2612</v>
      </c>
      <c r="F9" s="58" t="s">
        <v>2612</v>
      </c>
      <c r="G9" s="58" t="s">
        <v>40</v>
      </c>
      <c r="H9" s="58" t="s">
        <v>1352</v>
      </c>
      <c r="I9" s="58" t="s">
        <v>2612</v>
      </c>
      <c r="J9" s="58" t="s">
        <v>2612</v>
      </c>
      <c r="K9" s="260" t="s">
        <v>2612</v>
      </c>
      <c r="L9" s="58" t="s">
        <v>116</v>
      </c>
      <c r="M9" s="58" t="s">
        <v>28</v>
      </c>
      <c r="N9" s="58" t="s">
        <v>2612</v>
      </c>
      <c r="O9" s="58" t="s">
        <v>2612</v>
      </c>
      <c r="P9" s="58" t="s">
        <v>2612</v>
      </c>
      <c r="Q9" s="58" t="s">
        <v>2612</v>
      </c>
      <c r="R9" s="58" t="s">
        <v>2612</v>
      </c>
      <c r="S9" s="58" t="s">
        <v>2612</v>
      </c>
      <c r="T9" s="58" t="s">
        <v>2612</v>
      </c>
      <c r="U9" s="58" t="s">
        <v>2612</v>
      </c>
      <c r="V9" s="58" t="s">
        <v>2612</v>
      </c>
      <c r="W9" s="58" t="s">
        <v>2612</v>
      </c>
      <c r="X9" s="58" t="s">
        <v>2612</v>
      </c>
      <c r="Y9" s="58" t="s">
        <v>2612</v>
      </c>
    </row>
    <row r="10" spans="1:25" x14ac:dyDescent="0.25">
      <c r="A10" s="58" t="s">
        <v>2612</v>
      </c>
      <c r="B10" s="58" t="s">
        <v>2612</v>
      </c>
      <c r="C10" s="58" t="s">
        <v>2612</v>
      </c>
      <c r="D10" s="58" t="s">
        <v>2612</v>
      </c>
      <c r="E10" s="58" t="s">
        <v>2612</v>
      </c>
      <c r="F10" s="58" t="s">
        <v>2612</v>
      </c>
      <c r="G10" s="58" t="s">
        <v>2612</v>
      </c>
      <c r="H10" s="58" t="s">
        <v>29</v>
      </c>
      <c r="I10" s="58" t="s">
        <v>2612</v>
      </c>
      <c r="J10" s="58" t="s">
        <v>2612</v>
      </c>
      <c r="K10" s="260" t="s">
        <v>2612</v>
      </c>
      <c r="L10" s="58" t="s">
        <v>49</v>
      </c>
      <c r="M10" s="58" t="s">
        <v>976</v>
      </c>
      <c r="N10" s="58" t="s">
        <v>2612</v>
      </c>
      <c r="O10" s="58" t="s">
        <v>2612</v>
      </c>
      <c r="P10" s="58" t="s">
        <v>2612</v>
      </c>
      <c r="Q10" s="58" t="s">
        <v>2612</v>
      </c>
      <c r="R10" s="58" t="s">
        <v>2612</v>
      </c>
      <c r="S10" s="58" t="s">
        <v>2612</v>
      </c>
      <c r="T10" s="58" t="s">
        <v>2612</v>
      </c>
      <c r="U10" s="58" t="s">
        <v>2612</v>
      </c>
      <c r="V10" s="58" t="s">
        <v>2612</v>
      </c>
      <c r="W10" s="58" t="s">
        <v>2612</v>
      </c>
      <c r="X10" s="58" t="s">
        <v>2612</v>
      </c>
      <c r="Y10" s="58" t="s">
        <v>2612</v>
      </c>
    </row>
    <row r="11" spans="1:25" x14ac:dyDescent="0.25">
      <c r="A11" s="58" t="s">
        <v>2612</v>
      </c>
      <c r="B11" s="58" t="s">
        <v>2612</v>
      </c>
      <c r="C11" s="58" t="s">
        <v>2612</v>
      </c>
      <c r="D11" s="58" t="s">
        <v>2612</v>
      </c>
      <c r="E11" s="58" t="s">
        <v>2612</v>
      </c>
      <c r="F11" s="58" t="s">
        <v>2612</v>
      </c>
      <c r="G11" s="58" t="s">
        <v>2612</v>
      </c>
      <c r="H11" s="58" t="s">
        <v>1369</v>
      </c>
      <c r="I11" s="58" t="s">
        <v>2612</v>
      </c>
      <c r="J11" s="58" t="s">
        <v>2612</v>
      </c>
      <c r="K11" s="260" t="s">
        <v>2612</v>
      </c>
      <c r="L11" s="58" t="s">
        <v>54</v>
      </c>
      <c r="M11" s="58" t="s">
        <v>2612</v>
      </c>
      <c r="N11" s="58" t="s">
        <v>2612</v>
      </c>
      <c r="O11" s="58" t="s">
        <v>2612</v>
      </c>
      <c r="P11" s="58" t="s">
        <v>2612</v>
      </c>
      <c r="Q11" s="58" t="s">
        <v>2612</v>
      </c>
      <c r="R11" s="58" t="s">
        <v>2612</v>
      </c>
      <c r="S11" s="58" t="s">
        <v>2612</v>
      </c>
      <c r="T11" s="58" t="s">
        <v>2612</v>
      </c>
      <c r="U11" s="58" t="s">
        <v>2612</v>
      </c>
      <c r="V11" s="58" t="s">
        <v>2612</v>
      </c>
      <c r="W11" s="58" t="s">
        <v>2612</v>
      </c>
      <c r="X11" s="58" t="s">
        <v>2612</v>
      </c>
      <c r="Y11" s="58" t="s">
        <v>2612</v>
      </c>
    </row>
    <row r="12" spans="1:25" x14ac:dyDescent="0.25">
      <c r="A12" s="255" t="s">
        <v>2612</v>
      </c>
      <c r="B12" s="58" t="s">
        <v>2612</v>
      </c>
      <c r="C12" s="58" t="s">
        <v>2612</v>
      </c>
      <c r="D12" s="58" t="s">
        <v>2612</v>
      </c>
      <c r="E12" s="58" t="s">
        <v>2612</v>
      </c>
      <c r="F12" s="58" t="s">
        <v>2612</v>
      </c>
      <c r="G12" s="58" t="s">
        <v>2612</v>
      </c>
      <c r="H12" s="58" t="s">
        <v>27</v>
      </c>
      <c r="I12" s="58" t="s">
        <v>2612</v>
      </c>
      <c r="J12" s="58" t="s">
        <v>2612</v>
      </c>
      <c r="K12" s="260" t="s">
        <v>2612</v>
      </c>
      <c r="L12" s="58" t="s">
        <v>970</v>
      </c>
      <c r="M12" s="58" t="s">
        <v>2612</v>
      </c>
      <c r="N12" s="58" t="s">
        <v>2612</v>
      </c>
      <c r="O12" s="58" t="s">
        <v>2612</v>
      </c>
      <c r="P12" s="58" t="s">
        <v>2612</v>
      </c>
      <c r="Q12" s="58" t="s">
        <v>2612</v>
      </c>
      <c r="R12" s="58" t="s">
        <v>2612</v>
      </c>
      <c r="S12" s="58" t="s">
        <v>2612</v>
      </c>
      <c r="T12" s="58" t="s">
        <v>2612</v>
      </c>
      <c r="U12" s="58" t="s">
        <v>2612</v>
      </c>
      <c r="V12" s="58" t="s">
        <v>2612</v>
      </c>
      <c r="W12" s="58" t="s">
        <v>2612</v>
      </c>
      <c r="X12" s="58" t="s">
        <v>2612</v>
      </c>
      <c r="Y12" s="58" t="s">
        <v>2612</v>
      </c>
    </row>
    <row r="13" spans="1:25" x14ac:dyDescent="0.25">
      <c r="A13" s="255" t="s">
        <v>2612</v>
      </c>
      <c r="B13" s="58" t="s">
        <v>2612</v>
      </c>
      <c r="C13" s="58" t="s">
        <v>2612</v>
      </c>
      <c r="D13" s="58" t="s">
        <v>2612</v>
      </c>
      <c r="E13" s="58" t="s">
        <v>2612</v>
      </c>
      <c r="F13" s="58" t="s">
        <v>2612</v>
      </c>
      <c r="G13" s="58" t="s">
        <v>2612</v>
      </c>
      <c r="H13" s="58" t="s">
        <v>26</v>
      </c>
      <c r="I13" s="58" t="s">
        <v>2612</v>
      </c>
      <c r="J13" s="58" t="s">
        <v>2612</v>
      </c>
      <c r="K13" s="260" t="s">
        <v>2612</v>
      </c>
      <c r="L13" s="58" t="s">
        <v>112</v>
      </c>
      <c r="M13" s="58" t="s">
        <v>2612</v>
      </c>
      <c r="N13" s="58" t="s">
        <v>2612</v>
      </c>
      <c r="O13" s="58" t="s">
        <v>2612</v>
      </c>
      <c r="P13" s="58" t="s">
        <v>2612</v>
      </c>
      <c r="Q13" s="58" t="s">
        <v>2612</v>
      </c>
      <c r="R13" s="58" t="s">
        <v>2612</v>
      </c>
      <c r="S13" s="58" t="s">
        <v>2612</v>
      </c>
      <c r="T13" s="58" t="s">
        <v>2612</v>
      </c>
      <c r="U13" s="58" t="s">
        <v>2612</v>
      </c>
      <c r="V13" s="58" t="s">
        <v>2612</v>
      </c>
      <c r="W13" s="58" t="s">
        <v>2612</v>
      </c>
      <c r="X13" s="58" t="s">
        <v>2612</v>
      </c>
      <c r="Y13" s="58" t="s">
        <v>2612</v>
      </c>
    </row>
    <row r="14" spans="1:25" x14ac:dyDescent="0.25">
      <c r="A14" s="255" t="s">
        <v>2612</v>
      </c>
      <c r="B14" s="58" t="s">
        <v>2612</v>
      </c>
      <c r="C14" s="58" t="s">
        <v>2612</v>
      </c>
      <c r="D14" s="58" t="s">
        <v>2612</v>
      </c>
      <c r="E14" s="58" t="s">
        <v>2612</v>
      </c>
      <c r="F14" s="58" t="s">
        <v>2612</v>
      </c>
      <c r="G14" s="58" t="s">
        <v>2612</v>
      </c>
      <c r="H14" s="58" t="s">
        <v>28</v>
      </c>
      <c r="I14" s="58" t="s">
        <v>2612</v>
      </c>
      <c r="J14" s="58" t="s">
        <v>2612</v>
      </c>
      <c r="K14" s="260" t="s">
        <v>2612</v>
      </c>
      <c r="L14" s="58" t="s">
        <v>46</v>
      </c>
      <c r="M14" s="58" t="s">
        <v>2612</v>
      </c>
      <c r="N14" s="58" t="s">
        <v>2612</v>
      </c>
      <c r="O14" s="58" t="s">
        <v>2612</v>
      </c>
      <c r="P14" s="58" t="s">
        <v>2612</v>
      </c>
      <c r="Q14" s="58" t="s">
        <v>2612</v>
      </c>
      <c r="R14" s="58" t="s">
        <v>2612</v>
      </c>
      <c r="S14" s="58" t="s">
        <v>2612</v>
      </c>
      <c r="T14" s="58" t="s">
        <v>2612</v>
      </c>
      <c r="U14" s="58" t="s">
        <v>2612</v>
      </c>
      <c r="V14" s="58" t="s">
        <v>2612</v>
      </c>
      <c r="W14" s="58" t="s">
        <v>2612</v>
      </c>
      <c r="X14" s="58" t="s">
        <v>2612</v>
      </c>
      <c r="Y14" s="58" t="s">
        <v>2612</v>
      </c>
    </row>
    <row r="15" spans="1:25" x14ac:dyDescent="0.25">
      <c r="A15" s="255" t="s">
        <v>2612</v>
      </c>
      <c r="B15" s="58" t="s">
        <v>2612</v>
      </c>
      <c r="C15" s="58" t="s">
        <v>2612</v>
      </c>
      <c r="D15" s="58" t="s">
        <v>2612</v>
      </c>
      <c r="E15" s="58" t="s">
        <v>2612</v>
      </c>
      <c r="F15" s="58" t="s">
        <v>2612</v>
      </c>
      <c r="G15" s="58" t="s">
        <v>2612</v>
      </c>
      <c r="H15" s="58" t="s">
        <v>974</v>
      </c>
      <c r="J15" s="58" t="s">
        <v>2612</v>
      </c>
      <c r="K15" s="260" t="s">
        <v>2612</v>
      </c>
      <c r="L15" s="58" t="s">
        <v>51</v>
      </c>
      <c r="M15" s="58" t="s">
        <v>2612</v>
      </c>
      <c r="N15" s="58" t="s">
        <v>2612</v>
      </c>
      <c r="O15" s="58" t="s">
        <v>2612</v>
      </c>
      <c r="P15" s="58" t="s">
        <v>2612</v>
      </c>
      <c r="Q15" s="58" t="s">
        <v>2612</v>
      </c>
      <c r="R15" s="58" t="s">
        <v>2612</v>
      </c>
      <c r="S15" s="58" t="s">
        <v>2612</v>
      </c>
      <c r="T15" s="58" t="s">
        <v>2612</v>
      </c>
      <c r="U15" s="58" t="s">
        <v>2612</v>
      </c>
      <c r="V15" s="58" t="s">
        <v>2612</v>
      </c>
      <c r="W15" s="58" t="s">
        <v>2612</v>
      </c>
      <c r="X15" s="58" t="s">
        <v>2612</v>
      </c>
      <c r="Y15" s="58" t="s">
        <v>2612</v>
      </c>
    </row>
    <row r="16" spans="1:25" x14ac:dyDescent="0.25">
      <c r="A16" s="255" t="s">
        <v>2612</v>
      </c>
      <c r="B16" s="58" t="s">
        <v>2612</v>
      </c>
      <c r="C16" s="58" t="s">
        <v>2612</v>
      </c>
      <c r="D16" s="58" t="s">
        <v>2612</v>
      </c>
      <c r="E16" s="58" t="s">
        <v>2612</v>
      </c>
      <c r="F16" s="58" t="s">
        <v>2612</v>
      </c>
      <c r="G16" s="58" t="s">
        <v>2612</v>
      </c>
      <c r="H16" s="58" t="s">
        <v>976</v>
      </c>
      <c r="I16" s="58" t="s">
        <v>2612</v>
      </c>
      <c r="J16" s="58" t="s">
        <v>2612</v>
      </c>
      <c r="K16" s="260" t="s">
        <v>2612</v>
      </c>
      <c r="L16" s="58" t="s">
        <v>48</v>
      </c>
      <c r="M16" s="58" t="s">
        <v>2612</v>
      </c>
      <c r="N16" s="58" t="s">
        <v>2612</v>
      </c>
      <c r="O16" s="58" t="s">
        <v>2612</v>
      </c>
      <c r="P16" s="58" t="s">
        <v>2612</v>
      </c>
      <c r="Q16" s="58" t="s">
        <v>2612</v>
      </c>
      <c r="R16" s="58" t="s">
        <v>2612</v>
      </c>
      <c r="S16" s="58" t="s">
        <v>2612</v>
      </c>
      <c r="T16" s="58" t="s">
        <v>2612</v>
      </c>
      <c r="U16" s="58" t="s">
        <v>2612</v>
      </c>
      <c r="V16" s="58" t="s">
        <v>2612</v>
      </c>
      <c r="W16" s="58" t="s">
        <v>2612</v>
      </c>
      <c r="X16" s="58" t="s">
        <v>2612</v>
      </c>
      <c r="Y16" s="58" t="s">
        <v>2612</v>
      </c>
    </row>
    <row r="17" spans="1:25" x14ac:dyDescent="0.25">
      <c r="A17" s="255" t="s">
        <v>2612</v>
      </c>
      <c r="B17" s="58" t="s">
        <v>2612</v>
      </c>
      <c r="C17" s="58" t="s">
        <v>2612</v>
      </c>
      <c r="D17" s="58" t="s">
        <v>2612</v>
      </c>
      <c r="E17" s="58" t="s">
        <v>2612</v>
      </c>
      <c r="F17" s="58" t="s">
        <v>2612</v>
      </c>
      <c r="G17" s="58" t="s">
        <v>2612</v>
      </c>
      <c r="H17" s="58" t="s">
        <v>978</v>
      </c>
      <c r="I17" s="58" t="s">
        <v>2612</v>
      </c>
      <c r="J17" s="58" t="s">
        <v>2612</v>
      </c>
      <c r="K17" s="260" t="s">
        <v>2612</v>
      </c>
      <c r="L17" s="58" t="s">
        <v>1020</v>
      </c>
      <c r="M17" s="58" t="s">
        <v>2612</v>
      </c>
      <c r="N17" s="58" t="s">
        <v>2612</v>
      </c>
      <c r="O17" s="58" t="s">
        <v>2612</v>
      </c>
      <c r="P17" s="58" t="s">
        <v>2612</v>
      </c>
      <c r="Q17" s="58" t="s">
        <v>2612</v>
      </c>
      <c r="R17" s="58" t="s">
        <v>2612</v>
      </c>
      <c r="S17" s="58" t="s">
        <v>2612</v>
      </c>
      <c r="T17" s="58" t="s">
        <v>2612</v>
      </c>
      <c r="U17" s="58" t="s">
        <v>2612</v>
      </c>
      <c r="V17" s="58" t="s">
        <v>2612</v>
      </c>
      <c r="W17" s="58" t="s">
        <v>2612</v>
      </c>
      <c r="X17" s="58" t="s">
        <v>2612</v>
      </c>
      <c r="Y17" s="58" t="s">
        <v>2612</v>
      </c>
    </row>
    <row r="18" spans="1:25" x14ac:dyDescent="0.25">
      <c r="A18" s="255" t="s">
        <v>2612</v>
      </c>
      <c r="B18" s="58" t="s">
        <v>2612</v>
      </c>
      <c r="C18" s="58" t="s">
        <v>2612</v>
      </c>
      <c r="D18" s="58" t="s">
        <v>2612</v>
      </c>
      <c r="E18" s="58" t="s">
        <v>2612</v>
      </c>
      <c r="F18" s="58" t="s">
        <v>2612</v>
      </c>
      <c r="G18" s="58" t="s">
        <v>2612</v>
      </c>
      <c r="H18" s="58" t="s">
        <v>982</v>
      </c>
      <c r="I18" s="58" t="s">
        <v>2612</v>
      </c>
      <c r="J18" s="58" t="s">
        <v>2612</v>
      </c>
      <c r="K18" s="260" t="s">
        <v>2612</v>
      </c>
      <c r="L18" s="58" t="s">
        <v>765</v>
      </c>
      <c r="M18" s="58" t="s">
        <v>2612</v>
      </c>
      <c r="N18" s="58" t="s">
        <v>2612</v>
      </c>
      <c r="O18" s="58" t="s">
        <v>2612</v>
      </c>
      <c r="P18" s="58" t="s">
        <v>2612</v>
      </c>
      <c r="Q18" s="58" t="s">
        <v>2612</v>
      </c>
      <c r="R18" s="58" t="s">
        <v>2612</v>
      </c>
      <c r="S18" s="58" t="s">
        <v>2612</v>
      </c>
      <c r="T18" s="58" t="s">
        <v>2612</v>
      </c>
      <c r="U18" s="58" t="s">
        <v>2612</v>
      </c>
      <c r="V18" s="58" t="s">
        <v>2612</v>
      </c>
      <c r="W18" s="58" t="s">
        <v>2612</v>
      </c>
      <c r="X18" s="58" t="s">
        <v>2612</v>
      </c>
      <c r="Y18" s="58" t="s">
        <v>2612</v>
      </c>
    </row>
    <row r="19" spans="1:25" x14ac:dyDescent="0.25">
      <c r="A19" s="255" t="s">
        <v>2612</v>
      </c>
      <c r="B19" s="58" t="s">
        <v>2612</v>
      </c>
      <c r="C19" s="58" t="s">
        <v>2612</v>
      </c>
      <c r="D19" s="58" t="s">
        <v>2612</v>
      </c>
      <c r="E19" s="58" t="s">
        <v>2612</v>
      </c>
      <c r="F19" s="58" t="s">
        <v>2612</v>
      </c>
      <c r="G19" s="58" t="s">
        <v>2612</v>
      </c>
      <c r="H19" s="58" t="s">
        <v>1419</v>
      </c>
      <c r="I19" s="58" t="s">
        <v>2612</v>
      </c>
      <c r="J19" s="58" t="s">
        <v>2612</v>
      </c>
      <c r="K19" s="260" t="s">
        <v>2612</v>
      </c>
      <c r="L19" s="58" t="s">
        <v>766</v>
      </c>
      <c r="M19" s="58" t="s">
        <v>2612</v>
      </c>
      <c r="N19" s="58" t="s">
        <v>2612</v>
      </c>
      <c r="O19" s="58" t="s">
        <v>2612</v>
      </c>
      <c r="P19" s="58" t="s">
        <v>2612</v>
      </c>
      <c r="Q19" s="58" t="s">
        <v>2612</v>
      </c>
      <c r="R19" s="58" t="s">
        <v>2612</v>
      </c>
      <c r="S19" s="58" t="s">
        <v>2612</v>
      </c>
      <c r="T19" s="58" t="s">
        <v>2612</v>
      </c>
      <c r="U19" s="58" t="s">
        <v>2612</v>
      </c>
      <c r="V19" s="58" t="s">
        <v>2612</v>
      </c>
      <c r="W19" s="58" t="s">
        <v>2612</v>
      </c>
      <c r="X19" s="58" t="s">
        <v>2612</v>
      </c>
      <c r="Y19" s="58" t="s">
        <v>2612</v>
      </c>
    </row>
    <row r="20" spans="1:25" x14ac:dyDescent="0.25">
      <c r="A20" s="255" t="s">
        <v>2612</v>
      </c>
      <c r="B20" s="58" t="s">
        <v>2612</v>
      </c>
      <c r="C20" s="58" t="s">
        <v>2612</v>
      </c>
      <c r="D20" s="58" t="s">
        <v>2612</v>
      </c>
      <c r="E20" s="58" t="s">
        <v>2612</v>
      </c>
      <c r="F20" s="58" t="s">
        <v>2612</v>
      </c>
      <c r="G20" s="58" t="s">
        <v>2612</v>
      </c>
      <c r="H20" s="58" t="s">
        <v>25</v>
      </c>
      <c r="I20" s="58" t="s">
        <v>2612</v>
      </c>
      <c r="J20" s="58" t="s">
        <v>2612</v>
      </c>
      <c r="K20" s="260" t="s">
        <v>2612</v>
      </c>
      <c r="L20" s="58" t="s">
        <v>138</v>
      </c>
      <c r="M20" s="58" t="s">
        <v>2612</v>
      </c>
      <c r="N20" s="58" t="s">
        <v>2612</v>
      </c>
      <c r="O20" s="58" t="s">
        <v>2612</v>
      </c>
      <c r="P20" s="58" t="s">
        <v>2612</v>
      </c>
      <c r="Q20" s="58" t="s">
        <v>2612</v>
      </c>
      <c r="R20" s="58" t="s">
        <v>2612</v>
      </c>
      <c r="S20" s="58" t="s">
        <v>2612</v>
      </c>
      <c r="T20" s="58" t="s">
        <v>2612</v>
      </c>
      <c r="U20" s="58" t="s">
        <v>2612</v>
      </c>
      <c r="V20" s="58" t="s">
        <v>2612</v>
      </c>
      <c r="W20" s="58" t="s">
        <v>2612</v>
      </c>
      <c r="X20" s="58" t="s">
        <v>2612</v>
      </c>
      <c r="Y20" s="58" t="s">
        <v>2612</v>
      </c>
    </row>
    <row r="21" spans="1:25" x14ac:dyDescent="0.25">
      <c r="A21" s="58" t="s">
        <v>2612</v>
      </c>
      <c r="B21" s="58" t="s">
        <v>2612</v>
      </c>
      <c r="C21" s="58" t="s">
        <v>2612</v>
      </c>
      <c r="D21" s="58" t="s">
        <v>2612</v>
      </c>
      <c r="E21" s="58" t="s">
        <v>2612</v>
      </c>
      <c r="F21" s="58" t="s">
        <v>2612</v>
      </c>
      <c r="G21" s="58" t="s">
        <v>2612</v>
      </c>
      <c r="H21" s="58" t="s">
        <v>24</v>
      </c>
      <c r="I21" s="58" t="s">
        <v>2612</v>
      </c>
      <c r="J21" s="58" t="s">
        <v>2612</v>
      </c>
      <c r="K21" s="260" t="s">
        <v>2612</v>
      </c>
      <c r="L21" s="58" t="s">
        <v>2612</v>
      </c>
      <c r="M21" s="58" t="s">
        <v>2612</v>
      </c>
      <c r="N21" s="58" t="s">
        <v>2612</v>
      </c>
      <c r="O21" s="58" t="s">
        <v>2612</v>
      </c>
      <c r="P21" s="58" t="s">
        <v>2612</v>
      </c>
      <c r="Q21" s="58" t="s">
        <v>2612</v>
      </c>
      <c r="R21" s="58" t="s">
        <v>2612</v>
      </c>
      <c r="S21" s="58" t="s">
        <v>2612</v>
      </c>
      <c r="T21" s="58" t="s">
        <v>2612</v>
      </c>
      <c r="U21" s="58" t="s">
        <v>2612</v>
      </c>
      <c r="V21" s="58" t="s">
        <v>2612</v>
      </c>
      <c r="W21" s="58" t="s">
        <v>2612</v>
      </c>
      <c r="X21" s="58" t="s">
        <v>2612</v>
      </c>
      <c r="Y21" s="58" t="s">
        <v>2612</v>
      </c>
    </row>
    <row r="22" spans="1:25" x14ac:dyDescent="0.25">
      <c r="A22" s="58" t="s">
        <v>2612</v>
      </c>
      <c r="B22" s="58" t="s">
        <v>2612</v>
      </c>
      <c r="C22" s="58" t="s">
        <v>2612</v>
      </c>
      <c r="D22" s="58" t="s">
        <v>2612</v>
      </c>
      <c r="E22" s="58" t="s">
        <v>2612</v>
      </c>
      <c r="F22" s="58" t="s">
        <v>2612</v>
      </c>
      <c r="G22" s="58" t="s">
        <v>2612</v>
      </c>
      <c r="H22" s="58" t="s">
        <v>23</v>
      </c>
      <c r="I22" s="58" t="s">
        <v>2612</v>
      </c>
      <c r="J22" s="58" t="s">
        <v>2612</v>
      </c>
      <c r="K22" s="260" t="s">
        <v>2612</v>
      </c>
      <c r="L22" s="58" t="s">
        <v>2612</v>
      </c>
      <c r="M22" s="58" t="s">
        <v>2612</v>
      </c>
      <c r="N22" s="58" t="s">
        <v>2612</v>
      </c>
      <c r="O22" s="58" t="s">
        <v>2612</v>
      </c>
      <c r="P22" s="58" t="s">
        <v>2612</v>
      </c>
      <c r="Q22" s="58" t="s">
        <v>2612</v>
      </c>
      <c r="R22" s="58" t="s">
        <v>2612</v>
      </c>
      <c r="S22" s="58" t="s">
        <v>2612</v>
      </c>
      <c r="T22" s="58" t="s">
        <v>2612</v>
      </c>
      <c r="U22" s="58" t="s">
        <v>2612</v>
      </c>
      <c r="V22" s="58" t="s">
        <v>2612</v>
      </c>
      <c r="W22" s="58" t="s">
        <v>2612</v>
      </c>
      <c r="X22" s="58" t="s">
        <v>2612</v>
      </c>
      <c r="Y22" s="58" t="s">
        <v>2612</v>
      </c>
    </row>
    <row r="23" spans="1:25" x14ac:dyDescent="0.25">
      <c r="A23" s="58" t="s">
        <v>2612</v>
      </c>
      <c r="B23" s="58" t="s">
        <v>2612</v>
      </c>
      <c r="C23" s="58" t="s">
        <v>2612</v>
      </c>
      <c r="D23" s="58" t="s">
        <v>2612</v>
      </c>
      <c r="E23" s="58" t="s">
        <v>2612</v>
      </c>
      <c r="F23" s="58" t="s">
        <v>2612</v>
      </c>
      <c r="G23" s="58" t="s">
        <v>2612</v>
      </c>
      <c r="H23" s="58" t="s">
        <v>1356</v>
      </c>
      <c r="I23" s="58" t="s">
        <v>2612</v>
      </c>
      <c r="J23" s="58" t="s">
        <v>2612</v>
      </c>
      <c r="K23" s="260" t="s">
        <v>2612</v>
      </c>
      <c r="L23" s="58" t="s">
        <v>2612</v>
      </c>
      <c r="M23" s="58" t="s">
        <v>2612</v>
      </c>
      <c r="N23" s="58" t="s">
        <v>2612</v>
      </c>
      <c r="O23" s="58" t="s">
        <v>2612</v>
      </c>
      <c r="P23" s="58" t="s">
        <v>2612</v>
      </c>
      <c r="Q23" s="58" t="s">
        <v>2612</v>
      </c>
      <c r="R23" s="58" t="s">
        <v>2612</v>
      </c>
      <c r="S23" s="58" t="s">
        <v>2612</v>
      </c>
      <c r="T23" s="58" t="s">
        <v>2612</v>
      </c>
      <c r="U23" s="58" t="s">
        <v>2612</v>
      </c>
      <c r="V23" s="58" t="s">
        <v>2612</v>
      </c>
      <c r="W23" s="58" t="s">
        <v>2612</v>
      </c>
      <c r="X23" s="58" t="s">
        <v>2612</v>
      </c>
      <c r="Y23" s="58" t="s">
        <v>2612</v>
      </c>
    </row>
    <row r="24" spans="1:25" x14ac:dyDescent="0.25">
      <c r="A24" s="255" t="s">
        <v>2612</v>
      </c>
      <c r="B24" s="58" t="s">
        <v>2612</v>
      </c>
      <c r="C24" s="58" t="s">
        <v>2612</v>
      </c>
      <c r="D24" s="58" t="s">
        <v>2612</v>
      </c>
      <c r="E24" s="58" t="s">
        <v>2612</v>
      </c>
      <c r="F24" s="58" t="s">
        <v>2612</v>
      </c>
      <c r="G24" s="58" t="s">
        <v>2612</v>
      </c>
      <c r="H24" s="58" t="s">
        <v>1241</v>
      </c>
      <c r="I24" s="58" t="s">
        <v>2612</v>
      </c>
      <c r="J24" s="58" t="s">
        <v>2612</v>
      </c>
      <c r="K24" s="260" t="s">
        <v>2612</v>
      </c>
      <c r="L24" s="58" t="s">
        <v>2612</v>
      </c>
      <c r="M24" s="58" t="s">
        <v>2612</v>
      </c>
      <c r="N24" s="58" t="s">
        <v>2612</v>
      </c>
      <c r="O24" s="58" t="s">
        <v>2612</v>
      </c>
      <c r="P24" s="58" t="s">
        <v>2612</v>
      </c>
      <c r="Q24" s="58" t="s">
        <v>2612</v>
      </c>
      <c r="R24" s="58" t="s">
        <v>2612</v>
      </c>
      <c r="S24" s="58" t="s">
        <v>2612</v>
      </c>
      <c r="T24" s="58" t="s">
        <v>2612</v>
      </c>
      <c r="U24" s="58" t="s">
        <v>2612</v>
      </c>
      <c r="V24" s="58" t="s">
        <v>2612</v>
      </c>
      <c r="W24" s="58" t="s">
        <v>2612</v>
      </c>
      <c r="X24" s="58" t="s">
        <v>2612</v>
      </c>
      <c r="Y24" s="58" t="s">
        <v>2612</v>
      </c>
    </row>
    <row r="25" spans="1:25" x14ac:dyDescent="0.25">
      <c r="A25" s="255" t="s">
        <v>2612</v>
      </c>
      <c r="B25" s="58" t="s">
        <v>2612</v>
      </c>
      <c r="C25" s="58" t="s">
        <v>2612</v>
      </c>
      <c r="D25" s="58" t="s">
        <v>2612</v>
      </c>
      <c r="E25" s="58" t="s">
        <v>2612</v>
      </c>
      <c r="F25" s="58" t="s">
        <v>2612</v>
      </c>
      <c r="G25" s="58" t="s">
        <v>2612</v>
      </c>
      <c r="H25" s="58" t="s">
        <v>1354</v>
      </c>
      <c r="I25" s="58" t="s">
        <v>2612</v>
      </c>
      <c r="J25" s="58" t="s">
        <v>2612</v>
      </c>
      <c r="K25" s="260" t="s">
        <v>2612</v>
      </c>
      <c r="L25" s="58" t="s">
        <v>2612</v>
      </c>
      <c r="M25" s="58" t="s">
        <v>2612</v>
      </c>
      <c r="N25" s="58" t="s">
        <v>2612</v>
      </c>
      <c r="O25" s="58" t="s">
        <v>2612</v>
      </c>
      <c r="P25" s="58" t="s">
        <v>2612</v>
      </c>
      <c r="Q25" s="58" t="s">
        <v>2612</v>
      </c>
      <c r="R25" s="58" t="s">
        <v>2612</v>
      </c>
      <c r="S25" s="58" t="s">
        <v>2612</v>
      </c>
      <c r="T25" s="58" t="s">
        <v>2612</v>
      </c>
      <c r="U25" s="58" t="s">
        <v>2612</v>
      </c>
      <c r="V25" s="58" t="s">
        <v>2612</v>
      </c>
      <c r="W25" s="58" t="s">
        <v>2612</v>
      </c>
      <c r="X25" s="58" t="s">
        <v>2612</v>
      </c>
      <c r="Y25" s="58" t="s">
        <v>2612</v>
      </c>
    </row>
    <row r="26" spans="1:25" x14ac:dyDescent="0.25">
      <c r="A26" s="255" t="s">
        <v>2612</v>
      </c>
      <c r="B26" s="58" t="s">
        <v>2612</v>
      </c>
      <c r="C26" s="58" t="s">
        <v>2612</v>
      </c>
      <c r="D26" s="58" t="s">
        <v>2612</v>
      </c>
      <c r="E26" s="58" t="s">
        <v>2612</v>
      </c>
      <c r="F26" s="58" t="s">
        <v>2612</v>
      </c>
      <c r="G26" s="58" t="s">
        <v>2612</v>
      </c>
      <c r="H26" s="58" t="s">
        <v>22</v>
      </c>
      <c r="I26" s="58" t="s">
        <v>2612</v>
      </c>
      <c r="J26" s="58" t="s">
        <v>2612</v>
      </c>
      <c r="K26" s="260" t="s">
        <v>2612</v>
      </c>
      <c r="L26" s="58" t="s">
        <v>2612</v>
      </c>
      <c r="M26" s="58" t="s">
        <v>2612</v>
      </c>
      <c r="N26" s="58" t="s">
        <v>2612</v>
      </c>
      <c r="O26" s="58" t="s">
        <v>2612</v>
      </c>
      <c r="P26" s="58" t="s">
        <v>2612</v>
      </c>
      <c r="Q26" s="58" t="s">
        <v>2612</v>
      </c>
      <c r="R26" s="58" t="s">
        <v>2612</v>
      </c>
      <c r="S26" s="58" t="s">
        <v>2612</v>
      </c>
      <c r="T26" s="58" t="s">
        <v>2612</v>
      </c>
      <c r="U26" s="58" t="s">
        <v>2612</v>
      </c>
      <c r="V26" s="58" t="s">
        <v>2612</v>
      </c>
      <c r="W26" s="58" t="s">
        <v>2612</v>
      </c>
      <c r="X26" s="58" t="s">
        <v>2612</v>
      </c>
      <c r="Y26" s="58" t="s">
        <v>2612</v>
      </c>
    </row>
    <row r="27" spans="1:25" x14ac:dyDescent="0.25">
      <c r="A27" s="255" t="s">
        <v>2612</v>
      </c>
      <c r="B27" s="58" t="s">
        <v>2612</v>
      </c>
      <c r="C27" s="58" t="s">
        <v>2612</v>
      </c>
      <c r="D27" s="58" t="s">
        <v>2612</v>
      </c>
      <c r="E27" s="58" t="s">
        <v>2612</v>
      </c>
      <c r="F27" s="58" t="s">
        <v>2612</v>
      </c>
      <c r="G27" s="58" t="s">
        <v>2612</v>
      </c>
      <c r="H27" s="58" t="s">
        <v>1370</v>
      </c>
      <c r="I27" s="58" t="s">
        <v>2612</v>
      </c>
      <c r="J27" s="58" t="s">
        <v>2612</v>
      </c>
      <c r="K27" s="260" t="s">
        <v>2612</v>
      </c>
      <c r="L27" s="58" t="s">
        <v>2612</v>
      </c>
      <c r="M27" s="58" t="s">
        <v>2612</v>
      </c>
      <c r="N27" s="58" t="s">
        <v>2612</v>
      </c>
      <c r="O27" s="58" t="s">
        <v>2612</v>
      </c>
      <c r="P27" s="58" t="s">
        <v>2612</v>
      </c>
      <c r="Q27" s="58" t="s">
        <v>2612</v>
      </c>
      <c r="R27" s="58" t="s">
        <v>2612</v>
      </c>
      <c r="S27" s="58" t="s">
        <v>2612</v>
      </c>
      <c r="T27" s="58" t="s">
        <v>2612</v>
      </c>
      <c r="U27" s="58" t="s">
        <v>2612</v>
      </c>
      <c r="V27" s="58" t="s">
        <v>2612</v>
      </c>
      <c r="W27" s="58" t="s">
        <v>2612</v>
      </c>
      <c r="X27" s="58" t="s">
        <v>2612</v>
      </c>
      <c r="Y27" s="58" t="s">
        <v>2612</v>
      </c>
    </row>
    <row r="28" spans="1:25" x14ac:dyDescent="0.25">
      <c r="A28" s="255" t="s">
        <v>2612</v>
      </c>
      <c r="B28" s="58" t="s">
        <v>2612</v>
      </c>
      <c r="C28" s="58" t="s">
        <v>2612</v>
      </c>
      <c r="D28" s="58" t="s">
        <v>2612</v>
      </c>
      <c r="E28" s="58" t="s">
        <v>2612</v>
      </c>
      <c r="F28" s="58" t="s">
        <v>2612</v>
      </c>
      <c r="G28" s="58" t="s">
        <v>2612</v>
      </c>
      <c r="H28" s="58" t="s">
        <v>20</v>
      </c>
      <c r="I28" s="58" t="s">
        <v>2612</v>
      </c>
      <c r="J28" s="58" t="s">
        <v>2612</v>
      </c>
      <c r="K28" s="260" t="s">
        <v>2612</v>
      </c>
      <c r="L28" s="58" t="s">
        <v>2612</v>
      </c>
      <c r="M28" s="58" t="s">
        <v>2612</v>
      </c>
      <c r="N28" s="58" t="s">
        <v>2612</v>
      </c>
      <c r="O28" s="58" t="s">
        <v>2612</v>
      </c>
      <c r="P28" s="58" t="s">
        <v>2612</v>
      </c>
      <c r="Q28" s="58" t="s">
        <v>2612</v>
      </c>
      <c r="R28" s="58" t="s">
        <v>2612</v>
      </c>
      <c r="S28" s="58" t="s">
        <v>2612</v>
      </c>
      <c r="T28" s="58" t="s">
        <v>2612</v>
      </c>
      <c r="U28" s="58" t="s">
        <v>2612</v>
      </c>
      <c r="V28" s="58" t="s">
        <v>2612</v>
      </c>
      <c r="W28" s="58" t="s">
        <v>2612</v>
      </c>
      <c r="X28" s="58" t="s">
        <v>2612</v>
      </c>
      <c r="Y28" s="58" t="s">
        <v>2612</v>
      </c>
    </row>
    <row r="29" spans="1:25" x14ac:dyDescent="0.25">
      <c r="A29" s="255" t="s">
        <v>2612</v>
      </c>
      <c r="B29" s="58" t="s">
        <v>2612</v>
      </c>
      <c r="C29" s="58" t="s">
        <v>2612</v>
      </c>
      <c r="D29" s="58" t="s">
        <v>2612</v>
      </c>
      <c r="E29" s="58" t="s">
        <v>2612</v>
      </c>
      <c r="F29" s="58" t="s">
        <v>2612</v>
      </c>
      <c r="G29" s="58" t="s">
        <v>2612</v>
      </c>
      <c r="H29" s="58" t="s">
        <v>19</v>
      </c>
      <c r="I29" s="58" t="s">
        <v>2612</v>
      </c>
      <c r="J29" s="58" t="s">
        <v>2612</v>
      </c>
      <c r="K29" s="260" t="s">
        <v>2612</v>
      </c>
      <c r="L29" s="58" t="s">
        <v>2612</v>
      </c>
      <c r="M29" s="58" t="s">
        <v>2612</v>
      </c>
      <c r="N29" s="58" t="s">
        <v>2612</v>
      </c>
      <c r="O29" s="58" t="s">
        <v>2612</v>
      </c>
      <c r="P29" s="58" t="s">
        <v>2612</v>
      </c>
      <c r="Q29" s="58" t="s">
        <v>2612</v>
      </c>
      <c r="R29" s="58" t="s">
        <v>2612</v>
      </c>
      <c r="S29" s="58" t="s">
        <v>2612</v>
      </c>
      <c r="T29" s="58" t="s">
        <v>2612</v>
      </c>
      <c r="U29" s="58" t="s">
        <v>2612</v>
      </c>
      <c r="V29" s="58" t="s">
        <v>2612</v>
      </c>
      <c r="W29" s="58" t="s">
        <v>2612</v>
      </c>
      <c r="X29" s="58" t="s">
        <v>2612</v>
      </c>
      <c r="Y29" s="58" t="s">
        <v>2612</v>
      </c>
    </row>
    <row r="30" spans="1:25" x14ac:dyDescent="0.25">
      <c r="A30" s="255" t="s">
        <v>2612</v>
      </c>
      <c r="B30" s="58" t="s">
        <v>2612</v>
      </c>
      <c r="C30" s="58" t="s">
        <v>2612</v>
      </c>
      <c r="D30" s="58" t="s">
        <v>2612</v>
      </c>
      <c r="E30" s="58" t="s">
        <v>2612</v>
      </c>
      <c r="F30" s="58" t="s">
        <v>2612</v>
      </c>
      <c r="G30" s="58" t="s">
        <v>2612</v>
      </c>
      <c r="H30" s="58" t="s">
        <v>21</v>
      </c>
      <c r="I30" s="58" t="s">
        <v>2612</v>
      </c>
      <c r="J30" s="58" t="s">
        <v>2612</v>
      </c>
      <c r="K30" s="260" t="s">
        <v>2612</v>
      </c>
      <c r="L30" s="58" t="s">
        <v>2612</v>
      </c>
      <c r="M30" s="58" t="s">
        <v>2612</v>
      </c>
      <c r="N30" s="58" t="s">
        <v>2612</v>
      </c>
      <c r="O30" s="58" t="s">
        <v>2612</v>
      </c>
      <c r="P30" s="58" t="s">
        <v>2612</v>
      </c>
      <c r="Q30" s="58" t="s">
        <v>2612</v>
      </c>
      <c r="R30" s="58" t="s">
        <v>2612</v>
      </c>
      <c r="S30" s="58" t="s">
        <v>2612</v>
      </c>
      <c r="T30" s="58" t="s">
        <v>2612</v>
      </c>
      <c r="U30" s="58" t="s">
        <v>2612</v>
      </c>
      <c r="V30" s="58" t="s">
        <v>2612</v>
      </c>
      <c r="W30" s="58" t="s">
        <v>2612</v>
      </c>
      <c r="X30" s="58" t="s">
        <v>2612</v>
      </c>
      <c r="Y30" s="58" t="s">
        <v>2612</v>
      </c>
    </row>
    <row r="31" spans="1:25" x14ac:dyDescent="0.25">
      <c r="A31" s="58" t="s">
        <v>2612</v>
      </c>
      <c r="B31" s="58" t="s">
        <v>2612</v>
      </c>
      <c r="C31" s="58" t="s">
        <v>2612</v>
      </c>
      <c r="D31" s="58" t="s">
        <v>2612</v>
      </c>
      <c r="E31" s="58" t="s">
        <v>2612</v>
      </c>
      <c r="F31" s="58" t="s">
        <v>2612</v>
      </c>
      <c r="G31" s="58" t="s">
        <v>2612</v>
      </c>
      <c r="H31" s="58" t="s">
        <v>984</v>
      </c>
      <c r="I31" s="58" t="s">
        <v>2612</v>
      </c>
      <c r="J31" s="58" t="s">
        <v>2612</v>
      </c>
      <c r="K31" s="260" t="s">
        <v>2612</v>
      </c>
      <c r="L31" s="58" t="s">
        <v>2612</v>
      </c>
      <c r="M31" s="58" t="s">
        <v>2612</v>
      </c>
      <c r="N31" s="58" t="s">
        <v>2612</v>
      </c>
      <c r="O31" s="58" t="s">
        <v>2612</v>
      </c>
      <c r="P31" s="58" t="s">
        <v>2612</v>
      </c>
      <c r="Q31" s="58" t="s">
        <v>2612</v>
      </c>
      <c r="R31" s="58" t="s">
        <v>2612</v>
      </c>
      <c r="S31" s="58" t="s">
        <v>2612</v>
      </c>
      <c r="T31" s="58" t="s">
        <v>2612</v>
      </c>
      <c r="U31" s="58" t="s">
        <v>2612</v>
      </c>
      <c r="V31" s="58" t="s">
        <v>2612</v>
      </c>
      <c r="W31" s="58" t="s">
        <v>2612</v>
      </c>
      <c r="X31" s="58" t="s">
        <v>2612</v>
      </c>
      <c r="Y31" s="58" t="s">
        <v>2612</v>
      </c>
    </row>
    <row r="32" spans="1:25" x14ac:dyDescent="0.25">
      <c r="A32" s="58" t="s">
        <v>2612</v>
      </c>
      <c r="B32" s="58" t="s">
        <v>2612</v>
      </c>
      <c r="C32" s="58" t="s">
        <v>2612</v>
      </c>
      <c r="D32" s="58" t="s">
        <v>2612</v>
      </c>
      <c r="E32" s="58" t="s">
        <v>2612</v>
      </c>
      <c r="F32" s="58" t="s">
        <v>2612</v>
      </c>
      <c r="G32" s="58" t="s">
        <v>2612</v>
      </c>
      <c r="H32" s="58" t="s">
        <v>986</v>
      </c>
      <c r="I32" s="58" t="s">
        <v>2612</v>
      </c>
      <c r="J32" s="58" t="s">
        <v>2612</v>
      </c>
      <c r="K32" s="260" t="s">
        <v>2612</v>
      </c>
      <c r="L32" s="58" t="s">
        <v>2612</v>
      </c>
      <c r="M32" s="58" t="s">
        <v>2612</v>
      </c>
      <c r="N32" s="58" t="s">
        <v>2612</v>
      </c>
      <c r="O32" s="58" t="s">
        <v>2612</v>
      </c>
      <c r="P32" s="58" t="s">
        <v>2612</v>
      </c>
      <c r="Q32" s="58" t="s">
        <v>2612</v>
      </c>
      <c r="R32" s="58" t="s">
        <v>2612</v>
      </c>
      <c r="S32" s="58" t="s">
        <v>2612</v>
      </c>
      <c r="T32" s="58" t="s">
        <v>2612</v>
      </c>
      <c r="U32" s="58" t="s">
        <v>2612</v>
      </c>
      <c r="V32" s="58" t="s">
        <v>2612</v>
      </c>
      <c r="W32" s="58" t="s">
        <v>2612</v>
      </c>
      <c r="X32" s="58" t="s">
        <v>2612</v>
      </c>
      <c r="Y32" s="58" t="s">
        <v>2612</v>
      </c>
    </row>
    <row r="33" spans="1:25" x14ac:dyDescent="0.25">
      <c r="A33" s="58" t="s">
        <v>2612</v>
      </c>
      <c r="B33" s="58" t="s">
        <v>2612</v>
      </c>
      <c r="C33" s="58" t="s">
        <v>2612</v>
      </c>
      <c r="D33" s="58" t="s">
        <v>2612</v>
      </c>
      <c r="E33" s="58" t="s">
        <v>2612</v>
      </c>
      <c r="F33" s="58" t="s">
        <v>2612</v>
      </c>
      <c r="G33" s="58" t="s">
        <v>2612</v>
      </c>
      <c r="H33" s="58" t="s">
        <v>988</v>
      </c>
      <c r="I33" s="58" t="s">
        <v>2612</v>
      </c>
      <c r="J33" s="58" t="s">
        <v>2612</v>
      </c>
      <c r="K33" s="260" t="s">
        <v>2612</v>
      </c>
      <c r="L33" s="58" t="s">
        <v>2612</v>
      </c>
      <c r="M33" s="58" t="s">
        <v>2612</v>
      </c>
      <c r="N33" s="58" t="s">
        <v>2612</v>
      </c>
      <c r="O33" s="58" t="s">
        <v>2612</v>
      </c>
      <c r="P33" s="58" t="s">
        <v>2612</v>
      </c>
      <c r="Q33" s="58" t="s">
        <v>2612</v>
      </c>
      <c r="R33" s="58" t="s">
        <v>2612</v>
      </c>
      <c r="S33" s="58" t="s">
        <v>2612</v>
      </c>
      <c r="T33" s="58" t="s">
        <v>2612</v>
      </c>
      <c r="U33" s="58" t="s">
        <v>2612</v>
      </c>
      <c r="V33" s="58" t="s">
        <v>2612</v>
      </c>
      <c r="W33" s="58" t="s">
        <v>2612</v>
      </c>
      <c r="X33" s="58" t="s">
        <v>2612</v>
      </c>
      <c r="Y33" s="58" t="s">
        <v>2612</v>
      </c>
    </row>
    <row r="34" spans="1:25" x14ac:dyDescent="0.25">
      <c r="A34" s="58" t="s">
        <v>2612</v>
      </c>
      <c r="B34" s="58" t="s">
        <v>2612</v>
      </c>
      <c r="C34" s="58" t="s">
        <v>2612</v>
      </c>
      <c r="D34" s="58" t="s">
        <v>2612</v>
      </c>
      <c r="E34" s="58" t="s">
        <v>2612</v>
      </c>
      <c r="F34" s="58" t="s">
        <v>2612</v>
      </c>
      <c r="G34" s="58" t="s">
        <v>2612</v>
      </c>
      <c r="H34" s="58" t="s">
        <v>992</v>
      </c>
      <c r="I34" s="58" t="s">
        <v>2612</v>
      </c>
      <c r="J34" s="58" t="s">
        <v>2612</v>
      </c>
      <c r="K34" s="260" t="s">
        <v>2612</v>
      </c>
      <c r="L34" s="58" t="s">
        <v>2612</v>
      </c>
      <c r="M34" s="58" t="s">
        <v>2612</v>
      </c>
      <c r="N34" s="58" t="s">
        <v>2612</v>
      </c>
      <c r="O34" s="58" t="s">
        <v>2612</v>
      </c>
      <c r="P34" s="58" t="s">
        <v>2612</v>
      </c>
      <c r="Q34" s="58" t="s">
        <v>2612</v>
      </c>
      <c r="R34" s="58" t="s">
        <v>2612</v>
      </c>
      <c r="S34" s="58" t="s">
        <v>2612</v>
      </c>
      <c r="T34" s="58" t="s">
        <v>2612</v>
      </c>
      <c r="U34" s="58" t="s">
        <v>2612</v>
      </c>
      <c r="V34" s="58" t="s">
        <v>2612</v>
      </c>
      <c r="W34" s="58" t="s">
        <v>2612</v>
      </c>
      <c r="X34" s="58" t="s">
        <v>2612</v>
      </c>
      <c r="Y34" s="58" t="s">
        <v>2612</v>
      </c>
    </row>
    <row r="35" spans="1:25" x14ac:dyDescent="0.25">
      <c r="A35" s="58" t="s">
        <v>2612</v>
      </c>
      <c r="B35" s="58" t="s">
        <v>2612</v>
      </c>
      <c r="C35" s="58" t="s">
        <v>2612</v>
      </c>
      <c r="D35" s="58" t="s">
        <v>2612</v>
      </c>
      <c r="E35" s="58" t="s">
        <v>2612</v>
      </c>
      <c r="F35" s="58" t="s">
        <v>2612</v>
      </c>
      <c r="G35" s="58" t="s">
        <v>2612</v>
      </c>
      <c r="H35" s="58" t="s">
        <v>1332</v>
      </c>
      <c r="I35" s="58" t="s">
        <v>2612</v>
      </c>
      <c r="J35" s="58" t="s">
        <v>2612</v>
      </c>
      <c r="K35" s="260" t="s">
        <v>2612</v>
      </c>
      <c r="L35" s="58" t="s">
        <v>2612</v>
      </c>
      <c r="M35" s="58" t="s">
        <v>2612</v>
      </c>
      <c r="N35" s="58" t="s">
        <v>2612</v>
      </c>
      <c r="O35" s="58" t="s">
        <v>2612</v>
      </c>
      <c r="P35" s="58" t="s">
        <v>2612</v>
      </c>
      <c r="Q35" s="58" t="s">
        <v>2612</v>
      </c>
      <c r="R35" s="58" t="s">
        <v>2612</v>
      </c>
      <c r="S35" s="58" t="s">
        <v>2612</v>
      </c>
      <c r="T35" s="58" t="s">
        <v>2612</v>
      </c>
      <c r="U35" s="58" t="s">
        <v>2612</v>
      </c>
      <c r="V35" s="58" t="s">
        <v>2612</v>
      </c>
      <c r="W35" s="58" t="s">
        <v>2612</v>
      </c>
      <c r="X35" s="58" t="s">
        <v>2612</v>
      </c>
      <c r="Y35" s="58" t="s">
        <v>2612</v>
      </c>
    </row>
    <row r="36" spans="1:25" x14ac:dyDescent="0.25">
      <c r="A36" s="58" t="s">
        <v>2612</v>
      </c>
      <c r="B36" s="58" t="s">
        <v>2612</v>
      </c>
      <c r="C36" s="58" t="s">
        <v>2612</v>
      </c>
      <c r="D36" s="58" t="s">
        <v>2612</v>
      </c>
      <c r="E36" s="58" t="s">
        <v>2612</v>
      </c>
      <c r="F36" s="58" t="s">
        <v>2612</v>
      </c>
      <c r="G36" s="58" t="s">
        <v>2612</v>
      </c>
      <c r="H36" s="58" t="s">
        <v>764</v>
      </c>
      <c r="I36" s="58" t="s">
        <v>2612</v>
      </c>
      <c r="J36" s="58" t="s">
        <v>2612</v>
      </c>
      <c r="K36" s="260" t="s">
        <v>2612</v>
      </c>
      <c r="L36" s="58" t="s">
        <v>2612</v>
      </c>
      <c r="M36" s="58" t="s">
        <v>2612</v>
      </c>
      <c r="N36" s="58" t="s">
        <v>2612</v>
      </c>
      <c r="O36" s="58" t="s">
        <v>2612</v>
      </c>
      <c r="P36" s="58" t="s">
        <v>2612</v>
      </c>
      <c r="Q36" s="58" t="s">
        <v>2612</v>
      </c>
      <c r="R36" s="58" t="s">
        <v>2612</v>
      </c>
      <c r="S36" s="58" t="s">
        <v>2612</v>
      </c>
      <c r="T36" s="58" t="s">
        <v>2612</v>
      </c>
      <c r="U36" s="58" t="s">
        <v>2612</v>
      </c>
      <c r="V36" s="58" t="s">
        <v>2612</v>
      </c>
      <c r="W36" s="58" t="s">
        <v>2612</v>
      </c>
      <c r="X36" s="58" t="s">
        <v>2612</v>
      </c>
      <c r="Y36" s="58" t="s">
        <v>2612</v>
      </c>
    </row>
    <row r="37" spans="1:25" x14ac:dyDescent="0.25">
      <c r="A37" s="58" t="s">
        <v>2612</v>
      </c>
      <c r="B37" s="58" t="s">
        <v>2612</v>
      </c>
      <c r="C37" s="58" t="s">
        <v>2612</v>
      </c>
      <c r="D37" s="58" t="s">
        <v>2612</v>
      </c>
      <c r="E37" s="58" t="s">
        <v>2612</v>
      </c>
      <c r="F37" s="58" t="s">
        <v>2612</v>
      </c>
      <c r="G37" s="58" t="s">
        <v>2612</v>
      </c>
      <c r="H37" s="58" t="s">
        <v>1424</v>
      </c>
      <c r="I37" s="58" t="s">
        <v>2612</v>
      </c>
      <c r="J37" s="58" t="s">
        <v>2612</v>
      </c>
      <c r="K37" s="260" t="s">
        <v>2612</v>
      </c>
      <c r="L37" s="58" t="s">
        <v>2612</v>
      </c>
      <c r="M37" s="58" t="s">
        <v>2612</v>
      </c>
      <c r="N37" s="58" t="s">
        <v>2612</v>
      </c>
      <c r="O37" s="58" t="s">
        <v>2612</v>
      </c>
      <c r="P37" s="58" t="s">
        <v>2612</v>
      </c>
      <c r="Q37" s="58" t="s">
        <v>2612</v>
      </c>
      <c r="R37" s="58" t="s">
        <v>2612</v>
      </c>
      <c r="S37" s="58" t="s">
        <v>2612</v>
      </c>
      <c r="T37" s="58" t="s">
        <v>2612</v>
      </c>
      <c r="U37" s="58" t="s">
        <v>2612</v>
      </c>
      <c r="V37" s="58" t="s">
        <v>2612</v>
      </c>
      <c r="W37" s="58" t="s">
        <v>2612</v>
      </c>
      <c r="X37" s="58" t="s">
        <v>2612</v>
      </c>
      <c r="Y37" s="58" t="s">
        <v>2612</v>
      </c>
    </row>
    <row r="38" spans="1:25" x14ac:dyDescent="0.25">
      <c r="A38" s="58" t="s">
        <v>2612</v>
      </c>
      <c r="B38" s="58" t="s">
        <v>2612</v>
      </c>
      <c r="C38" s="58" t="s">
        <v>2612</v>
      </c>
      <c r="D38" s="58" t="s">
        <v>2612</v>
      </c>
      <c r="E38" s="58" t="s">
        <v>2612</v>
      </c>
      <c r="F38" s="58" t="s">
        <v>2612</v>
      </c>
      <c r="G38" s="58" t="s">
        <v>2612</v>
      </c>
      <c r="H38" s="58" t="s">
        <v>1426</v>
      </c>
      <c r="I38" s="58" t="s">
        <v>2612</v>
      </c>
      <c r="J38" s="58" t="s">
        <v>2612</v>
      </c>
      <c r="K38" s="260" t="s">
        <v>2612</v>
      </c>
      <c r="L38" s="58" t="s">
        <v>2612</v>
      </c>
      <c r="M38" s="58" t="s">
        <v>2612</v>
      </c>
      <c r="N38" s="58" t="s">
        <v>2612</v>
      </c>
      <c r="O38" s="58" t="s">
        <v>2612</v>
      </c>
      <c r="P38" s="58" t="s">
        <v>2612</v>
      </c>
      <c r="Q38" s="58" t="s">
        <v>2612</v>
      </c>
      <c r="R38" s="58" t="s">
        <v>2612</v>
      </c>
      <c r="S38" s="58" t="s">
        <v>2612</v>
      </c>
      <c r="T38" s="58" t="s">
        <v>2612</v>
      </c>
      <c r="U38" s="58" t="s">
        <v>2612</v>
      </c>
      <c r="V38" s="58" t="s">
        <v>2612</v>
      </c>
      <c r="W38" s="58" t="s">
        <v>2612</v>
      </c>
      <c r="X38" s="58" t="s">
        <v>2612</v>
      </c>
      <c r="Y38" s="58" t="s">
        <v>2612</v>
      </c>
    </row>
    <row r="39" spans="1:25" x14ac:dyDescent="0.25">
      <c r="A39" s="58" t="s">
        <v>2612</v>
      </c>
      <c r="B39" s="58" t="s">
        <v>2612</v>
      </c>
      <c r="C39" s="58" t="s">
        <v>2612</v>
      </c>
      <c r="D39" s="58" t="s">
        <v>2612</v>
      </c>
      <c r="E39" s="58" t="s">
        <v>2612</v>
      </c>
      <c r="F39" s="58" t="s">
        <v>2612</v>
      </c>
      <c r="G39" s="58" t="s">
        <v>2612</v>
      </c>
      <c r="H39" s="58" t="s">
        <v>1848</v>
      </c>
      <c r="I39" s="58" t="s">
        <v>2612</v>
      </c>
      <c r="J39" s="58" t="s">
        <v>2612</v>
      </c>
      <c r="K39" s="260" t="s">
        <v>2612</v>
      </c>
      <c r="L39" s="58" t="s">
        <v>2612</v>
      </c>
      <c r="M39" s="58" t="s">
        <v>2612</v>
      </c>
      <c r="N39" s="58" t="s">
        <v>2612</v>
      </c>
      <c r="O39" s="58" t="s">
        <v>2612</v>
      </c>
      <c r="P39" s="58" t="s">
        <v>2612</v>
      </c>
      <c r="Q39" s="58" t="s">
        <v>2612</v>
      </c>
      <c r="R39" s="58" t="s">
        <v>2612</v>
      </c>
      <c r="S39" s="58" t="s">
        <v>2612</v>
      </c>
      <c r="T39" s="58" t="s">
        <v>2612</v>
      </c>
      <c r="U39" s="58" t="s">
        <v>2612</v>
      </c>
      <c r="V39" s="58" t="s">
        <v>2612</v>
      </c>
      <c r="W39" s="58" t="s">
        <v>2612</v>
      </c>
      <c r="X39" s="58" t="s">
        <v>2612</v>
      </c>
      <c r="Y39" s="58" t="s">
        <v>2612</v>
      </c>
    </row>
    <row r="40" spans="1:25" x14ac:dyDescent="0.25">
      <c r="A40" s="58" t="s">
        <v>2612</v>
      </c>
      <c r="B40" s="58" t="s">
        <v>2612</v>
      </c>
      <c r="C40" s="58" t="s">
        <v>2612</v>
      </c>
      <c r="D40" s="58" t="s">
        <v>2612</v>
      </c>
      <c r="E40" s="58" t="s">
        <v>2612</v>
      </c>
      <c r="F40" s="58" t="s">
        <v>2612</v>
      </c>
      <c r="G40" s="58" t="s">
        <v>2612</v>
      </c>
      <c r="H40" s="58" t="s">
        <v>1428</v>
      </c>
      <c r="I40" s="58" t="s">
        <v>2612</v>
      </c>
      <c r="J40" s="58" t="s">
        <v>2612</v>
      </c>
      <c r="K40" s="260" t="s">
        <v>2612</v>
      </c>
      <c r="L40" s="58" t="s">
        <v>2612</v>
      </c>
      <c r="M40" s="58" t="s">
        <v>2612</v>
      </c>
      <c r="N40" s="58" t="s">
        <v>2612</v>
      </c>
      <c r="O40" s="58" t="s">
        <v>2612</v>
      </c>
      <c r="P40" s="58" t="s">
        <v>2612</v>
      </c>
      <c r="Q40" s="58" t="s">
        <v>2612</v>
      </c>
      <c r="R40" s="58" t="s">
        <v>2612</v>
      </c>
      <c r="S40" s="58" t="s">
        <v>2612</v>
      </c>
      <c r="T40" s="58" t="s">
        <v>2612</v>
      </c>
      <c r="U40" s="58" t="s">
        <v>2612</v>
      </c>
      <c r="V40" s="58" t="s">
        <v>2612</v>
      </c>
      <c r="W40" s="58" t="s">
        <v>2612</v>
      </c>
      <c r="X40" s="58" t="s">
        <v>2612</v>
      </c>
      <c r="Y40" s="58" t="s">
        <v>2612</v>
      </c>
    </row>
    <row r="41" spans="1:25" x14ac:dyDescent="0.25">
      <c r="A41" s="58" t="s">
        <v>2612</v>
      </c>
      <c r="B41" s="58" t="s">
        <v>2612</v>
      </c>
      <c r="C41" s="58" t="s">
        <v>2612</v>
      </c>
      <c r="D41" s="58" t="s">
        <v>2612</v>
      </c>
      <c r="E41" s="58" t="s">
        <v>2612</v>
      </c>
      <c r="F41" s="58" t="s">
        <v>2612</v>
      </c>
      <c r="G41" s="58" t="s">
        <v>2612</v>
      </c>
      <c r="H41" s="58" t="s">
        <v>1430</v>
      </c>
      <c r="I41" s="58" t="s">
        <v>2612</v>
      </c>
      <c r="J41" s="58" t="s">
        <v>2612</v>
      </c>
      <c r="K41" s="260" t="s">
        <v>2612</v>
      </c>
      <c r="L41" s="58" t="s">
        <v>2612</v>
      </c>
      <c r="M41" s="58" t="s">
        <v>2612</v>
      </c>
      <c r="N41" s="58" t="s">
        <v>2612</v>
      </c>
      <c r="O41" s="58" t="s">
        <v>2612</v>
      </c>
      <c r="P41" s="58" t="s">
        <v>2612</v>
      </c>
      <c r="Q41" s="58" t="s">
        <v>2612</v>
      </c>
      <c r="R41" s="58" t="s">
        <v>2612</v>
      </c>
      <c r="S41" s="58" t="s">
        <v>2612</v>
      </c>
      <c r="T41" s="58" t="s">
        <v>2612</v>
      </c>
      <c r="U41" s="58" t="s">
        <v>2612</v>
      </c>
      <c r="V41" s="58" t="s">
        <v>2612</v>
      </c>
      <c r="W41" s="58" t="s">
        <v>2612</v>
      </c>
      <c r="X41" s="58" t="s">
        <v>2612</v>
      </c>
      <c r="Y41" s="58" t="s">
        <v>2612</v>
      </c>
    </row>
    <row r="42" spans="1:25" x14ac:dyDescent="0.25">
      <c r="A42" s="58" t="s">
        <v>2612</v>
      </c>
      <c r="B42" s="58" t="s">
        <v>2612</v>
      </c>
      <c r="C42" s="58" t="s">
        <v>2612</v>
      </c>
      <c r="D42" s="58" t="s">
        <v>2612</v>
      </c>
      <c r="E42" s="58" t="s">
        <v>2612</v>
      </c>
      <c r="F42" s="58" t="s">
        <v>2612</v>
      </c>
      <c r="G42" s="58" t="s">
        <v>2612</v>
      </c>
      <c r="H42" s="58" t="s">
        <v>1432</v>
      </c>
      <c r="I42" s="58" t="s">
        <v>2612</v>
      </c>
      <c r="J42" s="58" t="s">
        <v>2612</v>
      </c>
      <c r="K42" s="260" t="s">
        <v>2612</v>
      </c>
      <c r="L42" s="58" t="s">
        <v>2612</v>
      </c>
      <c r="M42" s="58" t="s">
        <v>2612</v>
      </c>
      <c r="N42" s="58" t="s">
        <v>2612</v>
      </c>
      <c r="O42" s="58" t="s">
        <v>2612</v>
      </c>
      <c r="P42" s="58" t="s">
        <v>2612</v>
      </c>
      <c r="Q42" s="58" t="s">
        <v>2612</v>
      </c>
      <c r="R42" s="58" t="s">
        <v>2612</v>
      </c>
      <c r="S42" s="58" t="s">
        <v>2612</v>
      </c>
      <c r="T42" s="58" t="s">
        <v>2612</v>
      </c>
      <c r="U42" s="58" t="s">
        <v>2612</v>
      </c>
      <c r="V42" s="58" t="s">
        <v>2612</v>
      </c>
      <c r="W42" s="58" t="s">
        <v>2612</v>
      </c>
      <c r="X42" s="58" t="s">
        <v>2612</v>
      </c>
      <c r="Y42" s="58" t="s">
        <v>2612</v>
      </c>
    </row>
    <row r="43" spans="1:25" x14ac:dyDescent="0.25">
      <c r="A43" s="58" t="s">
        <v>2612</v>
      </c>
      <c r="B43" s="58" t="s">
        <v>2612</v>
      </c>
      <c r="C43" s="58" t="s">
        <v>2612</v>
      </c>
      <c r="D43" s="58" t="s">
        <v>2612</v>
      </c>
      <c r="E43" s="58" t="s">
        <v>2612</v>
      </c>
      <c r="F43" s="58" t="s">
        <v>2612</v>
      </c>
      <c r="G43" s="58" t="s">
        <v>2612</v>
      </c>
      <c r="H43" s="58" t="s">
        <v>1866</v>
      </c>
      <c r="I43" s="58" t="s">
        <v>2612</v>
      </c>
      <c r="J43" s="58" t="s">
        <v>2612</v>
      </c>
      <c r="K43" s="260" t="s">
        <v>2612</v>
      </c>
      <c r="L43" s="58" t="s">
        <v>2612</v>
      </c>
      <c r="M43" s="58" t="s">
        <v>2612</v>
      </c>
      <c r="N43" s="58" t="s">
        <v>2612</v>
      </c>
      <c r="O43" s="58" t="s">
        <v>2612</v>
      </c>
      <c r="P43" s="58" t="s">
        <v>2612</v>
      </c>
      <c r="Q43" s="58" t="s">
        <v>2612</v>
      </c>
      <c r="R43" s="58" t="s">
        <v>2612</v>
      </c>
      <c r="S43" s="58" t="s">
        <v>2612</v>
      </c>
      <c r="T43" s="58" t="s">
        <v>2612</v>
      </c>
      <c r="U43" s="58" t="s">
        <v>2612</v>
      </c>
      <c r="V43" s="58" t="s">
        <v>2612</v>
      </c>
      <c r="W43" s="58" t="s">
        <v>2612</v>
      </c>
      <c r="X43" s="58" t="s">
        <v>2612</v>
      </c>
      <c r="Y43" s="58" t="s">
        <v>2612</v>
      </c>
    </row>
    <row r="44" spans="1:25" x14ac:dyDescent="0.25">
      <c r="A44" s="58" t="s">
        <v>2612</v>
      </c>
      <c r="B44" s="58" t="s">
        <v>2612</v>
      </c>
      <c r="C44" s="58" t="s">
        <v>2612</v>
      </c>
      <c r="D44" s="58" t="s">
        <v>2612</v>
      </c>
      <c r="E44" s="58" t="s">
        <v>2612</v>
      </c>
      <c r="F44" s="58" t="s">
        <v>2612</v>
      </c>
      <c r="G44" s="58" t="s">
        <v>2612</v>
      </c>
      <c r="H44" s="58" t="s">
        <v>2612</v>
      </c>
      <c r="I44" s="58" t="s">
        <v>2612</v>
      </c>
      <c r="J44" s="58" t="s">
        <v>2612</v>
      </c>
      <c r="K44" s="260" t="s">
        <v>2612</v>
      </c>
      <c r="L44" s="58" t="s">
        <v>2612</v>
      </c>
      <c r="M44" s="58" t="s">
        <v>2612</v>
      </c>
      <c r="N44" s="58" t="s">
        <v>2612</v>
      </c>
      <c r="O44" s="58" t="s">
        <v>2612</v>
      </c>
      <c r="P44" s="58" t="s">
        <v>2612</v>
      </c>
      <c r="Q44" s="58" t="s">
        <v>2612</v>
      </c>
      <c r="R44" s="58" t="s">
        <v>2612</v>
      </c>
      <c r="S44" s="58" t="s">
        <v>2612</v>
      </c>
      <c r="T44" s="58" t="s">
        <v>2612</v>
      </c>
      <c r="U44" s="58" t="s">
        <v>2612</v>
      </c>
      <c r="V44" s="58" t="s">
        <v>2612</v>
      </c>
      <c r="W44" s="58" t="s">
        <v>2612</v>
      </c>
      <c r="X44" s="58" t="s">
        <v>2612</v>
      </c>
      <c r="Y44" s="58" t="s">
        <v>2612</v>
      </c>
    </row>
    <row r="45" spans="1:25" x14ac:dyDescent="0.25">
      <c r="A45" s="58" t="s">
        <v>2612</v>
      </c>
      <c r="B45" s="58" t="s">
        <v>2612</v>
      </c>
      <c r="C45" s="58" t="s">
        <v>2612</v>
      </c>
      <c r="D45" s="58" t="s">
        <v>2612</v>
      </c>
      <c r="E45" s="58" t="s">
        <v>2612</v>
      </c>
      <c r="F45" s="58" t="s">
        <v>2612</v>
      </c>
      <c r="G45" s="58" t="s">
        <v>2612</v>
      </c>
      <c r="H45" s="58" t="s">
        <v>2612</v>
      </c>
      <c r="I45" s="58" t="s">
        <v>2612</v>
      </c>
      <c r="J45" s="58" t="s">
        <v>2612</v>
      </c>
      <c r="K45" s="260" t="s">
        <v>2612</v>
      </c>
      <c r="L45" s="58" t="s">
        <v>2612</v>
      </c>
      <c r="M45" s="58" t="s">
        <v>2612</v>
      </c>
      <c r="N45" s="58" t="s">
        <v>2612</v>
      </c>
      <c r="O45" s="58" t="s">
        <v>2612</v>
      </c>
      <c r="P45" s="58" t="s">
        <v>2612</v>
      </c>
      <c r="Q45" s="58" t="s">
        <v>2612</v>
      </c>
      <c r="R45" s="58" t="s">
        <v>2612</v>
      </c>
      <c r="S45" s="58" t="s">
        <v>2612</v>
      </c>
      <c r="T45" s="58" t="s">
        <v>2612</v>
      </c>
      <c r="U45" s="58" t="s">
        <v>2612</v>
      </c>
      <c r="V45" s="58" t="s">
        <v>2612</v>
      </c>
      <c r="W45" s="58" t="s">
        <v>2612</v>
      </c>
      <c r="X45" s="58" t="s">
        <v>2612</v>
      </c>
      <c r="Y45" s="58" t="s">
        <v>2612</v>
      </c>
    </row>
    <row r="52" spans="1:25" x14ac:dyDescent="0.25">
      <c r="A52" s="58" t="s">
        <v>1265</v>
      </c>
      <c r="B52" s="58" t="s">
        <v>1269</v>
      </c>
      <c r="C52" s="58" t="s">
        <v>1274</v>
      </c>
      <c r="D52" s="58" t="s">
        <v>1275</v>
      </c>
      <c r="E52" s="58" t="s">
        <v>1277</v>
      </c>
      <c r="F52" s="58" t="s">
        <v>1280</v>
      </c>
      <c r="G52" s="58" t="s">
        <v>1391</v>
      </c>
      <c r="H52" s="58" t="s">
        <v>1283</v>
      </c>
      <c r="I52" s="58" t="s">
        <v>1308</v>
      </c>
      <c r="J52" s="58" t="s">
        <v>1313</v>
      </c>
      <c r="K52" s="260" t="s">
        <v>1946</v>
      </c>
      <c r="L52" s="58" t="s">
        <v>1316</v>
      </c>
      <c r="M52" s="58" t="s">
        <v>1398</v>
      </c>
      <c r="N52" s="58" t="s">
        <v>1408</v>
      </c>
      <c r="O52" s="58" t="s">
        <v>1410</v>
      </c>
      <c r="P52" s="58" t="s">
        <v>1411</v>
      </c>
      <c r="Q52" s="58" t="s">
        <v>1412</v>
      </c>
      <c r="R52" s="58" t="s">
        <v>1318</v>
      </c>
      <c r="S52" s="58" t="s">
        <v>1321</v>
      </c>
      <c r="T52" s="58" t="s">
        <v>1323</v>
      </c>
      <c r="U52" s="58" t="s">
        <v>1713</v>
      </c>
      <c r="V52" s="58" t="s">
        <v>1324</v>
      </c>
      <c r="W52" s="58" t="s">
        <v>1328</v>
      </c>
      <c r="X52" s="58" t="s">
        <v>1350</v>
      </c>
      <c r="Y52" s="58" t="s">
        <v>1329</v>
      </c>
    </row>
    <row r="53" spans="1:25" x14ac:dyDescent="0.25">
      <c r="A53" s="58" t="s">
        <v>1871</v>
      </c>
      <c r="B53" s="58" t="s">
        <v>1876</v>
      </c>
      <c r="C53" s="58" t="s">
        <v>1878</v>
      </c>
      <c r="D53" s="58" t="s">
        <v>1881</v>
      </c>
      <c r="E53" s="58" t="s">
        <v>1278</v>
      </c>
      <c r="F53" s="58" t="s">
        <v>1887</v>
      </c>
      <c r="G53" s="58" t="s">
        <v>1889</v>
      </c>
      <c r="H53" s="58" t="s">
        <v>1891</v>
      </c>
      <c r="I53" s="58" t="s">
        <v>1435</v>
      </c>
      <c r="J53" s="58" t="s">
        <v>1899</v>
      </c>
      <c r="K53" s="260" t="s">
        <v>1949</v>
      </c>
      <c r="L53" s="58" t="s">
        <v>1901</v>
      </c>
      <c r="M53" s="58" t="s">
        <v>1399</v>
      </c>
      <c r="N53" s="58" t="s">
        <v>1409</v>
      </c>
      <c r="O53" s="58" t="s">
        <v>1919</v>
      </c>
      <c r="P53" s="58" t="s">
        <v>1925</v>
      </c>
      <c r="Q53" s="58" t="s">
        <v>1413</v>
      </c>
      <c r="R53" s="58" t="s">
        <v>1928</v>
      </c>
      <c r="S53" s="58" t="s">
        <v>1322</v>
      </c>
      <c r="T53" s="58" t="s">
        <v>2609</v>
      </c>
      <c r="U53" s="58" t="s">
        <v>1930</v>
      </c>
      <c r="V53" s="58" t="s">
        <v>1334</v>
      </c>
      <c r="W53" s="58" t="s">
        <v>1868</v>
      </c>
      <c r="X53" s="58" t="s">
        <v>1932</v>
      </c>
      <c r="Y53" s="58" t="s">
        <v>191</v>
      </c>
    </row>
    <row r="54" spans="1:25" x14ac:dyDescent="0.25">
      <c r="A54" s="58" t="s">
        <v>1266</v>
      </c>
      <c r="B54" s="58" t="s">
        <v>1877</v>
      </c>
      <c r="C54" s="58" t="s">
        <v>1879</v>
      </c>
      <c r="D54" s="58" t="s">
        <v>1882</v>
      </c>
      <c r="E54" s="58" t="s">
        <v>1279</v>
      </c>
      <c r="F54" s="58" t="s">
        <v>1281</v>
      </c>
      <c r="G54" s="58" t="s">
        <v>1392</v>
      </c>
      <c r="H54" s="58" t="s">
        <v>1418</v>
      </c>
      <c r="I54" s="58" t="s">
        <v>1309</v>
      </c>
      <c r="J54" s="58" t="s">
        <v>1314</v>
      </c>
      <c r="K54" s="260" t="s">
        <v>1950</v>
      </c>
      <c r="L54" s="58" t="s">
        <v>1902</v>
      </c>
      <c r="M54" s="58" t="s">
        <v>1400</v>
      </c>
      <c r="O54" s="58" t="s">
        <v>1920</v>
      </c>
      <c r="P54" s="58" t="s">
        <v>1926</v>
      </c>
      <c r="R54" s="58" t="s">
        <v>1319</v>
      </c>
      <c r="V54" s="58" t="s">
        <v>1325</v>
      </c>
    </row>
    <row r="55" spans="1:25" x14ac:dyDescent="0.25">
      <c r="A55" s="58" t="s">
        <v>1267</v>
      </c>
      <c r="B55" s="58" t="s">
        <v>1270</v>
      </c>
      <c r="C55" s="58" t="s">
        <v>1880</v>
      </c>
      <c r="D55" s="58" t="s">
        <v>1415</v>
      </c>
      <c r="E55" s="58" t="s">
        <v>1886</v>
      </c>
      <c r="F55" s="58" t="s">
        <v>1282</v>
      </c>
      <c r="G55" s="58" t="s">
        <v>1393</v>
      </c>
      <c r="H55" s="58" t="s">
        <v>1284</v>
      </c>
      <c r="I55" s="58" t="s">
        <v>1310</v>
      </c>
      <c r="J55" s="58" t="s">
        <v>1315</v>
      </c>
      <c r="K55" s="260" t="s">
        <v>1951</v>
      </c>
      <c r="L55" s="58" t="s">
        <v>1903</v>
      </c>
      <c r="M55" s="58" t="s">
        <v>1401</v>
      </c>
      <c r="O55" s="58" t="s">
        <v>1921</v>
      </c>
      <c r="P55" s="58" t="s">
        <v>1927</v>
      </c>
      <c r="R55" s="58" t="s">
        <v>1320</v>
      </c>
      <c r="V55" s="58" t="s">
        <v>1326</v>
      </c>
    </row>
    <row r="56" spans="1:25" x14ac:dyDescent="0.25">
      <c r="A56" s="58" t="s">
        <v>1268</v>
      </c>
      <c r="B56" s="58" t="s">
        <v>1271</v>
      </c>
      <c r="D56" s="58" t="s">
        <v>1416</v>
      </c>
      <c r="F56" s="58" t="s">
        <v>1888</v>
      </c>
      <c r="G56" s="58" t="s">
        <v>1394</v>
      </c>
      <c r="H56" s="58" t="s">
        <v>1892</v>
      </c>
      <c r="I56" s="58" t="s">
        <v>1311</v>
      </c>
      <c r="J56" s="58" t="s">
        <v>1900</v>
      </c>
      <c r="K56" s="260" t="s">
        <v>1952</v>
      </c>
      <c r="L56" s="58" t="s">
        <v>1904</v>
      </c>
      <c r="M56" s="58" t="s">
        <v>1402</v>
      </c>
      <c r="O56" s="260" t="s">
        <v>1922</v>
      </c>
      <c r="P56" s="58" t="s">
        <v>1439</v>
      </c>
      <c r="R56" s="58" t="s">
        <v>1929</v>
      </c>
      <c r="V56" s="58" t="s">
        <v>1327</v>
      </c>
    </row>
    <row r="57" spans="1:25" x14ac:dyDescent="0.25">
      <c r="A57" s="58" t="s">
        <v>1872</v>
      </c>
      <c r="B57" s="58" t="s">
        <v>1272</v>
      </c>
      <c r="D57" s="58" t="s">
        <v>1276</v>
      </c>
      <c r="G57" s="58" t="s">
        <v>1890</v>
      </c>
      <c r="H57" s="58" t="s">
        <v>1285</v>
      </c>
      <c r="I57" s="58" t="s">
        <v>1312</v>
      </c>
      <c r="L57" s="58" t="s">
        <v>1905</v>
      </c>
      <c r="M57" s="58" t="s">
        <v>1403</v>
      </c>
      <c r="O57" s="58" t="s">
        <v>1923</v>
      </c>
    </row>
    <row r="58" spans="1:25" x14ac:dyDescent="0.25">
      <c r="A58" s="58" t="s">
        <v>1873</v>
      </c>
      <c r="B58" s="58" t="s">
        <v>1273</v>
      </c>
      <c r="D58" s="58" t="s">
        <v>1883</v>
      </c>
      <c r="G58" s="58" t="s">
        <v>1395</v>
      </c>
      <c r="H58" s="58" t="s">
        <v>1286</v>
      </c>
      <c r="I58" s="58" t="s">
        <v>1898</v>
      </c>
      <c r="L58" s="58" t="s">
        <v>1906</v>
      </c>
      <c r="M58" s="58" t="s">
        <v>1404</v>
      </c>
      <c r="O58" s="58" t="s">
        <v>1924</v>
      </c>
    </row>
    <row r="59" spans="1:25" x14ac:dyDescent="0.25">
      <c r="A59" s="58" t="s">
        <v>1874</v>
      </c>
      <c r="D59" s="58" t="s">
        <v>1884</v>
      </c>
      <c r="G59" s="58" t="s">
        <v>1396</v>
      </c>
      <c r="H59" s="58" t="s">
        <v>1287</v>
      </c>
      <c r="L59" s="58" t="s">
        <v>1907</v>
      </c>
      <c r="M59" s="58" t="s">
        <v>1405</v>
      </c>
      <c r="O59" s="58" t="s">
        <v>1436</v>
      </c>
    </row>
    <row r="60" spans="1:25" x14ac:dyDescent="0.25">
      <c r="A60" s="58" t="s">
        <v>1875</v>
      </c>
      <c r="D60" s="58" t="s">
        <v>1885</v>
      </c>
      <c r="G60" s="58" t="s">
        <v>1397</v>
      </c>
      <c r="H60" s="58" t="s">
        <v>1351</v>
      </c>
      <c r="L60" s="58" t="s">
        <v>1908</v>
      </c>
      <c r="M60" s="58" t="s">
        <v>1406</v>
      </c>
    </row>
    <row r="61" spans="1:25" x14ac:dyDescent="0.25">
      <c r="H61" s="58" t="s">
        <v>1288</v>
      </c>
      <c r="L61" s="58" t="s">
        <v>1909</v>
      </c>
      <c r="M61" s="58" t="s">
        <v>1407</v>
      </c>
    </row>
    <row r="62" spans="1:25" x14ac:dyDescent="0.25">
      <c r="H62" s="58" t="s">
        <v>1893</v>
      </c>
      <c r="L62" s="58" t="s">
        <v>1910</v>
      </c>
    </row>
    <row r="63" spans="1:25" x14ac:dyDescent="0.25">
      <c r="H63" s="58" t="s">
        <v>1289</v>
      </c>
      <c r="L63" s="58" t="s">
        <v>1317</v>
      </c>
    </row>
    <row r="64" spans="1:25" x14ac:dyDescent="0.25">
      <c r="H64" s="58" t="s">
        <v>1290</v>
      </c>
      <c r="L64" s="58" t="s">
        <v>1911</v>
      </c>
    </row>
    <row r="65" spans="8:12" x14ac:dyDescent="0.25">
      <c r="H65" s="58" t="s">
        <v>1291</v>
      </c>
      <c r="L65" s="58" t="s">
        <v>1912</v>
      </c>
    </row>
    <row r="66" spans="8:12" x14ac:dyDescent="0.25">
      <c r="H66" s="58" t="s">
        <v>1292</v>
      </c>
      <c r="L66" s="58" t="s">
        <v>1913</v>
      </c>
    </row>
    <row r="67" spans="8:12" x14ac:dyDescent="0.25">
      <c r="H67" s="260" t="s">
        <v>1293</v>
      </c>
      <c r="L67" s="58" t="s">
        <v>1914</v>
      </c>
    </row>
    <row r="68" spans="8:12" x14ac:dyDescent="0.25">
      <c r="H68" s="58" t="s">
        <v>1294</v>
      </c>
      <c r="L68" s="58" t="s">
        <v>1915</v>
      </c>
    </row>
    <row r="69" spans="8:12" x14ac:dyDescent="0.25">
      <c r="H69" s="58" t="s">
        <v>1295</v>
      </c>
      <c r="L69" s="58" t="s">
        <v>1916</v>
      </c>
    </row>
    <row r="70" spans="8:12" x14ac:dyDescent="0.25">
      <c r="H70" s="58" t="s">
        <v>1420</v>
      </c>
      <c r="L70" s="58" t="s">
        <v>1917</v>
      </c>
    </row>
    <row r="71" spans="8:12" x14ac:dyDescent="0.25">
      <c r="H71" s="58" t="s">
        <v>1296</v>
      </c>
      <c r="L71" s="58" t="s">
        <v>1918</v>
      </c>
    </row>
    <row r="72" spans="8:12" x14ac:dyDescent="0.25">
      <c r="H72" s="58" t="s">
        <v>1297</v>
      </c>
    </row>
    <row r="73" spans="8:12" x14ac:dyDescent="0.25">
      <c r="H73" s="58" t="s">
        <v>1298</v>
      </c>
    </row>
    <row r="74" spans="8:12" x14ac:dyDescent="0.25">
      <c r="H74" s="58" t="s">
        <v>1355</v>
      </c>
    </row>
    <row r="75" spans="8:12" x14ac:dyDescent="0.25">
      <c r="H75" s="58" t="s">
        <v>1299</v>
      </c>
    </row>
    <row r="76" spans="8:12" x14ac:dyDescent="0.25">
      <c r="H76" s="58" t="s">
        <v>1353</v>
      </c>
    </row>
    <row r="77" spans="8:12" x14ac:dyDescent="0.25">
      <c r="H77" s="58" t="s">
        <v>1300</v>
      </c>
    </row>
    <row r="78" spans="8:12" x14ac:dyDescent="0.25">
      <c r="H78" s="58" t="s">
        <v>1894</v>
      </c>
    </row>
    <row r="79" spans="8:12" x14ac:dyDescent="0.25">
      <c r="H79" s="58" t="s">
        <v>1301</v>
      </c>
    </row>
    <row r="80" spans="8:12" x14ac:dyDescent="0.25">
      <c r="H80" s="58" t="s">
        <v>1302</v>
      </c>
    </row>
    <row r="81" spans="8:8" x14ac:dyDescent="0.25">
      <c r="H81" s="58" t="s">
        <v>1303</v>
      </c>
    </row>
    <row r="82" spans="8:8" x14ac:dyDescent="0.25">
      <c r="H82" s="58" t="s">
        <v>1304</v>
      </c>
    </row>
    <row r="83" spans="8:8" x14ac:dyDescent="0.25">
      <c r="H83" s="58" t="s">
        <v>1305</v>
      </c>
    </row>
    <row r="84" spans="8:8" x14ac:dyDescent="0.25">
      <c r="H84" s="58" t="s">
        <v>1306</v>
      </c>
    </row>
    <row r="85" spans="8:8" x14ac:dyDescent="0.25">
      <c r="H85" s="58" t="s">
        <v>1307</v>
      </c>
    </row>
    <row r="86" spans="8:8" x14ac:dyDescent="0.25">
      <c r="H86" s="58" t="s">
        <v>1895</v>
      </c>
    </row>
    <row r="87" spans="8:8" x14ac:dyDescent="0.25">
      <c r="H87" s="58" t="s">
        <v>1896</v>
      </c>
    </row>
    <row r="88" spans="8:8" x14ac:dyDescent="0.25">
      <c r="H88" s="58" t="s">
        <v>1423</v>
      </c>
    </row>
    <row r="89" spans="8:8" x14ac:dyDescent="0.25">
      <c r="H89" s="58" t="s">
        <v>1425</v>
      </c>
    </row>
    <row r="90" spans="8:8" x14ac:dyDescent="0.25">
      <c r="H90" s="58" t="s">
        <v>1849</v>
      </c>
    </row>
    <row r="91" spans="8:8" x14ac:dyDescent="0.25">
      <c r="H91" s="58" t="s">
        <v>1427</v>
      </c>
    </row>
    <row r="92" spans="8:8" x14ac:dyDescent="0.25">
      <c r="H92" s="58" t="s">
        <v>1429</v>
      </c>
    </row>
    <row r="93" spans="8:8" x14ac:dyDescent="0.25">
      <c r="H93" s="58" t="s">
        <v>1431</v>
      </c>
    </row>
    <row r="94" spans="8:8" x14ac:dyDescent="0.25">
      <c r="H94" s="58" t="s">
        <v>1897</v>
      </c>
    </row>
    <row r="105" spans="1:25" x14ac:dyDescent="0.25">
      <c r="B105" s="260"/>
      <c r="C105" s="260"/>
      <c r="D105" s="260"/>
      <c r="E105" s="260"/>
      <c r="F105" s="260"/>
      <c r="G105" s="260"/>
      <c r="H105" s="260"/>
      <c r="I105" s="260"/>
      <c r="J105" s="260"/>
      <c r="L105" s="260"/>
      <c r="M105" s="260"/>
      <c r="N105" s="260"/>
      <c r="O105" s="260"/>
      <c r="P105" s="260"/>
      <c r="Q105" s="260"/>
      <c r="R105" s="260"/>
      <c r="S105" s="260"/>
      <c r="T105" s="260"/>
      <c r="U105" s="260"/>
      <c r="V105" s="260"/>
      <c r="W105" s="260"/>
      <c r="X105" s="260"/>
      <c r="Y105" s="260"/>
    </row>
    <row r="106" spans="1:25" x14ac:dyDescent="0.25">
      <c r="A106" s="260"/>
      <c r="B106" s="260"/>
      <c r="C106" s="260"/>
      <c r="D106" s="260"/>
      <c r="E106" s="260"/>
      <c r="F106" s="260"/>
      <c r="G106" s="260"/>
      <c r="H106" s="260"/>
      <c r="I106" s="260"/>
      <c r="J106" s="260"/>
      <c r="L106" s="260"/>
      <c r="M106" s="260"/>
      <c r="N106" s="260"/>
      <c r="O106" s="260"/>
      <c r="P106" s="260"/>
      <c r="Q106" s="260"/>
      <c r="R106" s="260"/>
      <c r="S106" s="260"/>
      <c r="T106" s="260"/>
      <c r="U106" s="260"/>
      <c r="V106" s="260"/>
      <c r="W106" s="260"/>
      <c r="X106" s="260"/>
      <c r="Y106" s="260"/>
    </row>
    <row r="107" spans="1:25" x14ac:dyDescent="0.25">
      <c r="A107" s="260"/>
      <c r="B107" s="260"/>
      <c r="C107" s="260"/>
      <c r="D107" s="260"/>
      <c r="E107" s="260"/>
      <c r="F107" s="260"/>
      <c r="G107" s="260"/>
      <c r="H107" s="260"/>
      <c r="I107" s="260"/>
      <c r="J107" s="260"/>
      <c r="L107" s="260"/>
      <c r="M107" s="260"/>
      <c r="N107" s="260"/>
      <c r="O107" s="260"/>
      <c r="P107" s="260"/>
      <c r="Q107" s="260"/>
      <c r="R107" s="260"/>
      <c r="S107" s="260"/>
      <c r="T107" s="260"/>
      <c r="U107" s="260"/>
      <c r="V107" s="260"/>
      <c r="W107" s="260"/>
      <c r="X107" s="260"/>
      <c r="Y107" s="260"/>
    </row>
    <row r="108" spans="1:25" x14ac:dyDescent="0.25">
      <c r="A108" s="260"/>
      <c r="B108" s="260"/>
      <c r="C108" s="260"/>
      <c r="D108" s="260"/>
      <c r="E108" s="260"/>
      <c r="F108" s="260"/>
      <c r="G108" s="260"/>
      <c r="H108" s="260"/>
      <c r="I108" s="260"/>
      <c r="J108" s="260"/>
      <c r="L108" s="260"/>
      <c r="M108" s="260"/>
      <c r="N108" s="260"/>
      <c r="O108" s="260"/>
      <c r="P108" s="260"/>
      <c r="Q108" s="260"/>
      <c r="R108" s="260"/>
      <c r="S108" s="260"/>
      <c r="T108" s="260"/>
      <c r="U108" s="260"/>
      <c r="V108" s="260"/>
      <c r="W108" s="260"/>
      <c r="X108" s="260"/>
      <c r="Y108" s="260"/>
    </row>
    <row r="109" spans="1:25" x14ac:dyDescent="0.25">
      <c r="A109" s="260"/>
      <c r="B109" s="260"/>
      <c r="C109" s="260"/>
      <c r="D109" s="260"/>
      <c r="E109" s="260"/>
      <c r="F109" s="260"/>
      <c r="G109" s="260"/>
      <c r="H109" s="260"/>
      <c r="I109" s="260"/>
      <c r="J109" s="260"/>
      <c r="L109" s="260"/>
      <c r="M109" s="260"/>
      <c r="N109" s="260"/>
      <c r="O109" s="260"/>
      <c r="P109" s="260"/>
      <c r="Q109" s="260"/>
      <c r="R109" s="260"/>
      <c r="S109" s="260"/>
      <c r="T109" s="260"/>
      <c r="U109" s="260"/>
      <c r="V109" s="260"/>
      <c r="W109" s="260"/>
      <c r="X109" s="260"/>
      <c r="Y109" s="260"/>
    </row>
    <row r="110" spans="1:25" x14ac:dyDescent="0.25">
      <c r="A110" s="260"/>
      <c r="B110" s="260"/>
      <c r="C110" s="260"/>
      <c r="D110" s="260"/>
      <c r="E110" s="260"/>
      <c r="F110" s="260"/>
      <c r="G110" s="260"/>
      <c r="H110" s="260"/>
      <c r="I110" s="260"/>
      <c r="J110" s="260"/>
      <c r="L110" s="260"/>
      <c r="M110" s="260"/>
      <c r="N110" s="260"/>
      <c r="O110" s="260"/>
      <c r="P110" s="260"/>
      <c r="Q110" s="260"/>
      <c r="R110" s="260"/>
      <c r="S110" s="260"/>
      <c r="T110" s="260"/>
      <c r="U110" s="260"/>
      <c r="V110" s="260"/>
      <c r="W110" s="260"/>
      <c r="X110" s="260"/>
      <c r="Y110" s="260"/>
    </row>
    <row r="111" spans="1:25" x14ac:dyDescent="0.25">
      <c r="A111" s="260"/>
      <c r="B111" s="260"/>
      <c r="C111" s="260"/>
      <c r="D111" s="260"/>
      <c r="E111" s="260"/>
      <c r="F111" s="260"/>
      <c r="G111" s="260"/>
      <c r="H111" s="260"/>
      <c r="I111" s="260"/>
      <c r="J111" s="260"/>
      <c r="L111" s="260"/>
      <c r="M111" s="260"/>
      <c r="N111" s="260"/>
      <c r="O111" s="260"/>
      <c r="P111" s="260"/>
      <c r="Q111" s="260"/>
      <c r="R111" s="260"/>
      <c r="S111" s="260"/>
      <c r="T111" s="260"/>
      <c r="U111" s="260"/>
      <c r="V111" s="260"/>
      <c r="W111" s="260"/>
      <c r="X111" s="260"/>
      <c r="Y111" s="260"/>
    </row>
    <row r="112" spans="1:25" x14ac:dyDescent="0.25">
      <c r="A112" s="260"/>
      <c r="B112" s="260"/>
      <c r="C112" s="260"/>
      <c r="D112" s="260"/>
      <c r="E112" s="260"/>
      <c r="F112" s="260"/>
      <c r="G112" s="260"/>
      <c r="H112" s="260"/>
      <c r="I112" s="260"/>
      <c r="J112" s="260"/>
      <c r="L112" s="260"/>
      <c r="M112" s="260"/>
      <c r="N112" s="260"/>
      <c r="O112" s="260"/>
      <c r="P112" s="260"/>
      <c r="Q112" s="260"/>
      <c r="R112" s="260"/>
      <c r="S112" s="260"/>
      <c r="T112" s="260"/>
      <c r="U112" s="260"/>
      <c r="V112" s="260"/>
      <c r="W112" s="260"/>
      <c r="X112" s="260"/>
      <c r="Y112" s="260"/>
    </row>
    <row r="113" spans="1:25" x14ac:dyDescent="0.25">
      <c r="A113" s="260"/>
      <c r="B113" s="260"/>
      <c r="C113" s="260"/>
      <c r="D113" s="260"/>
      <c r="E113" s="260"/>
      <c r="F113" s="260"/>
      <c r="G113" s="260"/>
      <c r="H113" s="260"/>
      <c r="I113" s="260"/>
      <c r="J113" s="260"/>
      <c r="L113" s="260"/>
      <c r="M113" s="260"/>
      <c r="N113" s="260"/>
      <c r="O113" s="260"/>
      <c r="P113" s="260"/>
      <c r="Q113" s="260"/>
      <c r="R113" s="260"/>
      <c r="S113" s="260"/>
      <c r="T113" s="260"/>
      <c r="U113" s="260"/>
      <c r="V113" s="260"/>
      <c r="W113" s="260"/>
      <c r="X113" s="260"/>
      <c r="Y113" s="260"/>
    </row>
    <row r="114" spans="1:25" x14ac:dyDescent="0.25">
      <c r="A114" s="260"/>
      <c r="B114" s="260"/>
      <c r="C114" s="260"/>
      <c r="D114" s="260"/>
      <c r="E114" s="260"/>
      <c r="F114" s="260"/>
      <c r="G114" s="260"/>
      <c r="H114" s="260"/>
      <c r="I114" s="260"/>
      <c r="J114" s="260"/>
      <c r="L114" s="260"/>
      <c r="M114" s="260"/>
      <c r="N114" s="260"/>
      <c r="O114" s="260"/>
      <c r="P114" s="260"/>
      <c r="Q114" s="260"/>
      <c r="R114" s="260"/>
      <c r="S114" s="260"/>
      <c r="T114" s="260"/>
      <c r="U114" s="260"/>
      <c r="V114" s="260"/>
      <c r="W114" s="260"/>
      <c r="X114" s="260"/>
      <c r="Y114" s="260"/>
    </row>
    <row r="115" spans="1:25" x14ac:dyDescent="0.25">
      <c r="A115" s="260"/>
      <c r="B115" s="260"/>
      <c r="C115" s="260"/>
      <c r="D115" s="260"/>
      <c r="E115" s="260"/>
      <c r="F115" s="260"/>
      <c r="G115" s="260"/>
      <c r="H115" s="260"/>
      <c r="I115" s="260"/>
      <c r="J115" s="260"/>
      <c r="L115" s="260"/>
      <c r="M115" s="260"/>
      <c r="N115" s="260"/>
      <c r="O115" s="260"/>
      <c r="P115" s="260"/>
      <c r="Q115" s="260"/>
      <c r="R115" s="260"/>
      <c r="S115" s="260"/>
      <c r="T115" s="260"/>
      <c r="U115" s="260"/>
      <c r="V115" s="260"/>
      <c r="W115" s="260"/>
      <c r="X115" s="260"/>
      <c r="Y115" s="260"/>
    </row>
    <row r="116" spans="1:25" x14ac:dyDescent="0.25">
      <c r="A116" s="260"/>
      <c r="B116" s="260"/>
      <c r="C116" s="260"/>
      <c r="D116" s="260"/>
      <c r="E116" s="260"/>
      <c r="F116" s="260"/>
      <c r="G116" s="260"/>
      <c r="H116" s="260"/>
      <c r="I116" s="260"/>
      <c r="J116" s="260"/>
      <c r="L116" s="260"/>
      <c r="M116" s="260"/>
      <c r="N116" s="260"/>
      <c r="O116" s="260"/>
      <c r="P116" s="260"/>
      <c r="Q116" s="260"/>
      <c r="R116" s="260"/>
      <c r="S116" s="260"/>
      <c r="T116" s="260"/>
      <c r="U116" s="260"/>
      <c r="V116" s="260"/>
      <c r="W116" s="260"/>
      <c r="X116" s="260"/>
      <c r="Y116" s="260"/>
    </row>
    <row r="117" spans="1:25" x14ac:dyDescent="0.25">
      <c r="A117" s="260"/>
      <c r="B117" s="260"/>
      <c r="C117" s="260"/>
      <c r="D117" s="260"/>
      <c r="E117" s="260"/>
      <c r="F117" s="260"/>
      <c r="G117" s="260"/>
      <c r="H117" s="260"/>
      <c r="I117" s="260"/>
      <c r="J117" s="260"/>
      <c r="L117" s="260"/>
      <c r="M117" s="260"/>
      <c r="N117" s="260"/>
      <c r="O117" s="260"/>
      <c r="P117" s="260"/>
      <c r="Q117" s="260"/>
      <c r="R117" s="260"/>
      <c r="S117" s="260"/>
      <c r="T117" s="260"/>
      <c r="U117" s="260"/>
      <c r="V117" s="260"/>
      <c r="W117" s="260"/>
      <c r="X117" s="260"/>
      <c r="Y117" s="260"/>
    </row>
    <row r="118" spans="1:25" x14ac:dyDescent="0.25">
      <c r="A118" s="260"/>
      <c r="B118" s="260"/>
      <c r="C118" s="260"/>
      <c r="D118" s="260"/>
      <c r="E118" s="260"/>
      <c r="F118" s="260"/>
      <c r="G118" s="260"/>
      <c r="H118" s="260"/>
      <c r="I118" s="260"/>
      <c r="J118" s="260"/>
      <c r="L118" s="260"/>
      <c r="M118" s="260"/>
      <c r="N118" s="260"/>
      <c r="O118" s="260"/>
      <c r="P118" s="260"/>
      <c r="Q118" s="260"/>
      <c r="R118" s="260"/>
      <c r="S118" s="260"/>
      <c r="T118" s="260"/>
      <c r="U118" s="260"/>
      <c r="V118" s="260"/>
      <c r="W118" s="260"/>
      <c r="X118" s="260"/>
      <c r="Y118" s="260"/>
    </row>
    <row r="119" spans="1:25" x14ac:dyDescent="0.25">
      <c r="A119" s="260"/>
      <c r="B119" s="260"/>
      <c r="C119" s="260"/>
      <c r="D119" s="260"/>
      <c r="E119" s="260"/>
      <c r="F119" s="260"/>
      <c r="G119" s="260"/>
      <c r="H119" s="260"/>
      <c r="I119" s="260"/>
      <c r="J119" s="260"/>
      <c r="L119" s="260"/>
      <c r="M119" s="260"/>
      <c r="N119" s="260"/>
      <c r="O119" s="260"/>
      <c r="P119" s="260"/>
      <c r="Q119" s="260"/>
      <c r="R119" s="260"/>
      <c r="S119" s="260"/>
      <c r="T119" s="260"/>
      <c r="U119" s="260"/>
      <c r="V119" s="260"/>
      <c r="W119" s="260"/>
      <c r="X119" s="260"/>
      <c r="Y119" s="260"/>
    </row>
    <row r="120" spans="1:25" x14ac:dyDescent="0.25">
      <c r="A120" s="260"/>
      <c r="B120" s="260"/>
      <c r="C120" s="260"/>
      <c r="D120" s="260"/>
      <c r="E120" s="260"/>
      <c r="F120" s="260"/>
      <c r="G120" s="260"/>
      <c r="H120" s="260"/>
      <c r="I120" s="260"/>
      <c r="J120" s="260"/>
      <c r="L120" s="260"/>
      <c r="M120" s="260"/>
      <c r="N120" s="260"/>
      <c r="O120" s="260"/>
      <c r="P120" s="260"/>
      <c r="Q120" s="260"/>
      <c r="R120" s="260"/>
      <c r="S120" s="260"/>
      <c r="T120" s="260"/>
      <c r="U120" s="260"/>
      <c r="V120" s="260"/>
      <c r="W120" s="260"/>
      <c r="X120" s="260"/>
      <c r="Y120" s="260"/>
    </row>
    <row r="121" spans="1:25" x14ac:dyDescent="0.25">
      <c r="A121" s="260"/>
      <c r="B121" s="260"/>
      <c r="C121" s="260"/>
      <c r="D121" s="260"/>
      <c r="E121" s="260"/>
      <c r="F121" s="260"/>
      <c r="G121" s="260"/>
      <c r="H121" s="260"/>
      <c r="I121" s="260"/>
      <c r="J121" s="260"/>
      <c r="L121" s="260"/>
      <c r="M121" s="260"/>
      <c r="N121" s="260"/>
      <c r="O121" s="260"/>
      <c r="P121" s="260"/>
      <c r="Q121" s="260"/>
      <c r="R121" s="260"/>
      <c r="S121" s="260"/>
      <c r="T121" s="260"/>
      <c r="U121" s="260"/>
      <c r="V121" s="260"/>
      <c r="W121" s="260"/>
      <c r="X121" s="260"/>
      <c r="Y121" s="260"/>
    </row>
    <row r="122" spans="1:25" x14ac:dyDescent="0.25">
      <c r="A122" s="260"/>
      <c r="B122" s="260"/>
      <c r="C122" s="260"/>
      <c r="D122" s="260"/>
      <c r="E122" s="260"/>
      <c r="F122" s="260"/>
      <c r="G122" s="260"/>
      <c r="H122" s="260"/>
      <c r="I122" s="260"/>
      <c r="J122" s="260"/>
      <c r="L122" s="260"/>
      <c r="M122" s="260"/>
      <c r="N122" s="260"/>
      <c r="O122" s="260"/>
      <c r="P122" s="260"/>
      <c r="Q122" s="260"/>
      <c r="R122" s="260"/>
      <c r="S122" s="260"/>
      <c r="T122" s="260"/>
      <c r="U122" s="260"/>
      <c r="V122" s="260"/>
      <c r="W122" s="260"/>
      <c r="X122" s="260"/>
      <c r="Y122" s="260"/>
    </row>
    <row r="123" spans="1:25" x14ac:dyDescent="0.25">
      <c r="A123" s="260"/>
      <c r="B123" s="260"/>
      <c r="C123" s="260"/>
      <c r="D123" s="260"/>
      <c r="E123" s="260"/>
      <c r="F123" s="260"/>
      <c r="G123" s="260"/>
      <c r="H123" s="260"/>
      <c r="I123" s="260"/>
      <c r="J123" s="260"/>
      <c r="L123" s="260"/>
      <c r="M123" s="260"/>
      <c r="N123" s="260"/>
      <c r="O123" s="260"/>
      <c r="P123" s="260"/>
      <c r="Q123" s="260"/>
      <c r="R123" s="260"/>
      <c r="S123" s="260"/>
      <c r="T123" s="260"/>
      <c r="U123" s="260"/>
      <c r="V123" s="260"/>
      <c r="W123" s="260"/>
      <c r="X123" s="260"/>
      <c r="Y123" s="260"/>
    </row>
    <row r="124" spans="1:25" x14ac:dyDescent="0.25">
      <c r="A124" s="260"/>
      <c r="B124" s="260"/>
      <c r="C124" s="260"/>
      <c r="D124" s="260"/>
      <c r="E124" s="260"/>
      <c r="F124" s="260"/>
      <c r="G124" s="260"/>
      <c r="H124" s="260"/>
      <c r="I124" s="260"/>
      <c r="J124" s="260"/>
      <c r="L124" s="260"/>
      <c r="M124" s="260"/>
      <c r="N124" s="260"/>
      <c r="O124" s="260"/>
      <c r="P124" s="260"/>
      <c r="Q124" s="260"/>
      <c r="R124" s="260"/>
      <c r="S124" s="260"/>
      <c r="T124" s="260"/>
      <c r="U124" s="260"/>
      <c r="V124" s="260"/>
      <c r="W124" s="260"/>
      <c r="X124" s="260"/>
      <c r="Y124" s="260"/>
    </row>
    <row r="125" spans="1:25" x14ac:dyDescent="0.25">
      <c r="A125" s="260"/>
      <c r="B125" s="260"/>
      <c r="C125" s="260"/>
      <c r="D125" s="260"/>
      <c r="E125" s="260"/>
      <c r="F125" s="260"/>
      <c r="G125" s="260"/>
      <c r="H125" s="260"/>
      <c r="I125" s="260"/>
      <c r="J125" s="260"/>
      <c r="L125" s="260"/>
      <c r="M125" s="260"/>
      <c r="N125" s="260"/>
      <c r="O125" s="260"/>
      <c r="P125" s="260"/>
      <c r="Q125" s="260"/>
      <c r="R125" s="260"/>
      <c r="S125" s="260"/>
      <c r="T125" s="260"/>
      <c r="U125" s="260"/>
      <c r="V125" s="260"/>
      <c r="W125" s="260"/>
      <c r="X125" s="260"/>
      <c r="Y125" s="260"/>
    </row>
    <row r="126" spans="1:25" x14ac:dyDescent="0.25">
      <c r="A126" s="260"/>
      <c r="B126" s="260"/>
      <c r="C126" s="260"/>
      <c r="D126" s="260"/>
      <c r="E126" s="260"/>
      <c r="F126" s="260"/>
      <c r="G126" s="260"/>
      <c r="H126" s="260"/>
      <c r="I126" s="260"/>
      <c r="J126" s="260"/>
      <c r="L126" s="260"/>
      <c r="M126" s="260"/>
      <c r="N126" s="260"/>
      <c r="O126" s="260"/>
      <c r="P126" s="260"/>
      <c r="Q126" s="260"/>
      <c r="R126" s="260"/>
      <c r="S126" s="260"/>
      <c r="T126" s="260"/>
      <c r="U126" s="260"/>
      <c r="V126" s="260"/>
      <c r="W126" s="260"/>
      <c r="X126" s="260"/>
      <c r="Y126" s="260"/>
    </row>
    <row r="127" spans="1:25" x14ac:dyDescent="0.25">
      <c r="A127" s="260"/>
      <c r="B127" s="260"/>
      <c r="C127" s="260"/>
      <c r="D127" s="260"/>
      <c r="E127" s="260"/>
      <c r="F127" s="260"/>
      <c r="G127" s="260"/>
      <c r="H127" s="260"/>
      <c r="I127" s="260"/>
      <c r="J127" s="260"/>
      <c r="L127" s="260"/>
      <c r="M127" s="260"/>
      <c r="N127" s="260"/>
      <c r="O127" s="260"/>
      <c r="P127" s="260"/>
      <c r="Q127" s="260"/>
      <c r="R127" s="260"/>
      <c r="S127" s="260"/>
      <c r="T127" s="260"/>
      <c r="U127" s="260"/>
      <c r="V127" s="260"/>
      <c r="W127" s="260"/>
      <c r="X127" s="260"/>
      <c r="Y127" s="260"/>
    </row>
    <row r="128" spans="1:25" x14ac:dyDescent="0.25">
      <c r="A128" s="260"/>
      <c r="B128" s="260"/>
      <c r="C128" s="260"/>
      <c r="D128" s="260"/>
      <c r="E128" s="260"/>
      <c r="F128" s="260"/>
      <c r="G128" s="260"/>
      <c r="H128" s="260"/>
      <c r="I128" s="260"/>
      <c r="J128" s="260"/>
      <c r="L128" s="260"/>
      <c r="M128" s="260"/>
      <c r="N128" s="260"/>
      <c r="O128" s="260"/>
      <c r="P128" s="260"/>
      <c r="Q128" s="260"/>
      <c r="R128" s="260"/>
      <c r="S128" s="260"/>
      <c r="T128" s="260"/>
      <c r="U128" s="260"/>
      <c r="V128" s="260"/>
      <c r="W128" s="260"/>
      <c r="X128" s="260"/>
      <c r="Y128" s="260"/>
    </row>
    <row r="129" spans="1:25" x14ac:dyDescent="0.25">
      <c r="A129" s="260"/>
      <c r="B129" s="260"/>
      <c r="C129" s="260"/>
      <c r="D129" s="260"/>
      <c r="E129" s="260"/>
      <c r="F129" s="260"/>
      <c r="G129" s="260"/>
      <c r="H129" s="260"/>
      <c r="I129" s="260"/>
      <c r="J129" s="260"/>
      <c r="L129" s="260"/>
      <c r="M129" s="260"/>
      <c r="N129" s="260"/>
      <c r="O129" s="260"/>
      <c r="P129" s="260"/>
      <c r="Q129" s="260"/>
      <c r="R129" s="260"/>
      <c r="S129" s="260"/>
      <c r="T129" s="260"/>
      <c r="U129" s="260"/>
      <c r="V129" s="260"/>
      <c r="W129" s="260"/>
      <c r="X129" s="260"/>
      <c r="Y129" s="260"/>
    </row>
    <row r="130" spans="1:25" x14ac:dyDescent="0.25">
      <c r="A130" s="260"/>
      <c r="B130" s="260"/>
      <c r="C130" s="260"/>
      <c r="D130" s="260"/>
      <c r="E130" s="260"/>
      <c r="F130" s="260"/>
      <c r="G130" s="260"/>
      <c r="H130" s="260"/>
      <c r="I130" s="260"/>
      <c r="J130" s="260"/>
      <c r="L130" s="260"/>
      <c r="M130" s="260"/>
      <c r="N130" s="260"/>
      <c r="O130" s="260"/>
      <c r="P130" s="260"/>
      <c r="Q130" s="260"/>
      <c r="R130" s="260"/>
      <c r="S130" s="260"/>
      <c r="T130" s="260"/>
      <c r="U130" s="260"/>
      <c r="V130" s="260"/>
      <c r="W130" s="260"/>
      <c r="X130" s="260"/>
      <c r="Y130" s="260"/>
    </row>
    <row r="131" spans="1:25" x14ac:dyDescent="0.25">
      <c r="A131" s="260"/>
      <c r="B131" s="260"/>
      <c r="C131" s="260"/>
      <c r="D131" s="260"/>
      <c r="E131" s="260"/>
      <c r="F131" s="260"/>
      <c r="G131" s="260"/>
      <c r="H131" s="260"/>
      <c r="I131" s="260"/>
      <c r="J131" s="260"/>
      <c r="L131" s="260"/>
      <c r="M131" s="260"/>
      <c r="N131" s="260"/>
      <c r="O131" s="260"/>
      <c r="P131" s="260"/>
      <c r="Q131" s="260"/>
      <c r="R131" s="260"/>
      <c r="S131" s="260"/>
      <c r="T131" s="260"/>
      <c r="U131" s="260"/>
      <c r="V131" s="260"/>
      <c r="W131" s="260"/>
      <c r="X131" s="260"/>
      <c r="Y131" s="260"/>
    </row>
    <row r="132" spans="1:25" x14ac:dyDescent="0.25">
      <c r="A132" s="260"/>
      <c r="B132" s="260"/>
      <c r="C132" s="260"/>
      <c r="D132" s="260"/>
      <c r="E132" s="260"/>
      <c r="F132" s="260"/>
      <c r="G132" s="260"/>
      <c r="H132" s="260"/>
      <c r="I132" s="260"/>
      <c r="J132" s="260"/>
      <c r="L132" s="260"/>
      <c r="M132" s="260"/>
      <c r="N132" s="260"/>
      <c r="O132" s="260"/>
      <c r="P132" s="260"/>
      <c r="Q132" s="260"/>
      <c r="R132" s="260"/>
      <c r="S132" s="260"/>
      <c r="T132" s="260"/>
      <c r="U132" s="260"/>
      <c r="V132" s="260"/>
      <c r="W132" s="260"/>
      <c r="X132" s="260"/>
      <c r="Y132" s="260"/>
    </row>
    <row r="133" spans="1:25" x14ac:dyDescent="0.25">
      <c r="A133" s="260"/>
      <c r="B133" s="260"/>
      <c r="C133" s="260"/>
      <c r="D133" s="260"/>
      <c r="E133" s="260"/>
      <c r="F133" s="260"/>
      <c r="G133" s="260"/>
      <c r="H133" s="260"/>
      <c r="I133" s="260"/>
      <c r="J133" s="260"/>
      <c r="L133" s="260"/>
      <c r="M133" s="260"/>
      <c r="N133" s="260"/>
      <c r="O133" s="260"/>
      <c r="P133" s="260"/>
      <c r="Q133" s="260"/>
      <c r="R133" s="260"/>
      <c r="S133" s="260"/>
      <c r="T133" s="260"/>
      <c r="U133" s="260"/>
      <c r="V133" s="260"/>
      <c r="W133" s="260"/>
      <c r="X133" s="260"/>
      <c r="Y133" s="260"/>
    </row>
    <row r="134" spans="1:25" x14ac:dyDescent="0.25">
      <c r="A134" s="260"/>
      <c r="B134" s="260"/>
      <c r="C134" s="260"/>
      <c r="D134" s="260"/>
      <c r="E134" s="260"/>
      <c r="F134" s="260"/>
      <c r="G134" s="260"/>
      <c r="H134" s="260"/>
      <c r="I134" s="260"/>
      <c r="J134" s="260"/>
      <c r="L134" s="260"/>
      <c r="M134" s="260"/>
      <c r="N134" s="260"/>
      <c r="O134" s="260"/>
      <c r="P134" s="260"/>
      <c r="Q134" s="260"/>
      <c r="R134" s="260"/>
      <c r="S134" s="260"/>
      <c r="T134" s="260"/>
      <c r="U134" s="260"/>
      <c r="V134" s="260"/>
      <c r="W134" s="260"/>
      <c r="X134" s="260"/>
      <c r="Y134" s="260"/>
    </row>
    <row r="135" spans="1:25" x14ac:dyDescent="0.25">
      <c r="A135" s="260"/>
      <c r="B135" s="260"/>
      <c r="C135" s="260"/>
      <c r="D135" s="260"/>
      <c r="E135" s="260"/>
      <c r="F135" s="260"/>
      <c r="G135" s="260"/>
      <c r="H135" s="260"/>
      <c r="I135" s="260"/>
      <c r="J135" s="260"/>
      <c r="L135" s="260"/>
      <c r="M135" s="260"/>
      <c r="N135" s="260"/>
      <c r="O135" s="260"/>
      <c r="P135" s="260"/>
      <c r="Q135" s="260"/>
      <c r="R135" s="260"/>
      <c r="S135" s="260"/>
      <c r="T135" s="260"/>
      <c r="U135" s="260"/>
      <c r="V135" s="260"/>
      <c r="W135" s="260"/>
      <c r="X135" s="260"/>
      <c r="Y135" s="260"/>
    </row>
    <row r="136" spans="1:25" x14ac:dyDescent="0.25">
      <c r="A136" s="260"/>
      <c r="B136" s="260"/>
      <c r="C136" s="260"/>
      <c r="D136" s="260"/>
      <c r="E136" s="260"/>
      <c r="F136" s="260"/>
      <c r="G136" s="260"/>
      <c r="H136" s="260"/>
      <c r="I136" s="260"/>
      <c r="J136" s="260"/>
      <c r="L136" s="260"/>
      <c r="M136" s="260"/>
      <c r="N136" s="260"/>
      <c r="O136" s="260"/>
      <c r="P136" s="260"/>
      <c r="Q136" s="260"/>
      <c r="R136" s="260"/>
      <c r="S136" s="260"/>
      <c r="T136" s="260"/>
      <c r="U136" s="260"/>
      <c r="V136" s="260"/>
      <c r="W136" s="260"/>
      <c r="X136" s="260"/>
      <c r="Y136" s="260"/>
    </row>
    <row r="137" spans="1:25" x14ac:dyDescent="0.25">
      <c r="A137" s="260"/>
      <c r="B137" s="260"/>
      <c r="C137" s="260"/>
      <c r="D137" s="260"/>
      <c r="E137" s="260"/>
      <c r="F137" s="260"/>
      <c r="G137" s="260"/>
      <c r="H137" s="260"/>
      <c r="I137" s="260"/>
      <c r="J137" s="260"/>
      <c r="L137" s="260"/>
      <c r="M137" s="260"/>
      <c r="N137" s="260"/>
      <c r="O137" s="260"/>
      <c r="P137" s="260"/>
      <c r="Q137" s="260"/>
      <c r="R137" s="260"/>
      <c r="S137" s="260"/>
      <c r="T137" s="260"/>
      <c r="U137" s="260"/>
      <c r="V137" s="260"/>
      <c r="W137" s="260"/>
      <c r="X137" s="260"/>
      <c r="Y137" s="260"/>
    </row>
    <row r="138" spans="1:25" x14ac:dyDescent="0.25">
      <c r="A138" s="260"/>
      <c r="B138" s="260"/>
      <c r="C138" s="260"/>
      <c r="D138" s="260"/>
      <c r="E138" s="260"/>
      <c r="F138" s="260"/>
      <c r="G138" s="260"/>
      <c r="H138" s="260"/>
      <c r="I138" s="260"/>
      <c r="J138" s="260"/>
      <c r="L138" s="260"/>
      <c r="M138" s="260"/>
      <c r="N138" s="260"/>
      <c r="O138" s="260"/>
      <c r="P138" s="260"/>
      <c r="Q138" s="260"/>
      <c r="R138" s="260"/>
      <c r="S138" s="260"/>
      <c r="T138" s="260"/>
      <c r="U138" s="260"/>
      <c r="V138" s="260"/>
      <c r="W138" s="260"/>
      <c r="X138" s="260"/>
      <c r="Y138" s="260"/>
    </row>
    <row r="139" spans="1:25" x14ac:dyDescent="0.25">
      <c r="A139" s="260"/>
      <c r="B139" s="260"/>
      <c r="C139" s="260"/>
      <c r="D139" s="260"/>
      <c r="E139" s="260"/>
      <c r="F139" s="260"/>
      <c r="G139" s="260"/>
      <c r="H139" s="260"/>
      <c r="I139" s="260"/>
      <c r="J139" s="260"/>
      <c r="L139" s="260"/>
      <c r="M139" s="260"/>
      <c r="N139" s="260"/>
      <c r="O139" s="260"/>
      <c r="P139" s="260"/>
      <c r="Q139" s="260"/>
      <c r="R139" s="260"/>
      <c r="S139" s="260"/>
      <c r="T139" s="260"/>
      <c r="U139" s="260"/>
      <c r="V139" s="260"/>
      <c r="W139" s="260"/>
      <c r="X139" s="260"/>
      <c r="Y139" s="260"/>
    </row>
    <row r="140" spans="1:25" x14ac:dyDescent="0.25">
      <c r="A140" s="260"/>
      <c r="B140" s="260"/>
      <c r="C140" s="260"/>
      <c r="D140" s="260"/>
      <c r="E140" s="260"/>
      <c r="F140" s="260"/>
      <c r="G140" s="260"/>
      <c r="H140" s="260"/>
      <c r="I140" s="260"/>
      <c r="J140" s="260"/>
      <c r="L140" s="260"/>
      <c r="M140" s="260"/>
      <c r="N140" s="260"/>
      <c r="O140" s="260"/>
      <c r="P140" s="260"/>
      <c r="Q140" s="260"/>
      <c r="R140" s="260"/>
      <c r="S140" s="260"/>
      <c r="T140" s="260"/>
      <c r="U140" s="260"/>
      <c r="V140" s="260"/>
      <c r="W140" s="260"/>
      <c r="X140" s="260"/>
      <c r="Y140" s="260"/>
    </row>
    <row r="141" spans="1:25" x14ac:dyDescent="0.25">
      <c r="A141" s="260"/>
      <c r="B141" s="260"/>
      <c r="C141" s="260"/>
      <c r="D141" s="260"/>
      <c r="E141" s="260"/>
      <c r="F141" s="260"/>
      <c r="G141" s="260"/>
      <c r="H141" s="260"/>
      <c r="I141" s="260"/>
      <c r="J141" s="260"/>
      <c r="L141" s="260"/>
      <c r="M141" s="260"/>
      <c r="N141" s="260"/>
      <c r="O141" s="260"/>
      <c r="P141" s="260"/>
      <c r="Q141" s="260"/>
      <c r="R141" s="260"/>
      <c r="S141" s="260"/>
      <c r="T141" s="260"/>
      <c r="U141" s="260"/>
      <c r="V141" s="260"/>
      <c r="W141" s="260"/>
      <c r="X141" s="260"/>
      <c r="Y141" s="260"/>
    </row>
    <row r="142" spans="1:25" x14ac:dyDescent="0.25">
      <c r="A142" s="260"/>
      <c r="B142" s="260"/>
      <c r="C142" s="260"/>
      <c r="D142" s="260"/>
      <c r="E142" s="260"/>
      <c r="F142" s="260"/>
      <c r="G142" s="260"/>
      <c r="H142" s="260"/>
      <c r="I142" s="260"/>
      <c r="J142" s="260"/>
      <c r="L142" s="260"/>
      <c r="M142" s="260"/>
      <c r="N142" s="260"/>
      <c r="O142" s="260"/>
      <c r="P142" s="260"/>
      <c r="Q142" s="260"/>
      <c r="R142" s="260"/>
      <c r="S142" s="260"/>
      <c r="T142" s="260"/>
      <c r="U142" s="260"/>
      <c r="V142" s="260"/>
      <c r="W142" s="260"/>
      <c r="X142" s="260"/>
      <c r="Y142" s="260"/>
    </row>
    <row r="143" spans="1:25" x14ac:dyDescent="0.25">
      <c r="A143" s="260"/>
      <c r="B143" s="260"/>
      <c r="C143" s="260"/>
      <c r="D143" s="260"/>
      <c r="E143" s="260"/>
      <c r="F143" s="260"/>
      <c r="G143" s="260"/>
      <c r="H143" s="260"/>
      <c r="I143" s="260"/>
      <c r="J143" s="260"/>
      <c r="L143" s="260"/>
      <c r="M143" s="260"/>
      <c r="N143" s="260"/>
      <c r="O143" s="260"/>
      <c r="P143" s="260"/>
      <c r="Q143" s="260"/>
      <c r="R143" s="260"/>
      <c r="S143" s="260"/>
      <c r="T143" s="260"/>
      <c r="U143" s="260"/>
      <c r="V143" s="260"/>
      <c r="W143" s="260"/>
      <c r="X143" s="260"/>
      <c r="Y143" s="260"/>
    </row>
    <row r="144" spans="1:25" x14ac:dyDescent="0.25">
      <c r="A144" s="260"/>
      <c r="B144" s="260"/>
      <c r="C144" s="260"/>
      <c r="D144" s="260"/>
      <c r="E144" s="260"/>
      <c r="F144" s="260"/>
      <c r="G144" s="260"/>
      <c r="H144" s="260"/>
      <c r="I144" s="260"/>
      <c r="J144" s="260"/>
      <c r="L144" s="260"/>
      <c r="M144" s="260"/>
      <c r="N144" s="260"/>
      <c r="O144" s="260"/>
      <c r="P144" s="260"/>
      <c r="Q144" s="260"/>
      <c r="R144" s="260"/>
      <c r="S144" s="260"/>
      <c r="T144" s="260"/>
      <c r="U144" s="260"/>
      <c r="V144" s="260"/>
      <c r="W144" s="260"/>
      <c r="X144" s="260"/>
      <c r="Y144" s="260"/>
    </row>
    <row r="145" spans="1:25" x14ac:dyDescent="0.25">
      <c r="A145" s="260"/>
      <c r="B145" s="260"/>
      <c r="C145" s="260"/>
      <c r="D145" s="260"/>
      <c r="E145" s="260"/>
      <c r="F145" s="260"/>
      <c r="G145" s="260"/>
      <c r="H145" s="260"/>
      <c r="I145" s="260"/>
      <c r="J145" s="260"/>
      <c r="L145" s="260"/>
      <c r="M145" s="260"/>
      <c r="N145" s="260"/>
      <c r="O145" s="260"/>
      <c r="P145" s="260"/>
      <c r="Q145" s="260"/>
      <c r="R145" s="260"/>
      <c r="S145" s="260"/>
      <c r="T145" s="260"/>
      <c r="U145" s="260"/>
      <c r="V145" s="260"/>
      <c r="W145" s="260"/>
      <c r="X145" s="260"/>
      <c r="Y145" s="260"/>
    </row>
    <row r="146" spans="1:25" x14ac:dyDescent="0.25">
      <c r="A146" s="260"/>
      <c r="B146" s="260"/>
      <c r="C146" s="260"/>
      <c r="D146" s="260"/>
      <c r="E146" s="260"/>
      <c r="F146" s="260"/>
      <c r="G146" s="260"/>
      <c r="H146" s="260"/>
      <c r="I146" s="260"/>
      <c r="J146" s="260"/>
      <c r="L146" s="260"/>
      <c r="M146" s="260"/>
      <c r="N146" s="260"/>
      <c r="O146" s="260"/>
      <c r="P146" s="260"/>
      <c r="Q146" s="260"/>
      <c r="R146" s="260"/>
      <c r="S146" s="260"/>
      <c r="T146" s="260"/>
      <c r="U146" s="260"/>
      <c r="V146" s="260"/>
      <c r="W146" s="260"/>
      <c r="X146" s="260"/>
      <c r="Y146" s="260"/>
    </row>
    <row r="147" spans="1:25" x14ac:dyDescent="0.25">
      <c r="A147" s="260"/>
      <c r="B147" s="260"/>
      <c r="C147" s="260"/>
      <c r="D147" s="260"/>
      <c r="E147" s="260"/>
      <c r="F147" s="260"/>
      <c r="G147" s="260"/>
      <c r="H147" s="260"/>
      <c r="I147" s="260"/>
      <c r="J147" s="260"/>
      <c r="L147" s="260"/>
      <c r="M147" s="260"/>
      <c r="N147" s="260"/>
      <c r="O147" s="260"/>
      <c r="P147" s="260"/>
      <c r="Q147" s="260"/>
      <c r="R147" s="260"/>
      <c r="S147" s="260"/>
      <c r="T147" s="260"/>
      <c r="U147" s="260"/>
      <c r="V147" s="260"/>
      <c r="W147" s="260"/>
      <c r="X147" s="260"/>
      <c r="Y147" s="260"/>
    </row>
    <row r="148" spans="1:25" x14ac:dyDescent="0.25">
      <c r="A148" s="260"/>
      <c r="B148" s="260"/>
      <c r="C148" s="260"/>
      <c r="D148" s="260"/>
      <c r="E148" s="260"/>
      <c r="F148" s="260"/>
      <c r="G148" s="260"/>
      <c r="H148" s="260"/>
      <c r="I148" s="260"/>
      <c r="J148" s="260"/>
      <c r="L148" s="260"/>
      <c r="M148" s="260"/>
      <c r="N148" s="260"/>
      <c r="O148" s="260"/>
      <c r="P148" s="260"/>
      <c r="Q148" s="260"/>
      <c r="R148" s="260"/>
      <c r="S148" s="260"/>
      <c r="T148" s="260"/>
      <c r="U148" s="260"/>
      <c r="V148" s="260"/>
      <c r="W148" s="260"/>
      <c r="X148" s="260"/>
      <c r="Y148" s="260"/>
    </row>
    <row r="149" spans="1:25" x14ac:dyDescent="0.25">
      <c r="A149" s="260"/>
    </row>
    <row r="150" spans="1:25" x14ac:dyDescent="0.25">
      <c r="A150" s="260"/>
    </row>
    <row r="151" spans="1:25" x14ac:dyDescent="0.25">
      <c r="A151" s="260"/>
    </row>
    <row r="152" spans="1:25" x14ac:dyDescent="0.25">
      <c r="A152" s="260"/>
    </row>
    <row r="153" spans="1:25" x14ac:dyDescent="0.25">
      <c r="A153" s="260"/>
    </row>
    <row r="154" spans="1:25" x14ac:dyDescent="0.25">
      <c r="A154" s="260"/>
    </row>
    <row r="155" spans="1:25" x14ac:dyDescent="0.25">
      <c r="A155" s="260"/>
    </row>
    <row r="156" spans="1:25" x14ac:dyDescent="0.25">
      <c r="A156" s="260"/>
    </row>
    <row r="157" spans="1:25" x14ac:dyDescent="0.25">
      <c r="A157" s="260"/>
    </row>
    <row r="158" spans="1:25" x14ac:dyDescent="0.25">
      <c r="A158" s="260"/>
    </row>
    <row r="159" spans="1:25" x14ac:dyDescent="0.25">
      <c r="A159" s="260"/>
    </row>
    <row r="160" spans="1:25" x14ac:dyDescent="0.25">
      <c r="A160" s="260"/>
    </row>
    <row r="161" spans="1:1" x14ac:dyDescent="0.25">
      <c r="A161" s="260"/>
    </row>
    <row r="162" spans="1:1" x14ac:dyDescent="0.25">
      <c r="A162" s="260"/>
    </row>
    <row r="163" spans="1:1" x14ac:dyDescent="0.25">
      <c r="A163" s="260"/>
    </row>
    <row r="164" spans="1:1" x14ac:dyDescent="0.25">
      <c r="A164" s="260"/>
    </row>
    <row r="165" spans="1:1" x14ac:dyDescent="0.25">
      <c r="A165" s="260"/>
    </row>
    <row r="166" spans="1:1" x14ac:dyDescent="0.25">
      <c r="A166" s="260"/>
    </row>
    <row r="167" spans="1:1" x14ac:dyDescent="0.25">
      <c r="A167" s="260"/>
    </row>
    <row r="168" spans="1:1" x14ac:dyDescent="0.25">
      <c r="A168" s="260"/>
    </row>
    <row r="169" spans="1:1" x14ac:dyDescent="0.25">
      <c r="A169" s="260"/>
    </row>
    <row r="170" spans="1:1" x14ac:dyDescent="0.25">
      <c r="A170" s="260"/>
    </row>
    <row r="171" spans="1:1" x14ac:dyDescent="0.25">
      <c r="A171" s="260"/>
    </row>
    <row r="172" spans="1:1" x14ac:dyDescent="0.25">
      <c r="A172" s="260"/>
    </row>
    <row r="173" spans="1:1" x14ac:dyDescent="0.25">
      <c r="A173" s="260"/>
    </row>
    <row r="174" spans="1:1" x14ac:dyDescent="0.25">
      <c r="A174" s="260"/>
    </row>
    <row r="175" spans="1:1" x14ac:dyDescent="0.25">
      <c r="A175" s="260"/>
    </row>
    <row r="176" spans="1:1" x14ac:dyDescent="0.25">
      <c r="A176" s="260"/>
    </row>
    <row r="177" spans="1:1" x14ac:dyDescent="0.25">
      <c r="A177" s="260"/>
    </row>
    <row r="178" spans="1:1" x14ac:dyDescent="0.25">
      <c r="A178" s="260"/>
    </row>
    <row r="179" spans="1:1" x14ac:dyDescent="0.25">
      <c r="A179" s="260"/>
    </row>
    <row r="180" spans="1:1" x14ac:dyDescent="0.25">
      <c r="A180" s="260"/>
    </row>
    <row r="181" spans="1:1" x14ac:dyDescent="0.25">
      <c r="A181" s="260"/>
    </row>
    <row r="182" spans="1:1" x14ac:dyDescent="0.25">
      <c r="A182" s="260"/>
    </row>
    <row r="183" spans="1:1" x14ac:dyDescent="0.25">
      <c r="A183" s="260"/>
    </row>
    <row r="184" spans="1:1" x14ac:dyDescent="0.25">
      <c r="A184" s="260"/>
    </row>
    <row r="185" spans="1:1" x14ac:dyDescent="0.25">
      <c r="A185" s="260"/>
    </row>
    <row r="186" spans="1:1" x14ac:dyDescent="0.25">
      <c r="A186" s="260"/>
    </row>
    <row r="187" spans="1:1" x14ac:dyDescent="0.25">
      <c r="A187" s="260"/>
    </row>
    <row r="188" spans="1:1" x14ac:dyDescent="0.25">
      <c r="A188" s="260"/>
    </row>
    <row r="189" spans="1:1" x14ac:dyDescent="0.25">
      <c r="A189" s="260"/>
    </row>
    <row r="190" spans="1:1" x14ac:dyDescent="0.25">
      <c r="A190" s="260"/>
    </row>
    <row r="191" spans="1:1" x14ac:dyDescent="0.25">
      <c r="A191" s="260"/>
    </row>
    <row r="192" spans="1:1" x14ac:dyDescent="0.25">
      <c r="A192" s="260"/>
    </row>
    <row r="193" spans="1:1" x14ac:dyDescent="0.25">
      <c r="A193" s="260"/>
    </row>
    <row r="194" spans="1:1" x14ac:dyDescent="0.25">
      <c r="A194" s="260"/>
    </row>
    <row r="195" spans="1:1" x14ac:dyDescent="0.25">
      <c r="A195" s="260"/>
    </row>
    <row r="196" spans="1:1" x14ac:dyDescent="0.25">
      <c r="A196" s="260"/>
    </row>
  </sheetData>
  <sortState ref="O2:O44">
    <sortCondition ref="O1"/>
  </sortState>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410"/>
  <sheetViews>
    <sheetView workbookViewId="0">
      <selection activeCell="K51" sqref="K51"/>
    </sheetView>
  </sheetViews>
  <sheetFormatPr defaultRowHeight="15" x14ac:dyDescent="0.25"/>
  <sheetData>
    <row r="1" spans="1:2" x14ac:dyDescent="0.25">
      <c r="A1" t="s">
        <v>197</v>
      </c>
      <c r="B1" t="s">
        <v>1006</v>
      </c>
    </row>
    <row r="2" spans="1:2" x14ac:dyDescent="0.25">
      <c r="A2" t="s">
        <v>1036</v>
      </c>
      <c r="B2" t="s">
        <v>203</v>
      </c>
    </row>
    <row r="3" spans="1:2" x14ac:dyDescent="0.25">
      <c r="A3" t="s">
        <v>330</v>
      </c>
      <c r="B3" t="s">
        <v>202</v>
      </c>
    </row>
    <row r="4" spans="1:2" x14ac:dyDescent="0.25">
      <c r="A4" t="s">
        <v>331</v>
      </c>
      <c r="B4" t="s">
        <v>207</v>
      </c>
    </row>
    <row r="5" spans="1:2" x14ac:dyDescent="0.25">
      <c r="A5" t="s">
        <v>1037</v>
      </c>
      <c r="B5" t="s">
        <v>205</v>
      </c>
    </row>
    <row r="6" spans="1:2" x14ac:dyDescent="0.25">
      <c r="A6" t="s">
        <v>1038</v>
      </c>
      <c r="B6" t="s">
        <v>205</v>
      </c>
    </row>
    <row r="7" spans="1:2" x14ac:dyDescent="0.25">
      <c r="A7" t="s">
        <v>1039</v>
      </c>
      <c r="B7" t="s">
        <v>208</v>
      </c>
    </row>
    <row r="8" spans="1:2" x14ac:dyDescent="0.25">
      <c r="A8" t="s">
        <v>1040</v>
      </c>
      <c r="B8" t="s">
        <v>204</v>
      </c>
    </row>
    <row r="9" spans="1:2" x14ac:dyDescent="0.25">
      <c r="A9" t="s">
        <v>1041</v>
      </c>
      <c r="B9" t="s">
        <v>205</v>
      </c>
    </row>
    <row r="10" spans="1:2" x14ac:dyDescent="0.25">
      <c r="A10" t="s">
        <v>1042</v>
      </c>
      <c r="B10" t="s">
        <v>205</v>
      </c>
    </row>
    <row r="11" spans="1:2" x14ac:dyDescent="0.25">
      <c r="A11" t="s">
        <v>1043</v>
      </c>
      <c r="B11" t="s">
        <v>209</v>
      </c>
    </row>
    <row r="12" spans="1:2" x14ac:dyDescent="0.25">
      <c r="A12" t="s">
        <v>1044</v>
      </c>
      <c r="B12" t="s">
        <v>205</v>
      </c>
    </row>
    <row r="13" spans="1:2" x14ac:dyDescent="0.25">
      <c r="A13" t="s">
        <v>1045</v>
      </c>
      <c r="B13" t="s">
        <v>205</v>
      </c>
    </row>
    <row r="14" spans="1:2" x14ac:dyDescent="0.25">
      <c r="A14" t="s">
        <v>1046</v>
      </c>
      <c r="B14" t="s">
        <v>206</v>
      </c>
    </row>
    <row r="15" spans="1:2" x14ac:dyDescent="0.25">
      <c r="A15" t="s">
        <v>1047</v>
      </c>
      <c r="B15" t="s">
        <v>202</v>
      </c>
    </row>
    <row r="16" spans="1:2" x14ac:dyDescent="0.25">
      <c r="A16" t="s">
        <v>1048</v>
      </c>
      <c r="B16" t="s">
        <v>205</v>
      </c>
    </row>
    <row r="17" spans="1:2" x14ac:dyDescent="0.25">
      <c r="A17" t="s">
        <v>1049</v>
      </c>
      <c r="B17" t="s">
        <v>210</v>
      </c>
    </row>
    <row r="18" spans="1:2" x14ac:dyDescent="0.25">
      <c r="A18" t="s">
        <v>1050</v>
      </c>
      <c r="B18" t="s">
        <v>205</v>
      </c>
    </row>
    <row r="19" spans="1:2" x14ac:dyDescent="0.25">
      <c r="A19" t="s">
        <v>1051</v>
      </c>
      <c r="B19" t="s">
        <v>1052</v>
      </c>
    </row>
    <row r="20" spans="1:2" x14ac:dyDescent="0.25">
      <c r="A20" t="s">
        <v>1053</v>
      </c>
      <c r="B20" t="s">
        <v>210</v>
      </c>
    </row>
    <row r="21" spans="1:2" x14ac:dyDescent="0.25">
      <c r="A21" t="s">
        <v>1054</v>
      </c>
      <c r="B21" t="s">
        <v>203</v>
      </c>
    </row>
    <row r="22" spans="1:2" x14ac:dyDescent="0.25">
      <c r="A22" t="s">
        <v>1055</v>
      </c>
      <c r="B22" t="s">
        <v>205</v>
      </c>
    </row>
    <row r="23" spans="1:2" x14ac:dyDescent="0.25">
      <c r="A23" t="s">
        <v>1056</v>
      </c>
      <c r="B23" t="s">
        <v>205</v>
      </c>
    </row>
    <row r="24" spans="1:2" x14ac:dyDescent="0.25">
      <c r="A24" t="s">
        <v>1057</v>
      </c>
      <c r="B24" t="s">
        <v>1052</v>
      </c>
    </row>
    <row r="25" spans="1:2" x14ac:dyDescent="0.25">
      <c r="A25" t="s">
        <v>1058</v>
      </c>
      <c r="B25" t="s">
        <v>1052</v>
      </c>
    </row>
    <row r="26" spans="1:2" x14ac:dyDescent="0.25">
      <c r="A26" t="s">
        <v>332</v>
      </c>
      <c r="B26" t="s">
        <v>207</v>
      </c>
    </row>
    <row r="27" spans="1:2" x14ac:dyDescent="0.25">
      <c r="A27" t="s">
        <v>1059</v>
      </c>
      <c r="B27" t="s">
        <v>203</v>
      </c>
    </row>
    <row r="28" spans="1:2" x14ac:dyDescent="0.25">
      <c r="A28" t="s">
        <v>1060</v>
      </c>
      <c r="B28" t="s">
        <v>203</v>
      </c>
    </row>
    <row r="29" spans="1:2" x14ac:dyDescent="0.25">
      <c r="A29" t="s">
        <v>334</v>
      </c>
      <c r="B29" t="s">
        <v>209</v>
      </c>
    </row>
    <row r="30" spans="1:2" x14ac:dyDescent="0.25">
      <c r="A30" t="s">
        <v>1061</v>
      </c>
      <c r="B30" t="s">
        <v>1052</v>
      </c>
    </row>
    <row r="31" spans="1:2" x14ac:dyDescent="0.25">
      <c r="A31" t="s">
        <v>1062</v>
      </c>
      <c r="B31" t="s">
        <v>209</v>
      </c>
    </row>
    <row r="32" spans="1:2" x14ac:dyDescent="0.25">
      <c r="A32" t="s">
        <v>336</v>
      </c>
      <c r="B32" t="s">
        <v>209</v>
      </c>
    </row>
    <row r="33" spans="1:2" x14ac:dyDescent="0.25">
      <c r="A33" t="s">
        <v>337</v>
      </c>
      <c r="B33" t="s">
        <v>210</v>
      </c>
    </row>
    <row r="34" spans="1:2" x14ac:dyDescent="0.25">
      <c r="A34" t="s">
        <v>338</v>
      </c>
      <c r="B34" t="s">
        <v>207</v>
      </c>
    </row>
    <row r="35" spans="1:2" x14ac:dyDescent="0.25">
      <c r="A35" t="s">
        <v>339</v>
      </c>
      <c r="B35" t="s">
        <v>210</v>
      </c>
    </row>
    <row r="36" spans="1:2" x14ac:dyDescent="0.25">
      <c r="A36" t="s">
        <v>340</v>
      </c>
      <c r="B36" t="s">
        <v>208</v>
      </c>
    </row>
    <row r="37" spans="1:2" x14ac:dyDescent="0.25">
      <c r="A37" t="s">
        <v>341</v>
      </c>
      <c r="B37" t="s">
        <v>203</v>
      </c>
    </row>
    <row r="38" spans="1:2" x14ac:dyDescent="0.25">
      <c r="A38" t="s">
        <v>343</v>
      </c>
      <c r="B38" t="s">
        <v>203</v>
      </c>
    </row>
    <row r="39" spans="1:2" x14ac:dyDescent="0.25">
      <c r="A39" t="s">
        <v>344</v>
      </c>
      <c r="B39" t="s">
        <v>201</v>
      </c>
    </row>
    <row r="40" spans="1:2" x14ac:dyDescent="0.25">
      <c r="A40" t="s">
        <v>345</v>
      </c>
      <c r="B40" t="s">
        <v>203</v>
      </c>
    </row>
    <row r="41" spans="1:2" x14ac:dyDescent="0.25">
      <c r="A41" t="s">
        <v>346</v>
      </c>
      <c r="B41" t="s">
        <v>203</v>
      </c>
    </row>
    <row r="42" spans="1:2" x14ac:dyDescent="0.25">
      <c r="A42" t="s">
        <v>348</v>
      </c>
      <c r="B42" t="s">
        <v>202</v>
      </c>
    </row>
    <row r="43" spans="1:2" x14ac:dyDescent="0.25">
      <c r="A43" t="s">
        <v>1063</v>
      </c>
      <c r="B43" t="s">
        <v>210</v>
      </c>
    </row>
    <row r="44" spans="1:2" x14ac:dyDescent="0.25">
      <c r="A44" t="s">
        <v>814</v>
      </c>
      <c r="B44" t="s">
        <v>205</v>
      </c>
    </row>
    <row r="45" spans="1:2" x14ac:dyDescent="0.25">
      <c r="A45" t="s">
        <v>815</v>
      </c>
      <c r="B45" t="s">
        <v>210</v>
      </c>
    </row>
    <row r="46" spans="1:2" x14ac:dyDescent="0.25">
      <c r="A46" t="s">
        <v>816</v>
      </c>
      <c r="B46" t="s">
        <v>207</v>
      </c>
    </row>
    <row r="47" spans="1:2" x14ac:dyDescent="0.25">
      <c r="A47" t="s">
        <v>1064</v>
      </c>
      <c r="B47" t="s">
        <v>210</v>
      </c>
    </row>
    <row r="48" spans="1:2" x14ac:dyDescent="0.25">
      <c r="A48" t="s">
        <v>1065</v>
      </c>
      <c r="B48" t="s">
        <v>210</v>
      </c>
    </row>
    <row r="49" spans="1:2" x14ac:dyDescent="0.25">
      <c r="A49" t="s">
        <v>1066</v>
      </c>
      <c r="B49" t="s">
        <v>203</v>
      </c>
    </row>
    <row r="50" spans="1:2" x14ac:dyDescent="0.25">
      <c r="A50" t="s">
        <v>349</v>
      </c>
      <c r="B50" t="s">
        <v>202</v>
      </c>
    </row>
    <row r="51" spans="1:2" x14ac:dyDescent="0.25">
      <c r="A51" t="s">
        <v>351</v>
      </c>
      <c r="B51" t="s">
        <v>210</v>
      </c>
    </row>
    <row r="52" spans="1:2" x14ac:dyDescent="0.25">
      <c r="A52" t="s">
        <v>353</v>
      </c>
      <c r="B52" t="s">
        <v>203</v>
      </c>
    </row>
    <row r="53" spans="1:2" x14ac:dyDescent="0.25">
      <c r="A53" t="s">
        <v>355</v>
      </c>
      <c r="B53" t="s">
        <v>202</v>
      </c>
    </row>
    <row r="54" spans="1:2" x14ac:dyDescent="0.25">
      <c r="A54" t="s">
        <v>357</v>
      </c>
      <c r="B54" t="s">
        <v>205</v>
      </c>
    </row>
    <row r="55" spans="1:2" x14ac:dyDescent="0.25">
      <c r="A55" t="s">
        <v>359</v>
      </c>
      <c r="B55" t="s">
        <v>205</v>
      </c>
    </row>
    <row r="56" spans="1:2" x14ac:dyDescent="0.25">
      <c r="A56" t="s">
        <v>360</v>
      </c>
      <c r="B56" t="s">
        <v>205</v>
      </c>
    </row>
    <row r="57" spans="1:2" x14ac:dyDescent="0.25">
      <c r="A57" t="s">
        <v>362</v>
      </c>
      <c r="B57" t="s">
        <v>207</v>
      </c>
    </row>
    <row r="58" spans="1:2" x14ac:dyDescent="0.25">
      <c r="A58" t="s">
        <v>364</v>
      </c>
      <c r="B58" t="s">
        <v>201</v>
      </c>
    </row>
    <row r="59" spans="1:2" x14ac:dyDescent="0.25">
      <c r="A59" t="s">
        <v>366</v>
      </c>
      <c r="B59" t="s">
        <v>201</v>
      </c>
    </row>
    <row r="60" spans="1:2" x14ac:dyDescent="0.25">
      <c r="A60" t="s">
        <v>368</v>
      </c>
      <c r="B60" t="s">
        <v>201</v>
      </c>
    </row>
    <row r="61" spans="1:2" x14ac:dyDescent="0.25">
      <c r="A61" t="s">
        <v>370</v>
      </c>
      <c r="B61" t="s">
        <v>1052</v>
      </c>
    </row>
    <row r="62" spans="1:2" x14ac:dyDescent="0.25">
      <c r="A62" t="s">
        <v>372</v>
      </c>
      <c r="B62" t="s">
        <v>1052</v>
      </c>
    </row>
    <row r="63" spans="1:2" x14ac:dyDescent="0.25">
      <c r="A63" t="s">
        <v>374</v>
      </c>
      <c r="B63" t="s">
        <v>202</v>
      </c>
    </row>
    <row r="64" spans="1:2" x14ac:dyDescent="0.25">
      <c r="A64" t="s">
        <v>376</v>
      </c>
      <c r="B64" t="s">
        <v>202</v>
      </c>
    </row>
    <row r="65" spans="1:2" x14ac:dyDescent="0.25">
      <c r="A65" t="s">
        <v>377</v>
      </c>
      <c r="B65" t="s">
        <v>202</v>
      </c>
    </row>
    <row r="66" spans="1:2" x14ac:dyDescent="0.25">
      <c r="A66" t="s">
        <v>378</v>
      </c>
      <c r="B66" t="s">
        <v>1067</v>
      </c>
    </row>
    <row r="67" spans="1:2" x14ac:dyDescent="0.25">
      <c r="A67" t="s">
        <v>817</v>
      </c>
      <c r="B67" t="s">
        <v>206</v>
      </c>
    </row>
    <row r="68" spans="1:2" x14ac:dyDescent="0.25">
      <c r="A68" t="s">
        <v>818</v>
      </c>
      <c r="B68" t="s">
        <v>202</v>
      </c>
    </row>
    <row r="69" spans="1:2" x14ac:dyDescent="0.25">
      <c r="A69" t="s">
        <v>819</v>
      </c>
      <c r="B69" t="s">
        <v>202</v>
      </c>
    </row>
    <row r="70" spans="1:2" x14ac:dyDescent="0.25">
      <c r="A70" t="s">
        <v>820</v>
      </c>
      <c r="B70" t="s">
        <v>203</v>
      </c>
    </row>
    <row r="71" spans="1:2" x14ac:dyDescent="0.25">
      <c r="A71" t="s">
        <v>380</v>
      </c>
      <c r="B71" t="s">
        <v>201</v>
      </c>
    </row>
    <row r="72" spans="1:2" x14ac:dyDescent="0.25">
      <c r="A72" t="s">
        <v>1068</v>
      </c>
      <c r="B72" t="s">
        <v>202</v>
      </c>
    </row>
    <row r="73" spans="1:2" x14ac:dyDescent="0.25">
      <c r="A73" t="s">
        <v>1069</v>
      </c>
      <c r="B73" t="s">
        <v>1052</v>
      </c>
    </row>
    <row r="74" spans="1:2" x14ac:dyDescent="0.25">
      <c r="A74" t="s">
        <v>1070</v>
      </c>
      <c r="B74" t="s">
        <v>205</v>
      </c>
    </row>
    <row r="75" spans="1:2" x14ac:dyDescent="0.25">
      <c r="A75" t="s">
        <v>1071</v>
      </c>
      <c r="B75" t="s">
        <v>205</v>
      </c>
    </row>
    <row r="76" spans="1:2" x14ac:dyDescent="0.25">
      <c r="A76" t="s">
        <v>1072</v>
      </c>
      <c r="B76" t="s">
        <v>202</v>
      </c>
    </row>
    <row r="77" spans="1:2" x14ac:dyDescent="0.25">
      <c r="A77" t="s">
        <v>382</v>
      </c>
      <c r="B77" t="s">
        <v>210</v>
      </c>
    </row>
    <row r="78" spans="1:2" x14ac:dyDescent="0.25">
      <c r="A78" t="s">
        <v>1073</v>
      </c>
      <c r="B78" t="s">
        <v>210</v>
      </c>
    </row>
    <row r="79" spans="1:2" x14ac:dyDescent="0.25">
      <c r="A79" t="s">
        <v>383</v>
      </c>
      <c r="B79" t="s">
        <v>201</v>
      </c>
    </row>
    <row r="80" spans="1:2" x14ac:dyDescent="0.25">
      <c r="A80" t="s">
        <v>385</v>
      </c>
      <c r="B80" t="s">
        <v>208</v>
      </c>
    </row>
    <row r="81" spans="1:2" x14ac:dyDescent="0.25">
      <c r="A81" t="s">
        <v>387</v>
      </c>
      <c r="B81" t="s">
        <v>208</v>
      </c>
    </row>
    <row r="82" spans="1:2" x14ac:dyDescent="0.25">
      <c r="A82" t="s">
        <v>1074</v>
      </c>
      <c r="B82" t="s">
        <v>202</v>
      </c>
    </row>
    <row r="83" spans="1:2" x14ac:dyDescent="0.25">
      <c r="A83" t="s">
        <v>389</v>
      </c>
      <c r="B83" t="s">
        <v>210</v>
      </c>
    </row>
    <row r="84" spans="1:2" x14ac:dyDescent="0.25">
      <c r="A84" t="s">
        <v>923</v>
      </c>
      <c r="B84" t="s">
        <v>210</v>
      </c>
    </row>
    <row r="85" spans="1:2" x14ac:dyDescent="0.25">
      <c r="A85" t="s">
        <v>821</v>
      </c>
      <c r="B85" t="s">
        <v>210</v>
      </c>
    </row>
    <row r="86" spans="1:2" x14ac:dyDescent="0.25">
      <c r="A86" t="s">
        <v>391</v>
      </c>
      <c r="B86" t="s">
        <v>210</v>
      </c>
    </row>
    <row r="87" spans="1:2" x14ac:dyDescent="0.25">
      <c r="A87" t="s">
        <v>1075</v>
      </c>
      <c r="B87" t="s">
        <v>203</v>
      </c>
    </row>
    <row r="88" spans="1:2" x14ac:dyDescent="0.25">
      <c r="A88" t="s">
        <v>1076</v>
      </c>
      <c r="B88" t="s">
        <v>205</v>
      </c>
    </row>
    <row r="89" spans="1:2" x14ac:dyDescent="0.25">
      <c r="A89" t="s">
        <v>1077</v>
      </c>
      <c r="B89" t="s">
        <v>205</v>
      </c>
    </row>
    <row r="90" spans="1:2" x14ac:dyDescent="0.25">
      <c r="A90" t="s">
        <v>1078</v>
      </c>
      <c r="B90" t="s">
        <v>205</v>
      </c>
    </row>
    <row r="91" spans="1:2" x14ac:dyDescent="0.25">
      <c r="A91" t="s">
        <v>1079</v>
      </c>
      <c r="B91" t="s">
        <v>202</v>
      </c>
    </row>
    <row r="92" spans="1:2" x14ac:dyDescent="0.25">
      <c r="A92" t="s">
        <v>392</v>
      </c>
      <c r="B92" t="s">
        <v>207</v>
      </c>
    </row>
    <row r="93" spans="1:2" x14ac:dyDescent="0.25">
      <c r="A93" t="s">
        <v>394</v>
      </c>
      <c r="B93" t="s">
        <v>202</v>
      </c>
    </row>
    <row r="94" spans="1:2" x14ac:dyDescent="0.25">
      <c r="A94" t="s">
        <v>396</v>
      </c>
      <c r="B94" t="s">
        <v>209</v>
      </c>
    </row>
    <row r="95" spans="1:2" x14ac:dyDescent="0.25">
      <c r="A95" t="s">
        <v>398</v>
      </c>
      <c r="B95" t="s">
        <v>203</v>
      </c>
    </row>
    <row r="96" spans="1:2" x14ac:dyDescent="0.25">
      <c r="A96" t="s">
        <v>399</v>
      </c>
      <c r="B96" t="s">
        <v>203</v>
      </c>
    </row>
    <row r="97" spans="1:2" x14ac:dyDescent="0.25">
      <c r="A97" t="s">
        <v>401</v>
      </c>
      <c r="B97" t="s">
        <v>206</v>
      </c>
    </row>
    <row r="98" spans="1:2" x14ac:dyDescent="0.25">
      <c r="A98" t="s">
        <v>403</v>
      </c>
      <c r="B98" t="s">
        <v>205</v>
      </c>
    </row>
    <row r="99" spans="1:2" x14ac:dyDescent="0.25">
      <c r="A99" t="s">
        <v>405</v>
      </c>
      <c r="B99" t="s">
        <v>205</v>
      </c>
    </row>
    <row r="100" spans="1:2" x14ac:dyDescent="0.25">
      <c r="A100" t="s">
        <v>406</v>
      </c>
      <c r="B100" t="s">
        <v>203</v>
      </c>
    </row>
    <row r="101" spans="1:2" x14ac:dyDescent="0.25">
      <c r="A101" t="s">
        <v>407</v>
      </c>
      <c r="B101" t="s">
        <v>205</v>
      </c>
    </row>
    <row r="102" spans="1:2" x14ac:dyDescent="0.25">
      <c r="A102" t="s">
        <v>1080</v>
      </c>
      <c r="B102" t="s">
        <v>204</v>
      </c>
    </row>
    <row r="103" spans="1:2" x14ac:dyDescent="0.25">
      <c r="A103" t="s">
        <v>409</v>
      </c>
      <c r="B103" t="s">
        <v>207</v>
      </c>
    </row>
    <row r="104" spans="1:2" x14ac:dyDescent="0.25">
      <c r="A104" t="s">
        <v>1081</v>
      </c>
      <c r="B104" t="s">
        <v>205</v>
      </c>
    </row>
    <row r="105" spans="1:2" x14ac:dyDescent="0.25">
      <c r="A105" t="s">
        <v>1082</v>
      </c>
      <c r="B105" t="s">
        <v>207</v>
      </c>
    </row>
    <row r="106" spans="1:2" x14ac:dyDescent="0.25">
      <c r="A106" t="s">
        <v>410</v>
      </c>
      <c r="B106" t="s">
        <v>201</v>
      </c>
    </row>
    <row r="107" spans="1:2" x14ac:dyDescent="0.25">
      <c r="A107" t="s">
        <v>411</v>
      </c>
      <c r="B107" t="s">
        <v>208</v>
      </c>
    </row>
    <row r="108" spans="1:2" x14ac:dyDescent="0.25">
      <c r="A108" t="s">
        <v>1083</v>
      </c>
      <c r="B108" t="s">
        <v>210</v>
      </c>
    </row>
    <row r="109" spans="1:2" x14ac:dyDescent="0.25">
      <c r="A109" t="s">
        <v>412</v>
      </c>
      <c r="B109" t="s">
        <v>206</v>
      </c>
    </row>
    <row r="110" spans="1:2" x14ac:dyDescent="0.25">
      <c r="A110" t="s">
        <v>1084</v>
      </c>
      <c r="B110" t="s">
        <v>1052</v>
      </c>
    </row>
    <row r="111" spans="1:2" x14ac:dyDescent="0.25">
      <c r="A111" t="s">
        <v>1085</v>
      </c>
      <c r="B111" t="s">
        <v>203</v>
      </c>
    </row>
    <row r="112" spans="1:2" x14ac:dyDescent="0.25">
      <c r="A112" t="s">
        <v>1086</v>
      </c>
      <c r="B112" t="s">
        <v>205</v>
      </c>
    </row>
    <row r="113" spans="1:2" x14ac:dyDescent="0.25">
      <c r="A113" t="s">
        <v>1087</v>
      </c>
      <c r="B113" t="s">
        <v>203</v>
      </c>
    </row>
    <row r="114" spans="1:2" x14ac:dyDescent="0.25">
      <c r="A114" t="s">
        <v>1088</v>
      </c>
      <c r="B114" t="s">
        <v>209</v>
      </c>
    </row>
    <row r="115" spans="1:2" x14ac:dyDescent="0.25">
      <c r="A115" t="s">
        <v>1089</v>
      </c>
      <c r="B115" t="s">
        <v>203</v>
      </c>
    </row>
    <row r="116" spans="1:2" x14ac:dyDescent="0.25">
      <c r="A116" t="s">
        <v>1090</v>
      </c>
      <c r="B116" t="s">
        <v>205</v>
      </c>
    </row>
    <row r="117" spans="1:2" x14ac:dyDescent="0.25">
      <c r="A117" t="s">
        <v>1091</v>
      </c>
      <c r="B117" t="s">
        <v>203</v>
      </c>
    </row>
    <row r="118" spans="1:2" x14ac:dyDescent="0.25">
      <c r="A118" t="s">
        <v>413</v>
      </c>
      <c r="B118" t="s">
        <v>206</v>
      </c>
    </row>
    <row r="119" spans="1:2" x14ac:dyDescent="0.25">
      <c r="A119" t="s">
        <v>414</v>
      </c>
      <c r="B119" t="s">
        <v>1067</v>
      </c>
    </row>
    <row r="120" spans="1:2" x14ac:dyDescent="0.25">
      <c r="A120" t="s">
        <v>415</v>
      </c>
      <c r="B120" t="s">
        <v>203</v>
      </c>
    </row>
    <row r="121" spans="1:2" x14ac:dyDescent="0.25">
      <c r="A121" t="s">
        <v>416</v>
      </c>
      <c r="B121" t="s">
        <v>205</v>
      </c>
    </row>
    <row r="122" spans="1:2" x14ac:dyDescent="0.25">
      <c r="A122" t="s">
        <v>417</v>
      </c>
      <c r="B122" t="s">
        <v>209</v>
      </c>
    </row>
    <row r="123" spans="1:2" x14ac:dyDescent="0.25">
      <c r="A123" t="s">
        <v>419</v>
      </c>
      <c r="B123" t="s">
        <v>202</v>
      </c>
    </row>
    <row r="124" spans="1:2" x14ac:dyDescent="0.25">
      <c r="A124" t="s">
        <v>1092</v>
      </c>
      <c r="B124" t="s">
        <v>206</v>
      </c>
    </row>
    <row r="125" spans="1:2" x14ac:dyDescent="0.25">
      <c r="A125" t="s">
        <v>1093</v>
      </c>
      <c r="B125" t="s">
        <v>209</v>
      </c>
    </row>
    <row r="126" spans="1:2" x14ac:dyDescent="0.25">
      <c r="A126" t="s">
        <v>1094</v>
      </c>
      <c r="B126" t="s">
        <v>205</v>
      </c>
    </row>
    <row r="127" spans="1:2" x14ac:dyDescent="0.25">
      <c r="A127" t="s">
        <v>420</v>
      </c>
      <c r="B127" t="s">
        <v>202</v>
      </c>
    </row>
    <row r="128" spans="1:2" x14ac:dyDescent="0.25">
      <c r="A128" t="s">
        <v>422</v>
      </c>
      <c r="B128" t="s">
        <v>201</v>
      </c>
    </row>
    <row r="129" spans="1:2" x14ac:dyDescent="0.25">
      <c r="A129" t="s">
        <v>423</v>
      </c>
      <c r="B129" t="s">
        <v>206</v>
      </c>
    </row>
    <row r="130" spans="1:2" x14ac:dyDescent="0.25">
      <c r="A130" t="s">
        <v>425</v>
      </c>
      <c r="B130" t="s">
        <v>209</v>
      </c>
    </row>
    <row r="131" spans="1:2" x14ac:dyDescent="0.25">
      <c r="A131" t="s">
        <v>427</v>
      </c>
      <c r="B131" t="s">
        <v>209</v>
      </c>
    </row>
    <row r="132" spans="1:2" x14ac:dyDescent="0.25">
      <c r="A132" t="s">
        <v>428</v>
      </c>
      <c r="B132" t="s">
        <v>202</v>
      </c>
    </row>
    <row r="133" spans="1:2" x14ac:dyDescent="0.25">
      <c r="A133" t="s">
        <v>429</v>
      </c>
      <c r="B133" t="s">
        <v>207</v>
      </c>
    </row>
    <row r="134" spans="1:2" x14ac:dyDescent="0.25">
      <c r="A134" t="s">
        <v>1095</v>
      </c>
      <c r="B134" t="s">
        <v>209</v>
      </c>
    </row>
    <row r="135" spans="1:2" x14ac:dyDescent="0.25">
      <c r="A135" t="s">
        <v>431</v>
      </c>
      <c r="B135" t="s">
        <v>209</v>
      </c>
    </row>
    <row r="136" spans="1:2" x14ac:dyDescent="0.25">
      <c r="A136" t="s">
        <v>1096</v>
      </c>
      <c r="B136" t="s">
        <v>210</v>
      </c>
    </row>
    <row r="137" spans="1:2" x14ac:dyDescent="0.25">
      <c r="A137" t="s">
        <v>1097</v>
      </c>
      <c r="B137" t="s">
        <v>202</v>
      </c>
    </row>
    <row r="138" spans="1:2" x14ac:dyDescent="0.25">
      <c r="A138" t="s">
        <v>1098</v>
      </c>
      <c r="B138" t="s">
        <v>203</v>
      </c>
    </row>
    <row r="139" spans="1:2" x14ac:dyDescent="0.25">
      <c r="A139" t="s">
        <v>433</v>
      </c>
      <c r="B139" t="s">
        <v>208</v>
      </c>
    </row>
    <row r="140" spans="1:2" x14ac:dyDescent="0.25">
      <c r="A140" t="s">
        <v>434</v>
      </c>
      <c r="B140" t="s">
        <v>202</v>
      </c>
    </row>
    <row r="141" spans="1:2" x14ac:dyDescent="0.25">
      <c r="A141" t="s">
        <v>435</v>
      </c>
      <c r="B141" t="s">
        <v>202</v>
      </c>
    </row>
    <row r="142" spans="1:2" x14ac:dyDescent="0.25">
      <c r="A142" t="s">
        <v>1099</v>
      </c>
      <c r="B142" t="s">
        <v>209</v>
      </c>
    </row>
    <row r="143" spans="1:2" x14ac:dyDescent="0.25">
      <c r="A143" t="s">
        <v>1100</v>
      </c>
      <c r="B143" t="s">
        <v>205</v>
      </c>
    </row>
    <row r="144" spans="1:2" x14ac:dyDescent="0.25">
      <c r="A144" t="s">
        <v>1101</v>
      </c>
      <c r="B144" t="s">
        <v>208</v>
      </c>
    </row>
    <row r="145" spans="1:2" x14ac:dyDescent="0.25">
      <c r="A145" t="s">
        <v>436</v>
      </c>
      <c r="B145" t="s">
        <v>201</v>
      </c>
    </row>
    <row r="146" spans="1:2" x14ac:dyDescent="0.25">
      <c r="A146" t="s">
        <v>438</v>
      </c>
      <c r="B146" t="s">
        <v>202</v>
      </c>
    </row>
    <row r="147" spans="1:2" x14ac:dyDescent="0.25">
      <c r="A147" t="s">
        <v>440</v>
      </c>
      <c r="B147" t="s">
        <v>209</v>
      </c>
    </row>
    <row r="148" spans="1:2" x14ac:dyDescent="0.25">
      <c r="A148" t="s">
        <v>442</v>
      </c>
      <c r="B148" t="s">
        <v>201</v>
      </c>
    </row>
    <row r="149" spans="1:2" x14ac:dyDescent="0.25">
      <c r="A149" t="s">
        <v>1102</v>
      </c>
      <c r="B149" t="s">
        <v>201</v>
      </c>
    </row>
    <row r="150" spans="1:2" x14ac:dyDescent="0.25">
      <c r="A150" t="s">
        <v>1103</v>
      </c>
      <c r="B150" t="s">
        <v>201</v>
      </c>
    </row>
    <row r="151" spans="1:2" x14ac:dyDescent="0.25">
      <c r="A151" t="s">
        <v>1104</v>
      </c>
      <c r="B151" t="s">
        <v>201</v>
      </c>
    </row>
    <row r="152" spans="1:2" x14ac:dyDescent="0.25">
      <c r="A152" t="s">
        <v>1105</v>
      </c>
      <c r="B152" t="s">
        <v>201</v>
      </c>
    </row>
    <row r="153" spans="1:2" x14ac:dyDescent="0.25">
      <c r="A153" t="s">
        <v>1106</v>
      </c>
      <c r="B153" t="s">
        <v>201</v>
      </c>
    </row>
    <row r="154" spans="1:2" x14ac:dyDescent="0.25">
      <c r="A154" t="s">
        <v>1107</v>
      </c>
      <c r="B154" t="s">
        <v>201</v>
      </c>
    </row>
    <row r="155" spans="1:2" x14ac:dyDescent="0.25">
      <c r="A155" t="s">
        <v>1108</v>
      </c>
      <c r="B155" t="s">
        <v>201</v>
      </c>
    </row>
    <row r="156" spans="1:2" x14ac:dyDescent="0.25">
      <c r="A156" t="s">
        <v>1109</v>
      </c>
      <c r="B156" t="s">
        <v>201</v>
      </c>
    </row>
    <row r="157" spans="1:2" x14ac:dyDescent="0.25">
      <c r="A157" t="s">
        <v>1110</v>
      </c>
      <c r="B157" t="s">
        <v>201</v>
      </c>
    </row>
    <row r="158" spans="1:2" x14ac:dyDescent="0.25">
      <c r="A158" t="s">
        <v>1111</v>
      </c>
      <c r="B158" t="s">
        <v>1052</v>
      </c>
    </row>
    <row r="159" spans="1:2" x14ac:dyDescent="0.25">
      <c r="A159" t="s">
        <v>1112</v>
      </c>
      <c r="B159" t="s">
        <v>1052</v>
      </c>
    </row>
    <row r="160" spans="1:2" x14ac:dyDescent="0.25">
      <c r="A160" t="s">
        <v>1113</v>
      </c>
      <c r="B160" t="s">
        <v>1052</v>
      </c>
    </row>
    <row r="161" spans="1:2" x14ac:dyDescent="0.25">
      <c r="A161" t="s">
        <v>1114</v>
      </c>
      <c r="B161" t="s">
        <v>1052</v>
      </c>
    </row>
    <row r="162" spans="1:2" x14ac:dyDescent="0.25">
      <c r="A162" t="s">
        <v>1115</v>
      </c>
      <c r="B162" t="s">
        <v>1052</v>
      </c>
    </row>
    <row r="163" spans="1:2" x14ac:dyDescent="0.25">
      <c r="A163" t="s">
        <v>1116</v>
      </c>
      <c r="B163" t="s">
        <v>1052</v>
      </c>
    </row>
    <row r="164" spans="1:2" x14ac:dyDescent="0.25">
      <c r="A164" t="s">
        <v>1117</v>
      </c>
      <c r="B164" t="s">
        <v>1052</v>
      </c>
    </row>
    <row r="165" spans="1:2" x14ac:dyDescent="0.25">
      <c r="A165" t="s">
        <v>1118</v>
      </c>
      <c r="B165" t="s">
        <v>1052</v>
      </c>
    </row>
    <row r="166" spans="1:2" x14ac:dyDescent="0.25">
      <c r="A166" t="s">
        <v>1119</v>
      </c>
      <c r="B166" t="s">
        <v>1052</v>
      </c>
    </row>
    <row r="167" spans="1:2" x14ac:dyDescent="0.25">
      <c r="A167" t="s">
        <v>1120</v>
      </c>
      <c r="B167" t="s">
        <v>1052</v>
      </c>
    </row>
    <row r="168" spans="1:2" x14ac:dyDescent="0.25">
      <c r="A168" t="s">
        <v>1121</v>
      </c>
      <c r="B168" t="s">
        <v>1052</v>
      </c>
    </row>
    <row r="169" spans="1:2" x14ac:dyDescent="0.25">
      <c r="A169" t="s">
        <v>1122</v>
      </c>
      <c r="B169" t="s">
        <v>203</v>
      </c>
    </row>
    <row r="170" spans="1:2" x14ac:dyDescent="0.25">
      <c r="A170" t="s">
        <v>1123</v>
      </c>
      <c r="B170" t="s">
        <v>204</v>
      </c>
    </row>
    <row r="171" spans="1:2" x14ac:dyDescent="0.25">
      <c r="A171" t="s">
        <v>1124</v>
      </c>
      <c r="B171" t="s">
        <v>1052</v>
      </c>
    </row>
    <row r="172" spans="1:2" x14ac:dyDescent="0.25">
      <c r="A172" t="s">
        <v>1125</v>
      </c>
      <c r="B172" t="s">
        <v>1052</v>
      </c>
    </row>
    <row r="173" spans="1:2" x14ac:dyDescent="0.25">
      <c r="A173" t="s">
        <v>1126</v>
      </c>
      <c r="B173" t="s">
        <v>1052</v>
      </c>
    </row>
    <row r="174" spans="1:2" x14ac:dyDescent="0.25">
      <c r="A174" t="s">
        <v>1127</v>
      </c>
      <c r="B174" t="s">
        <v>1067</v>
      </c>
    </row>
    <row r="175" spans="1:2" x14ac:dyDescent="0.25">
      <c r="A175" t="s">
        <v>1128</v>
      </c>
      <c r="B175" t="s">
        <v>1052</v>
      </c>
    </row>
    <row r="176" spans="1:2" x14ac:dyDescent="0.25">
      <c r="A176" t="s">
        <v>1129</v>
      </c>
      <c r="B176" t="s">
        <v>1052</v>
      </c>
    </row>
    <row r="177" spans="1:2" x14ac:dyDescent="0.25">
      <c r="A177" t="s">
        <v>1130</v>
      </c>
      <c r="B177" t="s">
        <v>203</v>
      </c>
    </row>
    <row r="178" spans="1:2" x14ac:dyDescent="0.25">
      <c r="A178" t="s">
        <v>1131</v>
      </c>
      <c r="B178" t="s">
        <v>203</v>
      </c>
    </row>
    <row r="179" spans="1:2" x14ac:dyDescent="0.25">
      <c r="A179" t="s">
        <v>1132</v>
      </c>
      <c r="B179" t="s">
        <v>209</v>
      </c>
    </row>
    <row r="180" spans="1:2" x14ac:dyDescent="0.25">
      <c r="A180" t="s">
        <v>1133</v>
      </c>
      <c r="B180" t="s">
        <v>205</v>
      </c>
    </row>
    <row r="181" spans="1:2" x14ac:dyDescent="0.25">
      <c r="A181" t="s">
        <v>1134</v>
      </c>
      <c r="B181" t="s">
        <v>210</v>
      </c>
    </row>
    <row r="182" spans="1:2" x14ac:dyDescent="0.25">
      <c r="A182" t="s">
        <v>1135</v>
      </c>
      <c r="B182" t="s">
        <v>210</v>
      </c>
    </row>
    <row r="183" spans="1:2" x14ac:dyDescent="0.25">
      <c r="A183" t="s">
        <v>1136</v>
      </c>
      <c r="B183" t="s">
        <v>210</v>
      </c>
    </row>
    <row r="184" spans="1:2" x14ac:dyDescent="0.25">
      <c r="A184" t="s">
        <v>445</v>
      </c>
      <c r="B184" t="s">
        <v>210</v>
      </c>
    </row>
    <row r="185" spans="1:2" x14ac:dyDescent="0.25">
      <c r="A185" t="s">
        <v>1137</v>
      </c>
      <c r="B185" t="s">
        <v>210</v>
      </c>
    </row>
    <row r="186" spans="1:2" x14ac:dyDescent="0.25">
      <c r="A186" t="s">
        <v>446</v>
      </c>
      <c r="B186" t="s">
        <v>206</v>
      </c>
    </row>
    <row r="187" spans="1:2" x14ac:dyDescent="0.25">
      <c r="A187" t="s">
        <v>1138</v>
      </c>
      <c r="B187" t="s">
        <v>206</v>
      </c>
    </row>
    <row r="188" spans="1:2" x14ac:dyDescent="0.25">
      <c r="A188" t="s">
        <v>822</v>
      </c>
      <c r="B188" t="s">
        <v>206</v>
      </c>
    </row>
    <row r="189" spans="1:2" x14ac:dyDescent="0.25">
      <c r="A189" t="s">
        <v>448</v>
      </c>
      <c r="B189" t="s">
        <v>206</v>
      </c>
    </row>
    <row r="190" spans="1:2" x14ac:dyDescent="0.25">
      <c r="A190" t="s">
        <v>1139</v>
      </c>
      <c r="B190" t="s">
        <v>206</v>
      </c>
    </row>
    <row r="191" spans="1:2" x14ac:dyDescent="0.25">
      <c r="A191" t="s">
        <v>450</v>
      </c>
      <c r="B191" t="s">
        <v>206</v>
      </c>
    </row>
    <row r="192" spans="1:2" x14ac:dyDescent="0.25">
      <c r="A192" t="s">
        <v>823</v>
      </c>
      <c r="B192" t="s">
        <v>210</v>
      </c>
    </row>
    <row r="193" spans="1:2" x14ac:dyDescent="0.25">
      <c r="A193" t="s">
        <v>452</v>
      </c>
      <c r="B193" t="s">
        <v>210</v>
      </c>
    </row>
    <row r="194" spans="1:2" x14ac:dyDescent="0.25">
      <c r="A194" t="s">
        <v>1140</v>
      </c>
      <c r="B194" t="s">
        <v>210</v>
      </c>
    </row>
    <row r="195" spans="1:2" x14ac:dyDescent="0.25">
      <c r="A195" t="s">
        <v>1141</v>
      </c>
      <c r="B195" t="s">
        <v>210</v>
      </c>
    </row>
    <row r="196" spans="1:2" x14ac:dyDescent="0.25">
      <c r="A196" t="s">
        <v>454</v>
      </c>
      <c r="B196" t="s">
        <v>210</v>
      </c>
    </row>
    <row r="197" spans="1:2" x14ac:dyDescent="0.25">
      <c r="A197" t="s">
        <v>456</v>
      </c>
      <c r="B197" t="s">
        <v>210</v>
      </c>
    </row>
    <row r="198" spans="1:2" x14ac:dyDescent="0.25">
      <c r="A198" t="s">
        <v>824</v>
      </c>
      <c r="B198" t="s">
        <v>210</v>
      </c>
    </row>
    <row r="199" spans="1:2" x14ac:dyDescent="0.25">
      <c r="A199" t="s">
        <v>1142</v>
      </c>
      <c r="B199" t="s">
        <v>208</v>
      </c>
    </row>
    <row r="200" spans="1:2" x14ac:dyDescent="0.25">
      <c r="A200" t="s">
        <v>457</v>
      </c>
      <c r="B200" t="s">
        <v>208</v>
      </c>
    </row>
    <row r="201" spans="1:2" x14ac:dyDescent="0.25">
      <c r="A201" t="s">
        <v>459</v>
      </c>
      <c r="B201" t="s">
        <v>208</v>
      </c>
    </row>
    <row r="202" spans="1:2" x14ac:dyDescent="0.25">
      <c r="A202" t="s">
        <v>461</v>
      </c>
      <c r="B202" t="s">
        <v>210</v>
      </c>
    </row>
    <row r="203" spans="1:2" x14ac:dyDescent="0.25">
      <c r="A203" t="s">
        <v>463</v>
      </c>
      <c r="B203" t="s">
        <v>201</v>
      </c>
    </row>
    <row r="204" spans="1:2" x14ac:dyDescent="0.25">
      <c r="A204" t="s">
        <v>1143</v>
      </c>
      <c r="B204" t="s">
        <v>201</v>
      </c>
    </row>
    <row r="205" spans="1:2" x14ac:dyDescent="0.25">
      <c r="A205" t="s">
        <v>465</v>
      </c>
      <c r="B205" t="s">
        <v>201</v>
      </c>
    </row>
    <row r="206" spans="1:2" x14ac:dyDescent="0.25">
      <c r="A206" t="s">
        <v>467</v>
      </c>
      <c r="B206" t="s">
        <v>201</v>
      </c>
    </row>
    <row r="207" spans="1:2" x14ac:dyDescent="0.25">
      <c r="A207" t="s">
        <v>1144</v>
      </c>
      <c r="B207" t="s">
        <v>201</v>
      </c>
    </row>
    <row r="208" spans="1:2" x14ac:dyDescent="0.25">
      <c r="A208" t="s">
        <v>469</v>
      </c>
      <c r="B208" t="s">
        <v>210</v>
      </c>
    </row>
    <row r="209" spans="1:2" x14ac:dyDescent="0.25">
      <c r="A209" t="s">
        <v>1145</v>
      </c>
      <c r="B209" t="s">
        <v>201</v>
      </c>
    </row>
    <row r="210" spans="1:2" x14ac:dyDescent="0.25">
      <c r="A210" t="s">
        <v>471</v>
      </c>
      <c r="B210" t="s">
        <v>208</v>
      </c>
    </row>
    <row r="211" spans="1:2" x14ac:dyDescent="0.25">
      <c r="A211" t="s">
        <v>1146</v>
      </c>
      <c r="B211" t="s">
        <v>205</v>
      </c>
    </row>
    <row r="212" spans="1:2" x14ac:dyDescent="0.25">
      <c r="A212" t="s">
        <v>1147</v>
      </c>
      <c r="B212" t="s">
        <v>203</v>
      </c>
    </row>
    <row r="213" spans="1:2" x14ac:dyDescent="0.25">
      <c r="A213" t="s">
        <v>473</v>
      </c>
      <c r="B213" t="s">
        <v>203</v>
      </c>
    </row>
    <row r="214" spans="1:2" x14ac:dyDescent="0.25">
      <c r="A214" t="s">
        <v>1148</v>
      </c>
      <c r="B214" t="s">
        <v>203</v>
      </c>
    </row>
    <row r="215" spans="1:2" x14ac:dyDescent="0.25">
      <c r="A215" t="s">
        <v>1149</v>
      </c>
      <c r="B215" t="s">
        <v>206</v>
      </c>
    </row>
    <row r="216" spans="1:2" x14ac:dyDescent="0.25">
      <c r="A216" t="s">
        <v>474</v>
      </c>
      <c r="B216" t="s">
        <v>203</v>
      </c>
    </row>
    <row r="217" spans="1:2" x14ac:dyDescent="0.25">
      <c r="A217" t="s">
        <v>475</v>
      </c>
      <c r="B217" t="s">
        <v>203</v>
      </c>
    </row>
    <row r="218" spans="1:2" x14ac:dyDescent="0.25">
      <c r="A218" t="s">
        <v>1150</v>
      </c>
      <c r="B218" t="s">
        <v>203</v>
      </c>
    </row>
    <row r="219" spans="1:2" x14ac:dyDescent="0.25">
      <c r="A219" t="s">
        <v>477</v>
      </c>
      <c r="B219" t="s">
        <v>209</v>
      </c>
    </row>
    <row r="220" spans="1:2" x14ac:dyDescent="0.25">
      <c r="A220" t="s">
        <v>1151</v>
      </c>
      <c r="B220" t="s">
        <v>209</v>
      </c>
    </row>
    <row r="221" spans="1:2" x14ac:dyDescent="0.25">
      <c r="A221" t="s">
        <v>479</v>
      </c>
      <c r="B221" t="s">
        <v>202</v>
      </c>
    </row>
    <row r="222" spans="1:2" x14ac:dyDescent="0.25">
      <c r="A222" t="s">
        <v>481</v>
      </c>
      <c r="B222" t="s">
        <v>201</v>
      </c>
    </row>
    <row r="223" spans="1:2" x14ac:dyDescent="0.25">
      <c r="A223" t="s">
        <v>1152</v>
      </c>
      <c r="B223" t="s">
        <v>202</v>
      </c>
    </row>
    <row r="224" spans="1:2" x14ac:dyDescent="0.25">
      <c r="A224" t="s">
        <v>1153</v>
      </c>
      <c r="B224" t="s">
        <v>202</v>
      </c>
    </row>
    <row r="225" spans="1:2" x14ac:dyDescent="0.25">
      <c r="A225" t="s">
        <v>483</v>
      </c>
      <c r="B225" t="s">
        <v>202</v>
      </c>
    </row>
    <row r="226" spans="1:2" x14ac:dyDescent="0.25">
      <c r="A226" t="s">
        <v>484</v>
      </c>
      <c r="B226" t="s">
        <v>202</v>
      </c>
    </row>
    <row r="227" spans="1:2" x14ac:dyDescent="0.25">
      <c r="A227" t="s">
        <v>1154</v>
      </c>
      <c r="B227" t="s">
        <v>204</v>
      </c>
    </row>
    <row r="228" spans="1:2" x14ac:dyDescent="0.25">
      <c r="A228" t="s">
        <v>486</v>
      </c>
      <c r="B228" t="s">
        <v>206</v>
      </c>
    </row>
    <row r="229" spans="1:2" x14ac:dyDescent="0.25">
      <c r="A229" t="s">
        <v>488</v>
      </c>
      <c r="B229" t="s">
        <v>206</v>
      </c>
    </row>
    <row r="230" spans="1:2" x14ac:dyDescent="0.25">
      <c r="A230" t="s">
        <v>490</v>
      </c>
      <c r="B230" t="s">
        <v>206</v>
      </c>
    </row>
    <row r="231" spans="1:2" x14ac:dyDescent="0.25">
      <c r="A231" t="s">
        <v>1155</v>
      </c>
      <c r="B231" t="s">
        <v>206</v>
      </c>
    </row>
    <row r="232" spans="1:2" x14ac:dyDescent="0.25">
      <c r="A232" t="s">
        <v>492</v>
      </c>
      <c r="B232" t="s">
        <v>208</v>
      </c>
    </row>
    <row r="233" spans="1:2" x14ac:dyDescent="0.25">
      <c r="A233" t="s">
        <v>1156</v>
      </c>
      <c r="B233" t="s">
        <v>208</v>
      </c>
    </row>
    <row r="234" spans="1:2" x14ac:dyDescent="0.25">
      <c r="A234" t="s">
        <v>494</v>
      </c>
      <c r="B234" t="s">
        <v>201</v>
      </c>
    </row>
    <row r="235" spans="1:2" x14ac:dyDescent="0.25">
      <c r="A235" t="s">
        <v>496</v>
      </c>
      <c r="B235" t="s">
        <v>206</v>
      </c>
    </row>
    <row r="236" spans="1:2" x14ac:dyDescent="0.25">
      <c r="A236" t="s">
        <v>498</v>
      </c>
      <c r="B236" t="s">
        <v>208</v>
      </c>
    </row>
    <row r="237" spans="1:2" x14ac:dyDescent="0.25">
      <c r="A237" t="s">
        <v>1157</v>
      </c>
      <c r="B237" t="s">
        <v>206</v>
      </c>
    </row>
    <row r="238" spans="1:2" x14ac:dyDescent="0.25">
      <c r="A238" t="s">
        <v>1158</v>
      </c>
      <c r="B238" t="s">
        <v>208</v>
      </c>
    </row>
    <row r="239" spans="1:2" x14ac:dyDescent="0.25">
      <c r="A239" t="s">
        <v>500</v>
      </c>
      <c r="B239" t="s">
        <v>201</v>
      </c>
    </row>
    <row r="240" spans="1:2" x14ac:dyDescent="0.25">
      <c r="A240" t="s">
        <v>501</v>
      </c>
      <c r="B240" t="s">
        <v>201</v>
      </c>
    </row>
    <row r="241" spans="1:2" x14ac:dyDescent="0.25">
      <c r="A241" t="s">
        <v>503</v>
      </c>
      <c r="B241" t="s">
        <v>201</v>
      </c>
    </row>
    <row r="242" spans="1:2" x14ac:dyDescent="0.25">
      <c r="A242" t="s">
        <v>1159</v>
      </c>
      <c r="B242" t="s">
        <v>203</v>
      </c>
    </row>
    <row r="243" spans="1:2" x14ac:dyDescent="0.25">
      <c r="A243" t="s">
        <v>505</v>
      </c>
      <c r="B243" t="s">
        <v>201</v>
      </c>
    </row>
    <row r="244" spans="1:2" x14ac:dyDescent="0.25">
      <c r="A244" t="s">
        <v>507</v>
      </c>
      <c r="B244" t="s">
        <v>201</v>
      </c>
    </row>
    <row r="245" spans="1:2" x14ac:dyDescent="0.25">
      <c r="A245" t="s">
        <v>509</v>
      </c>
      <c r="B245" t="s">
        <v>207</v>
      </c>
    </row>
    <row r="246" spans="1:2" x14ac:dyDescent="0.25">
      <c r="A246" t="s">
        <v>511</v>
      </c>
      <c r="B246" t="s">
        <v>203</v>
      </c>
    </row>
    <row r="247" spans="1:2" x14ac:dyDescent="0.25">
      <c r="A247" t="s">
        <v>513</v>
      </c>
      <c r="B247" t="s">
        <v>209</v>
      </c>
    </row>
    <row r="248" spans="1:2" x14ac:dyDescent="0.25">
      <c r="A248" t="s">
        <v>514</v>
      </c>
      <c r="B248" t="s">
        <v>203</v>
      </c>
    </row>
    <row r="249" spans="1:2" x14ac:dyDescent="0.25">
      <c r="A249" t="s">
        <v>516</v>
      </c>
      <c r="B249" t="s">
        <v>203</v>
      </c>
    </row>
    <row r="250" spans="1:2" x14ac:dyDescent="0.25">
      <c r="A250" t="s">
        <v>517</v>
      </c>
      <c r="B250" t="s">
        <v>202</v>
      </c>
    </row>
    <row r="251" spans="1:2" x14ac:dyDescent="0.25">
      <c r="A251" t="s">
        <v>1160</v>
      </c>
      <c r="B251" t="s">
        <v>202</v>
      </c>
    </row>
    <row r="252" spans="1:2" x14ac:dyDescent="0.25">
      <c r="A252" t="s">
        <v>1161</v>
      </c>
      <c r="B252" t="s">
        <v>202</v>
      </c>
    </row>
    <row r="253" spans="1:2" x14ac:dyDescent="0.25">
      <c r="A253" t="s">
        <v>518</v>
      </c>
      <c r="B253" t="s">
        <v>209</v>
      </c>
    </row>
    <row r="254" spans="1:2" x14ac:dyDescent="0.25">
      <c r="A254" t="s">
        <v>519</v>
      </c>
      <c r="B254" t="s">
        <v>209</v>
      </c>
    </row>
    <row r="255" spans="1:2" x14ac:dyDescent="0.25">
      <c r="A255" t="s">
        <v>1162</v>
      </c>
      <c r="B255" t="s">
        <v>209</v>
      </c>
    </row>
    <row r="256" spans="1:2" x14ac:dyDescent="0.25">
      <c r="A256" t="s">
        <v>825</v>
      </c>
      <c r="B256" t="s">
        <v>209</v>
      </c>
    </row>
    <row r="257" spans="1:2" x14ac:dyDescent="0.25">
      <c r="A257" t="s">
        <v>521</v>
      </c>
      <c r="B257" t="s">
        <v>209</v>
      </c>
    </row>
    <row r="258" spans="1:2" x14ac:dyDescent="0.25">
      <c r="A258" t="s">
        <v>523</v>
      </c>
      <c r="B258" t="s">
        <v>203</v>
      </c>
    </row>
    <row r="259" spans="1:2" x14ac:dyDescent="0.25">
      <c r="A259" t="s">
        <v>1163</v>
      </c>
      <c r="B259" t="s">
        <v>203</v>
      </c>
    </row>
    <row r="260" spans="1:2" x14ac:dyDescent="0.25">
      <c r="A260" t="s">
        <v>826</v>
      </c>
      <c r="B260" t="s">
        <v>203</v>
      </c>
    </row>
    <row r="261" spans="1:2" x14ac:dyDescent="0.25">
      <c r="A261" t="s">
        <v>1164</v>
      </c>
      <c r="B261" t="s">
        <v>202</v>
      </c>
    </row>
    <row r="262" spans="1:2" x14ac:dyDescent="0.25">
      <c r="A262" t="s">
        <v>525</v>
      </c>
      <c r="B262" t="s">
        <v>202</v>
      </c>
    </row>
    <row r="263" spans="1:2" x14ac:dyDescent="0.25">
      <c r="A263" t="s">
        <v>526</v>
      </c>
      <c r="B263" t="s">
        <v>202</v>
      </c>
    </row>
    <row r="264" spans="1:2" x14ac:dyDescent="0.25">
      <c r="A264" t="s">
        <v>827</v>
      </c>
      <c r="B264" t="s">
        <v>202</v>
      </c>
    </row>
    <row r="265" spans="1:2" x14ac:dyDescent="0.25">
      <c r="A265" t="s">
        <v>527</v>
      </c>
      <c r="B265" t="s">
        <v>202</v>
      </c>
    </row>
    <row r="266" spans="1:2" x14ac:dyDescent="0.25">
      <c r="A266" t="s">
        <v>1165</v>
      </c>
      <c r="B266" t="s">
        <v>202</v>
      </c>
    </row>
    <row r="267" spans="1:2" x14ac:dyDescent="0.25">
      <c r="A267" t="s">
        <v>1166</v>
      </c>
      <c r="B267" t="s">
        <v>202</v>
      </c>
    </row>
    <row r="268" spans="1:2" x14ac:dyDescent="0.25">
      <c r="A268" t="s">
        <v>528</v>
      </c>
      <c r="B268" t="s">
        <v>202</v>
      </c>
    </row>
    <row r="269" spans="1:2" x14ac:dyDescent="0.25">
      <c r="A269" t="s">
        <v>1167</v>
      </c>
      <c r="B269" t="s">
        <v>205</v>
      </c>
    </row>
    <row r="270" spans="1:2" x14ac:dyDescent="0.25">
      <c r="A270" t="s">
        <v>1168</v>
      </c>
      <c r="B270" t="s">
        <v>205</v>
      </c>
    </row>
    <row r="271" spans="1:2" x14ac:dyDescent="0.25">
      <c r="A271" t="s">
        <v>1169</v>
      </c>
      <c r="B271" t="s">
        <v>205</v>
      </c>
    </row>
    <row r="272" spans="1:2" x14ac:dyDescent="0.25">
      <c r="A272" t="s">
        <v>1170</v>
      </c>
      <c r="B272" t="s">
        <v>205</v>
      </c>
    </row>
    <row r="273" spans="1:2" x14ac:dyDescent="0.25">
      <c r="A273" t="s">
        <v>1171</v>
      </c>
      <c r="B273" t="s">
        <v>205</v>
      </c>
    </row>
    <row r="274" spans="1:2" x14ac:dyDescent="0.25">
      <c r="A274" t="s">
        <v>1172</v>
      </c>
      <c r="B274" t="s">
        <v>205</v>
      </c>
    </row>
    <row r="275" spans="1:2" x14ac:dyDescent="0.25">
      <c r="A275" t="s">
        <v>529</v>
      </c>
      <c r="B275" t="s">
        <v>201</v>
      </c>
    </row>
    <row r="276" spans="1:2" x14ac:dyDescent="0.25">
      <c r="A276" t="s">
        <v>530</v>
      </c>
      <c r="B276" t="s">
        <v>201</v>
      </c>
    </row>
    <row r="277" spans="1:2" x14ac:dyDescent="0.25">
      <c r="A277" t="s">
        <v>532</v>
      </c>
      <c r="B277" t="s">
        <v>201</v>
      </c>
    </row>
    <row r="278" spans="1:2" x14ac:dyDescent="0.25">
      <c r="A278" t="s">
        <v>534</v>
      </c>
      <c r="B278" t="s">
        <v>208</v>
      </c>
    </row>
    <row r="279" spans="1:2" x14ac:dyDescent="0.25">
      <c r="A279" t="s">
        <v>1173</v>
      </c>
      <c r="B279" t="s">
        <v>205</v>
      </c>
    </row>
    <row r="280" spans="1:2" x14ac:dyDescent="0.25">
      <c r="A280" t="s">
        <v>1174</v>
      </c>
      <c r="B280" t="s">
        <v>205</v>
      </c>
    </row>
    <row r="281" spans="1:2" x14ac:dyDescent="0.25">
      <c r="A281" t="s">
        <v>1175</v>
      </c>
      <c r="B281" t="s">
        <v>205</v>
      </c>
    </row>
    <row r="282" spans="1:2" x14ac:dyDescent="0.25">
      <c r="A282" t="s">
        <v>1176</v>
      </c>
      <c r="B282" t="s">
        <v>205</v>
      </c>
    </row>
    <row r="283" spans="1:2" x14ac:dyDescent="0.25">
      <c r="A283" t="s">
        <v>1177</v>
      </c>
      <c r="B283" t="s">
        <v>205</v>
      </c>
    </row>
    <row r="284" spans="1:2" x14ac:dyDescent="0.25">
      <c r="A284" t="s">
        <v>536</v>
      </c>
      <c r="B284" t="s">
        <v>203</v>
      </c>
    </row>
    <row r="285" spans="1:2" x14ac:dyDescent="0.25">
      <c r="A285" t="s">
        <v>538</v>
      </c>
      <c r="B285" t="s">
        <v>203</v>
      </c>
    </row>
    <row r="286" spans="1:2" x14ac:dyDescent="0.25">
      <c r="A286" t="s">
        <v>540</v>
      </c>
      <c r="B286" t="s">
        <v>203</v>
      </c>
    </row>
    <row r="287" spans="1:2" x14ac:dyDescent="0.25">
      <c r="A287" t="s">
        <v>1178</v>
      </c>
      <c r="B287" t="s">
        <v>203</v>
      </c>
    </row>
    <row r="288" spans="1:2" x14ac:dyDescent="0.25">
      <c r="A288" t="s">
        <v>542</v>
      </c>
      <c r="B288" t="s">
        <v>203</v>
      </c>
    </row>
    <row r="289" spans="1:2" x14ac:dyDescent="0.25">
      <c r="A289" t="s">
        <v>544</v>
      </c>
      <c r="B289" t="s">
        <v>203</v>
      </c>
    </row>
    <row r="290" spans="1:2" x14ac:dyDescent="0.25">
      <c r="A290" t="s">
        <v>1179</v>
      </c>
      <c r="B290" t="s">
        <v>203</v>
      </c>
    </row>
    <row r="291" spans="1:2" x14ac:dyDescent="0.25">
      <c r="A291" t="s">
        <v>1180</v>
      </c>
      <c r="B291" t="s">
        <v>207</v>
      </c>
    </row>
    <row r="292" spans="1:2" x14ac:dyDescent="0.25">
      <c r="A292" t="s">
        <v>547</v>
      </c>
      <c r="B292" t="s">
        <v>203</v>
      </c>
    </row>
    <row r="293" spans="1:2" x14ac:dyDescent="0.25">
      <c r="A293" t="s">
        <v>1181</v>
      </c>
      <c r="B293" t="s">
        <v>203</v>
      </c>
    </row>
    <row r="294" spans="1:2" x14ac:dyDescent="0.25">
      <c r="A294" t="s">
        <v>548</v>
      </c>
      <c r="B294" t="s">
        <v>210</v>
      </c>
    </row>
    <row r="295" spans="1:2" x14ac:dyDescent="0.25">
      <c r="A295" t="s">
        <v>1182</v>
      </c>
      <c r="B295" t="s">
        <v>1052</v>
      </c>
    </row>
    <row r="296" spans="1:2" x14ac:dyDescent="0.25">
      <c r="A296" t="s">
        <v>1183</v>
      </c>
      <c r="B296" t="s">
        <v>203</v>
      </c>
    </row>
    <row r="297" spans="1:2" x14ac:dyDescent="0.25">
      <c r="A297" t="s">
        <v>1184</v>
      </c>
      <c r="B297" t="s">
        <v>1067</v>
      </c>
    </row>
    <row r="298" spans="1:2" x14ac:dyDescent="0.25">
      <c r="A298" t="s">
        <v>1185</v>
      </c>
      <c r="B298" t="s">
        <v>208</v>
      </c>
    </row>
    <row r="299" spans="1:2" x14ac:dyDescent="0.25">
      <c r="A299" t="s">
        <v>1186</v>
      </c>
      <c r="B299" t="s">
        <v>208</v>
      </c>
    </row>
    <row r="300" spans="1:2" x14ac:dyDescent="0.25">
      <c r="A300" t="s">
        <v>1187</v>
      </c>
      <c r="B300" t="s">
        <v>208</v>
      </c>
    </row>
    <row r="301" spans="1:2" x14ac:dyDescent="0.25">
      <c r="A301" t="s">
        <v>1188</v>
      </c>
      <c r="B301" t="s">
        <v>208</v>
      </c>
    </row>
    <row r="302" spans="1:2" x14ac:dyDescent="0.25">
      <c r="A302" t="s">
        <v>551</v>
      </c>
      <c r="B302" t="s">
        <v>208</v>
      </c>
    </row>
    <row r="303" spans="1:2" x14ac:dyDescent="0.25">
      <c r="A303" t="s">
        <v>1189</v>
      </c>
      <c r="B303" t="s">
        <v>208</v>
      </c>
    </row>
    <row r="304" spans="1:2" x14ac:dyDescent="0.25">
      <c r="A304" t="s">
        <v>828</v>
      </c>
      <c r="B304" t="s">
        <v>206</v>
      </c>
    </row>
    <row r="305" spans="1:2" x14ac:dyDescent="0.25">
      <c r="A305" t="s">
        <v>554</v>
      </c>
      <c r="B305" t="s">
        <v>206</v>
      </c>
    </row>
    <row r="306" spans="1:2" x14ac:dyDescent="0.25">
      <c r="A306" t="s">
        <v>556</v>
      </c>
      <c r="B306" t="s">
        <v>206</v>
      </c>
    </row>
    <row r="307" spans="1:2" x14ac:dyDescent="0.25">
      <c r="A307" t="s">
        <v>557</v>
      </c>
      <c r="B307" t="s">
        <v>206</v>
      </c>
    </row>
    <row r="308" spans="1:2" x14ac:dyDescent="0.25">
      <c r="A308" t="s">
        <v>1190</v>
      </c>
      <c r="B308" t="s">
        <v>206</v>
      </c>
    </row>
    <row r="309" spans="1:2" x14ac:dyDescent="0.25">
      <c r="A309" t="s">
        <v>559</v>
      </c>
      <c r="B309" t="s">
        <v>206</v>
      </c>
    </row>
    <row r="310" spans="1:2" x14ac:dyDescent="0.25">
      <c r="A310" t="s">
        <v>562</v>
      </c>
      <c r="B310" t="s">
        <v>206</v>
      </c>
    </row>
    <row r="311" spans="1:2" x14ac:dyDescent="0.25">
      <c r="A311" t="s">
        <v>1191</v>
      </c>
      <c r="B311" t="s">
        <v>206</v>
      </c>
    </row>
    <row r="312" spans="1:2" x14ac:dyDescent="0.25">
      <c r="A312" t="s">
        <v>1192</v>
      </c>
      <c r="B312" t="s">
        <v>205</v>
      </c>
    </row>
    <row r="313" spans="1:2" x14ac:dyDescent="0.25">
      <c r="A313" t="s">
        <v>1193</v>
      </c>
      <c r="B313" t="s">
        <v>205</v>
      </c>
    </row>
    <row r="314" spans="1:2" x14ac:dyDescent="0.25">
      <c r="A314" t="s">
        <v>1194</v>
      </c>
      <c r="B314" t="s">
        <v>205</v>
      </c>
    </row>
    <row r="315" spans="1:2" x14ac:dyDescent="0.25">
      <c r="A315" t="s">
        <v>1195</v>
      </c>
      <c r="B315" t="s">
        <v>205</v>
      </c>
    </row>
    <row r="316" spans="1:2" x14ac:dyDescent="0.25">
      <c r="A316" t="s">
        <v>1196</v>
      </c>
      <c r="B316" t="s">
        <v>205</v>
      </c>
    </row>
    <row r="317" spans="1:2" x14ac:dyDescent="0.25">
      <c r="A317" t="s">
        <v>1197</v>
      </c>
      <c r="B317" t="s">
        <v>205</v>
      </c>
    </row>
    <row r="318" spans="1:2" x14ac:dyDescent="0.25">
      <c r="A318" t="s">
        <v>1198</v>
      </c>
      <c r="B318" t="s">
        <v>205</v>
      </c>
    </row>
    <row r="319" spans="1:2" x14ac:dyDescent="0.25">
      <c r="A319" t="s">
        <v>1199</v>
      </c>
      <c r="B319" t="s">
        <v>205</v>
      </c>
    </row>
    <row r="320" spans="1:2" x14ac:dyDescent="0.25">
      <c r="A320" t="s">
        <v>1200</v>
      </c>
      <c r="B320" t="s">
        <v>205</v>
      </c>
    </row>
    <row r="321" spans="1:2" x14ac:dyDescent="0.25">
      <c r="A321" t="s">
        <v>564</v>
      </c>
      <c r="B321" t="s">
        <v>203</v>
      </c>
    </row>
    <row r="322" spans="1:2" x14ac:dyDescent="0.25">
      <c r="A322" t="s">
        <v>566</v>
      </c>
      <c r="B322" t="s">
        <v>203</v>
      </c>
    </row>
    <row r="323" spans="1:2" x14ac:dyDescent="0.25">
      <c r="A323" t="s">
        <v>568</v>
      </c>
      <c r="B323" t="s">
        <v>203</v>
      </c>
    </row>
    <row r="324" spans="1:2" x14ac:dyDescent="0.25">
      <c r="A324" t="s">
        <v>570</v>
      </c>
      <c r="B324" t="s">
        <v>203</v>
      </c>
    </row>
    <row r="325" spans="1:2" x14ac:dyDescent="0.25">
      <c r="A325" t="s">
        <v>571</v>
      </c>
      <c r="B325" t="s">
        <v>202</v>
      </c>
    </row>
    <row r="326" spans="1:2" x14ac:dyDescent="0.25">
      <c r="A326" t="s">
        <v>1201</v>
      </c>
      <c r="B326" t="s">
        <v>202</v>
      </c>
    </row>
    <row r="327" spans="1:2" x14ac:dyDescent="0.25">
      <c r="A327" t="s">
        <v>572</v>
      </c>
      <c r="B327" t="s">
        <v>202</v>
      </c>
    </row>
    <row r="328" spans="1:2" x14ac:dyDescent="0.25">
      <c r="A328" t="s">
        <v>573</v>
      </c>
      <c r="B328" t="s">
        <v>202</v>
      </c>
    </row>
    <row r="329" spans="1:2" x14ac:dyDescent="0.25">
      <c r="A329" t="s">
        <v>574</v>
      </c>
      <c r="B329" t="s">
        <v>202</v>
      </c>
    </row>
    <row r="330" spans="1:2" x14ac:dyDescent="0.25">
      <c r="A330" t="s">
        <v>1202</v>
      </c>
      <c r="B330" t="s">
        <v>202</v>
      </c>
    </row>
    <row r="331" spans="1:2" x14ac:dyDescent="0.25">
      <c r="A331" t="s">
        <v>575</v>
      </c>
      <c r="B331" t="s">
        <v>202</v>
      </c>
    </row>
    <row r="332" spans="1:2" x14ac:dyDescent="0.25">
      <c r="A332" t="s">
        <v>576</v>
      </c>
      <c r="B332" t="s">
        <v>202</v>
      </c>
    </row>
    <row r="333" spans="1:2" x14ac:dyDescent="0.25">
      <c r="A333" t="s">
        <v>577</v>
      </c>
      <c r="B333" t="s">
        <v>202</v>
      </c>
    </row>
    <row r="334" spans="1:2" x14ac:dyDescent="0.25">
      <c r="A334" t="s">
        <v>1203</v>
      </c>
      <c r="B334" t="s">
        <v>202</v>
      </c>
    </row>
    <row r="335" spans="1:2" x14ac:dyDescent="0.25">
      <c r="A335" t="s">
        <v>829</v>
      </c>
      <c r="B335" t="s">
        <v>202</v>
      </c>
    </row>
    <row r="336" spans="1:2" x14ac:dyDescent="0.25">
      <c r="A336" t="s">
        <v>1204</v>
      </c>
      <c r="B336" t="s">
        <v>202</v>
      </c>
    </row>
    <row r="337" spans="1:2" x14ac:dyDescent="0.25">
      <c r="A337" t="s">
        <v>578</v>
      </c>
      <c r="B337" t="s">
        <v>208</v>
      </c>
    </row>
    <row r="338" spans="1:2" x14ac:dyDescent="0.25">
      <c r="A338" t="s">
        <v>579</v>
      </c>
      <c r="B338" t="s">
        <v>208</v>
      </c>
    </row>
    <row r="339" spans="1:2" x14ac:dyDescent="0.25">
      <c r="A339" t="s">
        <v>580</v>
      </c>
      <c r="B339" t="s">
        <v>208</v>
      </c>
    </row>
    <row r="340" spans="1:2" x14ac:dyDescent="0.25">
      <c r="A340" t="s">
        <v>582</v>
      </c>
      <c r="B340" t="s">
        <v>208</v>
      </c>
    </row>
    <row r="341" spans="1:2" x14ac:dyDescent="0.25">
      <c r="A341" t="s">
        <v>583</v>
      </c>
      <c r="B341" t="s">
        <v>206</v>
      </c>
    </row>
    <row r="342" spans="1:2" x14ac:dyDescent="0.25">
      <c r="A342" t="s">
        <v>585</v>
      </c>
      <c r="B342" t="s">
        <v>206</v>
      </c>
    </row>
    <row r="343" spans="1:2" x14ac:dyDescent="0.25">
      <c r="A343" t="s">
        <v>586</v>
      </c>
      <c r="B343" t="s">
        <v>207</v>
      </c>
    </row>
    <row r="344" spans="1:2" x14ac:dyDescent="0.25">
      <c r="A344" t="s">
        <v>587</v>
      </c>
      <c r="B344" t="s">
        <v>207</v>
      </c>
    </row>
    <row r="345" spans="1:2" x14ac:dyDescent="0.25">
      <c r="A345" t="s">
        <v>589</v>
      </c>
      <c r="B345" t="s">
        <v>207</v>
      </c>
    </row>
    <row r="346" spans="1:2" x14ac:dyDescent="0.25">
      <c r="A346" t="s">
        <v>590</v>
      </c>
      <c r="B346" t="s">
        <v>207</v>
      </c>
    </row>
    <row r="347" spans="1:2" x14ac:dyDescent="0.25">
      <c r="A347" t="s">
        <v>1205</v>
      </c>
      <c r="B347" t="s">
        <v>204</v>
      </c>
    </row>
    <row r="348" spans="1:2" x14ac:dyDescent="0.25">
      <c r="A348" t="s">
        <v>592</v>
      </c>
      <c r="B348" t="s">
        <v>204</v>
      </c>
    </row>
    <row r="349" spans="1:2" x14ac:dyDescent="0.25">
      <c r="A349" t="s">
        <v>594</v>
      </c>
      <c r="B349" t="s">
        <v>204</v>
      </c>
    </row>
    <row r="350" spans="1:2" x14ac:dyDescent="0.25">
      <c r="A350" t="s">
        <v>595</v>
      </c>
      <c r="B350" t="s">
        <v>204</v>
      </c>
    </row>
    <row r="351" spans="1:2" x14ac:dyDescent="0.25">
      <c r="A351" t="s">
        <v>596</v>
      </c>
      <c r="B351" t="s">
        <v>204</v>
      </c>
    </row>
    <row r="352" spans="1:2" x14ac:dyDescent="0.25">
      <c r="A352" t="s">
        <v>597</v>
      </c>
      <c r="B352" t="s">
        <v>204</v>
      </c>
    </row>
    <row r="353" spans="1:2" x14ac:dyDescent="0.25">
      <c r="A353" t="s">
        <v>598</v>
      </c>
      <c r="B353" t="s">
        <v>204</v>
      </c>
    </row>
    <row r="354" spans="1:2" x14ac:dyDescent="0.25">
      <c r="A354" t="s">
        <v>599</v>
      </c>
      <c r="B354" t="s">
        <v>204</v>
      </c>
    </row>
    <row r="355" spans="1:2" x14ac:dyDescent="0.25">
      <c r="A355" t="s">
        <v>600</v>
      </c>
      <c r="B355" t="s">
        <v>204</v>
      </c>
    </row>
    <row r="356" spans="1:2" x14ac:dyDescent="0.25">
      <c r="A356" t="s">
        <v>1206</v>
      </c>
      <c r="B356" t="s">
        <v>204</v>
      </c>
    </row>
    <row r="357" spans="1:2" x14ac:dyDescent="0.25">
      <c r="A357" t="s">
        <v>602</v>
      </c>
      <c r="B357" t="s">
        <v>204</v>
      </c>
    </row>
    <row r="358" spans="1:2" x14ac:dyDescent="0.25">
      <c r="A358" t="s">
        <v>1207</v>
      </c>
      <c r="B358" t="s">
        <v>204</v>
      </c>
    </row>
    <row r="359" spans="1:2" x14ac:dyDescent="0.25">
      <c r="A359" t="s">
        <v>603</v>
      </c>
      <c r="B359" t="s">
        <v>204</v>
      </c>
    </row>
    <row r="360" spans="1:2" x14ac:dyDescent="0.25">
      <c r="A360" t="s">
        <v>604</v>
      </c>
      <c r="B360" t="s">
        <v>204</v>
      </c>
    </row>
    <row r="361" spans="1:2" x14ac:dyDescent="0.25">
      <c r="A361" t="s">
        <v>605</v>
      </c>
      <c r="B361" t="s">
        <v>204</v>
      </c>
    </row>
    <row r="362" spans="1:2" x14ac:dyDescent="0.25">
      <c r="A362" t="s">
        <v>1208</v>
      </c>
      <c r="B362" t="s">
        <v>204</v>
      </c>
    </row>
    <row r="363" spans="1:2" x14ac:dyDescent="0.25">
      <c r="A363" t="s">
        <v>606</v>
      </c>
      <c r="B363" t="s">
        <v>204</v>
      </c>
    </row>
    <row r="364" spans="1:2" x14ac:dyDescent="0.25">
      <c r="A364" t="s">
        <v>607</v>
      </c>
      <c r="B364" t="s">
        <v>204</v>
      </c>
    </row>
    <row r="365" spans="1:2" x14ac:dyDescent="0.25">
      <c r="A365" t="s">
        <v>608</v>
      </c>
      <c r="B365" t="s">
        <v>204</v>
      </c>
    </row>
    <row r="366" spans="1:2" x14ac:dyDescent="0.25">
      <c r="A366" t="s">
        <v>1209</v>
      </c>
      <c r="B366" t="s">
        <v>205</v>
      </c>
    </row>
    <row r="367" spans="1:2" x14ac:dyDescent="0.25">
      <c r="A367" t="s">
        <v>1210</v>
      </c>
      <c r="B367" t="s">
        <v>205</v>
      </c>
    </row>
    <row r="368" spans="1:2" x14ac:dyDescent="0.25">
      <c r="A368" t="s">
        <v>1211</v>
      </c>
      <c r="B368" t="s">
        <v>205</v>
      </c>
    </row>
    <row r="369" spans="1:2" x14ac:dyDescent="0.25">
      <c r="A369" t="s">
        <v>1212</v>
      </c>
      <c r="B369" t="s">
        <v>205</v>
      </c>
    </row>
    <row r="370" spans="1:2" x14ac:dyDescent="0.25">
      <c r="A370" t="s">
        <v>1213</v>
      </c>
      <c r="B370" t="s">
        <v>205</v>
      </c>
    </row>
    <row r="371" spans="1:2" x14ac:dyDescent="0.25">
      <c r="A371" t="s">
        <v>1214</v>
      </c>
      <c r="B371" t="s">
        <v>205</v>
      </c>
    </row>
    <row r="372" spans="1:2" x14ac:dyDescent="0.25">
      <c r="A372" t="s">
        <v>609</v>
      </c>
      <c r="B372" t="s">
        <v>210</v>
      </c>
    </row>
    <row r="373" spans="1:2" x14ac:dyDescent="0.25">
      <c r="A373" t="s">
        <v>611</v>
      </c>
      <c r="B373" t="s">
        <v>210</v>
      </c>
    </row>
    <row r="374" spans="1:2" x14ac:dyDescent="0.25">
      <c r="A374" t="s">
        <v>613</v>
      </c>
      <c r="B374" t="s">
        <v>210</v>
      </c>
    </row>
    <row r="375" spans="1:2" x14ac:dyDescent="0.25">
      <c r="A375" t="s">
        <v>615</v>
      </c>
      <c r="B375" t="s">
        <v>210</v>
      </c>
    </row>
    <row r="376" spans="1:2" x14ac:dyDescent="0.25">
      <c r="A376" t="s">
        <v>1215</v>
      </c>
      <c r="B376" t="s">
        <v>201</v>
      </c>
    </row>
    <row r="377" spans="1:2" x14ac:dyDescent="0.25">
      <c r="A377" t="s">
        <v>617</v>
      </c>
      <c r="B377" t="s">
        <v>201</v>
      </c>
    </row>
    <row r="378" spans="1:2" x14ac:dyDescent="0.25">
      <c r="A378" t="s">
        <v>1216</v>
      </c>
      <c r="B378" t="s">
        <v>209</v>
      </c>
    </row>
    <row r="379" spans="1:2" x14ac:dyDescent="0.25">
      <c r="A379" t="s">
        <v>1217</v>
      </c>
      <c r="B379" t="s">
        <v>209</v>
      </c>
    </row>
    <row r="380" spans="1:2" x14ac:dyDescent="0.25">
      <c r="A380" t="s">
        <v>1218</v>
      </c>
      <c r="B380" t="s">
        <v>209</v>
      </c>
    </row>
    <row r="381" spans="1:2" x14ac:dyDescent="0.25">
      <c r="A381" t="s">
        <v>1219</v>
      </c>
      <c r="B381" t="s">
        <v>209</v>
      </c>
    </row>
    <row r="382" spans="1:2" x14ac:dyDescent="0.25">
      <c r="A382" t="s">
        <v>1220</v>
      </c>
      <c r="B382" t="s">
        <v>209</v>
      </c>
    </row>
    <row r="383" spans="1:2" x14ac:dyDescent="0.25">
      <c r="A383" t="s">
        <v>1221</v>
      </c>
      <c r="B383" t="s">
        <v>209</v>
      </c>
    </row>
    <row r="384" spans="1:2" x14ac:dyDescent="0.25">
      <c r="A384" t="s">
        <v>1222</v>
      </c>
      <c r="B384" t="s">
        <v>209</v>
      </c>
    </row>
    <row r="385" spans="1:2" x14ac:dyDescent="0.25">
      <c r="A385" t="s">
        <v>1223</v>
      </c>
      <c r="B385" t="s">
        <v>209</v>
      </c>
    </row>
    <row r="386" spans="1:2" x14ac:dyDescent="0.25">
      <c r="A386" t="s">
        <v>1224</v>
      </c>
      <c r="B386" t="s">
        <v>205</v>
      </c>
    </row>
    <row r="387" spans="1:2" x14ac:dyDescent="0.25">
      <c r="A387" t="s">
        <v>1225</v>
      </c>
      <c r="B387" t="s">
        <v>205</v>
      </c>
    </row>
    <row r="388" spans="1:2" x14ac:dyDescent="0.25">
      <c r="A388" t="s">
        <v>1226</v>
      </c>
      <c r="B388" t="s">
        <v>205</v>
      </c>
    </row>
    <row r="389" spans="1:2" x14ac:dyDescent="0.25">
      <c r="A389" t="s">
        <v>1227</v>
      </c>
      <c r="B389" t="s">
        <v>205</v>
      </c>
    </row>
    <row r="390" spans="1:2" x14ac:dyDescent="0.25">
      <c r="A390" t="s">
        <v>1228</v>
      </c>
      <c r="B390" t="s">
        <v>205</v>
      </c>
    </row>
    <row r="391" spans="1:2" x14ac:dyDescent="0.25">
      <c r="A391" t="s">
        <v>1229</v>
      </c>
      <c r="B391" t="s">
        <v>205</v>
      </c>
    </row>
    <row r="392" spans="1:2" x14ac:dyDescent="0.25">
      <c r="A392" t="s">
        <v>1230</v>
      </c>
      <c r="B392" t="s">
        <v>205</v>
      </c>
    </row>
    <row r="393" spans="1:2" x14ac:dyDescent="0.25">
      <c r="A393" t="s">
        <v>1231</v>
      </c>
      <c r="B393" t="s">
        <v>205</v>
      </c>
    </row>
    <row r="394" spans="1:2" x14ac:dyDescent="0.25">
      <c r="A394" t="s">
        <v>1232</v>
      </c>
      <c r="B394" t="s">
        <v>205</v>
      </c>
    </row>
    <row r="395" spans="1:2" x14ac:dyDescent="0.25">
      <c r="A395" t="s">
        <v>1233</v>
      </c>
      <c r="B395" t="s">
        <v>205</v>
      </c>
    </row>
    <row r="396" spans="1:2" x14ac:dyDescent="0.25">
      <c r="A396" t="s">
        <v>1234</v>
      </c>
      <c r="B396" t="s">
        <v>205</v>
      </c>
    </row>
    <row r="397" spans="1:2" x14ac:dyDescent="0.25">
      <c r="A397" t="s">
        <v>619</v>
      </c>
      <c r="B397" t="s">
        <v>207</v>
      </c>
    </row>
    <row r="398" spans="1:2" x14ac:dyDescent="0.25">
      <c r="A398" t="s">
        <v>621</v>
      </c>
      <c r="B398" t="s">
        <v>207</v>
      </c>
    </row>
    <row r="399" spans="1:2" x14ac:dyDescent="0.25">
      <c r="A399" t="s">
        <v>623</v>
      </c>
      <c r="B399" t="s">
        <v>207</v>
      </c>
    </row>
    <row r="400" spans="1:2" x14ac:dyDescent="0.25">
      <c r="A400" t="s">
        <v>625</v>
      </c>
      <c r="B400" t="s">
        <v>210</v>
      </c>
    </row>
    <row r="401" spans="1:2" x14ac:dyDescent="0.25">
      <c r="A401" t="s">
        <v>626</v>
      </c>
      <c r="B401" t="s">
        <v>209</v>
      </c>
    </row>
    <row r="402" spans="1:2" x14ac:dyDescent="0.25">
      <c r="A402" t="s">
        <v>1235</v>
      </c>
      <c r="B402" t="s">
        <v>1052</v>
      </c>
    </row>
    <row r="403" spans="1:2" x14ac:dyDescent="0.25">
      <c r="A403" t="s">
        <v>628</v>
      </c>
      <c r="B403" t="s">
        <v>1067</v>
      </c>
    </row>
    <row r="404" spans="1:2" x14ac:dyDescent="0.25">
      <c r="A404" t="s">
        <v>630</v>
      </c>
      <c r="B404" t="s">
        <v>210</v>
      </c>
    </row>
    <row r="405" spans="1:2" x14ac:dyDescent="0.25">
      <c r="A405" t="s">
        <v>1236</v>
      </c>
      <c r="B405" t="s">
        <v>205</v>
      </c>
    </row>
    <row r="406" spans="1:2" x14ac:dyDescent="0.25">
      <c r="A406" t="s">
        <v>632</v>
      </c>
      <c r="B406" t="s">
        <v>210</v>
      </c>
    </row>
    <row r="407" spans="1:2" x14ac:dyDescent="0.25">
      <c r="A407" t="s">
        <v>634</v>
      </c>
      <c r="B407" t="s">
        <v>209</v>
      </c>
    </row>
    <row r="408" spans="1:2" x14ac:dyDescent="0.25">
      <c r="A408" t="s">
        <v>1237</v>
      </c>
      <c r="B408" t="s">
        <v>205</v>
      </c>
    </row>
    <row r="409" spans="1:2" x14ac:dyDescent="0.25">
      <c r="A409" t="s">
        <v>1238</v>
      </c>
      <c r="B409" t="s">
        <v>205</v>
      </c>
    </row>
    <row r="410" spans="1:2" x14ac:dyDescent="0.25">
      <c r="A410" t="s">
        <v>1239</v>
      </c>
      <c r="B410" t="s">
        <v>1052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78"/>
  <sheetViews>
    <sheetView zoomScaleNormal="100" workbookViewId="0"/>
  </sheetViews>
  <sheetFormatPr defaultColWidth="9.140625" defaultRowHeight="15" x14ac:dyDescent="0.25"/>
  <cols>
    <col min="1" max="1" width="48" style="58" customWidth="1"/>
    <col min="2" max="2" width="14.85546875" style="58" bestFit="1" customWidth="1"/>
    <col min="3" max="3" width="17.7109375" style="58" customWidth="1"/>
    <col min="4" max="4" width="103.7109375" style="58" customWidth="1"/>
    <col min="5" max="16384" width="9.140625" style="58"/>
  </cols>
  <sheetData>
    <row r="1" spans="1:6" ht="24.95" customHeight="1" x14ac:dyDescent="0.25">
      <c r="A1" s="288" t="s">
        <v>2650</v>
      </c>
      <c r="B1" s="288"/>
      <c r="C1" s="288"/>
      <c r="D1" s="288"/>
      <c r="E1" s="288"/>
      <c r="F1" s="289" t="s">
        <v>2649</v>
      </c>
    </row>
    <row r="3" spans="1:6" x14ac:dyDescent="0.25">
      <c r="A3" s="15" t="s">
        <v>175</v>
      </c>
    </row>
    <row r="4" spans="1:6" ht="15" customHeight="1" x14ac:dyDescent="0.25">
      <c r="A4" s="290" t="s">
        <v>972</v>
      </c>
      <c r="B4" s="290"/>
      <c r="C4" s="290"/>
      <c r="D4" s="290"/>
    </row>
    <row r="5" spans="1:6" ht="15" customHeight="1" x14ac:dyDescent="0.25">
      <c r="A5" s="290" t="s">
        <v>971</v>
      </c>
      <c r="B5" s="290"/>
      <c r="C5" s="290"/>
      <c r="D5" s="290"/>
    </row>
    <row r="6" spans="1:6" ht="15" customHeight="1" x14ac:dyDescent="0.25">
      <c r="A6" s="99"/>
      <c r="B6" s="99"/>
      <c r="C6" s="229"/>
      <c r="D6" s="99"/>
    </row>
    <row r="7" spans="1:6" ht="15" customHeight="1" x14ac:dyDescent="0.25">
      <c r="A7" s="16" t="s">
        <v>1248</v>
      </c>
      <c r="B7" s="229"/>
      <c r="C7" s="229"/>
      <c r="D7" s="229"/>
    </row>
    <row r="8" spans="1:6" ht="30" customHeight="1" x14ac:dyDescent="0.25">
      <c r="A8" s="290" t="s">
        <v>1249</v>
      </c>
      <c r="B8" s="290"/>
      <c r="C8" s="290"/>
      <c r="D8" s="290"/>
    </row>
    <row r="9" spans="1:6" ht="33.75" customHeight="1" x14ac:dyDescent="0.25">
      <c r="A9" s="290" t="s">
        <v>1250</v>
      </c>
      <c r="B9" s="290"/>
      <c r="C9" s="290"/>
      <c r="D9" s="290"/>
    </row>
    <row r="10" spans="1:6" ht="15" customHeight="1" x14ac:dyDescent="0.25">
      <c r="A10" s="229"/>
      <c r="B10" s="229"/>
      <c r="C10" s="229"/>
      <c r="D10" s="229"/>
    </row>
    <row r="11" spans="1:6" x14ac:dyDescent="0.25">
      <c r="A11" s="16" t="s">
        <v>176</v>
      </c>
      <c r="B11" s="17"/>
      <c r="C11" s="17"/>
      <c r="D11" s="17"/>
    </row>
    <row r="12" spans="1:6" ht="30" customHeight="1" x14ac:dyDescent="0.25">
      <c r="A12" s="291" t="s">
        <v>177</v>
      </c>
      <c r="B12" s="291"/>
      <c r="C12" s="291"/>
      <c r="D12" s="291"/>
    </row>
    <row r="13" spans="1:6" x14ac:dyDescent="0.25">
      <c r="A13" s="230"/>
      <c r="B13" s="230"/>
      <c r="C13" s="230"/>
      <c r="D13" s="230"/>
    </row>
    <row r="14" spans="1:6" x14ac:dyDescent="0.25">
      <c r="A14" s="16" t="s">
        <v>178</v>
      </c>
    </row>
    <row r="15" spans="1:6" x14ac:dyDescent="0.25">
      <c r="A15" s="290" t="s">
        <v>179</v>
      </c>
      <c r="B15" s="290"/>
      <c r="C15" s="290"/>
      <c r="D15" s="290"/>
    </row>
    <row r="16" spans="1:6" x14ac:dyDescent="0.25">
      <c r="A16" s="229"/>
      <c r="B16" s="229"/>
      <c r="C16" s="229"/>
      <c r="D16" s="229"/>
    </row>
    <row r="17" spans="1:4" x14ac:dyDescent="0.25">
      <c r="A17" s="16" t="s">
        <v>1246</v>
      </c>
      <c r="B17" s="229"/>
      <c r="C17" s="229"/>
      <c r="D17" s="229"/>
    </row>
    <row r="18" spans="1:4" ht="32.25" customHeight="1" x14ac:dyDescent="0.25">
      <c r="A18" s="290" t="s">
        <v>1247</v>
      </c>
      <c r="B18" s="290"/>
      <c r="C18" s="290"/>
      <c r="D18" s="290"/>
    </row>
    <row r="19" spans="1:4" x14ac:dyDescent="0.25">
      <c r="A19" s="229"/>
      <c r="B19" s="229"/>
      <c r="C19" s="229"/>
      <c r="D19" s="229"/>
    </row>
    <row r="20" spans="1:4" x14ac:dyDescent="0.25">
      <c r="A20" s="16" t="s">
        <v>180</v>
      </c>
    </row>
    <row r="21" spans="1:4" ht="56.25" x14ac:dyDescent="0.3">
      <c r="A21" s="94" t="s">
        <v>749</v>
      </c>
      <c r="B21" s="94" t="s">
        <v>925</v>
      </c>
      <c r="C21" s="94" t="s">
        <v>1858</v>
      </c>
      <c r="D21" s="94" t="s">
        <v>4</v>
      </c>
    </row>
    <row r="22" spans="1:4" x14ac:dyDescent="0.25">
      <c r="A22" s="95" t="s">
        <v>926</v>
      </c>
      <c r="B22" s="96" t="s">
        <v>927</v>
      </c>
      <c r="C22" s="236" t="s">
        <v>1244</v>
      </c>
      <c r="D22" s="96" t="s">
        <v>928</v>
      </c>
    </row>
    <row r="23" spans="1:4" x14ac:dyDescent="0.25">
      <c r="A23" s="95" t="s">
        <v>929</v>
      </c>
      <c r="B23" s="96" t="s">
        <v>927</v>
      </c>
      <c r="C23" s="236" t="s">
        <v>1244</v>
      </c>
      <c r="D23" s="96" t="s">
        <v>930</v>
      </c>
    </row>
    <row r="24" spans="1:4" x14ac:dyDescent="0.25">
      <c r="A24" s="95" t="s">
        <v>0</v>
      </c>
      <c r="B24" s="96" t="s">
        <v>927</v>
      </c>
      <c r="C24" s="236" t="s">
        <v>1244</v>
      </c>
      <c r="D24" s="96" t="s">
        <v>5</v>
      </c>
    </row>
    <row r="25" spans="1:4" x14ac:dyDescent="0.25">
      <c r="A25" s="95" t="s">
        <v>931</v>
      </c>
      <c r="B25" s="96" t="s">
        <v>927</v>
      </c>
      <c r="C25" s="236" t="s">
        <v>1244</v>
      </c>
      <c r="D25" s="96" t="s">
        <v>932</v>
      </c>
    </row>
    <row r="26" spans="1:4" x14ac:dyDescent="0.25">
      <c r="A26" s="95" t="s">
        <v>156</v>
      </c>
      <c r="B26" s="96" t="s">
        <v>927</v>
      </c>
      <c r="C26" s="236" t="s">
        <v>1244</v>
      </c>
      <c r="D26" s="96" t="s">
        <v>157</v>
      </c>
    </row>
    <row r="27" spans="1:4" x14ac:dyDescent="0.25">
      <c r="A27" s="95" t="s">
        <v>6</v>
      </c>
      <c r="B27" s="96" t="s">
        <v>927</v>
      </c>
      <c r="C27" s="236" t="s">
        <v>1244</v>
      </c>
      <c r="D27" s="96" t="s">
        <v>933</v>
      </c>
    </row>
    <row r="28" spans="1:4" x14ac:dyDescent="0.25">
      <c r="A28" s="95" t="s">
        <v>1853</v>
      </c>
      <c r="B28" s="96" t="s">
        <v>927</v>
      </c>
      <c r="C28" s="236" t="s">
        <v>1244</v>
      </c>
      <c r="D28" s="97" t="s">
        <v>934</v>
      </c>
    </row>
    <row r="29" spans="1:4" x14ac:dyDescent="0.25">
      <c r="A29" s="95" t="s">
        <v>935</v>
      </c>
      <c r="B29" s="96" t="s">
        <v>927</v>
      </c>
      <c r="C29" s="236" t="s">
        <v>1244</v>
      </c>
      <c r="D29" s="96" t="s">
        <v>936</v>
      </c>
    </row>
    <row r="30" spans="1:4" x14ac:dyDescent="0.25">
      <c r="A30" s="95" t="s">
        <v>937</v>
      </c>
      <c r="B30" s="96" t="s">
        <v>927</v>
      </c>
      <c r="C30" s="236" t="s">
        <v>1244</v>
      </c>
      <c r="D30" s="97" t="s">
        <v>938</v>
      </c>
    </row>
    <row r="31" spans="1:4" x14ac:dyDescent="0.25">
      <c r="A31" s="95" t="s">
        <v>940</v>
      </c>
      <c r="B31" s="96" t="s">
        <v>927</v>
      </c>
      <c r="C31" s="236" t="s">
        <v>1244</v>
      </c>
      <c r="D31" s="97" t="s">
        <v>938</v>
      </c>
    </row>
    <row r="32" spans="1:4" x14ac:dyDescent="0.25">
      <c r="A32" s="95" t="s">
        <v>941</v>
      </c>
      <c r="B32" s="96" t="s">
        <v>927</v>
      </c>
      <c r="C32" s="236" t="s">
        <v>1244</v>
      </c>
      <c r="D32" s="97" t="s">
        <v>938</v>
      </c>
    </row>
    <row r="33" spans="1:4" ht="30" x14ac:dyDescent="0.25">
      <c r="A33" s="95" t="s">
        <v>954</v>
      </c>
      <c r="B33" s="96" t="s">
        <v>927</v>
      </c>
      <c r="C33" s="236" t="s">
        <v>1859</v>
      </c>
      <c r="D33" s="96" t="s">
        <v>1251</v>
      </c>
    </row>
    <row r="34" spans="1:4" x14ac:dyDescent="0.25">
      <c r="A34" s="95" t="s">
        <v>955</v>
      </c>
      <c r="B34" s="96" t="s">
        <v>927</v>
      </c>
      <c r="C34" s="236" t="s">
        <v>1859</v>
      </c>
      <c r="D34" s="96" t="s">
        <v>956</v>
      </c>
    </row>
    <row r="35" spans="1:4" x14ac:dyDescent="0.25">
      <c r="A35" s="95" t="s">
        <v>1017</v>
      </c>
      <c r="B35" s="96" t="s">
        <v>927</v>
      </c>
      <c r="C35" s="236" t="s">
        <v>1245</v>
      </c>
      <c r="D35" s="96" t="s">
        <v>1018</v>
      </c>
    </row>
    <row r="36" spans="1:4" ht="30" x14ac:dyDescent="0.25">
      <c r="A36" s="95" t="s">
        <v>957</v>
      </c>
      <c r="B36" s="96" t="s">
        <v>927</v>
      </c>
      <c r="C36" s="236" t="s">
        <v>1245</v>
      </c>
      <c r="D36" s="96" t="s">
        <v>1252</v>
      </c>
    </row>
    <row r="37" spans="1:4" x14ac:dyDescent="0.25">
      <c r="A37" s="95" t="s">
        <v>7</v>
      </c>
      <c r="B37" s="96" t="s">
        <v>927</v>
      </c>
      <c r="C37" s="236" t="s">
        <v>1244</v>
      </c>
      <c r="D37" s="96" t="s">
        <v>160</v>
      </c>
    </row>
    <row r="38" spans="1:4" x14ac:dyDescent="0.25">
      <c r="A38" s="95" t="s">
        <v>87</v>
      </c>
      <c r="B38" s="96" t="s">
        <v>927</v>
      </c>
      <c r="C38" s="236" t="s">
        <v>1244</v>
      </c>
      <c r="D38" s="98" t="s">
        <v>1253</v>
      </c>
    </row>
    <row r="39" spans="1:4" x14ac:dyDescent="0.25">
      <c r="A39" s="95" t="s">
        <v>60</v>
      </c>
      <c r="B39" s="96" t="s">
        <v>927</v>
      </c>
      <c r="C39" s="236" t="s">
        <v>1244</v>
      </c>
      <c r="D39" s="98" t="s">
        <v>8</v>
      </c>
    </row>
    <row r="40" spans="1:4" x14ac:dyDescent="0.25">
      <c r="A40" s="95" t="s">
        <v>1414</v>
      </c>
      <c r="B40" s="96" t="s">
        <v>927</v>
      </c>
      <c r="C40" s="236" t="s">
        <v>1244</v>
      </c>
      <c r="D40" s="96" t="s">
        <v>62</v>
      </c>
    </row>
    <row r="41" spans="1:4" x14ac:dyDescent="0.25">
      <c r="A41" s="95" t="s">
        <v>88</v>
      </c>
      <c r="B41" s="96" t="s">
        <v>927</v>
      </c>
      <c r="C41" s="236" t="s">
        <v>1244</v>
      </c>
      <c r="D41" s="96" t="s">
        <v>9</v>
      </c>
    </row>
    <row r="42" spans="1:4" x14ac:dyDescent="0.25">
      <c r="A42" s="95" t="s">
        <v>162</v>
      </c>
      <c r="B42" s="96" t="s">
        <v>927</v>
      </c>
      <c r="C42" s="236" t="s">
        <v>1244</v>
      </c>
      <c r="D42" s="96" t="s">
        <v>968</v>
      </c>
    </row>
    <row r="43" spans="1:4" x14ac:dyDescent="0.25">
      <c r="A43" s="95" t="s">
        <v>942</v>
      </c>
      <c r="B43" s="96" t="s">
        <v>927</v>
      </c>
      <c r="C43" s="236" t="s">
        <v>1244</v>
      </c>
      <c r="D43" s="96" t="s">
        <v>1261</v>
      </c>
    </row>
    <row r="44" spans="1:4" x14ac:dyDescent="0.25">
      <c r="A44" s="95" t="s">
        <v>89</v>
      </c>
      <c r="B44" s="96" t="s">
        <v>927</v>
      </c>
      <c r="C44" s="236" t="s">
        <v>1244</v>
      </c>
      <c r="D44" s="96" t="s">
        <v>1262</v>
      </c>
    </row>
    <row r="45" spans="1:4" x14ac:dyDescent="0.25">
      <c r="A45" s="95" t="s">
        <v>164</v>
      </c>
      <c r="B45" s="96" t="s">
        <v>927</v>
      </c>
      <c r="C45" s="236" t="s">
        <v>1244</v>
      </c>
      <c r="D45" s="96" t="s">
        <v>165</v>
      </c>
    </row>
    <row r="46" spans="1:4" x14ac:dyDescent="0.25">
      <c r="A46" s="95" t="s">
        <v>63</v>
      </c>
      <c r="B46" s="96" t="s">
        <v>927</v>
      </c>
      <c r="C46" s="236" t="s">
        <v>1244</v>
      </c>
      <c r="D46" s="96" t="s">
        <v>161</v>
      </c>
    </row>
    <row r="47" spans="1:4" x14ac:dyDescent="0.25">
      <c r="A47" s="95" t="s">
        <v>1007</v>
      </c>
      <c r="B47" s="96" t="s">
        <v>927</v>
      </c>
      <c r="C47" s="236" t="s">
        <v>1244</v>
      </c>
      <c r="D47" s="96" t="s">
        <v>161</v>
      </c>
    </row>
    <row r="48" spans="1:4" x14ac:dyDescent="0.25">
      <c r="A48" s="95" t="s">
        <v>1008</v>
      </c>
      <c r="B48" s="96" t="s">
        <v>927</v>
      </c>
      <c r="C48" s="236" t="s">
        <v>1245</v>
      </c>
      <c r="D48" s="96" t="s">
        <v>943</v>
      </c>
    </row>
    <row r="49" spans="1:4" x14ac:dyDescent="0.25">
      <c r="A49" s="95" t="s">
        <v>1009</v>
      </c>
      <c r="B49" s="96" t="s">
        <v>927</v>
      </c>
      <c r="C49" s="236" t="s">
        <v>1245</v>
      </c>
      <c r="D49" s="96" t="s">
        <v>944</v>
      </c>
    </row>
    <row r="50" spans="1:4" x14ac:dyDescent="0.25">
      <c r="A50" s="95" t="s">
        <v>1010</v>
      </c>
      <c r="B50" s="96" t="s">
        <v>927</v>
      </c>
      <c r="C50" s="236" t="s">
        <v>1245</v>
      </c>
      <c r="D50" s="96" t="s">
        <v>945</v>
      </c>
    </row>
    <row r="51" spans="1:4" x14ac:dyDescent="0.25">
      <c r="A51" s="95" t="s">
        <v>1011</v>
      </c>
      <c r="B51" s="96" t="s">
        <v>927</v>
      </c>
      <c r="C51" s="236" t="s">
        <v>1245</v>
      </c>
      <c r="D51" s="96" t="s">
        <v>946</v>
      </c>
    </row>
    <row r="52" spans="1:4" x14ac:dyDescent="0.25">
      <c r="A52" s="95" t="s">
        <v>1012</v>
      </c>
      <c r="B52" s="96" t="s">
        <v>927</v>
      </c>
      <c r="C52" s="236" t="s">
        <v>1245</v>
      </c>
      <c r="D52" s="96" t="s">
        <v>947</v>
      </c>
    </row>
    <row r="53" spans="1:4" x14ac:dyDescent="0.25">
      <c r="A53" s="95" t="s">
        <v>1013</v>
      </c>
      <c r="B53" s="96" t="s">
        <v>927</v>
      </c>
      <c r="C53" s="236" t="s">
        <v>1245</v>
      </c>
      <c r="D53" s="96" t="s">
        <v>948</v>
      </c>
    </row>
    <row r="54" spans="1:4" x14ac:dyDescent="0.25">
      <c r="A54" s="95" t="s">
        <v>1014</v>
      </c>
      <c r="B54" s="96" t="s">
        <v>927</v>
      </c>
      <c r="C54" s="236" t="s">
        <v>1245</v>
      </c>
      <c r="D54" s="96" t="s">
        <v>163</v>
      </c>
    </row>
    <row r="55" spans="1:4" x14ac:dyDescent="0.25">
      <c r="A55" s="95" t="s">
        <v>1015</v>
      </c>
      <c r="B55" s="96" t="s">
        <v>927</v>
      </c>
      <c r="C55" s="236" t="s">
        <v>1245</v>
      </c>
      <c r="D55" s="96" t="s">
        <v>949</v>
      </c>
    </row>
    <row r="56" spans="1:4" x14ac:dyDescent="0.25">
      <c r="A56" s="95" t="s">
        <v>1016</v>
      </c>
      <c r="B56" s="96" t="s">
        <v>927</v>
      </c>
      <c r="C56" s="236" t="s">
        <v>1245</v>
      </c>
      <c r="D56" s="96" t="s">
        <v>950</v>
      </c>
    </row>
    <row r="57" spans="1:4" x14ac:dyDescent="0.25">
      <c r="A57" s="95" t="s">
        <v>964</v>
      </c>
      <c r="B57" s="96" t="s">
        <v>927</v>
      </c>
      <c r="C57" s="236" t="s">
        <v>1244</v>
      </c>
      <c r="D57" s="96" t="s">
        <v>1255</v>
      </c>
    </row>
    <row r="58" spans="1:4" x14ac:dyDescent="0.25">
      <c r="A58" s="95" t="s">
        <v>965</v>
      </c>
      <c r="B58" s="96" t="s">
        <v>927</v>
      </c>
      <c r="C58" s="236" t="s">
        <v>1244</v>
      </c>
      <c r="D58" s="96" t="s">
        <v>1254</v>
      </c>
    </row>
    <row r="59" spans="1:4" x14ac:dyDescent="0.25">
      <c r="A59" s="95" t="s">
        <v>966</v>
      </c>
      <c r="B59" s="96" t="s">
        <v>927</v>
      </c>
      <c r="C59" s="236" t="s">
        <v>1244</v>
      </c>
      <c r="D59" s="96" t="s">
        <v>119</v>
      </c>
    </row>
    <row r="60" spans="1:4" x14ac:dyDescent="0.25">
      <c r="A60" s="95" t="s">
        <v>951</v>
      </c>
      <c r="B60" s="96" t="s">
        <v>927</v>
      </c>
      <c r="C60" s="236" t="s">
        <v>1245</v>
      </c>
      <c r="D60" s="96" t="s">
        <v>952</v>
      </c>
    </row>
    <row r="61" spans="1:4" x14ac:dyDescent="0.25">
      <c r="A61" s="95" t="s">
        <v>0</v>
      </c>
      <c r="B61" s="96" t="s">
        <v>953</v>
      </c>
      <c r="C61" s="236" t="s">
        <v>1244</v>
      </c>
      <c r="D61" s="96" t="s">
        <v>5</v>
      </c>
    </row>
    <row r="62" spans="1:4" x14ac:dyDescent="0.25">
      <c r="A62" s="95" t="s">
        <v>931</v>
      </c>
      <c r="B62" s="96" t="s">
        <v>953</v>
      </c>
      <c r="C62" s="236" t="s">
        <v>1244</v>
      </c>
      <c r="D62" s="96" t="s">
        <v>932</v>
      </c>
    </row>
    <row r="63" spans="1:4" ht="30" x14ac:dyDescent="0.25">
      <c r="A63" s="95" t="s">
        <v>954</v>
      </c>
      <c r="B63" s="96" t="s">
        <v>953</v>
      </c>
      <c r="C63" s="236" t="s">
        <v>1244</v>
      </c>
      <c r="D63" s="96" t="s">
        <v>1251</v>
      </c>
    </row>
    <row r="64" spans="1:4" x14ac:dyDescent="0.25">
      <c r="A64" s="95" t="s">
        <v>955</v>
      </c>
      <c r="B64" s="96" t="s">
        <v>953</v>
      </c>
      <c r="C64" s="236" t="s">
        <v>1244</v>
      </c>
      <c r="D64" s="96" t="s">
        <v>956</v>
      </c>
    </row>
    <row r="65" spans="1:4" x14ac:dyDescent="0.25">
      <c r="A65" s="95" t="s">
        <v>1017</v>
      </c>
      <c r="B65" s="96" t="s">
        <v>953</v>
      </c>
      <c r="C65" s="236" t="s">
        <v>1244</v>
      </c>
      <c r="D65" s="96" t="s">
        <v>1018</v>
      </c>
    </row>
    <row r="66" spans="1:4" ht="30" x14ac:dyDescent="0.25">
      <c r="A66" s="95" t="s">
        <v>957</v>
      </c>
      <c r="B66" s="96" t="s">
        <v>953</v>
      </c>
      <c r="C66" s="236" t="s">
        <v>1244</v>
      </c>
      <c r="D66" s="96" t="s">
        <v>1252</v>
      </c>
    </row>
    <row r="67" spans="1:4" x14ac:dyDescent="0.25">
      <c r="A67" s="95" t="s">
        <v>958</v>
      </c>
      <c r="B67" s="96" t="s">
        <v>953</v>
      </c>
      <c r="C67" s="236" t="s">
        <v>1244</v>
      </c>
      <c r="D67" s="96" t="s">
        <v>959</v>
      </c>
    </row>
    <row r="68" spans="1:4" x14ac:dyDescent="0.25">
      <c r="A68" s="95" t="s">
        <v>960</v>
      </c>
      <c r="B68" s="96" t="s">
        <v>953</v>
      </c>
      <c r="C68" s="236" t="s">
        <v>1244</v>
      </c>
      <c r="D68" s="96" t="s">
        <v>961</v>
      </c>
    </row>
    <row r="69" spans="1:4" x14ac:dyDescent="0.25">
      <c r="A69" s="95" t="s">
        <v>962</v>
      </c>
      <c r="B69" s="96" t="s">
        <v>953</v>
      </c>
      <c r="C69" s="236" t="s">
        <v>1244</v>
      </c>
      <c r="D69" s="96" t="s">
        <v>963</v>
      </c>
    </row>
    <row r="70" spans="1:4" x14ac:dyDescent="0.25">
      <c r="A70" s="95" t="s">
        <v>6</v>
      </c>
      <c r="B70" s="96" t="s">
        <v>953</v>
      </c>
      <c r="C70" s="236" t="s">
        <v>1244</v>
      </c>
      <c r="D70" s="96" t="s">
        <v>933</v>
      </c>
    </row>
    <row r="71" spans="1:4" x14ac:dyDescent="0.25">
      <c r="A71" s="95" t="s">
        <v>1853</v>
      </c>
      <c r="B71" s="96" t="s">
        <v>953</v>
      </c>
      <c r="C71" s="236" t="s">
        <v>1244</v>
      </c>
      <c r="D71" s="97" t="s">
        <v>934</v>
      </c>
    </row>
    <row r="72" spans="1:4" x14ac:dyDescent="0.25">
      <c r="A72" s="95" t="s">
        <v>935</v>
      </c>
      <c r="B72" s="96" t="s">
        <v>953</v>
      </c>
      <c r="C72" s="236" t="s">
        <v>1244</v>
      </c>
      <c r="D72" s="96" t="s">
        <v>936</v>
      </c>
    </row>
    <row r="73" spans="1:4" x14ac:dyDescent="0.25">
      <c r="A73" s="95" t="s">
        <v>937</v>
      </c>
      <c r="B73" s="96" t="s">
        <v>953</v>
      </c>
      <c r="C73" s="236" t="s">
        <v>1244</v>
      </c>
      <c r="D73" s="97" t="s">
        <v>938</v>
      </c>
    </row>
    <row r="74" spans="1:4" x14ac:dyDescent="0.25">
      <c r="A74" s="95" t="s">
        <v>939</v>
      </c>
      <c r="B74" s="96" t="s">
        <v>953</v>
      </c>
      <c r="C74" s="236" t="s">
        <v>1244</v>
      </c>
      <c r="D74" s="97" t="s">
        <v>938</v>
      </c>
    </row>
    <row r="75" spans="1:4" x14ac:dyDescent="0.25">
      <c r="A75" s="95" t="s">
        <v>940</v>
      </c>
      <c r="B75" s="96" t="s">
        <v>953</v>
      </c>
      <c r="C75" s="236" t="s">
        <v>1244</v>
      </c>
      <c r="D75" s="97" t="s">
        <v>938</v>
      </c>
    </row>
    <row r="76" spans="1:4" x14ac:dyDescent="0.25">
      <c r="A76" s="95" t="s">
        <v>941</v>
      </c>
      <c r="B76" s="96" t="s">
        <v>953</v>
      </c>
      <c r="C76" s="236" t="s">
        <v>1244</v>
      </c>
      <c r="D76" s="97" t="s">
        <v>938</v>
      </c>
    </row>
    <row r="77" spans="1:4" x14ac:dyDescent="0.25">
      <c r="A77" s="95" t="s">
        <v>964</v>
      </c>
      <c r="B77" s="96" t="s">
        <v>953</v>
      </c>
      <c r="C77" s="236" t="s">
        <v>1244</v>
      </c>
      <c r="D77" s="96" t="s">
        <v>1256</v>
      </c>
    </row>
    <row r="78" spans="1:4" x14ac:dyDescent="0.25">
      <c r="A78" s="95" t="s">
        <v>951</v>
      </c>
      <c r="B78" s="96" t="s">
        <v>953</v>
      </c>
      <c r="C78" s="236" t="s">
        <v>1245</v>
      </c>
      <c r="D78" s="96" t="s">
        <v>952</v>
      </c>
    </row>
  </sheetData>
  <mergeCells count="7">
    <mergeCell ref="A18:D18"/>
    <mergeCell ref="A4:D4"/>
    <mergeCell ref="A12:D12"/>
    <mergeCell ref="A15:D15"/>
    <mergeCell ref="A5:D5"/>
    <mergeCell ref="A8:D8"/>
    <mergeCell ref="A9:D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90"/>
  <sheetViews>
    <sheetView zoomScaleNormal="100" workbookViewId="0"/>
  </sheetViews>
  <sheetFormatPr defaultRowHeight="15" x14ac:dyDescent="0.25"/>
  <cols>
    <col min="2" max="2" width="156.28515625" customWidth="1"/>
  </cols>
  <sheetData>
    <row r="1" spans="1:14" ht="26.25" x14ac:dyDescent="0.4">
      <c r="A1" s="49" t="s">
        <v>1263</v>
      </c>
      <c r="B1" s="58"/>
      <c r="C1" s="58"/>
      <c r="D1" s="58"/>
      <c r="E1" s="58"/>
      <c r="F1" s="58"/>
      <c r="G1" s="58"/>
      <c r="H1" s="58"/>
      <c r="I1" s="58"/>
      <c r="J1" s="58"/>
      <c r="K1" s="58"/>
      <c r="L1" s="58"/>
      <c r="M1" s="58"/>
      <c r="N1" s="58"/>
    </row>
    <row r="2" spans="1:14" x14ac:dyDescent="0.25">
      <c r="A2" s="58"/>
      <c r="B2" s="58"/>
      <c r="C2" s="58"/>
      <c r="D2" s="58"/>
      <c r="E2" s="58"/>
      <c r="F2" s="58"/>
      <c r="G2" s="58"/>
      <c r="H2" s="58"/>
      <c r="I2" s="58"/>
      <c r="J2" s="58"/>
      <c r="K2" s="58"/>
      <c r="L2" s="58"/>
      <c r="M2" s="58"/>
      <c r="N2" s="58"/>
    </row>
    <row r="3" spans="1:14" ht="18.75" x14ac:dyDescent="0.3">
      <c r="A3" s="14" t="s">
        <v>1264</v>
      </c>
      <c r="B3" s="58"/>
      <c r="C3" s="58"/>
      <c r="D3" s="58"/>
      <c r="E3" s="58"/>
      <c r="F3" s="58"/>
      <c r="G3" s="58"/>
      <c r="H3" s="58"/>
      <c r="I3" s="58"/>
      <c r="J3" s="58"/>
      <c r="K3" s="58"/>
      <c r="L3" s="58"/>
      <c r="M3" s="58"/>
      <c r="N3" s="58"/>
    </row>
    <row r="4" spans="1:14" x14ac:dyDescent="0.25">
      <c r="A4" s="93" t="s">
        <v>1856</v>
      </c>
      <c r="C4" s="58"/>
      <c r="D4" s="58"/>
      <c r="E4" s="58"/>
      <c r="F4" s="58"/>
      <c r="G4" s="58"/>
      <c r="H4" s="58"/>
      <c r="I4" s="58"/>
      <c r="J4" s="58"/>
      <c r="K4" s="58"/>
      <c r="L4" s="58"/>
      <c r="M4" s="58"/>
      <c r="N4" s="58"/>
    </row>
    <row r="5" spans="1:14" s="58" customFormat="1" x14ac:dyDescent="0.25">
      <c r="A5" s="93"/>
    </row>
    <row r="6" spans="1:14" s="58" customFormat="1" x14ac:dyDescent="0.25">
      <c r="A6" s="93"/>
      <c r="B6" s="250" t="s">
        <v>1857</v>
      </c>
    </row>
    <row r="7" spans="1:14" s="58" customFormat="1" x14ac:dyDescent="0.25">
      <c r="A7" s="93"/>
      <c r="B7" s="283" t="s">
        <v>1860</v>
      </c>
    </row>
    <row r="8" spans="1:14" s="58" customFormat="1" x14ac:dyDescent="0.25">
      <c r="A8" s="93"/>
      <c r="B8" s="283" t="s">
        <v>1865</v>
      </c>
    </row>
    <row r="9" spans="1:14" s="58" customFormat="1" x14ac:dyDescent="0.25">
      <c r="A9" s="93"/>
      <c r="B9" s="40"/>
    </row>
    <row r="10" spans="1:14" s="58" customFormat="1" x14ac:dyDescent="0.25">
      <c r="A10" s="93"/>
      <c r="B10" s="280" t="s">
        <v>2638</v>
      </c>
    </row>
    <row r="11" spans="1:14" s="260" customFormat="1" x14ac:dyDescent="0.25">
      <c r="A11" s="261"/>
      <c r="B11" s="283" t="s">
        <v>2640</v>
      </c>
    </row>
    <row r="12" spans="1:14" s="260" customFormat="1" ht="30" x14ac:dyDescent="0.25">
      <c r="A12" s="261"/>
      <c r="B12" s="276" t="s">
        <v>2639</v>
      </c>
    </row>
    <row r="13" spans="1:14" s="260" customFormat="1" x14ac:dyDescent="0.25">
      <c r="A13" s="261"/>
      <c r="B13" s="283" t="s">
        <v>2637</v>
      </c>
    </row>
    <row r="14" spans="1:14" s="260" customFormat="1" x14ac:dyDescent="0.25">
      <c r="A14" s="261"/>
      <c r="B14" s="276" t="s">
        <v>1867</v>
      </c>
    </row>
    <row r="15" spans="1:14" s="260" customFormat="1" ht="45" x14ac:dyDescent="0.25">
      <c r="A15" s="261"/>
      <c r="B15" s="276" t="s">
        <v>2641</v>
      </c>
    </row>
    <row r="16" spans="1:14" s="58" customFormat="1" x14ac:dyDescent="0.25">
      <c r="A16" s="93"/>
      <c r="B16" s="283" t="s">
        <v>1870</v>
      </c>
    </row>
    <row r="17" spans="1:2" s="58" customFormat="1" x14ac:dyDescent="0.25">
      <c r="A17" s="93"/>
    </row>
    <row r="18" spans="1:2" s="58" customFormat="1" x14ac:dyDescent="0.25">
      <c r="A18" s="93"/>
    </row>
    <row r="19" spans="1:2" s="58" customFormat="1" x14ac:dyDescent="0.25">
      <c r="A19" s="93"/>
    </row>
    <row r="20" spans="1:2" s="260" customFormat="1" x14ac:dyDescent="0.25">
      <c r="A20" s="261"/>
      <c r="B20" s="276"/>
    </row>
    <row r="21" spans="1:2" s="260" customFormat="1" x14ac:dyDescent="0.25">
      <c r="A21" s="261"/>
      <c r="B21" s="276"/>
    </row>
    <row r="22" spans="1:2" s="58" customFormat="1" x14ac:dyDescent="0.25">
      <c r="A22" s="261"/>
      <c r="B22" s="276"/>
    </row>
    <row r="23" spans="1:2" s="58" customFormat="1" x14ac:dyDescent="0.25">
      <c r="A23" s="261"/>
      <c r="B23" s="276"/>
    </row>
    <row r="24" spans="1:2" s="58" customFormat="1" x14ac:dyDescent="0.25">
      <c r="A24" s="261"/>
      <c r="B24" s="276"/>
    </row>
    <row r="25" spans="1:2" s="58" customFormat="1" x14ac:dyDescent="0.25">
      <c r="A25" s="261"/>
      <c r="B25" s="276"/>
    </row>
    <row r="26" spans="1:2" s="58" customFormat="1" x14ac:dyDescent="0.25">
      <c r="A26" s="261"/>
      <c r="B26" s="276"/>
    </row>
    <row r="27" spans="1:2" s="58" customFormat="1" x14ac:dyDescent="0.25">
      <c r="A27" s="261"/>
      <c r="B27" s="276"/>
    </row>
    <row r="28" spans="1:2" s="58" customFormat="1" x14ac:dyDescent="0.25">
      <c r="A28" s="261"/>
      <c r="B28" s="276"/>
    </row>
    <row r="29" spans="1:2" s="260" customFormat="1" x14ac:dyDescent="0.25">
      <c r="A29" s="261"/>
      <c r="B29" s="276"/>
    </row>
    <row r="30" spans="1:2" s="260" customFormat="1" x14ac:dyDescent="0.25">
      <c r="A30" s="261"/>
      <c r="B30" s="276"/>
    </row>
    <row r="31" spans="1:2" s="58" customFormat="1" x14ac:dyDescent="0.25">
      <c r="A31" s="261"/>
      <c r="B31" s="276"/>
    </row>
    <row r="32" spans="1:2" s="260" customFormat="1" x14ac:dyDescent="0.25">
      <c r="A32" s="261"/>
      <c r="B32" s="276"/>
    </row>
    <row r="33" spans="1:2" s="260" customFormat="1" x14ac:dyDescent="0.25">
      <c r="A33" s="261"/>
      <c r="B33" s="276"/>
    </row>
    <row r="34" spans="1:2" s="260" customFormat="1" x14ac:dyDescent="0.25">
      <c r="A34" s="261"/>
      <c r="B34" s="276"/>
    </row>
    <row r="35" spans="1:2" s="58" customFormat="1" x14ac:dyDescent="0.25">
      <c r="A35" s="93"/>
      <c r="B35" s="276"/>
    </row>
    <row r="36" spans="1:2" s="58" customFormat="1" x14ac:dyDescent="0.25">
      <c r="A36" s="93"/>
      <c r="B36" s="276"/>
    </row>
    <row r="37" spans="1:2" s="58" customFormat="1" x14ac:dyDescent="0.25">
      <c r="A37" s="93"/>
      <c r="B37" s="261"/>
    </row>
    <row r="38" spans="1:2" s="58" customFormat="1" x14ac:dyDescent="0.25">
      <c r="A38" s="93"/>
      <c r="B38" s="261"/>
    </row>
    <row r="39" spans="1:2" s="58" customFormat="1" x14ac:dyDescent="0.25">
      <c r="A39" s="93"/>
      <c r="B39" s="261"/>
    </row>
    <row r="40" spans="1:2" s="58" customFormat="1" x14ac:dyDescent="0.25">
      <c r="A40" s="93"/>
      <c r="B40" s="261"/>
    </row>
    <row r="41" spans="1:2" s="58" customFormat="1" x14ac:dyDescent="0.25">
      <c r="A41" s="93"/>
      <c r="B41" s="261"/>
    </row>
    <row r="42" spans="1:2" s="58" customFormat="1" x14ac:dyDescent="0.25">
      <c r="A42" s="93"/>
      <c r="B42" s="261"/>
    </row>
    <row r="43" spans="1:2" s="58" customFormat="1" x14ac:dyDescent="0.25">
      <c r="A43" s="93"/>
      <c r="B43" s="261"/>
    </row>
    <row r="44" spans="1:2" s="58" customFormat="1" x14ac:dyDescent="0.25">
      <c r="A44" s="93"/>
      <c r="B44" s="261"/>
    </row>
    <row r="45" spans="1:2" s="58" customFormat="1" ht="15" customHeight="1" x14ac:dyDescent="0.25">
      <c r="A45" s="263"/>
      <c r="B45" s="263"/>
    </row>
    <row r="46" spans="1:2" s="58" customFormat="1" x14ac:dyDescent="0.25">
      <c r="A46" s="93"/>
      <c r="B46" s="250"/>
    </row>
    <row r="47" spans="1:2" s="58" customFormat="1" x14ac:dyDescent="0.25">
      <c r="A47" s="93"/>
      <c r="B47" s="239"/>
    </row>
    <row r="48" spans="1:2" s="58" customFormat="1" x14ac:dyDescent="0.25">
      <c r="A48" s="93"/>
      <c r="B48" s="239"/>
    </row>
    <row r="49" spans="1:14" s="58" customFormat="1" x14ac:dyDescent="0.25">
      <c r="A49" s="93"/>
    </row>
    <row r="50" spans="1:14" s="58" customFormat="1" x14ac:dyDescent="0.25">
      <c r="B50" s="250"/>
    </row>
    <row r="51" spans="1:14" x14ac:dyDescent="0.25">
      <c r="A51" s="58"/>
      <c r="B51" s="252"/>
      <c r="C51" s="58"/>
      <c r="D51" s="58"/>
      <c r="E51" s="58"/>
      <c r="F51" s="58"/>
      <c r="G51" s="58"/>
      <c r="H51" s="58"/>
      <c r="I51" s="58"/>
      <c r="J51" s="58"/>
      <c r="K51" s="58"/>
      <c r="L51" s="58"/>
      <c r="M51" s="58"/>
      <c r="N51" s="58"/>
    </row>
    <row r="52" spans="1:14" x14ac:dyDescent="0.25">
      <c r="A52" s="58"/>
      <c r="B52" s="252"/>
      <c r="C52" s="58"/>
      <c r="D52" s="58"/>
      <c r="E52" s="58"/>
      <c r="F52" s="58"/>
      <c r="G52" s="58"/>
      <c r="H52" s="58"/>
      <c r="I52" s="58"/>
      <c r="J52" s="58"/>
      <c r="K52" s="58"/>
      <c r="L52" s="58"/>
      <c r="M52" s="58"/>
      <c r="N52" s="58"/>
    </row>
    <row r="53" spans="1:14" x14ac:dyDescent="0.25">
      <c r="A53" s="58"/>
      <c r="B53" s="252"/>
      <c r="C53" s="58"/>
      <c r="D53" s="58"/>
      <c r="E53" s="58"/>
      <c r="F53" s="58"/>
      <c r="G53" s="58"/>
      <c r="H53" s="58"/>
      <c r="I53" s="58"/>
      <c r="J53" s="58"/>
      <c r="K53" s="58"/>
      <c r="L53" s="58"/>
      <c r="M53" s="58"/>
      <c r="N53" s="58"/>
    </row>
    <row r="54" spans="1:14" x14ac:dyDescent="0.25">
      <c r="A54" s="58"/>
      <c r="B54" s="252"/>
      <c r="C54" s="58"/>
      <c r="D54" s="58"/>
      <c r="E54" s="58"/>
      <c r="F54" s="58"/>
      <c r="G54" s="58"/>
      <c r="H54" s="58"/>
      <c r="I54" s="58"/>
      <c r="J54" s="58"/>
      <c r="K54" s="58"/>
      <c r="L54" s="58"/>
      <c r="M54" s="58"/>
      <c r="N54" s="58"/>
    </row>
    <row r="55" spans="1:14" x14ac:dyDescent="0.25">
      <c r="A55" s="58"/>
      <c r="B55" s="252"/>
      <c r="C55" s="58"/>
      <c r="D55" s="58"/>
      <c r="E55" s="58"/>
      <c r="F55" s="58"/>
      <c r="G55" s="58"/>
      <c r="H55" s="58"/>
      <c r="I55" s="58"/>
      <c r="J55" s="58"/>
      <c r="K55" s="58"/>
      <c r="L55" s="58"/>
      <c r="M55" s="58"/>
      <c r="N55" s="58"/>
    </row>
    <row r="56" spans="1:14" x14ac:dyDescent="0.25">
      <c r="A56" s="58"/>
      <c r="B56" s="252"/>
      <c r="C56" s="58"/>
      <c r="D56" s="58"/>
      <c r="E56" s="58"/>
      <c r="F56" s="58"/>
      <c r="G56" s="58"/>
      <c r="H56" s="58"/>
      <c r="I56" s="58"/>
      <c r="J56" s="58"/>
      <c r="K56" s="58"/>
      <c r="L56" s="58"/>
      <c r="M56" s="58"/>
      <c r="N56" s="58"/>
    </row>
    <row r="57" spans="1:14" x14ac:dyDescent="0.25">
      <c r="A57" s="58"/>
      <c r="B57" s="252"/>
      <c r="C57" s="58"/>
      <c r="D57" s="58"/>
      <c r="E57" s="58"/>
      <c r="F57" s="58"/>
      <c r="G57" s="58"/>
      <c r="H57" s="58"/>
      <c r="I57" s="58"/>
      <c r="J57" s="58"/>
      <c r="K57" s="58"/>
      <c r="L57" s="58"/>
      <c r="M57" s="58"/>
      <c r="N57" s="58"/>
    </row>
    <row r="58" spans="1:14" ht="18.75" x14ac:dyDescent="0.3">
      <c r="A58" s="14"/>
      <c r="B58" s="252"/>
      <c r="C58" s="58"/>
      <c r="D58" s="58"/>
      <c r="E58" s="58"/>
      <c r="F58" s="58"/>
      <c r="G58" s="58"/>
      <c r="H58" s="58"/>
      <c r="I58" s="58"/>
      <c r="J58" s="58"/>
      <c r="K58" s="58"/>
      <c r="L58" s="58"/>
      <c r="M58" s="58"/>
      <c r="N58" s="58"/>
    </row>
    <row r="59" spans="1:14" x14ac:dyDescent="0.25">
      <c r="A59" s="58"/>
      <c r="B59" s="252"/>
      <c r="C59" s="58"/>
      <c r="D59" s="58"/>
      <c r="E59" s="58"/>
      <c r="F59" s="58"/>
      <c r="G59" s="58"/>
      <c r="H59" s="58"/>
      <c r="I59" s="58"/>
      <c r="J59" s="58"/>
      <c r="K59" s="58"/>
      <c r="L59" s="58"/>
      <c r="M59" s="58"/>
      <c r="N59" s="58"/>
    </row>
    <row r="60" spans="1:14" x14ac:dyDescent="0.25">
      <c r="A60" s="58"/>
      <c r="B60" s="252"/>
      <c r="C60" s="58"/>
      <c r="D60" s="58"/>
      <c r="E60" s="58"/>
      <c r="F60" s="58"/>
      <c r="G60" s="58"/>
      <c r="H60" s="58"/>
      <c r="I60" s="58"/>
      <c r="J60" s="58"/>
      <c r="K60" s="58"/>
      <c r="L60" s="58"/>
      <c r="M60" s="58"/>
      <c r="N60" s="58"/>
    </row>
    <row r="61" spans="1:14" x14ac:dyDescent="0.25">
      <c r="A61" s="58"/>
      <c r="B61" s="252"/>
      <c r="C61" s="58"/>
      <c r="D61" s="58"/>
      <c r="E61" s="58"/>
      <c r="F61" s="58"/>
      <c r="G61" s="58"/>
      <c r="H61" s="58"/>
      <c r="I61" s="58"/>
      <c r="J61" s="58"/>
      <c r="K61" s="58"/>
      <c r="L61" s="58"/>
      <c r="M61" s="58"/>
      <c r="N61" s="58"/>
    </row>
    <row r="62" spans="1:14" x14ac:dyDescent="0.25">
      <c r="A62" s="58"/>
      <c r="B62" s="252"/>
      <c r="C62" s="58"/>
      <c r="D62" s="58"/>
      <c r="E62" s="58"/>
      <c r="F62" s="58"/>
      <c r="G62" s="58"/>
      <c r="H62" s="58"/>
      <c r="I62" s="58"/>
      <c r="J62" s="58"/>
      <c r="K62" s="58"/>
      <c r="L62" s="58"/>
      <c r="M62" s="58"/>
      <c r="N62" s="58"/>
    </row>
    <row r="63" spans="1:14" ht="18.75" x14ac:dyDescent="0.3">
      <c r="A63" s="14"/>
      <c r="B63" s="252"/>
      <c r="C63" s="58"/>
      <c r="D63" s="58"/>
      <c r="E63" s="58"/>
      <c r="F63" s="58"/>
      <c r="G63" s="58"/>
      <c r="H63" s="58"/>
      <c r="I63" s="58"/>
      <c r="J63" s="58"/>
      <c r="K63" s="58"/>
      <c r="L63" s="58"/>
      <c r="M63" s="58"/>
      <c r="N63" s="58"/>
    </row>
    <row r="64" spans="1:14" x14ac:dyDescent="0.25">
      <c r="A64" s="58"/>
      <c r="B64" s="252"/>
      <c r="C64" s="58"/>
      <c r="D64" s="58"/>
      <c r="E64" s="58"/>
      <c r="F64" s="58"/>
      <c r="G64" s="58"/>
      <c r="H64" s="58"/>
      <c r="I64" s="58"/>
      <c r="J64" s="58"/>
      <c r="K64" s="58"/>
      <c r="L64" s="58"/>
      <c r="M64" s="58"/>
      <c r="N64" s="58"/>
    </row>
    <row r="65" spans="1:14" s="58" customFormat="1" x14ac:dyDescent="0.25">
      <c r="B65" s="252"/>
    </row>
    <row r="66" spans="1:14" s="58" customFormat="1" x14ac:dyDescent="0.25">
      <c r="B66" s="252"/>
    </row>
    <row r="67" spans="1:14" s="58" customFormat="1" x14ac:dyDescent="0.25">
      <c r="B67" s="252"/>
    </row>
    <row r="68" spans="1:14" s="58" customFormat="1" x14ac:dyDescent="0.25">
      <c r="B68" s="252"/>
    </row>
    <row r="69" spans="1:14" s="58" customFormat="1" x14ac:dyDescent="0.25">
      <c r="B69" s="252"/>
    </row>
    <row r="70" spans="1:14" s="58" customFormat="1" x14ac:dyDescent="0.25">
      <c r="B70" s="252"/>
    </row>
    <row r="71" spans="1:14" s="58" customFormat="1" x14ac:dyDescent="0.25">
      <c r="B71" s="252"/>
    </row>
    <row r="72" spans="1:14" s="58" customFormat="1" x14ac:dyDescent="0.25">
      <c r="B72" s="252"/>
    </row>
    <row r="73" spans="1:14" s="58" customFormat="1" x14ac:dyDescent="0.25">
      <c r="B73" s="252"/>
    </row>
    <row r="74" spans="1:14" s="58" customFormat="1" x14ac:dyDescent="0.25">
      <c r="B74" s="252"/>
    </row>
    <row r="75" spans="1:14" s="58" customFormat="1" x14ac:dyDescent="0.25">
      <c r="B75" s="239"/>
    </row>
    <row r="76" spans="1:14" x14ac:dyDescent="0.25">
      <c r="A76" s="58"/>
      <c r="C76" s="58"/>
      <c r="D76" s="58"/>
      <c r="E76" s="58"/>
      <c r="F76" s="58"/>
      <c r="G76" s="58"/>
      <c r="H76" s="58"/>
      <c r="I76" s="58"/>
      <c r="J76" s="58"/>
      <c r="K76" s="58"/>
      <c r="L76" s="58"/>
      <c r="M76" s="58"/>
      <c r="N76" s="58"/>
    </row>
    <row r="77" spans="1:14" ht="18.75" x14ac:dyDescent="0.3">
      <c r="A77" s="14"/>
      <c r="B77" s="250"/>
      <c r="C77" s="58"/>
      <c r="D77" s="58"/>
      <c r="E77" s="58"/>
      <c r="F77" s="58"/>
      <c r="G77" s="58"/>
      <c r="H77" s="58"/>
      <c r="I77" s="58"/>
      <c r="J77" s="58"/>
      <c r="K77" s="58"/>
      <c r="L77" s="58"/>
      <c r="M77" s="58"/>
      <c r="N77" s="58"/>
    </row>
    <row r="78" spans="1:14" x14ac:dyDescent="0.25">
      <c r="A78" s="58"/>
      <c r="B78" s="239"/>
      <c r="C78" s="58"/>
      <c r="D78" s="58"/>
      <c r="E78" s="58"/>
      <c r="F78" s="58"/>
      <c r="G78" s="58"/>
      <c r="H78" s="58"/>
      <c r="I78" s="58"/>
      <c r="J78" s="58"/>
      <c r="K78" s="58"/>
      <c r="L78" s="58"/>
      <c r="M78" s="58"/>
      <c r="N78" s="58"/>
    </row>
    <row r="79" spans="1:14" x14ac:dyDescent="0.25">
      <c r="A79" s="58"/>
      <c r="B79" s="239"/>
      <c r="C79" s="58"/>
      <c r="D79" s="58"/>
      <c r="E79" s="58"/>
      <c r="F79" s="58"/>
      <c r="G79" s="58"/>
      <c r="H79" s="58"/>
      <c r="I79" s="58"/>
      <c r="J79" s="58"/>
      <c r="K79" s="58"/>
      <c r="L79" s="58"/>
      <c r="M79" s="58"/>
      <c r="N79" s="58"/>
    </row>
    <row r="80" spans="1:14" ht="18.75" x14ac:dyDescent="0.3">
      <c r="A80" s="14"/>
      <c r="C80" s="58"/>
      <c r="D80" s="58"/>
      <c r="E80" s="58"/>
      <c r="F80" s="58"/>
      <c r="G80" s="58"/>
      <c r="H80" s="58"/>
      <c r="I80" s="58"/>
      <c r="J80" s="58"/>
      <c r="K80" s="58"/>
      <c r="L80" s="58"/>
      <c r="M80" s="58"/>
      <c r="N80" s="58"/>
    </row>
    <row r="81" spans="1:14" x14ac:dyDescent="0.25">
      <c r="A81" s="58"/>
      <c r="B81" s="250"/>
      <c r="C81" s="58"/>
      <c r="D81" s="58"/>
      <c r="E81" s="58"/>
      <c r="F81" s="58"/>
      <c r="G81" s="58"/>
      <c r="H81" s="58"/>
      <c r="I81" s="58"/>
      <c r="J81" s="58"/>
      <c r="K81" s="58"/>
      <c r="L81" s="58"/>
      <c r="M81" s="58"/>
      <c r="N81" s="58"/>
    </row>
    <row r="82" spans="1:14" x14ac:dyDescent="0.25">
      <c r="A82" s="58"/>
      <c r="B82" s="252"/>
      <c r="C82" s="58"/>
      <c r="D82" s="58"/>
      <c r="E82" s="58"/>
      <c r="F82" s="58"/>
      <c r="G82" s="58"/>
      <c r="H82" s="58"/>
      <c r="I82" s="58"/>
      <c r="J82" s="58"/>
      <c r="K82" s="58"/>
      <c r="L82" s="58"/>
      <c r="M82" s="58"/>
      <c r="N82" s="58"/>
    </row>
    <row r="83" spans="1:14" x14ac:dyDescent="0.25">
      <c r="B83" s="252"/>
    </row>
    <row r="84" spans="1:14" x14ac:dyDescent="0.25">
      <c r="B84" s="252"/>
    </row>
    <row r="85" spans="1:14" x14ac:dyDescent="0.25">
      <c r="B85" s="252"/>
    </row>
    <row r="86" spans="1:14" x14ac:dyDescent="0.25">
      <c r="B86" s="252"/>
    </row>
    <row r="87" spans="1:14" x14ac:dyDescent="0.25">
      <c r="B87" s="252"/>
    </row>
    <row r="88" spans="1:14" x14ac:dyDescent="0.25">
      <c r="B88" s="239"/>
    </row>
    <row r="89" spans="1:14" x14ac:dyDescent="0.25">
      <c r="B89" s="239"/>
    </row>
    <row r="90" spans="1:14" x14ac:dyDescent="0.25">
      <c r="B90" s="23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59"/>
  <sheetViews>
    <sheetView zoomScale="85" zoomScaleNormal="85" workbookViewId="0">
      <pane xSplit="2" ySplit="4" topLeftCell="C5" activePane="bottomRight" state="frozen"/>
      <selection activeCell="K51" sqref="K51"/>
      <selection pane="topRight" activeCell="K51" sqref="K51"/>
      <selection pane="bottomLeft" activeCell="K51" sqref="K51"/>
      <selection pane="bottomRight" activeCell="C5" sqref="C5"/>
    </sheetView>
  </sheetViews>
  <sheetFormatPr defaultColWidth="9.140625" defaultRowHeight="15" x14ac:dyDescent="0.25"/>
  <cols>
    <col min="1" max="1" width="13.7109375" style="58" customWidth="1"/>
    <col min="2" max="2" width="30.140625" style="58" customWidth="1"/>
    <col min="3" max="3" width="33" style="58" bestFit="1" customWidth="1"/>
    <col min="4" max="4" width="34.85546875" style="58" customWidth="1"/>
    <col min="5" max="5" width="14.140625" style="58" customWidth="1"/>
    <col min="6" max="6" width="11.140625" style="58" customWidth="1"/>
    <col min="7" max="7" width="12.7109375" style="58" customWidth="1"/>
    <col min="8" max="8" width="14.5703125" style="58" customWidth="1"/>
    <col min="9" max="9" width="22.85546875" style="58" customWidth="1"/>
    <col min="10" max="16384" width="9.140625" style="58"/>
  </cols>
  <sheetData>
    <row r="1" spans="1:11" ht="21" x14ac:dyDescent="0.35">
      <c r="A1" s="18" t="s">
        <v>120</v>
      </c>
    </row>
    <row r="3" spans="1:11" x14ac:dyDescent="0.25">
      <c r="A3" s="295" t="s">
        <v>120</v>
      </c>
      <c r="B3" s="296"/>
      <c r="C3" s="296"/>
      <c r="D3" s="296"/>
      <c r="E3" s="296"/>
      <c r="F3" s="296"/>
      <c r="G3" s="296"/>
      <c r="H3" s="296"/>
      <c r="I3" s="297"/>
    </row>
    <row r="4" spans="1:11" ht="60" x14ac:dyDescent="0.25">
      <c r="A4" s="264" t="s">
        <v>1942</v>
      </c>
      <c r="B4" s="264" t="s">
        <v>1943</v>
      </c>
      <c r="C4" s="264" t="s">
        <v>1931</v>
      </c>
      <c r="D4" s="264" t="s">
        <v>1933</v>
      </c>
      <c r="E4" s="264" t="s">
        <v>105</v>
      </c>
      <c r="F4" s="264" t="s">
        <v>1944</v>
      </c>
      <c r="G4" s="264" t="s">
        <v>1945</v>
      </c>
      <c r="H4" s="251" t="s">
        <v>1340</v>
      </c>
      <c r="I4" s="251" t="s">
        <v>1345</v>
      </c>
      <c r="K4" s="260"/>
    </row>
    <row r="5" spans="1:11" ht="75" customHeight="1" x14ac:dyDescent="0.25">
      <c r="A5" s="292" t="s">
        <v>1265</v>
      </c>
      <c r="B5" s="298" t="s">
        <v>1371</v>
      </c>
      <c r="C5" s="240" t="s">
        <v>1871</v>
      </c>
      <c r="D5" s="266" t="s">
        <v>121</v>
      </c>
      <c r="E5" s="240" t="s">
        <v>1936</v>
      </c>
      <c r="F5" s="272" t="s">
        <v>183</v>
      </c>
      <c r="G5" s="240">
        <v>720</v>
      </c>
      <c r="H5" s="292" t="s">
        <v>1359</v>
      </c>
      <c r="I5" s="292" t="s">
        <v>1344</v>
      </c>
    </row>
    <row r="6" spans="1:11" x14ac:dyDescent="0.25">
      <c r="A6" s="293"/>
      <c r="B6" s="299"/>
      <c r="C6" s="241" t="s">
        <v>1266</v>
      </c>
      <c r="D6" s="259" t="s">
        <v>67</v>
      </c>
      <c r="E6" s="241" t="s">
        <v>1936</v>
      </c>
      <c r="F6" s="258" t="s">
        <v>184</v>
      </c>
      <c r="G6" s="241">
        <v>720</v>
      </c>
      <c r="H6" s="293"/>
      <c r="I6" s="293"/>
      <c r="K6" s="260"/>
    </row>
    <row r="7" spans="1:11" x14ac:dyDescent="0.25">
      <c r="A7" s="293"/>
      <c r="B7" s="299"/>
      <c r="C7" s="241" t="s">
        <v>1267</v>
      </c>
      <c r="D7" s="259" t="s">
        <v>68</v>
      </c>
      <c r="E7" s="241" t="s">
        <v>1936</v>
      </c>
      <c r="F7" s="258" t="s">
        <v>184</v>
      </c>
      <c r="G7" s="241">
        <v>720</v>
      </c>
      <c r="H7" s="293"/>
      <c r="I7" s="293"/>
      <c r="K7" s="260"/>
    </row>
    <row r="8" spans="1:11" x14ac:dyDescent="0.25">
      <c r="A8" s="293"/>
      <c r="B8" s="299"/>
      <c r="C8" s="241" t="s">
        <v>1268</v>
      </c>
      <c r="D8" s="259" t="s">
        <v>17</v>
      </c>
      <c r="E8" s="241" t="s">
        <v>1937</v>
      </c>
      <c r="F8" s="258" t="s">
        <v>185</v>
      </c>
      <c r="G8" s="241">
        <v>720</v>
      </c>
      <c r="H8" s="293"/>
      <c r="I8" s="293"/>
      <c r="K8" s="260"/>
    </row>
    <row r="9" spans="1:11" x14ac:dyDescent="0.25">
      <c r="A9" s="293"/>
      <c r="B9" s="299"/>
      <c r="C9" s="241" t="s">
        <v>1872</v>
      </c>
      <c r="D9" s="259" t="s">
        <v>123</v>
      </c>
      <c r="E9" s="241" t="s">
        <v>1936</v>
      </c>
      <c r="F9" s="258" t="s">
        <v>183</v>
      </c>
      <c r="G9" s="241">
        <v>720</v>
      </c>
      <c r="H9" s="293"/>
      <c r="I9" s="293"/>
      <c r="K9" s="260"/>
    </row>
    <row r="10" spans="1:11" ht="30" x14ac:dyDescent="0.25">
      <c r="A10" s="293"/>
      <c r="B10" s="299"/>
      <c r="C10" s="241" t="s">
        <v>1873</v>
      </c>
      <c r="D10" s="259" t="s">
        <v>1336</v>
      </c>
      <c r="E10" s="241" t="s">
        <v>1936</v>
      </c>
      <c r="F10" s="258" t="s">
        <v>187</v>
      </c>
      <c r="G10" s="241">
        <v>720</v>
      </c>
      <c r="H10" s="293"/>
      <c r="I10" s="293"/>
      <c r="K10" s="260"/>
    </row>
    <row r="11" spans="1:11" ht="30" x14ac:dyDescent="0.25">
      <c r="A11" s="293"/>
      <c r="B11" s="299"/>
      <c r="C11" s="241" t="s">
        <v>1874</v>
      </c>
      <c r="D11" s="259" t="s">
        <v>1337</v>
      </c>
      <c r="E11" s="241" t="s">
        <v>1936</v>
      </c>
      <c r="F11" s="258" t="s">
        <v>188</v>
      </c>
      <c r="G11" s="241">
        <v>720</v>
      </c>
      <c r="H11" s="293"/>
      <c r="I11" s="293"/>
      <c r="K11" s="260"/>
    </row>
    <row r="12" spans="1:11" x14ac:dyDescent="0.25">
      <c r="A12" s="294"/>
      <c r="B12" s="299"/>
      <c r="C12" s="242" t="s">
        <v>1875</v>
      </c>
      <c r="D12" s="265" t="s">
        <v>186</v>
      </c>
      <c r="E12" s="242" t="s">
        <v>1936</v>
      </c>
      <c r="F12" s="273" t="s">
        <v>183</v>
      </c>
      <c r="G12" s="242">
        <v>720</v>
      </c>
      <c r="H12" s="294"/>
      <c r="I12" s="294"/>
      <c r="K12" s="260"/>
    </row>
    <row r="13" spans="1:11" ht="45" customHeight="1" x14ac:dyDescent="0.25">
      <c r="A13" s="292" t="s">
        <v>1269</v>
      </c>
      <c r="B13" s="292" t="s">
        <v>1372</v>
      </c>
      <c r="C13" s="240" t="s">
        <v>1876</v>
      </c>
      <c r="D13" s="284" t="s">
        <v>106</v>
      </c>
      <c r="E13" s="240" t="s">
        <v>1938</v>
      </c>
      <c r="F13" s="272" t="s">
        <v>189</v>
      </c>
      <c r="G13" s="240">
        <v>100</v>
      </c>
      <c r="H13" s="292" t="s">
        <v>1360</v>
      </c>
      <c r="I13" s="292" t="s">
        <v>1367</v>
      </c>
      <c r="K13" s="260"/>
    </row>
    <row r="14" spans="1:11" x14ac:dyDescent="0.25">
      <c r="A14" s="293"/>
      <c r="B14" s="293"/>
      <c r="C14" s="241" t="s">
        <v>1877</v>
      </c>
      <c r="D14" s="285" t="s">
        <v>2601</v>
      </c>
      <c r="E14" s="241" t="s">
        <v>1938</v>
      </c>
      <c r="F14" s="258" t="s">
        <v>189</v>
      </c>
      <c r="G14" s="241">
        <v>100</v>
      </c>
      <c r="H14" s="293"/>
      <c r="I14" s="293"/>
      <c r="K14" s="260"/>
    </row>
    <row r="15" spans="1:11" x14ac:dyDescent="0.25">
      <c r="A15" s="293"/>
      <c r="B15" s="293"/>
      <c r="C15" s="241" t="s">
        <v>1270</v>
      </c>
      <c r="D15" s="259" t="s">
        <v>1433</v>
      </c>
      <c r="E15" s="241" t="s">
        <v>1936</v>
      </c>
      <c r="F15" s="258" t="s">
        <v>187</v>
      </c>
      <c r="G15" s="241">
        <v>710</v>
      </c>
      <c r="H15" s="293"/>
      <c r="I15" s="293"/>
      <c r="K15" s="260"/>
    </row>
    <row r="16" spans="1:11" x14ac:dyDescent="0.25">
      <c r="A16" s="293"/>
      <c r="B16" s="293"/>
      <c r="C16" s="241" t="s">
        <v>1271</v>
      </c>
      <c r="D16" s="259" t="s">
        <v>125</v>
      </c>
      <c r="E16" s="241" t="s">
        <v>1936</v>
      </c>
      <c r="F16" s="258" t="s">
        <v>188</v>
      </c>
      <c r="G16" s="241">
        <v>710</v>
      </c>
      <c r="H16" s="293"/>
      <c r="I16" s="293"/>
      <c r="K16" s="260"/>
    </row>
    <row r="17" spans="1:11" x14ac:dyDescent="0.25">
      <c r="A17" s="293"/>
      <c r="B17" s="293"/>
      <c r="C17" s="241" t="s">
        <v>1272</v>
      </c>
      <c r="D17" s="259" t="s">
        <v>127</v>
      </c>
      <c r="E17" s="241" t="s">
        <v>1936</v>
      </c>
      <c r="F17" s="258" t="s">
        <v>188</v>
      </c>
      <c r="G17" s="241">
        <v>710</v>
      </c>
      <c r="H17" s="293"/>
      <c r="I17" s="293"/>
      <c r="K17" s="260"/>
    </row>
    <row r="18" spans="1:11" x14ac:dyDescent="0.25">
      <c r="A18" s="294"/>
      <c r="B18" s="294"/>
      <c r="C18" s="242" t="s">
        <v>1273</v>
      </c>
      <c r="D18" s="265" t="s">
        <v>126</v>
      </c>
      <c r="E18" s="242" t="s">
        <v>1936</v>
      </c>
      <c r="F18" s="273" t="s">
        <v>188</v>
      </c>
      <c r="G18" s="242">
        <v>710</v>
      </c>
      <c r="H18" s="294"/>
      <c r="I18" s="294"/>
      <c r="K18" s="260"/>
    </row>
    <row r="19" spans="1:11" ht="45" customHeight="1" x14ac:dyDescent="0.25">
      <c r="A19" s="292" t="s">
        <v>1274</v>
      </c>
      <c r="B19" s="292" t="s">
        <v>1373</v>
      </c>
      <c r="C19" s="240" t="s">
        <v>1878</v>
      </c>
      <c r="D19" s="266" t="s">
        <v>129</v>
      </c>
      <c r="E19" s="240" t="s">
        <v>1936</v>
      </c>
      <c r="F19" s="272" t="s">
        <v>183</v>
      </c>
      <c r="G19" s="240">
        <v>711</v>
      </c>
      <c r="H19" s="292" t="s">
        <v>1360</v>
      </c>
      <c r="I19" s="292" t="s">
        <v>1346</v>
      </c>
      <c r="K19" s="260"/>
    </row>
    <row r="20" spans="1:11" x14ac:dyDescent="0.25">
      <c r="A20" s="293"/>
      <c r="B20" s="293"/>
      <c r="C20" s="241" t="s">
        <v>1879</v>
      </c>
      <c r="D20" s="259" t="s">
        <v>130</v>
      </c>
      <c r="E20" s="241" t="s">
        <v>1936</v>
      </c>
      <c r="F20" s="258" t="s">
        <v>183</v>
      </c>
      <c r="G20" s="241">
        <v>711</v>
      </c>
      <c r="H20" s="293"/>
      <c r="I20" s="293"/>
      <c r="K20" s="260"/>
    </row>
    <row r="21" spans="1:11" x14ac:dyDescent="0.25">
      <c r="A21" s="294"/>
      <c r="B21" s="294"/>
      <c r="C21" s="242" t="s">
        <v>1880</v>
      </c>
      <c r="D21" s="265" t="s">
        <v>186</v>
      </c>
      <c r="E21" s="242" t="s">
        <v>1936</v>
      </c>
      <c r="F21" s="273" t="s">
        <v>183</v>
      </c>
      <c r="G21" s="242">
        <v>711</v>
      </c>
      <c r="H21" s="294"/>
      <c r="I21" s="294"/>
      <c r="K21" s="260"/>
    </row>
    <row r="22" spans="1:11" ht="60" customHeight="1" x14ac:dyDescent="0.25">
      <c r="A22" s="292" t="s">
        <v>1275</v>
      </c>
      <c r="B22" s="292" t="s">
        <v>1389</v>
      </c>
      <c r="C22" s="240" t="s">
        <v>1881</v>
      </c>
      <c r="D22" s="266" t="s">
        <v>131</v>
      </c>
      <c r="E22" s="240" t="s">
        <v>1936</v>
      </c>
      <c r="F22" s="272" t="s">
        <v>183</v>
      </c>
      <c r="G22" s="240">
        <v>710</v>
      </c>
      <c r="H22" s="292" t="s">
        <v>1361</v>
      </c>
      <c r="I22" s="292" t="s">
        <v>1344</v>
      </c>
      <c r="K22" s="260"/>
    </row>
    <row r="23" spans="1:11" x14ac:dyDescent="0.25">
      <c r="A23" s="293"/>
      <c r="B23" s="293"/>
      <c r="C23" s="241" t="s">
        <v>1882</v>
      </c>
      <c r="D23" s="259" t="s">
        <v>132</v>
      </c>
      <c r="E23" s="241" t="s">
        <v>1936</v>
      </c>
      <c r="F23" s="258" t="s">
        <v>183</v>
      </c>
      <c r="G23" s="241">
        <v>710</v>
      </c>
      <c r="H23" s="293"/>
      <c r="I23" s="293"/>
      <c r="K23" s="260"/>
    </row>
    <row r="24" spans="1:11" x14ac:dyDescent="0.25">
      <c r="A24" s="293"/>
      <c r="B24" s="293"/>
      <c r="C24" s="241" t="s">
        <v>1415</v>
      </c>
      <c r="D24" s="259" t="s">
        <v>67</v>
      </c>
      <c r="E24" s="241" t="s">
        <v>1936</v>
      </c>
      <c r="F24" s="258" t="s">
        <v>184</v>
      </c>
      <c r="G24" s="241">
        <v>710</v>
      </c>
      <c r="H24" s="293"/>
      <c r="I24" s="293"/>
      <c r="K24" s="260"/>
    </row>
    <row r="25" spans="1:11" x14ac:dyDescent="0.25">
      <c r="A25" s="293"/>
      <c r="B25" s="293"/>
      <c r="C25" s="241" t="s">
        <v>1416</v>
      </c>
      <c r="D25" s="259" t="s">
        <v>68</v>
      </c>
      <c r="E25" s="241" t="s">
        <v>1936</v>
      </c>
      <c r="F25" s="258" t="s">
        <v>184</v>
      </c>
      <c r="G25" s="241">
        <v>710</v>
      </c>
      <c r="H25" s="293"/>
      <c r="I25" s="293"/>
      <c r="K25" s="260"/>
    </row>
    <row r="26" spans="1:11" x14ac:dyDescent="0.25">
      <c r="A26" s="293"/>
      <c r="B26" s="293"/>
      <c r="C26" s="241" t="s">
        <v>1276</v>
      </c>
      <c r="D26" s="259" t="s">
        <v>17</v>
      </c>
      <c r="E26" s="241" t="s">
        <v>1937</v>
      </c>
      <c r="F26" s="258" t="s">
        <v>185</v>
      </c>
      <c r="G26" s="241">
        <v>710</v>
      </c>
      <c r="H26" s="293"/>
      <c r="I26" s="293"/>
      <c r="K26" s="260"/>
    </row>
    <row r="27" spans="1:11" x14ac:dyDescent="0.25">
      <c r="A27" s="293"/>
      <c r="B27" s="293"/>
      <c r="C27" s="241" t="s">
        <v>1883</v>
      </c>
      <c r="D27" s="259" t="s">
        <v>133</v>
      </c>
      <c r="E27" s="241" t="s">
        <v>1936</v>
      </c>
      <c r="F27" s="258" t="s">
        <v>183</v>
      </c>
      <c r="G27" s="241">
        <v>710</v>
      </c>
      <c r="H27" s="293"/>
      <c r="I27" s="293"/>
      <c r="K27" s="260"/>
    </row>
    <row r="28" spans="1:11" x14ac:dyDescent="0.25">
      <c r="A28" s="293"/>
      <c r="B28" s="293"/>
      <c r="C28" s="241" t="s">
        <v>1884</v>
      </c>
      <c r="D28" s="259" t="s">
        <v>134</v>
      </c>
      <c r="E28" s="241" t="s">
        <v>1936</v>
      </c>
      <c r="F28" s="258" t="s">
        <v>183</v>
      </c>
      <c r="G28" s="241">
        <v>710</v>
      </c>
      <c r="H28" s="293"/>
      <c r="I28" s="293"/>
      <c r="K28" s="260"/>
    </row>
    <row r="29" spans="1:11" x14ac:dyDescent="0.25">
      <c r="A29" s="294"/>
      <c r="B29" s="294"/>
      <c r="C29" s="242" t="s">
        <v>1885</v>
      </c>
      <c r="D29" s="265" t="s">
        <v>186</v>
      </c>
      <c r="E29" s="242" t="s">
        <v>1936</v>
      </c>
      <c r="F29" s="273" t="s">
        <v>183</v>
      </c>
      <c r="G29" s="242">
        <v>710</v>
      </c>
      <c r="H29" s="294"/>
      <c r="I29" s="294"/>
      <c r="K29" s="260"/>
    </row>
    <row r="30" spans="1:11" ht="105" customHeight="1" x14ac:dyDescent="0.25">
      <c r="A30" s="292" t="s">
        <v>1277</v>
      </c>
      <c r="B30" s="292" t="s">
        <v>1374</v>
      </c>
      <c r="C30" s="240" t="s">
        <v>1278</v>
      </c>
      <c r="D30" s="266" t="s">
        <v>17</v>
      </c>
      <c r="E30" s="240" t="s">
        <v>1937</v>
      </c>
      <c r="F30" s="272" t="s">
        <v>185</v>
      </c>
      <c r="G30" s="240">
        <v>711</v>
      </c>
      <c r="H30" s="292" t="s">
        <v>1362</v>
      </c>
      <c r="I30" s="292" t="s">
        <v>1347</v>
      </c>
      <c r="K30" s="260"/>
    </row>
    <row r="31" spans="1:11" x14ac:dyDescent="0.25">
      <c r="A31" s="293"/>
      <c r="B31" s="293"/>
      <c r="C31" s="241" t="s">
        <v>1279</v>
      </c>
      <c r="D31" s="259" t="s">
        <v>37</v>
      </c>
      <c r="E31" s="241" t="s">
        <v>1936</v>
      </c>
      <c r="F31" s="258" t="s">
        <v>183</v>
      </c>
      <c r="G31" s="241">
        <v>711</v>
      </c>
      <c r="H31" s="293"/>
      <c r="I31" s="293"/>
      <c r="K31" s="260"/>
    </row>
    <row r="32" spans="1:11" x14ac:dyDescent="0.25">
      <c r="A32" s="294"/>
      <c r="B32" s="294"/>
      <c r="C32" s="242" t="s">
        <v>1886</v>
      </c>
      <c r="D32" s="265" t="s">
        <v>2602</v>
      </c>
      <c r="E32" s="242" t="s">
        <v>1936</v>
      </c>
      <c r="F32" s="273" t="s">
        <v>183</v>
      </c>
      <c r="G32" s="242">
        <v>711</v>
      </c>
      <c r="H32" s="294"/>
      <c r="I32" s="294"/>
      <c r="K32" s="260"/>
    </row>
    <row r="33" spans="1:11" ht="75" customHeight="1" x14ac:dyDescent="0.25">
      <c r="A33" s="292" t="s">
        <v>1280</v>
      </c>
      <c r="B33" s="292" t="s">
        <v>1390</v>
      </c>
      <c r="C33" s="240" t="s">
        <v>1887</v>
      </c>
      <c r="D33" s="266" t="s">
        <v>34</v>
      </c>
      <c r="E33" s="240" t="s">
        <v>1936</v>
      </c>
      <c r="F33" s="272" t="s">
        <v>183</v>
      </c>
      <c r="G33" s="240">
        <v>724</v>
      </c>
      <c r="H33" s="292" t="s">
        <v>1363</v>
      </c>
      <c r="I33" s="292" t="s">
        <v>1343</v>
      </c>
      <c r="K33" s="260"/>
    </row>
    <row r="34" spans="1:11" x14ac:dyDescent="0.25">
      <c r="A34" s="293"/>
      <c r="B34" s="293"/>
      <c r="C34" s="241" t="s">
        <v>1281</v>
      </c>
      <c r="D34" s="259" t="s">
        <v>17</v>
      </c>
      <c r="E34" s="241" t="s">
        <v>1937</v>
      </c>
      <c r="F34" s="258" t="s">
        <v>185</v>
      </c>
      <c r="G34" s="241">
        <v>724</v>
      </c>
      <c r="H34" s="293"/>
      <c r="I34" s="293"/>
      <c r="K34" s="260"/>
    </row>
    <row r="35" spans="1:11" x14ac:dyDescent="0.25">
      <c r="A35" s="293"/>
      <c r="B35" s="293"/>
      <c r="C35" s="241" t="s">
        <v>1282</v>
      </c>
      <c r="D35" s="259" t="s">
        <v>137</v>
      </c>
      <c r="E35" s="241" t="s">
        <v>1936</v>
      </c>
      <c r="F35" s="258" t="s">
        <v>183</v>
      </c>
      <c r="G35" s="241">
        <v>724</v>
      </c>
      <c r="H35" s="293"/>
      <c r="I35" s="293"/>
      <c r="K35" s="260"/>
    </row>
    <row r="36" spans="1:11" x14ac:dyDescent="0.25">
      <c r="A36" s="294"/>
      <c r="B36" s="294"/>
      <c r="C36" s="242" t="s">
        <v>1888</v>
      </c>
      <c r="D36" s="265" t="s">
        <v>186</v>
      </c>
      <c r="E36" s="242" t="s">
        <v>1936</v>
      </c>
      <c r="F36" s="273" t="s">
        <v>183</v>
      </c>
      <c r="G36" s="242">
        <v>724</v>
      </c>
      <c r="H36" s="294"/>
      <c r="I36" s="294"/>
      <c r="K36" s="260"/>
    </row>
    <row r="37" spans="1:11" ht="43.15" customHeight="1" x14ac:dyDescent="0.25">
      <c r="A37" s="292" t="s">
        <v>1391</v>
      </c>
      <c r="B37" s="292" t="s">
        <v>1375</v>
      </c>
      <c r="C37" s="241" t="s">
        <v>1889</v>
      </c>
      <c r="D37" s="259" t="s">
        <v>43</v>
      </c>
      <c r="E37" s="240" t="s">
        <v>1937</v>
      </c>
      <c r="F37" s="258" t="s">
        <v>185</v>
      </c>
      <c r="G37" s="241">
        <v>712</v>
      </c>
      <c r="H37" s="300" t="s">
        <v>1341</v>
      </c>
      <c r="I37" s="300" t="s">
        <v>1342</v>
      </c>
      <c r="K37" s="260"/>
    </row>
    <row r="38" spans="1:11" x14ac:dyDescent="0.25">
      <c r="A38" s="293"/>
      <c r="B38" s="293"/>
      <c r="C38" s="241" t="s">
        <v>1392</v>
      </c>
      <c r="D38" s="259" t="s">
        <v>45</v>
      </c>
      <c r="E38" s="241" t="s">
        <v>1937</v>
      </c>
      <c r="F38" s="258" t="s">
        <v>185</v>
      </c>
      <c r="G38" s="241">
        <v>712</v>
      </c>
      <c r="H38" s="301"/>
      <c r="I38" s="301"/>
      <c r="K38" s="260"/>
    </row>
    <row r="39" spans="1:11" x14ac:dyDescent="0.25">
      <c r="A39" s="293"/>
      <c r="B39" s="293"/>
      <c r="C39" s="241" t="s">
        <v>1393</v>
      </c>
      <c r="D39" s="259" t="s">
        <v>39</v>
      </c>
      <c r="E39" s="241" t="s">
        <v>1937</v>
      </c>
      <c r="F39" s="258" t="s">
        <v>185</v>
      </c>
      <c r="G39" s="241">
        <v>712</v>
      </c>
      <c r="H39" s="301"/>
      <c r="I39" s="301"/>
      <c r="K39" s="260"/>
    </row>
    <row r="40" spans="1:11" x14ac:dyDescent="0.25">
      <c r="A40" s="293"/>
      <c r="B40" s="293"/>
      <c r="C40" s="241" t="s">
        <v>1394</v>
      </c>
      <c r="D40" s="259" t="s">
        <v>41</v>
      </c>
      <c r="E40" s="241" t="s">
        <v>1937</v>
      </c>
      <c r="F40" s="258" t="s">
        <v>185</v>
      </c>
      <c r="G40" s="241">
        <v>712</v>
      </c>
      <c r="H40" s="301"/>
      <c r="I40" s="301"/>
      <c r="K40" s="260"/>
    </row>
    <row r="41" spans="1:11" x14ac:dyDescent="0.25">
      <c r="A41" s="293"/>
      <c r="B41" s="293"/>
      <c r="C41" s="241" t="s">
        <v>1890</v>
      </c>
      <c r="D41" s="259" t="s">
        <v>42</v>
      </c>
      <c r="E41" s="241" t="s">
        <v>1937</v>
      </c>
      <c r="F41" s="258" t="s">
        <v>185</v>
      </c>
      <c r="G41" s="241">
        <v>712</v>
      </c>
      <c r="H41" s="301"/>
      <c r="I41" s="301"/>
      <c r="K41" s="260"/>
    </row>
    <row r="42" spans="1:11" x14ac:dyDescent="0.25">
      <c r="A42" s="293"/>
      <c r="B42" s="293"/>
      <c r="C42" s="241" t="s">
        <v>1395</v>
      </c>
      <c r="D42" s="259" t="s">
        <v>44</v>
      </c>
      <c r="E42" s="241" t="s">
        <v>1937</v>
      </c>
      <c r="F42" s="258" t="s">
        <v>185</v>
      </c>
      <c r="G42" s="241">
        <v>712</v>
      </c>
      <c r="H42" s="301"/>
      <c r="I42" s="301"/>
      <c r="K42" s="260"/>
    </row>
    <row r="43" spans="1:11" x14ac:dyDescent="0.25">
      <c r="A43" s="293"/>
      <c r="B43" s="293"/>
      <c r="C43" s="241" t="s">
        <v>1396</v>
      </c>
      <c r="D43" s="259" t="s">
        <v>38</v>
      </c>
      <c r="E43" s="241" t="s">
        <v>1937</v>
      </c>
      <c r="F43" s="258" t="s">
        <v>185</v>
      </c>
      <c r="G43" s="241">
        <v>712</v>
      </c>
      <c r="H43" s="301"/>
      <c r="I43" s="301"/>
      <c r="K43" s="260"/>
    </row>
    <row r="44" spans="1:11" x14ac:dyDescent="0.25">
      <c r="A44" s="294"/>
      <c r="B44" s="294"/>
      <c r="C44" s="242" t="s">
        <v>1397</v>
      </c>
      <c r="D44" s="265" t="s">
        <v>40</v>
      </c>
      <c r="E44" s="242" t="s">
        <v>1937</v>
      </c>
      <c r="F44" s="273" t="s">
        <v>185</v>
      </c>
      <c r="G44" s="242">
        <v>712</v>
      </c>
      <c r="H44" s="302"/>
      <c r="I44" s="302"/>
      <c r="K44" s="260"/>
    </row>
    <row r="45" spans="1:11" ht="14.45" customHeight="1" x14ac:dyDescent="0.25">
      <c r="A45" s="292" t="s">
        <v>1283</v>
      </c>
      <c r="B45" s="292" t="s">
        <v>1376</v>
      </c>
      <c r="C45" s="241" t="s">
        <v>1891</v>
      </c>
      <c r="D45" s="259" t="s">
        <v>1421</v>
      </c>
      <c r="E45" s="240" t="s">
        <v>1936</v>
      </c>
      <c r="F45" s="258" t="s">
        <v>183</v>
      </c>
      <c r="G45" s="241">
        <v>712</v>
      </c>
      <c r="H45" s="292" t="s">
        <v>1861</v>
      </c>
      <c r="I45" s="292" t="s">
        <v>1342</v>
      </c>
      <c r="K45" s="260"/>
    </row>
    <row r="46" spans="1:11" x14ac:dyDescent="0.25">
      <c r="A46" s="293"/>
      <c r="B46" s="293"/>
      <c r="C46" s="241" t="s">
        <v>1418</v>
      </c>
      <c r="D46" s="259" t="s">
        <v>1417</v>
      </c>
      <c r="E46" s="241" t="s">
        <v>1937</v>
      </c>
      <c r="F46" s="258" t="s">
        <v>185</v>
      </c>
      <c r="G46" s="241">
        <v>712</v>
      </c>
      <c r="H46" s="293"/>
      <c r="I46" s="293"/>
      <c r="K46" s="260"/>
    </row>
    <row r="47" spans="1:11" x14ac:dyDescent="0.25">
      <c r="A47" s="293"/>
      <c r="B47" s="293"/>
      <c r="C47" s="241" t="s">
        <v>1284</v>
      </c>
      <c r="D47" s="259" t="s">
        <v>33</v>
      </c>
      <c r="E47" s="241" t="s">
        <v>1937</v>
      </c>
      <c r="F47" s="258" t="s">
        <v>185</v>
      </c>
      <c r="G47" s="241">
        <v>712</v>
      </c>
      <c r="H47" s="293"/>
      <c r="I47" s="293"/>
      <c r="K47" s="260"/>
    </row>
    <row r="48" spans="1:11" x14ac:dyDescent="0.25">
      <c r="A48" s="293"/>
      <c r="B48" s="293"/>
      <c r="C48" s="241" t="s">
        <v>1892</v>
      </c>
      <c r="D48" s="259" t="s">
        <v>1368</v>
      </c>
      <c r="E48" s="241" t="s">
        <v>1937</v>
      </c>
      <c r="F48" s="258" t="s">
        <v>185</v>
      </c>
      <c r="G48" s="241">
        <v>712</v>
      </c>
      <c r="H48" s="293"/>
      <c r="I48" s="293"/>
      <c r="K48" s="260"/>
    </row>
    <row r="49" spans="1:11" x14ac:dyDescent="0.25">
      <c r="A49" s="293"/>
      <c r="B49" s="293"/>
      <c r="C49" s="241" t="s">
        <v>1285</v>
      </c>
      <c r="D49" s="259" t="s">
        <v>31</v>
      </c>
      <c r="E49" s="241" t="s">
        <v>1937</v>
      </c>
      <c r="F49" s="258" t="s">
        <v>185</v>
      </c>
      <c r="G49" s="241">
        <v>712</v>
      </c>
      <c r="H49" s="293"/>
      <c r="I49" s="293"/>
      <c r="K49" s="260"/>
    </row>
    <row r="50" spans="1:11" x14ac:dyDescent="0.25">
      <c r="A50" s="293"/>
      <c r="B50" s="293"/>
      <c r="C50" s="241" t="s">
        <v>1286</v>
      </c>
      <c r="D50" s="259" t="s">
        <v>30</v>
      </c>
      <c r="E50" s="241" t="s">
        <v>1937</v>
      </c>
      <c r="F50" s="258" t="s">
        <v>185</v>
      </c>
      <c r="G50" s="241">
        <v>712</v>
      </c>
      <c r="H50" s="293"/>
      <c r="I50" s="293"/>
      <c r="K50" s="260"/>
    </row>
    <row r="51" spans="1:11" x14ac:dyDescent="0.25">
      <c r="A51" s="293"/>
      <c r="B51" s="293"/>
      <c r="C51" s="241" t="s">
        <v>1287</v>
      </c>
      <c r="D51" s="259" t="s">
        <v>32</v>
      </c>
      <c r="E51" s="241" t="s">
        <v>1937</v>
      </c>
      <c r="F51" s="258" t="s">
        <v>185</v>
      </c>
      <c r="G51" s="241">
        <v>712</v>
      </c>
      <c r="H51" s="293"/>
      <c r="I51" s="293"/>
      <c r="K51" s="260"/>
    </row>
    <row r="52" spans="1:11" x14ac:dyDescent="0.25">
      <c r="A52" s="293"/>
      <c r="B52" s="293"/>
      <c r="C52" s="241" t="s">
        <v>1351</v>
      </c>
      <c r="D52" s="259" t="s">
        <v>1352</v>
      </c>
      <c r="E52" s="241" t="s">
        <v>1937</v>
      </c>
      <c r="F52" s="258" t="s">
        <v>185</v>
      </c>
      <c r="G52" s="241">
        <v>712</v>
      </c>
      <c r="H52" s="293"/>
      <c r="I52" s="293"/>
      <c r="K52" s="260"/>
    </row>
    <row r="53" spans="1:11" x14ac:dyDescent="0.25">
      <c r="A53" s="293"/>
      <c r="B53" s="293"/>
      <c r="C53" s="241" t="s">
        <v>1288</v>
      </c>
      <c r="D53" s="259" t="s">
        <v>29</v>
      </c>
      <c r="E53" s="241" t="s">
        <v>1937</v>
      </c>
      <c r="F53" s="258" t="s">
        <v>185</v>
      </c>
      <c r="G53" s="241">
        <v>712</v>
      </c>
      <c r="H53" s="293"/>
      <c r="I53" s="293"/>
      <c r="K53" s="260"/>
    </row>
    <row r="54" spans="1:11" x14ac:dyDescent="0.25">
      <c r="A54" s="293"/>
      <c r="B54" s="293"/>
      <c r="C54" s="241" t="s">
        <v>1893</v>
      </c>
      <c r="D54" s="259" t="s">
        <v>1369</v>
      </c>
      <c r="E54" s="241" t="s">
        <v>1937</v>
      </c>
      <c r="F54" s="258" t="s">
        <v>185</v>
      </c>
      <c r="G54" s="241">
        <v>712</v>
      </c>
      <c r="H54" s="293"/>
      <c r="I54" s="293"/>
      <c r="K54" s="260"/>
    </row>
    <row r="55" spans="1:11" x14ac:dyDescent="0.25">
      <c r="A55" s="293"/>
      <c r="B55" s="293"/>
      <c r="C55" s="241" t="s">
        <v>1289</v>
      </c>
      <c r="D55" s="259" t="s">
        <v>27</v>
      </c>
      <c r="E55" s="241" t="s">
        <v>1937</v>
      </c>
      <c r="F55" s="258" t="s">
        <v>185</v>
      </c>
      <c r="G55" s="241">
        <v>712</v>
      </c>
      <c r="H55" s="293"/>
      <c r="I55" s="293"/>
      <c r="K55" s="260"/>
    </row>
    <row r="56" spans="1:11" x14ac:dyDescent="0.25">
      <c r="A56" s="293"/>
      <c r="B56" s="293"/>
      <c r="C56" s="241" t="s">
        <v>1290</v>
      </c>
      <c r="D56" s="259" t="s">
        <v>26</v>
      </c>
      <c r="E56" s="241" t="s">
        <v>1937</v>
      </c>
      <c r="F56" s="258" t="s">
        <v>185</v>
      </c>
      <c r="G56" s="241">
        <v>712</v>
      </c>
      <c r="H56" s="293"/>
      <c r="I56" s="293"/>
      <c r="K56" s="260"/>
    </row>
    <row r="57" spans="1:11" x14ac:dyDescent="0.25">
      <c r="A57" s="293"/>
      <c r="B57" s="293"/>
      <c r="C57" s="241" t="s">
        <v>1291</v>
      </c>
      <c r="D57" s="259" t="s">
        <v>28</v>
      </c>
      <c r="E57" s="241" t="s">
        <v>1937</v>
      </c>
      <c r="F57" s="258" t="s">
        <v>185</v>
      </c>
      <c r="G57" s="241">
        <v>712</v>
      </c>
      <c r="H57" s="293"/>
      <c r="I57" s="293"/>
      <c r="K57" s="260"/>
    </row>
    <row r="58" spans="1:11" x14ac:dyDescent="0.25">
      <c r="A58" s="293"/>
      <c r="B58" s="293"/>
      <c r="C58" s="241" t="s">
        <v>1292</v>
      </c>
      <c r="D58" s="259" t="s">
        <v>974</v>
      </c>
      <c r="E58" s="241" t="s">
        <v>1937</v>
      </c>
      <c r="F58" s="258" t="s">
        <v>185</v>
      </c>
      <c r="G58" s="241">
        <v>712</v>
      </c>
      <c r="H58" s="293"/>
      <c r="I58" s="293"/>
      <c r="K58" s="260"/>
    </row>
    <row r="59" spans="1:11" x14ac:dyDescent="0.25">
      <c r="A59" s="293"/>
      <c r="B59" s="293"/>
      <c r="C59" s="241" t="s">
        <v>1293</v>
      </c>
      <c r="D59" s="259" t="s">
        <v>976</v>
      </c>
      <c r="E59" s="241" t="s">
        <v>1937</v>
      </c>
      <c r="F59" s="258" t="s">
        <v>185</v>
      </c>
      <c r="G59" s="241">
        <v>712</v>
      </c>
      <c r="H59" s="293"/>
      <c r="I59" s="293"/>
      <c r="K59" s="260"/>
    </row>
    <row r="60" spans="1:11" x14ac:dyDescent="0.25">
      <c r="A60" s="293"/>
      <c r="B60" s="293"/>
      <c r="C60" s="241" t="s">
        <v>1294</v>
      </c>
      <c r="D60" s="259" t="s">
        <v>978</v>
      </c>
      <c r="E60" s="241" t="s">
        <v>1937</v>
      </c>
      <c r="F60" s="258" t="s">
        <v>185</v>
      </c>
      <c r="G60" s="241">
        <v>712</v>
      </c>
      <c r="H60" s="293"/>
      <c r="I60" s="293"/>
      <c r="K60" s="260"/>
    </row>
    <row r="61" spans="1:11" x14ac:dyDescent="0.25">
      <c r="A61" s="293"/>
      <c r="B61" s="293"/>
      <c r="C61" s="241" t="s">
        <v>1295</v>
      </c>
      <c r="D61" s="259" t="s">
        <v>982</v>
      </c>
      <c r="E61" s="241" t="s">
        <v>1937</v>
      </c>
      <c r="F61" s="258" t="s">
        <v>185</v>
      </c>
      <c r="G61" s="241">
        <v>712</v>
      </c>
      <c r="H61" s="293"/>
      <c r="I61" s="293"/>
      <c r="K61" s="260"/>
    </row>
    <row r="62" spans="1:11" x14ac:dyDescent="0.25">
      <c r="A62" s="293"/>
      <c r="B62" s="293"/>
      <c r="C62" s="241" t="s">
        <v>1420</v>
      </c>
      <c r="D62" s="259" t="s">
        <v>1419</v>
      </c>
      <c r="E62" s="241" t="s">
        <v>1937</v>
      </c>
      <c r="F62" s="258" t="s">
        <v>185</v>
      </c>
      <c r="G62" s="241">
        <v>712</v>
      </c>
      <c r="H62" s="293"/>
      <c r="I62" s="293"/>
      <c r="K62" s="260"/>
    </row>
    <row r="63" spans="1:11" x14ac:dyDescent="0.25">
      <c r="A63" s="293"/>
      <c r="B63" s="293"/>
      <c r="C63" s="241" t="s">
        <v>1296</v>
      </c>
      <c r="D63" s="259" t="s">
        <v>25</v>
      </c>
      <c r="E63" s="241" t="s">
        <v>1937</v>
      </c>
      <c r="F63" s="258" t="s">
        <v>185</v>
      </c>
      <c r="G63" s="241">
        <v>712</v>
      </c>
      <c r="H63" s="293"/>
      <c r="I63" s="293"/>
      <c r="K63" s="260"/>
    </row>
    <row r="64" spans="1:11" x14ac:dyDescent="0.25">
      <c r="A64" s="293"/>
      <c r="B64" s="293"/>
      <c r="C64" s="241" t="s">
        <v>1297</v>
      </c>
      <c r="D64" s="259" t="s">
        <v>24</v>
      </c>
      <c r="E64" s="241" t="s">
        <v>1937</v>
      </c>
      <c r="F64" s="258" t="s">
        <v>185</v>
      </c>
      <c r="G64" s="241">
        <v>712</v>
      </c>
      <c r="H64" s="293"/>
      <c r="I64" s="293"/>
      <c r="K64" s="260"/>
    </row>
    <row r="65" spans="1:11" x14ac:dyDescent="0.25">
      <c r="A65" s="293"/>
      <c r="B65" s="293"/>
      <c r="C65" s="241" t="s">
        <v>1298</v>
      </c>
      <c r="D65" s="259" t="s">
        <v>23</v>
      </c>
      <c r="E65" s="241" t="s">
        <v>1937</v>
      </c>
      <c r="F65" s="258" t="s">
        <v>185</v>
      </c>
      <c r="G65" s="241">
        <v>712</v>
      </c>
      <c r="H65" s="293"/>
      <c r="I65" s="293"/>
      <c r="K65" s="260"/>
    </row>
    <row r="66" spans="1:11" x14ac:dyDescent="0.25">
      <c r="A66" s="293"/>
      <c r="B66" s="293"/>
      <c r="C66" s="241" t="s">
        <v>1355</v>
      </c>
      <c r="D66" s="259" t="s">
        <v>1356</v>
      </c>
      <c r="E66" s="241" t="s">
        <v>1937</v>
      </c>
      <c r="F66" s="258" t="s">
        <v>185</v>
      </c>
      <c r="G66" s="241">
        <v>712</v>
      </c>
      <c r="H66" s="293"/>
      <c r="I66" s="293"/>
      <c r="K66" s="260"/>
    </row>
    <row r="67" spans="1:11" x14ac:dyDescent="0.25">
      <c r="A67" s="293"/>
      <c r="B67" s="293"/>
      <c r="C67" s="241" t="s">
        <v>1299</v>
      </c>
      <c r="D67" s="259" t="s">
        <v>1241</v>
      </c>
      <c r="E67" s="241" t="s">
        <v>1937</v>
      </c>
      <c r="F67" s="258" t="s">
        <v>185</v>
      </c>
      <c r="G67" s="241">
        <v>712</v>
      </c>
      <c r="H67" s="293"/>
      <c r="I67" s="293"/>
      <c r="K67" s="260"/>
    </row>
    <row r="68" spans="1:11" x14ac:dyDescent="0.25">
      <c r="A68" s="293"/>
      <c r="B68" s="293"/>
      <c r="C68" s="241" t="s">
        <v>1353</v>
      </c>
      <c r="D68" s="259" t="s">
        <v>1354</v>
      </c>
      <c r="E68" s="241" t="s">
        <v>1937</v>
      </c>
      <c r="F68" s="258" t="s">
        <v>185</v>
      </c>
      <c r="G68" s="241">
        <v>712</v>
      </c>
      <c r="H68" s="293"/>
      <c r="I68" s="293"/>
      <c r="K68" s="260"/>
    </row>
    <row r="69" spans="1:11" x14ac:dyDescent="0.25">
      <c r="A69" s="293"/>
      <c r="B69" s="293"/>
      <c r="C69" s="241" t="s">
        <v>1300</v>
      </c>
      <c r="D69" s="259" t="s">
        <v>22</v>
      </c>
      <c r="E69" s="241" t="s">
        <v>1937</v>
      </c>
      <c r="F69" s="258" t="s">
        <v>185</v>
      </c>
      <c r="G69" s="241">
        <v>712</v>
      </c>
      <c r="H69" s="293"/>
      <c r="I69" s="293"/>
      <c r="K69" s="260"/>
    </row>
    <row r="70" spans="1:11" x14ac:dyDescent="0.25">
      <c r="A70" s="293"/>
      <c r="B70" s="293"/>
      <c r="C70" s="241" t="s">
        <v>1894</v>
      </c>
      <c r="D70" s="259" t="s">
        <v>1370</v>
      </c>
      <c r="E70" s="241" t="s">
        <v>1937</v>
      </c>
      <c r="F70" s="258" t="s">
        <v>185</v>
      </c>
      <c r="G70" s="241">
        <v>712</v>
      </c>
      <c r="H70" s="293"/>
      <c r="I70" s="293"/>
      <c r="K70" s="260"/>
    </row>
    <row r="71" spans="1:11" x14ac:dyDescent="0.25">
      <c r="A71" s="293"/>
      <c r="B71" s="293"/>
      <c r="C71" s="241" t="s">
        <v>1301</v>
      </c>
      <c r="D71" s="259" t="s">
        <v>20</v>
      </c>
      <c r="E71" s="241" t="s">
        <v>1937</v>
      </c>
      <c r="F71" s="258" t="s">
        <v>185</v>
      </c>
      <c r="G71" s="241">
        <v>712</v>
      </c>
      <c r="H71" s="293"/>
      <c r="I71" s="293"/>
      <c r="K71" s="260"/>
    </row>
    <row r="72" spans="1:11" x14ac:dyDescent="0.25">
      <c r="A72" s="293"/>
      <c r="B72" s="293"/>
      <c r="C72" s="241" t="s">
        <v>1302</v>
      </c>
      <c r="D72" s="259" t="s">
        <v>19</v>
      </c>
      <c r="E72" s="241" t="s">
        <v>1937</v>
      </c>
      <c r="F72" s="258" t="s">
        <v>185</v>
      </c>
      <c r="G72" s="241">
        <v>712</v>
      </c>
      <c r="H72" s="293"/>
      <c r="I72" s="293"/>
      <c r="K72" s="260"/>
    </row>
    <row r="73" spans="1:11" x14ac:dyDescent="0.25">
      <c r="A73" s="293"/>
      <c r="B73" s="293"/>
      <c r="C73" s="241" t="s">
        <v>1303</v>
      </c>
      <c r="D73" s="259" t="s">
        <v>21</v>
      </c>
      <c r="E73" s="241" t="s">
        <v>1937</v>
      </c>
      <c r="F73" s="258" t="s">
        <v>185</v>
      </c>
      <c r="G73" s="241">
        <v>712</v>
      </c>
      <c r="H73" s="293"/>
      <c r="I73" s="293"/>
      <c r="K73" s="260"/>
    </row>
    <row r="74" spans="1:11" x14ac:dyDescent="0.25">
      <c r="A74" s="293"/>
      <c r="B74" s="293"/>
      <c r="C74" s="241" t="s">
        <v>1304</v>
      </c>
      <c r="D74" s="259" t="s">
        <v>984</v>
      </c>
      <c r="E74" s="241" t="s">
        <v>1937</v>
      </c>
      <c r="F74" s="258" t="s">
        <v>185</v>
      </c>
      <c r="G74" s="241">
        <v>712</v>
      </c>
      <c r="H74" s="293"/>
      <c r="I74" s="293"/>
      <c r="K74" s="260"/>
    </row>
    <row r="75" spans="1:11" x14ac:dyDescent="0.25">
      <c r="A75" s="293"/>
      <c r="B75" s="293"/>
      <c r="C75" s="241" t="s">
        <v>1305</v>
      </c>
      <c r="D75" s="259" t="s">
        <v>986</v>
      </c>
      <c r="E75" s="241" t="s">
        <v>1937</v>
      </c>
      <c r="F75" s="258" t="s">
        <v>185</v>
      </c>
      <c r="G75" s="241">
        <v>712</v>
      </c>
      <c r="H75" s="293"/>
      <c r="I75" s="293"/>
      <c r="K75" s="260"/>
    </row>
    <row r="76" spans="1:11" x14ac:dyDescent="0.25">
      <c r="A76" s="293"/>
      <c r="B76" s="293"/>
      <c r="C76" s="241" t="s">
        <v>1306</v>
      </c>
      <c r="D76" s="259" t="s">
        <v>988</v>
      </c>
      <c r="E76" s="241" t="s">
        <v>1937</v>
      </c>
      <c r="F76" s="258" t="s">
        <v>185</v>
      </c>
      <c r="G76" s="241">
        <v>712</v>
      </c>
      <c r="H76" s="293"/>
      <c r="I76" s="293"/>
      <c r="K76" s="260"/>
    </row>
    <row r="77" spans="1:11" x14ac:dyDescent="0.25">
      <c r="A77" s="293"/>
      <c r="B77" s="293"/>
      <c r="C77" s="241" t="s">
        <v>1307</v>
      </c>
      <c r="D77" s="259" t="s">
        <v>992</v>
      </c>
      <c r="E77" s="241" t="s">
        <v>1937</v>
      </c>
      <c r="F77" s="258" t="s">
        <v>185</v>
      </c>
      <c r="G77" s="241">
        <v>712</v>
      </c>
      <c r="H77" s="293"/>
      <c r="I77" s="293"/>
      <c r="K77" s="260"/>
    </row>
    <row r="78" spans="1:11" x14ac:dyDescent="0.25">
      <c r="A78" s="293"/>
      <c r="B78" s="293"/>
      <c r="C78" s="241" t="s">
        <v>1895</v>
      </c>
      <c r="D78" s="259" t="s">
        <v>1332</v>
      </c>
      <c r="E78" s="241" t="s">
        <v>1936</v>
      </c>
      <c r="F78" s="258" t="s">
        <v>183</v>
      </c>
      <c r="G78" s="241">
        <v>712</v>
      </c>
      <c r="H78" s="293"/>
      <c r="I78" s="293"/>
      <c r="K78" s="260"/>
    </row>
    <row r="79" spans="1:11" x14ac:dyDescent="0.25">
      <c r="A79" s="293"/>
      <c r="B79" s="293"/>
      <c r="C79" s="241" t="s">
        <v>1896</v>
      </c>
      <c r="D79" s="259" t="s">
        <v>764</v>
      </c>
      <c r="E79" s="241" t="s">
        <v>1936</v>
      </c>
      <c r="F79" s="258" t="s">
        <v>183</v>
      </c>
      <c r="G79" s="241">
        <v>712</v>
      </c>
      <c r="H79" s="293"/>
      <c r="I79" s="293"/>
      <c r="K79" s="260"/>
    </row>
    <row r="80" spans="1:11" x14ac:dyDescent="0.25">
      <c r="A80" s="293"/>
      <c r="B80" s="293"/>
      <c r="C80" s="241" t="s">
        <v>1423</v>
      </c>
      <c r="D80" s="259" t="s">
        <v>1424</v>
      </c>
      <c r="E80" s="241" t="s">
        <v>1937</v>
      </c>
      <c r="F80" s="258" t="s">
        <v>185</v>
      </c>
      <c r="G80" s="241">
        <v>712</v>
      </c>
      <c r="H80" s="293"/>
      <c r="I80" s="293"/>
      <c r="K80" s="260"/>
    </row>
    <row r="81" spans="1:11" x14ac:dyDescent="0.25">
      <c r="A81" s="293"/>
      <c r="B81" s="293"/>
      <c r="C81" s="241" t="s">
        <v>1425</v>
      </c>
      <c r="D81" s="259" t="s">
        <v>1426</v>
      </c>
      <c r="E81" s="241" t="s">
        <v>1937</v>
      </c>
      <c r="F81" s="258" t="s">
        <v>185</v>
      </c>
      <c r="G81" s="241">
        <v>712</v>
      </c>
      <c r="H81" s="293"/>
      <c r="I81" s="293"/>
      <c r="K81" s="260"/>
    </row>
    <row r="82" spans="1:11" x14ac:dyDescent="0.25">
      <c r="A82" s="293"/>
      <c r="B82" s="293"/>
      <c r="C82" s="241" t="s">
        <v>1849</v>
      </c>
      <c r="D82" s="259" t="s">
        <v>1848</v>
      </c>
      <c r="E82" s="241" t="s">
        <v>1937</v>
      </c>
      <c r="F82" s="258" t="s">
        <v>185</v>
      </c>
      <c r="G82" s="241">
        <v>712</v>
      </c>
      <c r="H82" s="293"/>
      <c r="I82" s="293"/>
      <c r="K82" s="260"/>
    </row>
    <row r="83" spans="1:11" x14ac:dyDescent="0.25">
      <c r="A83" s="293"/>
      <c r="B83" s="293"/>
      <c r="C83" s="241" t="s">
        <v>1427</v>
      </c>
      <c r="D83" s="259" t="s">
        <v>1428</v>
      </c>
      <c r="E83" s="241" t="s">
        <v>1937</v>
      </c>
      <c r="F83" s="258" t="s">
        <v>185</v>
      </c>
      <c r="G83" s="241">
        <v>712</v>
      </c>
      <c r="H83" s="293"/>
      <c r="I83" s="293"/>
      <c r="K83" s="260"/>
    </row>
    <row r="84" spans="1:11" x14ac:dyDescent="0.25">
      <c r="A84" s="293"/>
      <c r="B84" s="293"/>
      <c r="C84" s="241" t="s">
        <v>1429</v>
      </c>
      <c r="D84" s="259" t="s">
        <v>1430</v>
      </c>
      <c r="E84" s="241" t="s">
        <v>1937</v>
      </c>
      <c r="F84" s="258" t="s">
        <v>185</v>
      </c>
      <c r="G84" s="241">
        <v>712</v>
      </c>
      <c r="H84" s="293"/>
      <c r="I84" s="293"/>
      <c r="K84" s="260"/>
    </row>
    <row r="85" spans="1:11" ht="30" x14ac:dyDescent="0.25">
      <c r="A85" s="293"/>
      <c r="B85" s="293"/>
      <c r="C85" s="241" t="s">
        <v>1431</v>
      </c>
      <c r="D85" s="259" t="s">
        <v>1432</v>
      </c>
      <c r="E85" s="241" t="s">
        <v>1937</v>
      </c>
      <c r="F85" s="258" t="s">
        <v>185</v>
      </c>
      <c r="G85" s="241">
        <v>712</v>
      </c>
      <c r="H85" s="293"/>
      <c r="I85" s="293"/>
      <c r="K85" s="260"/>
    </row>
    <row r="86" spans="1:11" ht="30" x14ac:dyDescent="0.25">
      <c r="A86" s="294"/>
      <c r="B86" s="294"/>
      <c r="C86" s="241" t="s">
        <v>2608</v>
      </c>
      <c r="D86" s="259" t="s">
        <v>1866</v>
      </c>
      <c r="E86" s="242" t="s">
        <v>1937</v>
      </c>
      <c r="F86" s="258" t="s">
        <v>185</v>
      </c>
      <c r="G86" s="241">
        <v>712</v>
      </c>
      <c r="H86" s="294"/>
      <c r="I86" s="282"/>
      <c r="K86" s="260"/>
    </row>
    <row r="87" spans="1:11" x14ac:dyDescent="0.25">
      <c r="A87" s="292" t="s">
        <v>1308</v>
      </c>
      <c r="B87" s="292" t="s">
        <v>1377</v>
      </c>
      <c r="C87" s="240" t="s">
        <v>1435</v>
      </c>
      <c r="D87" s="266" t="s">
        <v>1434</v>
      </c>
      <c r="E87" s="240" t="s">
        <v>1937</v>
      </c>
      <c r="F87" s="272" t="s">
        <v>185</v>
      </c>
      <c r="G87" s="240">
        <v>711</v>
      </c>
      <c r="H87" s="292" t="s">
        <v>1863</v>
      </c>
      <c r="I87" s="292" t="s">
        <v>1347</v>
      </c>
      <c r="K87" s="260"/>
    </row>
    <row r="88" spans="1:11" x14ac:dyDescent="0.25">
      <c r="A88" s="293"/>
      <c r="B88" s="293"/>
      <c r="C88" s="241" t="s">
        <v>1309</v>
      </c>
      <c r="D88" s="259" t="s">
        <v>23</v>
      </c>
      <c r="E88" s="241" t="s">
        <v>1937</v>
      </c>
      <c r="F88" s="258" t="s">
        <v>185</v>
      </c>
      <c r="G88" s="241">
        <v>711</v>
      </c>
      <c r="H88" s="293"/>
      <c r="I88" s="293"/>
      <c r="K88" s="260"/>
    </row>
    <row r="89" spans="1:11" x14ac:dyDescent="0.25">
      <c r="A89" s="293"/>
      <c r="B89" s="293"/>
      <c r="C89" s="241" t="s">
        <v>1310</v>
      </c>
      <c r="D89" s="259" t="s">
        <v>136</v>
      </c>
      <c r="E89" s="241" t="s">
        <v>1937</v>
      </c>
      <c r="F89" s="258" t="s">
        <v>185</v>
      </c>
      <c r="G89" s="241">
        <v>711</v>
      </c>
      <c r="H89" s="293"/>
      <c r="I89" s="293"/>
      <c r="K89" s="260"/>
    </row>
    <row r="90" spans="1:11" x14ac:dyDescent="0.25">
      <c r="A90" s="293"/>
      <c r="B90" s="293"/>
      <c r="C90" s="241" t="s">
        <v>1311</v>
      </c>
      <c r="D90" s="259" t="s">
        <v>19</v>
      </c>
      <c r="E90" s="241" t="s">
        <v>1937</v>
      </c>
      <c r="F90" s="258" t="s">
        <v>185</v>
      </c>
      <c r="G90" s="241">
        <v>711</v>
      </c>
      <c r="H90" s="293"/>
      <c r="I90" s="293"/>
      <c r="K90" s="260"/>
    </row>
    <row r="91" spans="1:11" x14ac:dyDescent="0.25">
      <c r="A91" s="293"/>
      <c r="B91" s="293"/>
      <c r="C91" s="241" t="s">
        <v>1312</v>
      </c>
      <c r="D91" s="259" t="s">
        <v>988</v>
      </c>
      <c r="E91" s="241" t="s">
        <v>1937</v>
      </c>
      <c r="F91" s="258" t="s">
        <v>185</v>
      </c>
      <c r="G91" s="241">
        <v>711</v>
      </c>
      <c r="H91" s="293"/>
      <c r="I91" s="293"/>
      <c r="K91" s="260"/>
    </row>
    <row r="92" spans="1:11" x14ac:dyDescent="0.25">
      <c r="A92" s="294"/>
      <c r="B92" s="294"/>
      <c r="C92" s="242" t="s">
        <v>1898</v>
      </c>
      <c r="D92" s="265" t="s">
        <v>186</v>
      </c>
      <c r="E92" s="242" t="s">
        <v>1936</v>
      </c>
      <c r="F92" s="273" t="s">
        <v>183</v>
      </c>
      <c r="G92" s="242">
        <v>711</v>
      </c>
      <c r="H92" s="294"/>
      <c r="I92" s="294"/>
      <c r="K92" s="260"/>
    </row>
    <row r="93" spans="1:11" ht="60" customHeight="1" x14ac:dyDescent="0.25">
      <c r="A93" s="292" t="s">
        <v>1313</v>
      </c>
      <c r="B93" s="292" t="s">
        <v>1947</v>
      </c>
      <c r="C93" s="240" t="s">
        <v>1899</v>
      </c>
      <c r="D93" s="266" t="s">
        <v>34</v>
      </c>
      <c r="E93" s="240" t="s">
        <v>1936</v>
      </c>
      <c r="F93" s="272" t="s">
        <v>183</v>
      </c>
      <c r="G93" s="240">
        <v>710</v>
      </c>
      <c r="H93" s="292" t="s">
        <v>1364</v>
      </c>
      <c r="I93" s="292" t="s">
        <v>1344</v>
      </c>
      <c r="K93" s="260"/>
    </row>
    <row r="94" spans="1:11" x14ac:dyDescent="0.25">
      <c r="A94" s="293"/>
      <c r="B94" s="293"/>
      <c r="C94" s="241" t="s">
        <v>1314</v>
      </c>
      <c r="D94" s="259" t="s">
        <v>17</v>
      </c>
      <c r="E94" s="241" t="s">
        <v>1937</v>
      </c>
      <c r="F94" s="258" t="s">
        <v>185</v>
      </c>
      <c r="G94" s="241">
        <v>710</v>
      </c>
      <c r="H94" s="293"/>
      <c r="I94" s="293"/>
      <c r="K94" s="260"/>
    </row>
    <row r="95" spans="1:11" x14ac:dyDescent="0.25">
      <c r="A95" s="293"/>
      <c r="B95" s="293"/>
      <c r="C95" s="241" t="s">
        <v>1315</v>
      </c>
      <c r="D95" s="259" t="s">
        <v>137</v>
      </c>
      <c r="E95" s="241" t="s">
        <v>1936</v>
      </c>
      <c r="F95" s="258" t="s">
        <v>183</v>
      </c>
      <c r="G95" s="241">
        <v>710</v>
      </c>
      <c r="H95" s="293"/>
      <c r="I95" s="293"/>
      <c r="K95" s="260"/>
    </row>
    <row r="96" spans="1:11" x14ac:dyDescent="0.25">
      <c r="A96" s="294"/>
      <c r="B96" s="294"/>
      <c r="C96" s="242" t="s">
        <v>1900</v>
      </c>
      <c r="D96" s="265" t="s">
        <v>186</v>
      </c>
      <c r="E96" s="242" t="s">
        <v>1936</v>
      </c>
      <c r="F96" s="273" t="s">
        <v>183</v>
      </c>
      <c r="G96" s="242">
        <v>710</v>
      </c>
      <c r="H96" s="294"/>
      <c r="I96" s="294"/>
      <c r="K96" s="260"/>
    </row>
    <row r="97" spans="1:11" s="260" customFormat="1" x14ac:dyDescent="0.25">
      <c r="A97" s="292" t="s">
        <v>1946</v>
      </c>
      <c r="B97" s="292" t="s">
        <v>1948</v>
      </c>
      <c r="C97" s="240" t="s">
        <v>1949</v>
      </c>
      <c r="D97" s="266" t="s">
        <v>34</v>
      </c>
      <c r="E97" s="240" t="s">
        <v>1936</v>
      </c>
      <c r="F97" s="272" t="s">
        <v>183</v>
      </c>
      <c r="G97" s="240">
        <v>710</v>
      </c>
      <c r="H97" s="292" t="s">
        <v>1364</v>
      </c>
      <c r="I97" s="292" t="s">
        <v>1344</v>
      </c>
    </row>
    <row r="98" spans="1:11" s="260" customFormat="1" x14ac:dyDescent="0.25">
      <c r="A98" s="293"/>
      <c r="B98" s="293"/>
      <c r="C98" s="241" t="s">
        <v>1950</v>
      </c>
      <c r="D98" s="259" t="s">
        <v>17</v>
      </c>
      <c r="E98" s="241" t="s">
        <v>1937</v>
      </c>
      <c r="F98" s="258" t="s">
        <v>185</v>
      </c>
      <c r="G98" s="241">
        <v>710</v>
      </c>
      <c r="H98" s="293"/>
      <c r="I98" s="293"/>
    </row>
    <row r="99" spans="1:11" s="260" customFormat="1" x14ac:dyDescent="0.25">
      <c r="A99" s="293"/>
      <c r="B99" s="293"/>
      <c r="C99" s="241" t="s">
        <v>1951</v>
      </c>
      <c r="D99" s="259" t="s">
        <v>137</v>
      </c>
      <c r="E99" s="241" t="s">
        <v>1936</v>
      </c>
      <c r="F99" s="258" t="s">
        <v>183</v>
      </c>
      <c r="G99" s="241">
        <v>710</v>
      </c>
      <c r="H99" s="293"/>
      <c r="I99" s="293"/>
    </row>
    <row r="100" spans="1:11" s="260" customFormat="1" x14ac:dyDescent="0.25">
      <c r="A100" s="294"/>
      <c r="B100" s="294"/>
      <c r="C100" s="242" t="s">
        <v>1952</v>
      </c>
      <c r="D100" s="265" t="s">
        <v>186</v>
      </c>
      <c r="E100" s="242" t="s">
        <v>1936</v>
      </c>
      <c r="F100" s="273" t="s">
        <v>183</v>
      </c>
      <c r="G100" s="242">
        <v>710</v>
      </c>
      <c r="H100" s="294"/>
      <c r="I100" s="294"/>
    </row>
    <row r="101" spans="1:11" ht="105" customHeight="1" x14ac:dyDescent="0.25">
      <c r="A101" s="292" t="s">
        <v>1316</v>
      </c>
      <c r="B101" s="292" t="s">
        <v>1378</v>
      </c>
      <c r="C101" s="240" t="s">
        <v>1901</v>
      </c>
      <c r="D101" s="266" t="s">
        <v>1002</v>
      </c>
      <c r="E101" s="240" t="s">
        <v>1936</v>
      </c>
      <c r="F101" s="272" t="s">
        <v>183</v>
      </c>
      <c r="G101" s="240">
        <v>711</v>
      </c>
      <c r="H101" s="292">
        <v>1723</v>
      </c>
      <c r="I101" s="292" t="s">
        <v>1347</v>
      </c>
      <c r="K101" s="260"/>
    </row>
    <row r="102" spans="1:11" x14ac:dyDescent="0.25">
      <c r="A102" s="293"/>
      <c r="B102" s="293"/>
      <c r="C102" s="241" t="s">
        <v>1902</v>
      </c>
      <c r="D102" s="259" t="s">
        <v>1000</v>
      </c>
      <c r="E102" s="241" t="s">
        <v>1936</v>
      </c>
      <c r="F102" s="258" t="s">
        <v>183</v>
      </c>
      <c r="G102" s="241">
        <v>711</v>
      </c>
      <c r="H102" s="293"/>
      <c r="I102" s="293"/>
      <c r="K102" s="260"/>
    </row>
    <row r="103" spans="1:11" ht="30" x14ac:dyDescent="0.25">
      <c r="A103" s="293"/>
      <c r="B103" s="293"/>
      <c r="C103" s="241" t="s">
        <v>1903</v>
      </c>
      <c r="D103" s="259" t="s">
        <v>117</v>
      </c>
      <c r="E103" s="241" t="s">
        <v>1936</v>
      </c>
      <c r="F103" s="258" t="s">
        <v>183</v>
      </c>
      <c r="G103" s="241">
        <v>711</v>
      </c>
      <c r="H103" s="293"/>
      <c r="I103" s="293"/>
      <c r="K103" s="260"/>
    </row>
    <row r="104" spans="1:11" x14ac:dyDescent="0.25">
      <c r="A104" s="293"/>
      <c r="B104" s="293"/>
      <c r="C104" s="241" t="s">
        <v>1904</v>
      </c>
      <c r="D104" s="259" t="s">
        <v>114</v>
      </c>
      <c r="E104" s="241" t="s">
        <v>1936</v>
      </c>
      <c r="F104" s="258" t="s">
        <v>183</v>
      </c>
      <c r="G104" s="241">
        <v>711</v>
      </c>
      <c r="H104" s="293"/>
      <c r="I104" s="293"/>
      <c r="K104" s="260"/>
    </row>
    <row r="105" spans="1:11" x14ac:dyDescent="0.25">
      <c r="A105" s="293"/>
      <c r="B105" s="293"/>
      <c r="C105" s="241" t="s">
        <v>1905</v>
      </c>
      <c r="D105" s="259" t="s">
        <v>50</v>
      </c>
      <c r="E105" s="241" t="s">
        <v>1936</v>
      </c>
      <c r="F105" s="258" t="s">
        <v>183</v>
      </c>
      <c r="G105" s="241">
        <v>711</v>
      </c>
      <c r="H105" s="293"/>
      <c r="I105" s="293"/>
      <c r="K105" s="260"/>
    </row>
    <row r="106" spans="1:11" x14ac:dyDescent="0.25">
      <c r="A106" s="293"/>
      <c r="B106" s="293"/>
      <c r="C106" s="241" t="s">
        <v>1906</v>
      </c>
      <c r="D106" s="259" t="s">
        <v>52</v>
      </c>
      <c r="E106" s="241" t="s">
        <v>1936</v>
      </c>
      <c r="F106" s="258" t="s">
        <v>183</v>
      </c>
      <c r="G106" s="241">
        <v>711</v>
      </c>
      <c r="H106" s="293"/>
      <c r="I106" s="293"/>
      <c r="K106" s="260"/>
    </row>
    <row r="107" spans="1:11" ht="30" x14ac:dyDescent="0.25">
      <c r="A107" s="293"/>
      <c r="B107" s="293"/>
      <c r="C107" s="241" t="s">
        <v>1907</v>
      </c>
      <c r="D107" s="259" t="s">
        <v>47</v>
      </c>
      <c r="E107" s="241" t="s">
        <v>1936</v>
      </c>
      <c r="F107" s="258" t="s">
        <v>184</v>
      </c>
      <c r="G107" s="241">
        <v>711</v>
      </c>
      <c r="H107" s="293"/>
      <c r="I107" s="293"/>
      <c r="K107" s="260"/>
    </row>
    <row r="108" spans="1:11" x14ac:dyDescent="0.25">
      <c r="A108" s="293"/>
      <c r="B108" s="293"/>
      <c r="C108" s="241" t="s">
        <v>1908</v>
      </c>
      <c r="D108" s="259" t="s">
        <v>116</v>
      </c>
      <c r="E108" s="241" t="s">
        <v>1936</v>
      </c>
      <c r="F108" s="258" t="s">
        <v>184</v>
      </c>
      <c r="G108" s="241">
        <v>711</v>
      </c>
      <c r="H108" s="293"/>
      <c r="I108" s="293"/>
      <c r="K108" s="260"/>
    </row>
    <row r="109" spans="1:11" x14ac:dyDescent="0.25">
      <c r="A109" s="293"/>
      <c r="B109" s="293"/>
      <c r="C109" s="241" t="s">
        <v>1909</v>
      </c>
      <c r="D109" s="259" t="s">
        <v>49</v>
      </c>
      <c r="E109" s="241" t="s">
        <v>1936</v>
      </c>
      <c r="F109" s="258" t="s">
        <v>184</v>
      </c>
      <c r="G109" s="241">
        <v>711</v>
      </c>
      <c r="H109" s="293"/>
      <c r="I109" s="293"/>
      <c r="K109" s="260"/>
    </row>
    <row r="110" spans="1:11" x14ac:dyDescent="0.25">
      <c r="A110" s="293"/>
      <c r="B110" s="293"/>
      <c r="C110" s="241" t="s">
        <v>1910</v>
      </c>
      <c r="D110" s="259" t="s">
        <v>54</v>
      </c>
      <c r="E110" s="241" t="s">
        <v>1936</v>
      </c>
      <c r="F110" s="258" t="s">
        <v>184</v>
      </c>
      <c r="G110" s="241">
        <v>711</v>
      </c>
      <c r="H110" s="293"/>
      <c r="I110" s="293"/>
      <c r="K110" s="260"/>
    </row>
    <row r="111" spans="1:11" x14ac:dyDescent="0.25">
      <c r="A111" s="293"/>
      <c r="B111" s="293"/>
      <c r="C111" s="241" t="s">
        <v>1317</v>
      </c>
      <c r="D111" s="259" t="s">
        <v>970</v>
      </c>
      <c r="E111" s="241" t="s">
        <v>1937</v>
      </c>
      <c r="F111" s="258" t="s">
        <v>185</v>
      </c>
      <c r="G111" s="241">
        <v>711</v>
      </c>
      <c r="H111" s="293"/>
      <c r="I111" s="293"/>
      <c r="K111" s="260"/>
    </row>
    <row r="112" spans="1:11" x14ac:dyDescent="0.25">
      <c r="A112" s="293"/>
      <c r="B112" s="293"/>
      <c r="C112" s="241" t="s">
        <v>1911</v>
      </c>
      <c r="D112" s="259" t="s">
        <v>112</v>
      </c>
      <c r="E112" s="241" t="s">
        <v>1937</v>
      </c>
      <c r="F112" s="258" t="s">
        <v>185</v>
      </c>
      <c r="G112" s="241">
        <v>711</v>
      </c>
      <c r="H112" s="293"/>
      <c r="I112" s="293"/>
      <c r="K112" s="260"/>
    </row>
    <row r="113" spans="1:11" ht="30" x14ac:dyDescent="0.25">
      <c r="A113" s="293"/>
      <c r="B113" s="293"/>
      <c r="C113" s="241" t="s">
        <v>1912</v>
      </c>
      <c r="D113" s="259" t="s">
        <v>46</v>
      </c>
      <c r="E113" s="241" t="s">
        <v>1937</v>
      </c>
      <c r="F113" s="258" t="s">
        <v>185</v>
      </c>
      <c r="G113" s="241">
        <v>711</v>
      </c>
      <c r="H113" s="293"/>
      <c r="I113" s="293"/>
      <c r="K113" s="260"/>
    </row>
    <row r="114" spans="1:11" x14ac:dyDescent="0.25">
      <c r="A114" s="293"/>
      <c r="B114" s="293"/>
      <c r="C114" s="253" t="s">
        <v>1913</v>
      </c>
      <c r="D114" s="267" t="s">
        <v>51</v>
      </c>
      <c r="E114" s="241" t="s">
        <v>1937</v>
      </c>
      <c r="F114" s="274" t="s">
        <v>185</v>
      </c>
      <c r="G114" s="253">
        <v>711</v>
      </c>
      <c r="H114" s="293"/>
      <c r="I114" s="293"/>
      <c r="K114" s="260"/>
    </row>
    <row r="115" spans="1:11" x14ac:dyDescent="0.25">
      <c r="A115" s="293"/>
      <c r="B115" s="293"/>
      <c r="C115" s="241" t="s">
        <v>1914</v>
      </c>
      <c r="D115" s="259" t="s">
        <v>48</v>
      </c>
      <c r="E115" s="241" t="s">
        <v>1937</v>
      </c>
      <c r="F115" s="258" t="s">
        <v>185</v>
      </c>
      <c r="G115" s="241">
        <v>711</v>
      </c>
      <c r="H115" s="293"/>
      <c r="I115" s="293"/>
      <c r="K115" s="260"/>
    </row>
    <row r="116" spans="1:11" ht="30" x14ac:dyDescent="0.25">
      <c r="A116" s="293"/>
      <c r="B116" s="293"/>
      <c r="C116" s="241" t="s">
        <v>1915</v>
      </c>
      <c r="D116" s="259" t="s">
        <v>1020</v>
      </c>
      <c r="E116" s="241" t="s">
        <v>1936</v>
      </c>
      <c r="F116" s="258" t="s">
        <v>183</v>
      </c>
      <c r="G116" s="241">
        <v>711</v>
      </c>
      <c r="H116" s="293"/>
      <c r="I116" s="293"/>
      <c r="K116" s="260"/>
    </row>
    <row r="117" spans="1:11" x14ac:dyDescent="0.25">
      <c r="A117" s="293"/>
      <c r="B117" s="293"/>
      <c r="C117" s="241" t="s">
        <v>1916</v>
      </c>
      <c r="D117" s="259" t="s">
        <v>765</v>
      </c>
      <c r="E117" s="241" t="s">
        <v>1936</v>
      </c>
      <c r="F117" s="258" t="s">
        <v>183</v>
      </c>
      <c r="G117" s="241">
        <v>711</v>
      </c>
      <c r="H117" s="293"/>
      <c r="I117" s="293"/>
      <c r="K117" s="260"/>
    </row>
    <row r="118" spans="1:11" x14ac:dyDescent="0.25">
      <c r="A118" s="293"/>
      <c r="B118" s="293"/>
      <c r="C118" s="241" t="s">
        <v>1917</v>
      </c>
      <c r="D118" s="259" t="s">
        <v>766</v>
      </c>
      <c r="E118" s="241" t="s">
        <v>1936</v>
      </c>
      <c r="F118" s="258" t="s">
        <v>183</v>
      </c>
      <c r="G118" s="241">
        <v>711</v>
      </c>
      <c r="H118" s="293"/>
      <c r="I118" s="293"/>
      <c r="K118" s="260"/>
    </row>
    <row r="119" spans="1:11" x14ac:dyDescent="0.25">
      <c r="A119" s="293"/>
      <c r="B119" s="293"/>
      <c r="C119" s="242" t="s">
        <v>1918</v>
      </c>
      <c r="D119" s="265" t="s">
        <v>138</v>
      </c>
      <c r="E119" s="242" t="s">
        <v>1936</v>
      </c>
      <c r="F119" s="273" t="s">
        <v>183</v>
      </c>
      <c r="G119" s="242">
        <v>711</v>
      </c>
      <c r="H119" s="294"/>
      <c r="I119" s="294"/>
      <c r="K119" s="260"/>
    </row>
    <row r="120" spans="1:11" ht="60" customHeight="1" x14ac:dyDescent="0.25">
      <c r="A120" s="292" t="s">
        <v>1398</v>
      </c>
      <c r="B120" s="292" t="s">
        <v>1379</v>
      </c>
      <c r="C120" s="241" t="s">
        <v>1399</v>
      </c>
      <c r="D120" s="259" t="s">
        <v>31</v>
      </c>
      <c r="E120" s="240" t="s">
        <v>1937</v>
      </c>
      <c r="F120" s="258" t="s">
        <v>185</v>
      </c>
      <c r="G120" s="241">
        <v>711</v>
      </c>
      <c r="H120" s="293" t="s">
        <v>1862</v>
      </c>
      <c r="I120" s="293" t="s">
        <v>1347</v>
      </c>
      <c r="K120" s="260"/>
    </row>
    <row r="121" spans="1:11" x14ac:dyDescent="0.25">
      <c r="A121" s="293"/>
      <c r="B121" s="293"/>
      <c r="C121" s="241" t="s">
        <v>1400</v>
      </c>
      <c r="D121" s="259" t="s">
        <v>30</v>
      </c>
      <c r="E121" s="241" t="s">
        <v>1937</v>
      </c>
      <c r="F121" s="258" t="s">
        <v>185</v>
      </c>
      <c r="G121" s="241">
        <v>711</v>
      </c>
      <c r="H121" s="293"/>
      <c r="I121" s="293"/>
      <c r="K121" s="260"/>
    </row>
    <row r="122" spans="1:11" x14ac:dyDescent="0.25">
      <c r="A122" s="293"/>
      <c r="B122" s="293"/>
      <c r="C122" s="241" t="s">
        <v>1401</v>
      </c>
      <c r="D122" s="259" t="s">
        <v>978</v>
      </c>
      <c r="E122" s="241" t="s">
        <v>1937</v>
      </c>
      <c r="F122" s="258" t="s">
        <v>185</v>
      </c>
      <c r="G122" s="241">
        <v>711</v>
      </c>
      <c r="H122" s="293"/>
      <c r="I122" s="293"/>
      <c r="K122" s="260"/>
    </row>
    <row r="123" spans="1:11" x14ac:dyDescent="0.25">
      <c r="A123" s="293"/>
      <c r="B123" s="293"/>
      <c r="C123" s="241" t="s">
        <v>1402</v>
      </c>
      <c r="D123" s="259" t="s">
        <v>32</v>
      </c>
      <c r="E123" s="241" t="s">
        <v>1937</v>
      </c>
      <c r="F123" s="258" t="s">
        <v>185</v>
      </c>
      <c r="G123" s="241">
        <v>711</v>
      </c>
      <c r="H123" s="293"/>
      <c r="I123" s="293"/>
      <c r="K123" s="260"/>
    </row>
    <row r="124" spans="1:11" x14ac:dyDescent="0.25">
      <c r="A124" s="293"/>
      <c r="B124" s="293"/>
      <c r="C124" s="241" t="s">
        <v>1403</v>
      </c>
      <c r="D124" s="259" t="s">
        <v>982</v>
      </c>
      <c r="E124" s="241" t="s">
        <v>1937</v>
      </c>
      <c r="F124" s="258" t="s">
        <v>185</v>
      </c>
      <c r="G124" s="241">
        <v>711</v>
      </c>
      <c r="H124" s="293"/>
      <c r="I124" s="293"/>
      <c r="K124" s="260"/>
    </row>
    <row r="125" spans="1:11" x14ac:dyDescent="0.25">
      <c r="A125" s="293"/>
      <c r="B125" s="293"/>
      <c r="C125" s="241" t="s">
        <v>1404</v>
      </c>
      <c r="D125" s="259" t="s">
        <v>27</v>
      </c>
      <c r="E125" s="241" t="s">
        <v>1937</v>
      </c>
      <c r="F125" s="258" t="s">
        <v>185</v>
      </c>
      <c r="G125" s="241">
        <v>711</v>
      </c>
      <c r="H125" s="293"/>
      <c r="I125" s="293"/>
      <c r="K125" s="260"/>
    </row>
    <row r="126" spans="1:11" x14ac:dyDescent="0.25">
      <c r="A126" s="293"/>
      <c r="B126" s="293"/>
      <c r="C126" s="241" t="s">
        <v>1405</v>
      </c>
      <c r="D126" s="259" t="s">
        <v>26</v>
      </c>
      <c r="E126" s="241" t="s">
        <v>1937</v>
      </c>
      <c r="F126" s="258" t="s">
        <v>185</v>
      </c>
      <c r="G126" s="241">
        <v>711</v>
      </c>
      <c r="H126" s="293"/>
      <c r="I126" s="293"/>
      <c r="K126" s="260"/>
    </row>
    <row r="127" spans="1:11" x14ac:dyDescent="0.25">
      <c r="A127" s="293"/>
      <c r="B127" s="293"/>
      <c r="C127" s="241" t="s">
        <v>1406</v>
      </c>
      <c r="D127" s="259" t="s">
        <v>28</v>
      </c>
      <c r="E127" s="241" t="s">
        <v>1937</v>
      </c>
      <c r="F127" s="258" t="s">
        <v>185</v>
      </c>
      <c r="G127" s="241">
        <v>711</v>
      </c>
      <c r="H127" s="293"/>
      <c r="I127" s="293"/>
      <c r="K127" s="260"/>
    </row>
    <row r="128" spans="1:11" x14ac:dyDescent="0.25">
      <c r="A128" s="293"/>
      <c r="B128" s="293"/>
      <c r="C128" s="241" t="s">
        <v>1407</v>
      </c>
      <c r="D128" s="259" t="s">
        <v>976</v>
      </c>
      <c r="E128" s="242" t="s">
        <v>1937</v>
      </c>
      <c r="F128" s="258" t="s">
        <v>185</v>
      </c>
      <c r="G128" s="241">
        <v>711</v>
      </c>
      <c r="H128" s="293"/>
      <c r="I128" s="294"/>
      <c r="K128" s="260"/>
    </row>
    <row r="129" spans="1:11" ht="60" x14ac:dyDescent="0.25">
      <c r="A129" s="243" t="s">
        <v>1408</v>
      </c>
      <c r="B129" s="243" t="s">
        <v>1380</v>
      </c>
      <c r="C129" s="97" t="s">
        <v>1409</v>
      </c>
      <c r="D129" s="268" t="s">
        <v>2603</v>
      </c>
      <c r="E129" s="97" t="s">
        <v>1937</v>
      </c>
      <c r="F129" s="275" t="s">
        <v>185</v>
      </c>
      <c r="G129" s="97">
        <v>711</v>
      </c>
      <c r="H129" s="243" t="s">
        <v>1864</v>
      </c>
      <c r="I129" s="243" t="s">
        <v>1347</v>
      </c>
      <c r="K129" s="260"/>
    </row>
    <row r="130" spans="1:11" ht="30" customHeight="1" x14ac:dyDescent="0.25">
      <c r="A130" s="292" t="s">
        <v>1410</v>
      </c>
      <c r="B130" s="292" t="s">
        <v>1381</v>
      </c>
      <c r="C130" s="241" t="s">
        <v>1919</v>
      </c>
      <c r="D130" s="259" t="s">
        <v>998</v>
      </c>
      <c r="E130" s="240" t="s">
        <v>1936</v>
      </c>
      <c r="F130" s="258" t="s">
        <v>183</v>
      </c>
      <c r="G130" s="241">
        <v>711</v>
      </c>
      <c r="H130" s="292" t="s">
        <v>1852</v>
      </c>
      <c r="I130" s="292" t="s">
        <v>1347</v>
      </c>
      <c r="K130" s="260"/>
    </row>
    <row r="131" spans="1:11" x14ac:dyDescent="0.25">
      <c r="A131" s="293"/>
      <c r="B131" s="293"/>
      <c r="C131" s="241" t="s">
        <v>1920</v>
      </c>
      <c r="D131" s="259" t="s">
        <v>113</v>
      </c>
      <c r="E131" s="241" t="s">
        <v>1936</v>
      </c>
      <c r="F131" s="258" t="s">
        <v>183</v>
      </c>
      <c r="G131" s="241">
        <v>711</v>
      </c>
      <c r="H131" s="293"/>
      <c r="I131" s="293"/>
      <c r="K131" s="260"/>
    </row>
    <row r="132" spans="1:11" x14ac:dyDescent="0.25">
      <c r="A132" s="293"/>
      <c r="B132" s="293"/>
      <c r="C132" s="241" t="s">
        <v>1921</v>
      </c>
      <c r="D132" s="259" t="s">
        <v>53</v>
      </c>
      <c r="E132" s="241" t="s">
        <v>1936</v>
      </c>
      <c r="F132" s="258" t="s">
        <v>183</v>
      </c>
      <c r="G132" s="241">
        <v>711</v>
      </c>
      <c r="H132" s="293"/>
      <c r="I132" s="293"/>
      <c r="K132" s="260"/>
    </row>
    <row r="133" spans="1:11" ht="30" x14ac:dyDescent="0.25">
      <c r="A133" s="293"/>
      <c r="B133" s="293"/>
      <c r="C133" s="241" t="s">
        <v>1922</v>
      </c>
      <c r="D133" s="259" t="s">
        <v>1338</v>
      </c>
      <c r="E133" s="241" t="s">
        <v>1937</v>
      </c>
      <c r="F133" s="258" t="s">
        <v>185</v>
      </c>
      <c r="G133" s="241">
        <v>711</v>
      </c>
      <c r="H133" s="293"/>
      <c r="I133" s="293"/>
      <c r="K133" s="260"/>
    </row>
    <row r="134" spans="1:11" x14ac:dyDescent="0.25">
      <c r="A134" s="293"/>
      <c r="B134" s="293"/>
      <c r="C134" s="241" t="s">
        <v>1923</v>
      </c>
      <c r="D134" s="259" t="s">
        <v>115</v>
      </c>
      <c r="E134" s="241" t="s">
        <v>1936</v>
      </c>
      <c r="F134" s="258" t="s">
        <v>184</v>
      </c>
      <c r="G134" s="241">
        <v>711</v>
      </c>
      <c r="H134" s="293"/>
      <c r="I134" s="293"/>
      <c r="K134" s="260"/>
    </row>
    <row r="135" spans="1:11" x14ac:dyDescent="0.25">
      <c r="A135" s="293"/>
      <c r="B135" s="293"/>
      <c r="C135" s="241" t="s">
        <v>1924</v>
      </c>
      <c r="D135" s="259" t="s">
        <v>55</v>
      </c>
      <c r="E135" s="241" t="s">
        <v>1936</v>
      </c>
      <c r="F135" s="258" t="s">
        <v>184</v>
      </c>
      <c r="G135" s="241">
        <v>711</v>
      </c>
      <c r="H135" s="293"/>
      <c r="I135" s="293"/>
      <c r="K135" s="260"/>
    </row>
    <row r="136" spans="1:11" x14ac:dyDescent="0.25">
      <c r="A136" s="294"/>
      <c r="B136" s="294"/>
      <c r="C136" s="242" t="s">
        <v>1436</v>
      </c>
      <c r="D136" s="265" t="s">
        <v>1437</v>
      </c>
      <c r="E136" s="242" t="s">
        <v>1937</v>
      </c>
      <c r="F136" s="273" t="s">
        <v>185</v>
      </c>
      <c r="G136" s="242">
        <v>711</v>
      </c>
      <c r="H136" s="294"/>
      <c r="I136" s="294"/>
      <c r="K136" s="260"/>
    </row>
    <row r="137" spans="1:11" ht="30" customHeight="1" x14ac:dyDescent="0.25">
      <c r="A137" s="292" t="s">
        <v>1411</v>
      </c>
      <c r="B137" s="292" t="s">
        <v>1382</v>
      </c>
      <c r="C137" s="241" t="s">
        <v>1925</v>
      </c>
      <c r="D137" s="259" t="s">
        <v>996</v>
      </c>
      <c r="E137" s="240" t="s">
        <v>1936</v>
      </c>
      <c r="F137" s="258" t="s">
        <v>183</v>
      </c>
      <c r="G137" s="241">
        <v>711</v>
      </c>
      <c r="H137" s="292" t="s">
        <v>1852</v>
      </c>
      <c r="I137" s="292" t="s">
        <v>1347</v>
      </c>
      <c r="K137" s="260"/>
    </row>
    <row r="138" spans="1:11" x14ac:dyDescent="0.25">
      <c r="A138" s="293"/>
      <c r="B138" s="293"/>
      <c r="C138" s="241" t="s">
        <v>1926</v>
      </c>
      <c r="D138" s="259" t="s">
        <v>2604</v>
      </c>
      <c r="E138" s="241" t="s">
        <v>1936</v>
      </c>
      <c r="F138" s="258" t="s">
        <v>183</v>
      </c>
      <c r="G138" s="241">
        <v>711</v>
      </c>
      <c r="H138" s="293"/>
      <c r="I138" s="293"/>
      <c r="K138" s="260"/>
    </row>
    <row r="139" spans="1:11" x14ac:dyDescent="0.25">
      <c r="A139" s="293"/>
      <c r="B139" s="293"/>
      <c r="C139" s="241" t="s">
        <v>1927</v>
      </c>
      <c r="D139" s="259" t="s">
        <v>2605</v>
      </c>
      <c r="E139" s="241" t="s">
        <v>1936</v>
      </c>
      <c r="F139" s="258" t="s">
        <v>183</v>
      </c>
      <c r="G139" s="241">
        <v>711</v>
      </c>
      <c r="H139" s="293"/>
      <c r="I139" s="293"/>
      <c r="K139" s="260"/>
    </row>
    <row r="140" spans="1:11" x14ac:dyDescent="0.25">
      <c r="A140" s="294"/>
      <c r="B140" s="294"/>
      <c r="C140" s="242" t="s">
        <v>1439</v>
      </c>
      <c r="D140" s="265" t="s">
        <v>1438</v>
      </c>
      <c r="E140" s="242" t="s">
        <v>1937</v>
      </c>
      <c r="F140" s="273" t="s">
        <v>185</v>
      </c>
      <c r="G140" s="242">
        <v>711</v>
      </c>
      <c r="H140" s="294"/>
      <c r="I140" s="294"/>
      <c r="K140" s="260"/>
    </row>
    <row r="141" spans="1:11" ht="60" x14ac:dyDescent="0.25">
      <c r="A141" s="282" t="s">
        <v>1412</v>
      </c>
      <c r="B141" s="282" t="s">
        <v>1383</v>
      </c>
      <c r="C141" s="241" t="s">
        <v>1413</v>
      </c>
      <c r="D141" s="259" t="s">
        <v>1357</v>
      </c>
      <c r="E141" s="97" t="s">
        <v>1936</v>
      </c>
      <c r="F141" s="258" t="s">
        <v>183</v>
      </c>
      <c r="G141" s="241">
        <v>711</v>
      </c>
      <c r="H141" s="282" t="s">
        <v>1358</v>
      </c>
      <c r="I141" s="282" t="s">
        <v>1347</v>
      </c>
      <c r="K141" s="260"/>
    </row>
    <row r="142" spans="1:11" ht="60" customHeight="1" x14ac:dyDescent="0.25">
      <c r="A142" s="292" t="s">
        <v>1318</v>
      </c>
      <c r="B142" s="292" t="s">
        <v>1384</v>
      </c>
      <c r="C142" s="240" t="s">
        <v>1928</v>
      </c>
      <c r="D142" s="266" t="s">
        <v>34</v>
      </c>
      <c r="E142" s="240" t="s">
        <v>1936</v>
      </c>
      <c r="F142" s="272" t="s">
        <v>183</v>
      </c>
      <c r="G142" s="240">
        <v>710</v>
      </c>
      <c r="H142" s="292" t="s">
        <v>1365</v>
      </c>
      <c r="I142" s="292" t="s">
        <v>1344</v>
      </c>
      <c r="K142" s="260"/>
    </row>
    <row r="143" spans="1:11" x14ac:dyDescent="0.25">
      <c r="A143" s="293"/>
      <c r="B143" s="293"/>
      <c r="C143" s="241" t="s">
        <v>1319</v>
      </c>
      <c r="D143" s="259" t="s">
        <v>17</v>
      </c>
      <c r="E143" s="241" t="s">
        <v>1937</v>
      </c>
      <c r="F143" s="258" t="s">
        <v>185</v>
      </c>
      <c r="G143" s="241">
        <v>710</v>
      </c>
      <c r="H143" s="293"/>
      <c r="I143" s="293"/>
      <c r="K143" s="260"/>
    </row>
    <row r="144" spans="1:11" x14ac:dyDescent="0.25">
      <c r="A144" s="293"/>
      <c r="B144" s="293"/>
      <c r="C144" s="241" t="s">
        <v>1320</v>
      </c>
      <c r="D144" s="259" t="s">
        <v>137</v>
      </c>
      <c r="E144" s="241" t="s">
        <v>1936</v>
      </c>
      <c r="F144" s="258" t="s">
        <v>183</v>
      </c>
      <c r="G144" s="241">
        <v>710</v>
      </c>
      <c r="H144" s="293"/>
      <c r="I144" s="293"/>
      <c r="K144" s="260"/>
    </row>
    <row r="145" spans="1:11" x14ac:dyDescent="0.25">
      <c r="A145" s="294"/>
      <c r="B145" s="294"/>
      <c r="C145" s="242" t="s">
        <v>1929</v>
      </c>
      <c r="D145" s="265" t="s">
        <v>186</v>
      </c>
      <c r="E145" s="242" t="s">
        <v>1936</v>
      </c>
      <c r="F145" s="273" t="s">
        <v>183</v>
      </c>
      <c r="G145" s="242">
        <v>710</v>
      </c>
      <c r="H145" s="294"/>
      <c r="I145" s="294"/>
      <c r="K145" s="260"/>
    </row>
    <row r="146" spans="1:11" ht="30" x14ac:dyDescent="0.25">
      <c r="A146" s="243" t="s">
        <v>1321</v>
      </c>
      <c r="B146" s="243" t="s">
        <v>1422</v>
      </c>
      <c r="C146" s="97" t="s">
        <v>1322</v>
      </c>
      <c r="D146" s="268" t="s">
        <v>17</v>
      </c>
      <c r="E146" s="97" t="s">
        <v>1941</v>
      </c>
      <c r="F146" s="275" t="s">
        <v>185</v>
      </c>
      <c r="G146" s="97">
        <v>999</v>
      </c>
      <c r="H146" s="243" t="s">
        <v>1852</v>
      </c>
      <c r="I146" s="243" t="s">
        <v>1348</v>
      </c>
      <c r="K146" s="260"/>
    </row>
    <row r="147" spans="1:11" ht="30" x14ac:dyDescent="0.25">
      <c r="A147" s="243" t="s">
        <v>1323</v>
      </c>
      <c r="B147" s="243" t="s">
        <v>1385</v>
      </c>
      <c r="C147" s="97" t="s">
        <v>2609</v>
      </c>
      <c r="D147" s="268" t="s">
        <v>2606</v>
      </c>
      <c r="E147" s="97" t="s">
        <v>1936</v>
      </c>
      <c r="F147" s="275" t="s">
        <v>183</v>
      </c>
      <c r="G147" s="97">
        <v>999</v>
      </c>
      <c r="H147" s="243" t="s">
        <v>1850</v>
      </c>
      <c r="I147" s="243" t="s">
        <v>1348</v>
      </c>
      <c r="K147" s="260"/>
    </row>
    <row r="148" spans="1:11" ht="30" x14ac:dyDescent="0.25">
      <c r="A148" s="243" t="s">
        <v>1713</v>
      </c>
      <c r="B148" s="243" t="s">
        <v>1386</v>
      </c>
      <c r="C148" s="97" t="s">
        <v>1930</v>
      </c>
      <c r="D148" s="269" t="s">
        <v>1715</v>
      </c>
      <c r="E148" s="97" t="s">
        <v>1936</v>
      </c>
      <c r="F148" s="275" t="s">
        <v>183</v>
      </c>
      <c r="G148" s="97">
        <v>999</v>
      </c>
      <c r="H148" s="243" t="s">
        <v>1851</v>
      </c>
      <c r="I148" s="243" t="s">
        <v>1348</v>
      </c>
      <c r="K148" s="260"/>
    </row>
    <row r="149" spans="1:11" ht="45" customHeight="1" x14ac:dyDescent="0.25">
      <c r="A149" s="292" t="s">
        <v>1324</v>
      </c>
      <c r="B149" s="292" t="s">
        <v>1387</v>
      </c>
      <c r="C149" s="240" t="s">
        <v>1334</v>
      </c>
      <c r="D149" s="266" t="s">
        <v>1335</v>
      </c>
      <c r="E149" s="240" t="s">
        <v>1936</v>
      </c>
      <c r="F149" s="272" t="s">
        <v>183</v>
      </c>
      <c r="G149" s="240">
        <v>999</v>
      </c>
      <c r="H149" s="292" t="s">
        <v>1852</v>
      </c>
      <c r="I149" s="292" t="s">
        <v>1349</v>
      </c>
      <c r="K149" s="260"/>
    </row>
    <row r="150" spans="1:11" x14ac:dyDescent="0.25">
      <c r="A150" s="293"/>
      <c r="B150" s="293"/>
      <c r="C150" s="241" t="s">
        <v>1325</v>
      </c>
      <c r="D150" s="259" t="s">
        <v>17</v>
      </c>
      <c r="E150" s="241" t="s">
        <v>1937</v>
      </c>
      <c r="F150" s="258" t="s">
        <v>185</v>
      </c>
      <c r="G150" s="241">
        <v>999</v>
      </c>
      <c r="H150" s="293"/>
      <c r="I150" s="293"/>
      <c r="K150" s="260"/>
    </row>
    <row r="151" spans="1:11" x14ac:dyDescent="0.25">
      <c r="A151" s="293"/>
      <c r="B151" s="293"/>
      <c r="C151" s="241" t="s">
        <v>1326</v>
      </c>
      <c r="D151" s="270" t="s">
        <v>118</v>
      </c>
      <c r="E151" s="241" t="s">
        <v>1936</v>
      </c>
      <c r="F151" s="258" t="s">
        <v>187</v>
      </c>
      <c r="G151" s="241">
        <v>999</v>
      </c>
      <c r="H151" s="293"/>
      <c r="I151" s="293"/>
      <c r="K151" s="260"/>
    </row>
    <row r="152" spans="1:11" x14ac:dyDescent="0.25">
      <c r="A152" s="294"/>
      <c r="B152" s="294"/>
      <c r="C152" s="242" t="s">
        <v>1327</v>
      </c>
      <c r="D152" s="271" t="s">
        <v>2607</v>
      </c>
      <c r="E152" s="242" t="s">
        <v>1936</v>
      </c>
      <c r="F152" s="273" t="s">
        <v>188</v>
      </c>
      <c r="G152" s="242">
        <v>999</v>
      </c>
      <c r="H152" s="294"/>
      <c r="I152" s="294"/>
      <c r="K152" s="260"/>
    </row>
    <row r="153" spans="1:11" ht="45.75" customHeight="1" x14ac:dyDescent="0.25">
      <c r="A153" s="257" t="s">
        <v>1328</v>
      </c>
      <c r="B153" s="281" t="s">
        <v>1388</v>
      </c>
      <c r="C153" s="240" t="s">
        <v>1868</v>
      </c>
      <c r="D153" s="286" t="s">
        <v>1869</v>
      </c>
      <c r="E153" s="97" t="s">
        <v>1940</v>
      </c>
      <c r="F153" s="272" t="s">
        <v>190</v>
      </c>
      <c r="G153" s="240">
        <v>710</v>
      </c>
      <c r="H153" s="281" t="s">
        <v>1366</v>
      </c>
      <c r="I153" s="281" t="s">
        <v>1342</v>
      </c>
      <c r="K153" s="260"/>
    </row>
    <row r="154" spans="1:11" ht="45" x14ac:dyDescent="0.25">
      <c r="A154" s="287" t="s">
        <v>2642</v>
      </c>
      <c r="B154" s="287" t="s">
        <v>2645</v>
      </c>
      <c r="C154" s="97" t="s">
        <v>2643</v>
      </c>
      <c r="D154" s="268" t="s">
        <v>111</v>
      </c>
      <c r="E154" s="97" t="s">
        <v>1939</v>
      </c>
      <c r="F154" s="275" t="s">
        <v>1333</v>
      </c>
      <c r="G154" s="256" t="s">
        <v>192</v>
      </c>
      <c r="H154" s="243" t="s">
        <v>874</v>
      </c>
      <c r="I154" s="243" t="s">
        <v>874</v>
      </c>
      <c r="K154" s="260"/>
    </row>
    <row r="155" spans="1:11" ht="30" x14ac:dyDescent="0.25">
      <c r="A155" s="287" t="s">
        <v>1350</v>
      </c>
      <c r="B155" s="287" t="s">
        <v>2646</v>
      </c>
      <c r="C155" s="97" t="s">
        <v>2644</v>
      </c>
      <c r="D155" s="268" t="s">
        <v>191</v>
      </c>
      <c r="E155" s="97" t="s">
        <v>1329</v>
      </c>
      <c r="F155" s="275" t="s">
        <v>1329</v>
      </c>
      <c r="G155" s="256">
        <v>999</v>
      </c>
      <c r="H155" s="243" t="s">
        <v>874</v>
      </c>
      <c r="I155" s="243" t="s">
        <v>874</v>
      </c>
      <c r="K155" s="260"/>
    </row>
    <row r="156" spans="1:11" x14ac:dyDescent="0.25">
      <c r="C156" s="34"/>
      <c r="D156" s="6"/>
    </row>
    <row r="158" spans="1:11" x14ac:dyDescent="0.25">
      <c r="A158" s="244" t="s">
        <v>1330</v>
      </c>
      <c r="B158" s="245"/>
      <c r="C158" s="245"/>
      <c r="D158" s="245"/>
      <c r="E158" s="245"/>
      <c r="F158" s="245"/>
      <c r="G158" s="246"/>
    </row>
    <row r="159" spans="1:11" x14ac:dyDescent="0.25">
      <c r="A159" s="247" t="s">
        <v>1331</v>
      </c>
      <c r="B159" s="248"/>
      <c r="C159" s="248"/>
      <c r="D159" s="248"/>
      <c r="E159" s="248"/>
      <c r="F159" s="248"/>
      <c r="G159" s="249"/>
    </row>
  </sheetData>
  <mergeCells count="69">
    <mergeCell ref="A142:A145"/>
    <mergeCell ref="B142:B145"/>
    <mergeCell ref="A149:A152"/>
    <mergeCell ref="B149:B152"/>
    <mergeCell ref="A120:A128"/>
    <mergeCell ref="B120:B128"/>
    <mergeCell ref="A130:A136"/>
    <mergeCell ref="B130:B136"/>
    <mergeCell ref="A137:A140"/>
    <mergeCell ref="B137:B140"/>
    <mergeCell ref="I37:I44"/>
    <mergeCell ref="A101:A119"/>
    <mergeCell ref="B101:B119"/>
    <mergeCell ref="H45:H86"/>
    <mergeCell ref="A45:A86"/>
    <mergeCell ref="B45:B86"/>
    <mergeCell ref="A97:A100"/>
    <mergeCell ref="B97:B100"/>
    <mergeCell ref="H97:H100"/>
    <mergeCell ref="I97:I100"/>
    <mergeCell ref="A87:A92"/>
    <mergeCell ref="B87:B92"/>
    <mergeCell ref="A93:A96"/>
    <mergeCell ref="I93:I96"/>
    <mergeCell ref="H101:H119"/>
    <mergeCell ref="I101:I119"/>
    <mergeCell ref="B30:B32"/>
    <mergeCell ref="A33:A36"/>
    <mergeCell ref="H5:H12"/>
    <mergeCell ref="B37:B44"/>
    <mergeCell ref="A37:A44"/>
    <mergeCell ref="H37:H44"/>
    <mergeCell ref="H22:H29"/>
    <mergeCell ref="H30:H32"/>
    <mergeCell ref="A22:A29"/>
    <mergeCell ref="B22:B29"/>
    <mergeCell ref="B33:B36"/>
    <mergeCell ref="H87:H92"/>
    <mergeCell ref="I87:I92"/>
    <mergeCell ref="H93:H96"/>
    <mergeCell ref="A3:I3"/>
    <mergeCell ref="I5:I12"/>
    <mergeCell ref="I13:I18"/>
    <mergeCell ref="I19:I21"/>
    <mergeCell ref="A19:A21"/>
    <mergeCell ref="B19:B21"/>
    <mergeCell ref="A5:A12"/>
    <mergeCell ref="B5:B12"/>
    <mergeCell ref="A13:A18"/>
    <mergeCell ref="B13:B18"/>
    <mergeCell ref="H13:H18"/>
    <mergeCell ref="H19:H21"/>
    <mergeCell ref="A30:A32"/>
    <mergeCell ref="I22:I29"/>
    <mergeCell ref="I30:I32"/>
    <mergeCell ref="B93:B96"/>
    <mergeCell ref="H149:H152"/>
    <mergeCell ref="H33:H36"/>
    <mergeCell ref="I149:I152"/>
    <mergeCell ref="H130:H136"/>
    <mergeCell ref="I130:I136"/>
    <mergeCell ref="H137:H140"/>
    <mergeCell ref="I137:I140"/>
    <mergeCell ref="H142:H145"/>
    <mergeCell ref="I142:I145"/>
    <mergeCell ref="I45:I85"/>
    <mergeCell ref="H120:H128"/>
    <mergeCell ref="I120:I128"/>
    <mergeCell ref="I33:I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J546"/>
  <sheetViews>
    <sheetView zoomScaleNormal="100" workbookViewId="0">
      <pane ySplit="6" topLeftCell="A7" activePane="bottomLeft" state="frozen"/>
      <selection activeCell="BD3" sqref="BD3"/>
      <selection pane="bottomLeft" activeCell="A10" sqref="A10"/>
    </sheetView>
  </sheetViews>
  <sheetFormatPr defaultColWidth="27.85546875" defaultRowHeight="15" x14ac:dyDescent="0.25"/>
  <cols>
    <col min="1" max="1" width="29.7109375" style="5" customWidth="1"/>
    <col min="2" max="2" width="10.42578125" style="5" bestFit="1" customWidth="1"/>
    <col min="3" max="3" width="24.28515625" style="5" bestFit="1" customWidth="1"/>
    <col min="4" max="4" width="15.5703125" style="5" bestFit="1" customWidth="1"/>
    <col min="5" max="5" width="18.42578125" style="5" bestFit="1" customWidth="1"/>
    <col min="6" max="6" width="20.85546875" style="5" bestFit="1" customWidth="1"/>
    <col min="7" max="7" width="58.42578125" style="5" bestFit="1" customWidth="1"/>
    <col min="8" max="8" width="16" style="23" bestFit="1" customWidth="1"/>
    <col min="9" max="9" width="15.7109375" style="58" bestFit="1" customWidth="1"/>
    <col min="10" max="10" width="57.5703125" style="5" bestFit="1" customWidth="1"/>
    <col min="11" max="11" width="14" style="5" bestFit="1" customWidth="1"/>
    <col min="12" max="12" width="20.85546875" style="58" bestFit="1" customWidth="1"/>
    <col min="13" max="13" width="10" style="5" bestFit="1" customWidth="1"/>
    <col min="14" max="14" width="64.7109375" style="5" bestFit="1" customWidth="1"/>
    <col min="15" max="15" width="13.140625" style="5" bestFit="1" customWidth="1"/>
    <col min="16" max="17" width="33.7109375" style="55" customWidth="1"/>
    <col min="18" max="18" width="33.7109375" style="58" customWidth="1"/>
    <col min="19" max="19" width="33.7109375" style="56" customWidth="1"/>
    <col min="20" max="20" width="33.7109375" style="58" customWidth="1"/>
    <col min="21" max="23" width="15" style="55" customWidth="1"/>
    <col min="24" max="24" width="34.5703125" style="5" bestFit="1" customWidth="1"/>
    <col min="25" max="16384" width="27.85546875" style="5"/>
  </cols>
  <sheetData>
    <row r="1" spans="1:36" ht="18.75" x14ac:dyDescent="0.3">
      <c r="A1" s="22" t="s">
        <v>640</v>
      </c>
      <c r="B1" s="22"/>
    </row>
    <row r="2" spans="1:36" x14ac:dyDescent="0.25">
      <c r="Q2" s="55" t="s">
        <v>1714</v>
      </c>
    </row>
    <row r="3" spans="1:36" x14ac:dyDescent="0.25">
      <c r="A3" s="1" t="s">
        <v>638</v>
      </c>
      <c r="B3" s="1"/>
    </row>
    <row r="4" spans="1:36" x14ac:dyDescent="0.25">
      <c r="A4" s="1" t="s">
        <v>639</v>
      </c>
      <c r="B4" s="1"/>
    </row>
    <row r="5" spans="1:36" x14ac:dyDescent="0.25">
      <c r="A5" s="40"/>
      <c r="B5" s="40"/>
      <c r="C5" s="40"/>
      <c r="D5" s="40"/>
      <c r="E5" s="40"/>
      <c r="F5" s="40"/>
      <c r="G5" s="40"/>
      <c r="H5" s="40"/>
      <c r="I5" s="40"/>
      <c r="J5" s="40"/>
      <c r="K5" s="40"/>
      <c r="L5" s="40"/>
      <c r="M5" s="40"/>
      <c r="N5" s="40"/>
      <c r="O5" s="40"/>
      <c r="P5" s="303" t="s">
        <v>16</v>
      </c>
      <c r="Q5" s="304"/>
      <c r="R5" s="304"/>
      <c r="S5" s="304"/>
      <c r="T5" s="304"/>
      <c r="U5" s="304"/>
      <c r="V5" s="304"/>
      <c r="W5" s="305"/>
    </row>
    <row r="6" spans="1:36" ht="30" x14ac:dyDescent="0.25">
      <c r="A6" s="19" t="s">
        <v>152</v>
      </c>
      <c r="B6" s="19" t="s">
        <v>641</v>
      </c>
      <c r="C6" s="19" t="s">
        <v>151</v>
      </c>
      <c r="D6" s="20" t="s">
        <v>3</v>
      </c>
      <c r="E6" s="20" t="s">
        <v>73</v>
      </c>
      <c r="F6" s="20" t="s">
        <v>193</v>
      </c>
      <c r="G6" s="20" t="s">
        <v>194</v>
      </c>
      <c r="H6" s="20" t="s">
        <v>195</v>
      </c>
      <c r="I6" s="20" t="s">
        <v>796</v>
      </c>
      <c r="J6" s="20" t="s">
        <v>196</v>
      </c>
      <c r="K6" s="20" t="s">
        <v>197</v>
      </c>
      <c r="L6" s="20" t="s">
        <v>1006</v>
      </c>
      <c r="M6" s="20" t="s">
        <v>169</v>
      </c>
      <c r="N6" s="20" t="s">
        <v>1</v>
      </c>
      <c r="O6" s="20" t="s">
        <v>74</v>
      </c>
      <c r="P6" s="20" t="s">
        <v>767</v>
      </c>
      <c r="Q6" s="20" t="s">
        <v>768</v>
      </c>
      <c r="R6" s="20" t="s">
        <v>770</v>
      </c>
      <c r="S6" s="20" t="s">
        <v>747</v>
      </c>
      <c r="T6" s="20" t="s">
        <v>745</v>
      </c>
      <c r="U6" s="20" t="s">
        <v>105</v>
      </c>
      <c r="V6" s="20" t="s">
        <v>181</v>
      </c>
      <c r="W6" s="20" t="s">
        <v>769</v>
      </c>
      <c r="X6" s="20" t="s">
        <v>200</v>
      </c>
      <c r="Z6" s="5" t="str">
        <f>TRIM(O6)</f>
        <v>NPoC Code</v>
      </c>
      <c r="AA6" s="260" t="str">
        <f t="shared" ref="AA6:AE6" si="0">TRIM(P6)</f>
        <v>Service Line Code</v>
      </c>
      <c r="AB6" s="260" t="str">
        <f t="shared" si="0"/>
        <v>Service Category Desc</v>
      </c>
      <c r="AC6" s="260" t="str">
        <f t="shared" si="0"/>
        <v>Concatenated</v>
      </c>
      <c r="AD6" s="260" t="str">
        <f t="shared" si="0"/>
        <v>Service Category Code</v>
      </c>
      <c r="AE6" s="260" t="str">
        <f t="shared" si="0"/>
        <v>Service Category Description</v>
      </c>
      <c r="AF6" s="260" t="str">
        <f t="shared" ref="AF6:AF69" si="1">TRIM(U6)</f>
        <v>Currency</v>
      </c>
      <c r="AG6" s="260" t="str">
        <f t="shared" ref="AG6:AG69" si="2">TRIM(V6)</f>
        <v>POD</v>
      </c>
      <c r="AH6" s="260" t="str">
        <f t="shared" ref="AH6:AH69" si="3">TRIM(W6)</f>
        <v>Treatment Function Code</v>
      </c>
      <c r="AI6" s="260" t="str">
        <f t="shared" ref="AI6:AI69" si="4">TRIM(X6)</f>
        <v>Security Level</v>
      </c>
      <c r="AJ6" s="260" t="str">
        <f t="shared" ref="AJ6:AJ69" si="5">TRIM(Y6)</f>
        <v/>
      </c>
    </row>
    <row r="7" spans="1:36" x14ac:dyDescent="0.25">
      <c r="A7" s="11" t="s">
        <v>153</v>
      </c>
      <c r="B7" s="26" t="s">
        <v>1935</v>
      </c>
      <c r="C7" s="11" t="s">
        <v>158</v>
      </c>
      <c r="D7" s="11" t="s">
        <v>148</v>
      </c>
      <c r="E7" s="21" t="s">
        <v>104</v>
      </c>
      <c r="F7" s="21" t="s">
        <v>201</v>
      </c>
      <c r="G7" s="35" t="s">
        <v>305</v>
      </c>
      <c r="H7" s="26" t="s">
        <v>247</v>
      </c>
      <c r="I7" s="26" t="s">
        <v>153</v>
      </c>
      <c r="J7" s="26" t="s">
        <v>905</v>
      </c>
      <c r="K7" s="35" t="s">
        <v>575</v>
      </c>
      <c r="L7" s="26" t="s">
        <v>202</v>
      </c>
      <c r="M7" s="138" t="s">
        <v>170</v>
      </c>
      <c r="N7" s="278" t="s">
        <v>1386</v>
      </c>
      <c r="O7" s="278" t="s">
        <v>1713</v>
      </c>
      <c r="P7" s="130" t="s">
        <v>1265</v>
      </c>
      <c r="Q7" s="131" t="s">
        <v>1371</v>
      </c>
      <c r="R7" s="279" t="s">
        <v>1716</v>
      </c>
      <c r="S7" s="130" t="s">
        <v>1871</v>
      </c>
      <c r="T7" s="97" t="s">
        <v>121</v>
      </c>
      <c r="U7" s="131" t="s">
        <v>1936</v>
      </c>
      <c r="V7" s="131" t="s">
        <v>183</v>
      </c>
      <c r="W7" s="131" t="s">
        <v>2611</v>
      </c>
      <c r="X7" s="26" t="s">
        <v>771</v>
      </c>
      <c r="Z7" s="260" t="str">
        <f t="shared" ref="Z7:Z70" si="6">TRIM(O7)</f>
        <v>NCBPS05C</v>
      </c>
      <c r="AA7" s="260" t="str">
        <f t="shared" ref="AA7:AA70" si="7">TRIM(P7)</f>
        <v>NCBPS22E</v>
      </c>
      <c r="AB7" s="260" t="str">
        <f t="shared" ref="AB7:AB70" si="8">TRIM(Q7)</f>
        <v>ADULT EATING DISORDERS</v>
      </c>
      <c r="AC7" s="260" t="str">
        <f t="shared" ref="AC7:AC70" si="9">TRIM(R7)</f>
        <v>NCBPS22EAssessments</v>
      </c>
      <c r="AD7" s="260" t="str">
        <f t="shared" ref="AD7:AD70" si="10">TRIM(S7)</f>
        <v>NCBPS22E/ASSESS</v>
      </c>
      <c r="AE7" s="260" t="str">
        <f t="shared" ref="AE7:AE70" si="11">TRIM(T7)</f>
        <v>Assessments</v>
      </c>
      <c r="AF7" s="260" t="str">
        <f t="shared" si="1"/>
        <v>CONTACTS</v>
      </c>
      <c r="AG7" s="260" t="str">
        <f t="shared" si="2"/>
        <v>COMM</v>
      </c>
      <c r="AH7" s="260" t="str">
        <f t="shared" si="3"/>
        <v>720</v>
      </c>
      <c r="AI7" s="260" t="str">
        <f t="shared" si="4"/>
        <v>General (non-secure)</v>
      </c>
      <c r="AJ7" s="260" t="str">
        <f t="shared" si="5"/>
        <v/>
      </c>
    </row>
    <row r="8" spans="1:36" x14ac:dyDescent="0.25">
      <c r="A8" s="11" t="s">
        <v>154</v>
      </c>
      <c r="C8" s="11" t="s">
        <v>159</v>
      </c>
      <c r="D8" s="11" t="s">
        <v>149</v>
      </c>
      <c r="E8" s="21" t="s">
        <v>122</v>
      </c>
      <c r="F8" s="21" t="s">
        <v>202</v>
      </c>
      <c r="G8" s="35" t="s">
        <v>1444</v>
      </c>
      <c r="H8" s="26" t="s">
        <v>1466</v>
      </c>
      <c r="I8" s="26" t="s">
        <v>153</v>
      </c>
      <c r="J8" s="26" t="s">
        <v>1538</v>
      </c>
      <c r="K8" s="35" t="s">
        <v>525</v>
      </c>
      <c r="L8" s="26" t="s">
        <v>202</v>
      </c>
      <c r="M8" s="138" t="s">
        <v>636</v>
      </c>
      <c r="N8" s="278" t="s">
        <v>1385</v>
      </c>
      <c r="O8" s="278" t="s">
        <v>1323</v>
      </c>
      <c r="P8" s="130" t="s">
        <v>1265</v>
      </c>
      <c r="Q8" s="131" t="s">
        <v>1371</v>
      </c>
      <c r="R8" s="279" t="s">
        <v>1717</v>
      </c>
      <c r="S8" s="130" t="s">
        <v>1266</v>
      </c>
      <c r="T8" s="97" t="s">
        <v>67</v>
      </c>
      <c r="U8" s="131" t="s">
        <v>1936</v>
      </c>
      <c r="V8" s="131" t="s">
        <v>184</v>
      </c>
      <c r="W8" s="131" t="s">
        <v>2611</v>
      </c>
      <c r="X8" s="26" t="s">
        <v>772</v>
      </c>
      <c r="Z8" s="260" t="str">
        <f t="shared" si="6"/>
        <v>NCBPS05E</v>
      </c>
      <c r="AA8" s="260" t="str">
        <f t="shared" si="7"/>
        <v>NCBPS22E</v>
      </c>
      <c r="AB8" s="260" t="str">
        <f t="shared" si="8"/>
        <v>ADULT EATING DISORDERS</v>
      </c>
      <c r="AC8" s="260" t="str">
        <f t="shared" si="9"/>
        <v>NCBPS22EDay Care - Full Day</v>
      </c>
      <c r="AD8" s="260" t="str">
        <f t="shared" si="10"/>
        <v>NCBPS22E/DCFD</v>
      </c>
      <c r="AE8" s="260" t="str">
        <f t="shared" si="11"/>
        <v>Day Care - Full Day</v>
      </c>
      <c r="AF8" s="260" t="str">
        <f t="shared" si="1"/>
        <v>CONTACTS</v>
      </c>
      <c r="AG8" s="260" t="str">
        <f t="shared" si="2"/>
        <v>DCRE</v>
      </c>
      <c r="AH8" s="260" t="str">
        <f t="shared" si="3"/>
        <v>720</v>
      </c>
      <c r="AI8" s="260" t="str">
        <f t="shared" si="4"/>
        <v>Low secure</v>
      </c>
      <c r="AJ8" s="260" t="str">
        <f t="shared" si="5"/>
        <v/>
      </c>
    </row>
    <row r="9" spans="1:36" x14ac:dyDescent="0.25">
      <c r="A9" s="9"/>
      <c r="B9" s="9"/>
      <c r="C9" s="12"/>
      <c r="D9" s="26" t="s">
        <v>150</v>
      </c>
      <c r="E9" s="21" t="s">
        <v>750</v>
      </c>
      <c r="F9" s="21" t="s">
        <v>203</v>
      </c>
      <c r="G9" s="35" t="s">
        <v>309</v>
      </c>
      <c r="H9" s="26" t="s">
        <v>252</v>
      </c>
      <c r="I9" s="26" t="s">
        <v>153</v>
      </c>
      <c r="J9" s="26" t="s">
        <v>1571</v>
      </c>
      <c r="K9" s="35" t="s">
        <v>1634</v>
      </c>
      <c r="L9" s="26" t="s">
        <v>205</v>
      </c>
      <c r="M9" s="138" t="s">
        <v>637</v>
      </c>
      <c r="N9" s="278" t="s">
        <v>1422</v>
      </c>
      <c r="O9" s="278" t="s">
        <v>1321</v>
      </c>
      <c r="P9" s="130" t="s">
        <v>1265</v>
      </c>
      <c r="Q9" s="131" t="s">
        <v>1371</v>
      </c>
      <c r="R9" s="279" t="s">
        <v>1718</v>
      </c>
      <c r="S9" s="130" t="s">
        <v>1267</v>
      </c>
      <c r="T9" s="97" t="s">
        <v>68</v>
      </c>
      <c r="U9" s="131" t="s">
        <v>1936</v>
      </c>
      <c r="V9" s="131" t="s">
        <v>184</v>
      </c>
      <c r="W9" s="131" t="s">
        <v>2611</v>
      </c>
      <c r="X9" s="26" t="s">
        <v>773</v>
      </c>
      <c r="Z9" s="260" t="str">
        <f t="shared" si="6"/>
        <v>NCBPS07Z</v>
      </c>
      <c r="AA9" s="260" t="str">
        <f t="shared" si="7"/>
        <v>NCBPS22E</v>
      </c>
      <c r="AB9" s="260" t="str">
        <f t="shared" si="8"/>
        <v>ADULT EATING DISORDERS</v>
      </c>
      <c r="AC9" s="260" t="str">
        <f t="shared" si="9"/>
        <v>NCBPS22EDay Care - Half Day</v>
      </c>
      <c r="AD9" s="260" t="str">
        <f t="shared" si="10"/>
        <v>NCBPS22E/DCHD</v>
      </c>
      <c r="AE9" s="260" t="str">
        <f t="shared" si="11"/>
        <v>Day Care - Half Day</v>
      </c>
      <c r="AF9" s="260" t="str">
        <f t="shared" si="1"/>
        <v>CONTACTS</v>
      </c>
      <c r="AG9" s="260" t="str">
        <f t="shared" si="2"/>
        <v>DCRE</v>
      </c>
      <c r="AH9" s="260" t="str">
        <f t="shared" si="3"/>
        <v>720</v>
      </c>
      <c r="AI9" s="260" t="str">
        <f t="shared" si="4"/>
        <v>Medium secure</v>
      </c>
      <c r="AJ9" s="260" t="str">
        <f t="shared" si="5"/>
        <v/>
      </c>
    </row>
    <row r="10" spans="1:36" x14ac:dyDescent="0.25">
      <c r="C10" s="9"/>
      <c r="D10" s="23"/>
      <c r="E10" s="21" t="s">
        <v>751</v>
      </c>
      <c r="F10" s="21" t="s">
        <v>204</v>
      </c>
      <c r="G10" s="35" t="s">
        <v>155</v>
      </c>
      <c r="H10" s="26" t="s">
        <v>243</v>
      </c>
      <c r="I10" s="26" t="s">
        <v>153</v>
      </c>
      <c r="J10" s="26" t="s">
        <v>1491</v>
      </c>
      <c r="K10" s="35" t="s">
        <v>1962</v>
      </c>
      <c r="L10" s="26" t="s">
        <v>205</v>
      </c>
      <c r="N10" s="278" t="s">
        <v>1387</v>
      </c>
      <c r="O10" s="278" t="s">
        <v>1324</v>
      </c>
      <c r="P10" s="130" t="s">
        <v>1265</v>
      </c>
      <c r="Q10" s="131" t="s">
        <v>1371</v>
      </c>
      <c r="R10" s="279" t="s">
        <v>1719</v>
      </c>
      <c r="S10" s="130" t="s">
        <v>1268</v>
      </c>
      <c r="T10" s="97" t="s">
        <v>17</v>
      </c>
      <c r="U10" s="131" t="s">
        <v>1937</v>
      </c>
      <c r="V10" s="131" t="s">
        <v>185</v>
      </c>
      <c r="W10" s="131" t="s">
        <v>2611</v>
      </c>
      <c r="X10" s="26" t="s">
        <v>774</v>
      </c>
      <c r="Z10" s="260" t="str">
        <f t="shared" si="6"/>
        <v>NCBPS08Y</v>
      </c>
      <c r="AA10" s="260" t="str">
        <f t="shared" si="7"/>
        <v>NCBPS22E</v>
      </c>
      <c r="AB10" s="260" t="str">
        <f t="shared" si="8"/>
        <v>ADULT EATING DISORDERS</v>
      </c>
      <c r="AC10" s="260" t="str">
        <f t="shared" si="9"/>
        <v>NCBPS22EInpatient</v>
      </c>
      <c r="AD10" s="260" t="str">
        <f t="shared" si="10"/>
        <v>NCBPS22E/IP</v>
      </c>
      <c r="AE10" s="260" t="str">
        <f t="shared" si="11"/>
        <v>Inpatient</v>
      </c>
      <c r="AF10" s="260" t="str">
        <f t="shared" si="1"/>
        <v>OBDS</v>
      </c>
      <c r="AG10" s="260" t="str">
        <f t="shared" si="2"/>
        <v>IPOBD</v>
      </c>
      <c r="AH10" s="260" t="str">
        <f t="shared" si="3"/>
        <v>720</v>
      </c>
      <c r="AI10" s="260" t="str">
        <f t="shared" si="4"/>
        <v>High secure</v>
      </c>
      <c r="AJ10" s="260" t="str">
        <f t="shared" si="5"/>
        <v/>
      </c>
    </row>
    <row r="11" spans="1:36" x14ac:dyDescent="0.25">
      <c r="C11" s="9"/>
      <c r="E11" s="26" t="s">
        <v>924</v>
      </c>
      <c r="F11" s="21" t="s">
        <v>205</v>
      </c>
      <c r="G11" s="35" t="s">
        <v>316</v>
      </c>
      <c r="H11" s="26" t="s">
        <v>259</v>
      </c>
      <c r="I11" s="26" t="s">
        <v>153</v>
      </c>
      <c r="J11" s="26" t="s">
        <v>620</v>
      </c>
      <c r="K11" s="35" t="s">
        <v>1644</v>
      </c>
      <c r="L11" s="26" t="s">
        <v>1994</v>
      </c>
      <c r="N11" s="278" t="s">
        <v>1373</v>
      </c>
      <c r="O11" s="278" t="s">
        <v>1274</v>
      </c>
      <c r="P11" s="130" t="s">
        <v>1265</v>
      </c>
      <c r="Q11" s="131" t="s">
        <v>1371</v>
      </c>
      <c r="R11" s="279" t="s">
        <v>1720</v>
      </c>
      <c r="S11" s="130" t="s">
        <v>1872</v>
      </c>
      <c r="T11" s="97" t="s">
        <v>123</v>
      </c>
      <c r="U11" s="131" t="s">
        <v>1936</v>
      </c>
      <c r="V11" s="131" t="s">
        <v>183</v>
      </c>
      <c r="W11" s="131" t="s">
        <v>2611</v>
      </c>
      <c r="X11" s="26" t="s">
        <v>775</v>
      </c>
      <c r="Z11" s="260" t="str">
        <f t="shared" si="6"/>
        <v>NCBPS22A</v>
      </c>
      <c r="AA11" s="260" t="str">
        <f t="shared" si="7"/>
        <v>NCBPS22E</v>
      </c>
      <c r="AB11" s="260" t="str">
        <f t="shared" si="8"/>
        <v>ADULT EATING DISORDERS</v>
      </c>
      <c r="AC11" s="260" t="str">
        <f t="shared" si="9"/>
        <v>NCBPS22ELiaison Service</v>
      </c>
      <c r="AD11" s="260" t="str">
        <f t="shared" si="10"/>
        <v>NCBPS22E/LIAISON</v>
      </c>
      <c r="AE11" s="260" t="str">
        <f t="shared" si="11"/>
        <v>Liaison Service</v>
      </c>
      <c r="AF11" s="260" t="str">
        <f t="shared" si="1"/>
        <v>CONTACTS</v>
      </c>
      <c r="AG11" s="260" t="str">
        <f t="shared" si="2"/>
        <v>COMM</v>
      </c>
      <c r="AH11" s="260" t="str">
        <f t="shared" si="3"/>
        <v>720</v>
      </c>
      <c r="AI11" s="260" t="str">
        <f t="shared" si="4"/>
        <v>Psychiatric Intensive Care Unit (PICU)</v>
      </c>
      <c r="AJ11" s="260" t="str">
        <f t="shared" si="5"/>
        <v/>
      </c>
    </row>
    <row r="12" spans="1:36" ht="30" x14ac:dyDescent="0.25">
      <c r="E12" s="26" t="s">
        <v>110</v>
      </c>
      <c r="F12" s="21" t="s">
        <v>1646</v>
      </c>
      <c r="G12" s="35" t="s">
        <v>1453</v>
      </c>
      <c r="H12" s="26" t="s">
        <v>267</v>
      </c>
      <c r="I12" s="26" t="s">
        <v>153</v>
      </c>
      <c r="J12" s="26" t="s">
        <v>610</v>
      </c>
      <c r="K12" s="35" t="s">
        <v>609</v>
      </c>
      <c r="L12" s="26" t="s">
        <v>210</v>
      </c>
      <c r="N12" s="278" t="s">
        <v>1374</v>
      </c>
      <c r="O12" s="278" t="s">
        <v>1277</v>
      </c>
      <c r="P12" s="130" t="s">
        <v>1265</v>
      </c>
      <c r="Q12" s="131" t="s">
        <v>1371</v>
      </c>
      <c r="R12" s="279" t="s">
        <v>1721</v>
      </c>
      <c r="S12" s="130" t="s">
        <v>1873</v>
      </c>
      <c r="T12" s="97" t="s">
        <v>1336</v>
      </c>
      <c r="U12" s="131" t="s">
        <v>1936</v>
      </c>
      <c r="V12" s="131" t="s">
        <v>187</v>
      </c>
      <c r="W12" s="131" t="s">
        <v>2611</v>
      </c>
      <c r="X12" s="69" t="s">
        <v>2612</v>
      </c>
      <c r="Z12" s="260" t="str">
        <f t="shared" si="6"/>
        <v>NCBPS22B</v>
      </c>
      <c r="AA12" s="260" t="str">
        <f t="shared" si="7"/>
        <v>NCBPS22E</v>
      </c>
      <c r="AB12" s="260" t="str">
        <f t="shared" si="8"/>
        <v>ADULT EATING DISORDERS</v>
      </c>
      <c r="AC12" s="260" t="str">
        <f t="shared" si="9"/>
        <v>NCBPS22EOutpatients - Group Appointment (First Attendance)</v>
      </c>
      <c r="AD12" s="260" t="str">
        <f t="shared" si="10"/>
        <v>NCBPS22E/OP_GROUP_FA</v>
      </c>
      <c r="AE12" s="260" t="str">
        <f t="shared" si="11"/>
        <v>Outpatients - Group Appointment (First Attendance)</v>
      </c>
      <c r="AF12" s="260" t="str">
        <f t="shared" si="1"/>
        <v>CONTACTS</v>
      </c>
      <c r="AG12" s="260" t="str">
        <f t="shared" si="2"/>
        <v>OPFA</v>
      </c>
      <c r="AH12" s="260" t="str">
        <f t="shared" si="3"/>
        <v>720</v>
      </c>
      <c r="AI12" s="260" t="str">
        <f t="shared" si="4"/>
        <v/>
      </c>
      <c r="AJ12" s="260" t="str">
        <f t="shared" si="5"/>
        <v/>
      </c>
    </row>
    <row r="13" spans="1:36" ht="30" x14ac:dyDescent="0.25">
      <c r="F13" s="21" t="s">
        <v>207</v>
      </c>
      <c r="G13" s="35" t="s">
        <v>1454</v>
      </c>
      <c r="H13" s="26" t="s">
        <v>240</v>
      </c>
      <c r="I13" s="26" t="s">
        <v>153</v>
      </c>
      <c r="J13" s="26" t="s">
        <v>1572</v>
      </c>
      <c r="K13" s="35" t="s">
        <v>1635</v>
      </c>
      <c r="L13" s="26" t="s">
        <v>205</v>
      </c>
      <c r="N13" s="278" t="s">
        <v>1377</v>
      </c>
      <c r="O13" s="278" t="s">
        <v>1308</v>
      </c>
      <c r="P13" s="130" t="s">
        <v>1265</v>
      </c>
      <c r="Q13" s="132" t="s">
        <v>1371</v>
      </c>
      <c r="R13" s="279" t="s">
        <v>1722</v>
      </c>
      <c r="S13" s="131" t="s">
        <v>1874</v>
      </c>
      <c r="T13" s="97" t="s">
        <v>1337</v>
      </c>
      <c r="U13" s="131" t="s">
        <v>1936</v>
      </c>
      <c r="V13" s="131" t="s">
        <v>188</v>
      </c>
      <c r="W13" s="131" t="s">
        <v>2611</v>
      </c>
      <c r="X13" s="69" t="s">
        <v>2612</v>
      </c>
      <c r="Z13" s="260" t="str">
        <f t="shared" si="6"/>
        <v>NCBPS22C</v>
      </c>
      <c r="AA13" s="260" t="str">
        <f t="shared" si="7"/>
        <v>NCBPS22E</v>
      </c>
      <c r="AB13" s="260" t="str">
        <f t="shared" si="8"/>
        <v>ADULT EATING DISORDERS</v>
      </c>
      <c r="AC13" s="260" t="str">
        <f t="shared" si="9"/>
        <v>NCBPS22EOutpatients - Group Appointment (Follow Up Attendance)</v>
      </c>
      <c r="AD13" s="260" t="str">
        <f t="shared" si="10"/>
        <v>NCBPS22E/OP_GROUP_FUP</v>
      </c>
      <c r="AE13" s="260" t="str">
        <f t="shared" si="11"/>
        <v>Outpatients - Group Appointment (Follow Up Attendance)</v>
      </c>
      <c r="AF13" s="260" t="str">
        <f t="shared" si="1"/>
        <v>CONTACTS</v>
      </c>
      <c r="AG13" s="260" t="str">
        <f t="shared" si="2"/>
        <v>OPFUP</v>
      </c>
      <c r="AH13" s="260" t="str">
        <f t="shared" si="3"/>
        <v>720</v>
      </c>
      <c r="AI13" s="260" t="str">
        <f t="shared" si="4"/>
        <v/>
      </c>
      <c r="AJ13" s="260" t="str">
        <f t="shared" si="5"/>
        <v/>
      </c>
    </row>
    <row r="14" spans="1:36" x14ac:dyDescent="0.25">
      <c r="F14" s="21" t="s">
        <v>208</v>
      </c>
      <c r="G14" s="35" t="s">
        <v>329</v>
      </c>
      <c r="H14" s="26" t="s">
        <v>275</v>
      </c>
      <c r="I14" s="26" t="s">
        <v>153</v>
      </c>
      <c r="J14" s="26" t="s">
        <v>367</v>
      </c>
      <c r="K14" s="35" t="s">
        <v>366</v>
      </c>
      <c r="L14" s="26" t="s">
        <v>202</v>
      </c>
      <c r="N14" s="278" t="s">
        <v>1389</v>
      </c>
      <c r="O14" s="278" t="s">
        <v>1275</v>
      </c>
      <c r="P14" s="130" t="s">
        <v>1265</v>
      </c>
      <c r="Q14" s="132" t="s">
        <v>1371</v>
      </c>
      <c r="R14" s="279" t="s">
        <v>2613</v>
      </c>
      <c r="S14" s="131" t="s">
        <v>1875</v>
      </c>
      <c r="T14" s="97" t="s">
        <v>186</v>
      </c>
      <c r="U14" s="131" t="s">
        <v>1936</v>
      </c>
      <c r="V14" s="131" t="s">
        <v>183</v>
      </c>
      <c r="W14" s="131" t="s">
        <v>2611</v>
      </c>
      <c r="X14" s="69" t="s">
        <v>2612</v>
      </c>
      <c r="Z14" s="260" t="str">
        <f t="shared" si="6"/>
        <v>NCBPS22D</v>
      </c>
      <c r="AA14" s="260" t="str">
        <f t="shared" si="7"/>
        <v>NCBPS22E</v>
      </c>
      <c r="AB14" s="260" t="str">
        <f t="shared" si="8"/>
        <v>ADULT EATING DISORDERS</v>
      </c>
      <c r="AC14" s="260" t="str">
        <f t="shared" si="9"/>
        <v>NCBPS22EOutreach</v>
      </c>
      <c r="AD14" s="260" t="str">
        <f t="shared" si="10"/>
        <v>NCBPS22E/OUTREACH</v>
      </c>
      <c r="AE14" s="260" t="str">
        <f t="shared" si="11"/>
        <v>Outreach</v>
      </c>
      <c r="AF14" s="260" t="str">
        <f t="shared" si="1"/>
        <v>CONTACTS</v>
      </c>
      <c r="AG14" s="260" t="str">
        <f t="shared" si="2"/>
        <v>COMM</v>
      </c>
      <c r="AH14" s="260" t="str">
        <f t="shared" si="3"/>
        <v>720</v>
      </c>
      <c r="AI14" s="260" t="str">
        <f t="shared" si="4"/>
        <v/>
      </c>
      <c r="AJ14" s="260" t="str">
        <f t="shared" si="5"/>
        <v/>
      </c>
    </row>
    <row r="15" spans="1:36" x14ac:dyDescent="0.25">
      <c r="F15" s="35" t="s">
        <v>209</v>
      </c>
      <c r="G15" s="35" t="s">
        <v>327</v>
      </c>
      <c r="H15" s="26" t="s">
        <v>273</v>
      </c>
      <c r="I15" s="26" t="s">
        <v>153</v>
      </c>
      <c r="J15" s="26" t="s">
        <v>361</v>
      </c>
      <c r="K15" s="35" t="s">
        <v>1592</v>
      </c>
      <c r="L15" s="26" t="s">
        <v>1646</v>
      </c>
      <c r="N15" s="278" t="s">
        <v>1371</v>
      </c>
      <c r="O15" s="278" t="s">
        <v>1265</v>
      </c>
      <c r="P15" s="130" t="s">
        <v>1269</v>
      </c>
      <c r="Q15" s="132" t="s">
        <v>1372</v>
      </c>
      <c r="R15" s="279" t="s">
        <v>1723</v>
      </c>
      <c r="S15" s="131" t="s">
        <v>1876</v>
      </c>
      <c r="T15" s="97" t="s">
        <v>106</v>
      </c>
      <c r="U15" s="131" t="s">
        <v>1938</v>
      </c>
      <c r="V15" s="131" t="s">
        <v>189</v>
      </c>
      <c r="W15" s="131" t="s">
        <v>2614</v>
      </c>
      <c r="X15" s="69" t="s">
        <v>2612</v>
      </c>
      <c r="Z15" s="260" t="str">
        <f t="shared" si="6"/>
        <v>NCBPS22E</v>
      </c>
      <c r="AA15" s="260" t="str">
        <f t="shared" si="7"/>
        <v>NCBPS22Z</v>
      </c>
      <c r="AB15" s="260" t="str">
        <f t="shared" si="8"/>
        <v>GENDER DYSPHORIA (ADULT)</v>
      </c>
      <c r="AC15" s="260" t="str">
        <f t="shared" si="9"/>
        <v>NCBPS22ZCorrective Surgery</v>
      </c>
      <c r="AD15" s="260" t="str">
        <f t="shared" si="10"/>
        <v>NCBPS22Z/EL_CORRECTIVE</v>
      </c>
      <c r="AE15" s="260" t="str">
        <f t="shared" si="11"/>
        <v>Corrective Surgery</v>
      </c>
      <c r="AF15" s="260" t="str">
        <f t="shared" si="1"/>
        <v>SPELL</v>
      </c>
      <c r="AG15" s="260" t="str">
        <f t="shared" si="2"/>
        <v>EL</v>
      </c>
      <c r="AH15" s="260" t="str">
        <f t="shared" si="3"/>
        <v>100</v>
      </c>
      <c r="AI15" s="260" t="str">
        <f t="shared" si="4"/>
        <v/>
      </c>
      <c r="AJ15" s="260" t="str">
        <f t="shared" si="5"/>
        <v/>
      </c>
    </row>
    <row r="16" spans="1:36" x14ac:dyDescent="0.25">
      <c r="F16" s="35" t="s">
        <v>210</v>
      </c>
      <c r="G16" s="35" t="s">
        <v>1449</v>
      </c>
      <c r="H16" s="26" t="s">
        <v>213</v>
      </c>
      <c r="I16" s="26" t="s">
        <v>154</v>
      </c>
      <c r="J16" s="26" t="s">
        <v>1578</v>
      </c>
      <c r="K16" s="35" t="s">
        <v>1216</v>
      </c>
      <c r="L16" s="26" t="s">
        <v>209</v>
      </c>
      <c r="N16" s="278" t="s">
        <v>1947</v>
      </c>
      <c r="O16" s="278" t="s">
        <v>1313</v>
      </c>
      <c r="P16" s="130" t="s">
        <v>1269</v>
      </c>
      <c r="Q16" s="132" t="s">
        <v>1372</v>
      </c>
      <c r="R16" s="279" t="s">
        <v>2615</v>
      </c>
      <c r="S16" s="131" t="s">
        <v>1877</v>
      </c>
      <c r="T16" s="97" t="s">
        <v>2601</v>
      </c>
      <c r="U16" s="131" t="s">
        <v>1938</v>
      </c>
      <c r="V16" s="131" t="s">
        <v>189</v>
      </c>
      <c r="W16" s="131" t="s">
        <v>2614</v>
      </c>
      <c r="X16" s="69" t="s">
        <v>2612</v>
      </c>
      <c r="Z16" s="260" t="str">
        <f t="shared" si="6"/>
        <v>NCBPS22F</v>
      </c>
      <c r="AA16" s="260" t="str">
        <f t="shared" si="7"/>
        <v>NCBPS22Z</v>
      </c>
      <c r="AB16" s="260" t="str">
        <f t="shared" si="8"/>
        <v>GENDER DYSPHORIA (ADULT)</v>
      </c>
      <c r="AC16" s="260" t="str">
        <f t="shared" si="9"/>
        <v>NCBPS22ZReassignment surgery</v>
      </c>
      <c r="AD16" s="260" t="str">
        <f t="shared" si="10"/>
        <v>NCBPS22Z/EL_INITIAL</v>
      </c>
      <c r="AE16" s="260" t="str">
        <f t="shared" si="11"/>
        <v>Reassignment surgery</v>
      </c>
      <c r="AF16" s="260" t="str">
        <f t="shared" si="1"/>
        <v>SPELL</v>
      </c>
      <c r="AG16" s="260" t="str">
        <f t="shared" si="2"/>
        <v>EL</v>
      </c>
      <c r="AH16" s="260" t="str">
        <f t="shared" si="3"/>
        <v>100</v>
      </c>
      <c r="AI16" s="260" t="str">
        <f t="shared" si="4"/>
        <v/>
      </c>
      <c r="AJ16" s="260" t="str">
        <f t="shared" si="5"/>
        <v/>
      </c>
    </row>
    <row r="17" spans="6:36" x14ac:dyDescent="0.25">
      <c r="F17" s="23"/>
      <c r="G17" s="35" t="s">
        <v>1459</v>
      </c>
      <c r="H17" s="26" t="s">
        <v>1462</v>
      </c>
      <c r="I17" s="26" t="s">
        <v>154</v>
      </c>
      <c r="J17" s="26" t="s">
        <v>464</v>
      </c>
      <c r="K17" s="35" t="s">
        <v>463</v>
      </c>
      <c r="L17" s="26" t="s">
        <v>201</v>
      </c>
      <c r="N17" s="278" t="s">
        <v>1948</v>
      </c>
      <c r="O17" s="278" t="s">
        <v>1946</v>
      </c>
      <c r="P17" s="130" t="s">
        <v>1269</v>
      </c>
      <c r="Q17" s="132" t="s">
        <v>1372</v>
      </c>
      <c r="R17" s="279" t="s">
        <v>1724</v>
      </c>
      <c r="S17" s="131" t="s">
        <v>1270</v>
      </c>
      <c r="T17" s="97" t="s">
        <v>1433</v>
      </c>
      <c r="U17" s="131" t="s">
        <v>1936</v>
      </c>
      <c r="V17" s="131" t="s">
        <v>187</v>
      </c>
      <c r="W17" s="131" t="s">
        <v>2616</v>
      </c>
      <c r="X17" s="69" t="s">
        <v>2612</v>
      </c>
      <c r="Z17" s="260" t="str">
        <f t="shared" si="6"/>
        <v>NCBPS22H</v>
      </c>
      <c r="AA17" s="260" t="str">
        <f t="shared" si="7"/>
        <v>NCBPS22Z</v>
      </c>
      <c r="AB17" s="260" t="str">
        <f t="shared" si="8"/>
        <v>GENDER DYSPHORIA (ADULT)</v>
      </c>
      <c r="AC17" s="260" t="str">
        <f t="shared" si="9"/>
        <v>NCBPS22ZOutpatient - First Attendance</v>
      </c>
      <c r="AD17" s="260" t="str">
        <f t="shared" si="10"/>
        <v>NCBPS22Z/OPFA</v>
      </c>
      <c r="AE17" s="260" t="str">
        <f t="shared" si="11"/>
        <v>Outpatient - First Attendance</v>
      </c>
      <c r="AF17" s="260" t="str">
        <f t="shared" si="1"/>
        <v>CONTACTS</v>
      </c>
      <c r="AG17" s="260" t="str">
        <f t="shared" si="2"/>
        <v>OPFA</v>
      </c>
      <c r="AH17" s="260" t="str">
        <f t="shared" si="3"/>
        <v>710</v>
      </c>
      <c r="AI17" s="260" t="str">
        <f t="shared" si="4"/>
        <v/>
      </c>
      <c r="AJ17" s="260" t="str">
        <f t="shared" si="5"/>
        <v/>
      </c>
    </row>
    <row r="18" spans="6:36" x14ac:dyDescent="0.25">
      <c r="G18" s="35" t="s">
        <v>302</v>
      </c>
      <c r="H18" s="26" t="s">
        <v>244</v>
      </c>
      <c r="I18" s="26" t="s">
        <v>153</v>
      </c>
      <c r="J18" s="26" t="s">
        <v>460</v>
      </c>
      <c r="K18" s="35" t="s">
        <v>459</v>
      </c>
      <c r="L18" s="26" t="s">
        <v>208</v>
      </c>
      <c r="N18" s="278" t="s">
        <v>1388</v>
      </c>
      <c r="O18" s="278" t="s">
        <v>1328</v>
      </c>
      <c r="P18" s="130" t="s">
        <v>1269</v>
      </c>
      <c r="Q18" s="132" t="s">
        <v>1372</v>
      </c>
      <c r="R18" s="279" t="s">
        <v>1725</v>
      </c>
      <c r="S18" s="131" t="s">
        <v>1271</v>
      </c>
      <c r="T18" s="97" t="s">
        <v>125</v>
      </c>
      <c r="U18" s="131" t="s">
        <v>1936</v>
      </c>
      <c r="V18" s="131" t="s">
        <v>188</v>
      </c>
      <c r="W18" s="131" t="s">
        <v>2616</v>
      </c>
      <c r="X18" s="5" t="s">
        <v>2612</v>
      </c>
      <c r="Z18" s="260" t="str">
        <f t="shared" si="6"/>
        <v>NCBPS22O</v>
      </c>
      <c r="AA18" s="260" t="str">
        <f t="shared" si="7"/>
        <v>NCBPS22Z</v>
      </c>
      <c r="AB18" s="260" t="str">
        <f t="shared" si="8"/>
        <v>GENDER DYSPHORIA (ADULT)</v>
      </c>
      <c r="AC18" s="260" t="str">
        <f t="shared" si="9"/>
        <v>NCBPS22ZOutpatient - Follow-Up</v>
      </c>
      <c r="AD18" s="260" t="str">
        <f t="shared" si="10"/>
        <v>NCBPS22Z/OPFUP</v>
      </c>
      <c r="AE18" s="260" t="str">
        <f t="shared" si="11"/>
        <v>Outpatient - Follow-Up</v>
      </c>
      <c r="AF18" s="260" t="str">
        <f t="shared" si="1"/>
        <v>CONTACTS</v>
      </c>
      <c r="AG18" s="260" t="str">
        <f t="shared" si="2"/>
        <v>OPFUP</v>
      </c>
      <c r="AH18" s="260" t="str">
        <f t="shared" si="3"/>
        <v>710</v>
      </c>
      <c r="AI18" s="260" t="str">
        <f t="shared" si="4"/>
        <v/>
      </c>
      <c r="AJ18" s="260" t="str">
        <f t="shared" si="5"/>
        <v/>
      </c>
    </row>
    <row r="19" spans="6:36" x14ac:dyDescent="0.25">
      <c r="G19" s="35" t="s">
        <v>306</v>
      </c>
      <c r="H19" s="26" t="s">
        <v>249</v>
      </c>
      <c r="I19" s="26" t="s">
        <v>153</v>
      </c>
      <c r="J19" s="26" t="s">
        <v>508</v>
      </c>
      <c r="K19" s="35" t="s">
        <v>507</v>
      </c>
      <c r="L19" s="26" t="s">
        <v>201</v>
      </c>
      <c r="N19" s="278" t="s">
        <v>1390</v>
      </c>
      <c r="O19" s="278" t="s">
        <v>1280</v>
      </c>
      <c r="P19" s="130" t="s">
        <v>1269</v>
      </c>
      <c r="Q19" s="132" t="s">
        <v>1372</v>
      </c>
      <c r="R19" s="279" t="s">
        <v>1726</v>
      </c>
      <c r="S19" s="131" t="s">
        <v>1272</v>
      </c>
      <c r="T19" s="97" t="s">
        <v>127</v>
      </c>
      <c r="U19" s="131" t="s">
        <v>1936</v>
      </c>
      <c r="V19" s="131" t="s">
        <v>188</v>
      </c>
      <c r="W19" s="131" t="s">
        <v>2616</v>
      </c>
      <c r="X19" s="5" t="s">
        <v>2612</v>
      </c>
      <c r="Z19" s="260" t="str">
        <f t="shared" si="6"/>
        <v>NCBPS22P</v>
      </c>
      <c r="AA19" s="260" t="str">
        <f t="shared" si="7"/>
        <v>NCBPS22Z</v>
      </c>
      <c r="AB19" s="260" t="str">
        <f t="shared" si="8"/>
        <v>GENDER DYSPHORIA (ADULT)</v>
      </c>
      <c r="AC19" s="260" t="str">
        <f t="shared" si="9"/>
        <v>NCBPS22ZOutpatient - Post-Op</v>
      </c>
      <c r="AD19" s="260" t="str">
        <f t="shared" si="10"/>
        <v>NCBPS22Z/OPFUP_PO</v>
      </c>
      <c r="AE19" s="260" t="str">
        <f t="shared" si="11"/>
        <v>Outpatient - Post-Op</v>
      </c>
      <c r="AF19" s="260" t="str">
        <f t="shared" si="1"/>
        <v>CONTACTS</v>
      </c>
      <c r="AG19" s="260" t="str">
        <f t="shared" si="2"/>
        <v>OPFUP</v>
      </c>
      <c r="AH19" s="260" t="str">
        <f t="shared" si="3"/>
        <v>710</v>
      </c>
      <c r="AI19" s="260" t="str">
        <f t="shared" si="4"/>
        <v/>
      </c>
      <c r="AJ19" s="260" t="str">
        <f t="shared" si="5"/>
        <v/>
      </c>
    </row>
    <row r="20" spans="6:36" x14ac:dyDescent="0.25">
      <c r="G20" s="35" t="s">
        <v>1445</v>
      </c>
      <c r="H20" s="26" t="s">
        <v>1467</v>
      </c>
      <c r="I20" s="26" t="s">
        <v>153</v>
      </c>
      <c r="J20" s="26" t="s">
        <v>1553</v>
      </c>
      <c r="K20" s="35" t="s">
        <v>1193</v>
      </c>
      <c r="L20" s="26" t="s">
        <v>205</v>
      </c>
      <c r="N20" s="278" t="s">
        <v>1376</v>
      </c>
      <c r="O20" s="278" t="s">
        <v>1283</v>
      </c>
      <c r="P20" s="130" t="s">
        <v>1269</v>
      </c>
      <c r="Q20" s="132" t="s">
        <v>1372</v>
      </c>
      <c r="R20" s="279" t="s">
        <v>1727</v>
      </c>
      <c r="S20" s="131" t="s">
        <v>1273</v>
      </c>
      <c r="T20" s="97" t="s">
        <v>126</v>
      </c>
      <c r="U20" s="131" t="s">
        <v>1936</v>
      </c>
      <c r="V20" s="131" t="s">
        <v>188</v>
      </c>
      <c r="W20" s="131" t="s">
        <v>2616</v>
      </c>
      <c r="X20" s="5" t="s">
        <v>2612</v>
      </c>
      <c r="Z20" s="260" t="str">
        <f t="shared" si="6"/>
        <v>NCBPS22S</v>
      </c>
      <c r="AA20" s="260" t="str">
        <f t="shared" si="7"/>
        <v>NCBPS22Z</v>
      </c>
      <c r="AB20" s="260" t="str">
        <f t="shared" si="8"/>
        <v>GENDER DYSPHORIA (ADULT)</v>
      </c>
      <c r="AC20" s="260" t="str">
        <f t="shared" si="9"/>
        <v>NCBPS22ZOutpatient - Second Opinion</v>
      </c>
      <c r="AD20" s="260" t="str">
        <f t="shared" si="10"/>
        <v>NCBPS22Z/OPFUP_SO</v>
      </c>
      <c r="AE20" s="260" t="str">
        <f t="shared" si="11"/>
        <v>Outpatient - Second Opinion</v>
      </c>
      <c r="AF20" s="260" t="str">
        <f t="shared" si="1"/>
        <v>CONTACTS</v>
      </c>
      <c r="AG20" s="260" t="str">
        <f t="shared" si="2"/>
        <v>OPFUP</v>
      </c>
      <c r="AH20" s="260" t="str">
        <f t="shared" si="3"/>
        <v>710</v>
      </c>
      <c r="AI20" s="260" t="str">
        <f t="shared" si="4"/>
        <v/>
      </c>
      <c r="AJ20" s="260" t="str">
        <f t="shared" si="5"/>
        <v/>
      </c>
    </row>
    <row r="21" spans="6:36" ht="30" x14ac:dyDescent="0.25">
      <c r="G21" s="35" t="s">
        <v>320</v>
      </c>
      <c r="H21" s="26" t="s">
        <v>263</v>
      </c>
      <c r="I21" s="26" t="s">
        <v>153</v>
      </c>
      <c r="J21" s="26" t="s">
        <v>1535</v>
      </c>
      <c r="K21" s="35" t="s">
        <v>1619</v>
      </c>
      <c r="L21" s="26" t="s">
        <v>203</v>
      </c>
      <c r="N21" s="278" t="s">
        <v>1384</v>
      </c>
      <c r="O21" s="278" t="s">
        <v>1318</v>
      </c>
      <c r="P21" s="130" t="s">
        <v>1274</v>
      </c>
      <c r="Q21" s="132" t="s">
        <v>1373</v>
      </c>
      <c r="R21" s="279" t="s">
        <v>1728</v>
      </c>
      <c r="S21" s="131" t="s">
        <v>1878</v>
      </c>
      <c r="T21" s="97" t="s">
        <v>129</v>
      </c>
      <c r="U21" s="131" t="s">
        <v>1936</v>
      </c>
      <c r="V21" s="131" t="s">
        <v>183</v>
      </c>
      <c r="W21" s="131" t="s">
        <v>2617</v>
      </c>
      <c r="X21" s="5" t="s">
        <v>2612</v>
      </c>
      <c r="Z21" s="260" t="str">
        <f t="shared" si="6"/>
        <v>NCBPS22T</v>
      </c>
      <c r="AA21" s="260" t="str">
        <f t="shared" si="7"/>
        <v>NCBPS22A</v>
      </c>
      <c r="AB21" s="260" t="str">
        <f t="shared" si="8"/>
        <v>GENDER IDENTITY DEVELOPMENT SERVICE - ADOLESCENTS</v>
      </c>
      <c r="AC21" s="260" t="str">
        <f t="shared" si="9"/>
        <v>NCBPS22AOutpatients - Group Appointment</v>
      </c>
      <c r="AD21" s="260" t="str">
        <f t="shared" si="10"/>
        <v>NCBPS22A/OP_GROUP</v>
      </c>
      <c r="AE21" s="260" t="str">
        <f t="shared" si="11"/>
        <v>Outpatients - Group Appointment</v>
      </c>
      <c r="AF21" s="260" t="str">
        <f t="shared" si="1"/>
        <v>CONTACTS</v>
      </c>
      <c r="AG21" s="260" t="str">
        <f t="shared" si="2"/>
        <v>COMM</v>
      </c>
      <c r="AH21" s="260" t="str">
        <f t="shared" si="3"/>
        <v>711</v>
      </c>
      <c r="AI21" s="260" t="str">
        <f t="shared" si="4"/>
        <v/>
      </c>
      <c r="AJ21" s="260" t="str">
        <f t="shared" si="5"/>
        <v/>
      </c>
    </row>
    <row r="22" spans="6:36" ht="30" x14ac:dyDescent="0.25">
      <c r="G22" s="35" t="s">
        <v>292</v>
      </c>
      <c r="H22" s="26" t="s">
        <v>230</v>
      </c>
      <c r="I22" s="26" t="s">
        <v>153</v>
      </c>
      <c r="J22" s="26" t="s">
        <v>1579</v>
      </c>
      <c r="K22" s="35" t="s">
        <v>1638</v>
      </c>
      <c r="L22" s="26" t="s">
        <v>209</v>
      </c>
      <c r="N22" s="278" t="s">
        <v>1375</v>
      </c>
      <c r="O22" s="278" t="s">
        <v>1391</v>
      </c>
      <c r="P22" s="130" t="s">
        <v>1274</v>
      </c>
      <c r="Q22" s="132" t="s">
        <v>1373</v>
      </c>
      <c r="R22" s="279" t="s">
        <v>1729</v>
      </c>
      <c r="S22" s="131" t="s">
        <v>1879</v>
      </c>
      <c r="T22" s="97" t="s">
        <v>130</v>
      </c>
      <c r="U22" s="131" t="s">
        <v>1936</v>
      </c>
      <c r="V22" s="131" t="s">
        <v>183</v>
      </c>
      <c r="W22" s="131" t="s">
        <v>2617</v>
      </c>
      <c r="X22" s="5" t="s">
        <v>2612</v>
      </c>
      <c r="Z22" s="260" t="str">
        <f t="shared" si="6"/>
        <v>NCBPS22U</v>
      </c>
      <c r="AA22" s="260" t="str">
        <f t="shared" si="7"/>
        <v>NCBPS22A</v>
      </c>
      <c r="AB22" s="260" t="str">
        <f t="shared" si="8"/>
        <v>GENDER IDENTITY DEVELOPMENT SERVICE - ADOLESCENTS</v>
      </c>
      <c r="AC22" s="260" t="str">
        <f t="shared" si="9"/>
        <v>NCBPS22AOutpatients - Standard Appointment</v>
      </c>
      <c r="AD22" s="260" t="str">
        <f t="shared" si="10"/>
        <v>NCBPS22A/OP_STANDARD</v>
      </c>
      <c r="AE22" s="260" t="str">
        <f t="shared" si="11"/>
        <v>Outpatients - Standard Appointment</v>
      </c>
      <c r="AF22" s="260" t="str">
        <f t="shared" si="1"/>
        <v>CONTACTS</v>
      </c>
      <c r="AG22" s="260" t="str">
        <f t="shared" si="2"/>
        <v>COMM</v>
      </c>
      <c r="AH22" s="260" t="str">
        <f t="shared" si="3"/>
        <v>711</v>
      </c>
      <c r="AI22" s="260" t="str">
        <f t="shared" si="4"/>
        <v/>
      </c>
      <c r="AJ22" s="260" t="str">
        <f t="shared" si="5"/>
        <v/>
      </c>
    </row>
    <row r="23" spans="6:36" ht="30" x14ac:dyDescent="0.25">
      <c r="G23" s="35" t="s">
        <v>326</v>
      </c>
      <c r="H23" s="26" t="s">
        <v>271</v>
      </c>
      <c r="I23" s="26" t="s">
        <v>153</v>
      </c>
      <c r="J23" s="26" t="s">
        <v>1474</v>
      </c>
      <c r="K23" s="35" t="s">
        <v>1054</v>
      </c>
      <c r="L23" s="26" t="s">
        <v>203</v>
      </c>
      <c r="N23" s="278" t="s">
        <v>1372</v>
      </c>
      <c r="O23" s="278" t="s">
        <v>1269</v>
      </c>
      <c r="P23" s="130" t="s">
        <v>1274</v>
      </c>
      <c r="Q23" s="132" t="s">
        <v>1373</v>
      </c>
      <c r="R23" s="279" t="s">
        <v>1730</v>
      </c>
      <c r="S23" s="131" t="s">
        <v>1880</v>
      </c>
      <c r="T23" s="97" t="s">
        <v>186</v>
      </c>
      <c r="U23" s="131" t="s">
        <v>1936</v>
      </c>
      <c r="V23" s="131" t="s">
        <v>183</v>
      </c>
      <c r="W23" s="131" t="s">
        <v>2617</v>
      </c>
      <c r="X23" s="5" t="s">
        <v>2612</v>
      </c>
      <c r="Z23" s="260" t="str">
        <f t="shared" si="6"/>
        <v>NCBPS22Z</v>
      </c>
      <c r="AA23" s="260" t="str">
        <f t="shared" si="7"/>
        <v>NCBPS22A</v>
      </c>
      <c r="AB23" s="260" t="str">
        <f t="shared" si="8"/>
        <v>GENDER IDENTITY DEVELOPMENT SERVICE - ADOLESCENTS</v>
      </c>
      <c r="AC23" s="260" t="str">
        <f t="shared" si="9"/>
        <v>NCBPS22AOutreach</v>
      </c>
      <c r="AD23" s="260" t="str">
        <f t="shared" si="10"/>
        <v>NCBPS22A/OUTREACH</v>
      </c>
      <c r="AE23" s="260" t="str">
        <f t="shared" si="11"/>
        <v>Outreach</v>
      </c>
      <c r="AF23" s="260" t="str">
        <f t="shared" si="1"/>
        <v>CONTACTS</v>
      </c>
      <c r="AG23" s="260" t="str">
        <f t="shared" si="2"/>
        <v>COMM</v>
      </c>
      <c r="AH23" s="260" t="str">
        <f t="shared" si="3"/>
        <v>711</v>
      </c>
      <c r="AI23" s="260" t="str">
        <f t="shared" si="4"/>
        <v/>
      </c>
      <c r="AJ23" s="260" t="str">
        <f t="shared" si="5"/>
        <v/>
      </c>
    </row>
    <row r="24" spans="6:36" ht="30" x14ac:dyDescent="0.25">
      <c r="G24" s="35" t="s">
        <v>1446</v>
      </c>
      <c r="H24" s="26" t="s">
        <v>215</v>
      </c>
      <c r="I24" s="26" t="s">
        <v>154</v>
      </c>
      <c r="J24" s="26" t="s">
        <v>584</v>
      </c>
      <c r="K24" s="35" t="s">
        <v>583</v>
      </c>
      <c r="L24" s="26" t="s">
        <v>1646</v>
      </c>
      <c r="N24" s="278" t="s">
        <v>1378</v>
      </c>
      <c r="O24" s="278" t="s">
        <v>1316</v>
      </c>
      <c r="P24" s="130" t="s">
        <v>1275</v>
      </c>
      <c r="Q24" s="132" t="s">
        <v>1389</v>
      </c>
      <c r="R24" s="279" t="s">
        <v>1731</v>
      </c>
      <c r="S24" s="131" t="s">
        <v>1881</v>
      </c>
      <c r="T24" s="97" t="s">
        <v>131</v>
      </c>
      <c r="U24" s="131" t="s">
        <v>1936</v>
      </c>
      <c r="V24" s="131" t="s">
        <v>183</v>
      </c>
      <c r="W24" s="131" t="s">
        <v>2616</v>
      </c>
      <c r="X24" s="5" t="s">
        <v>2612</v>
      </c>
      <c r="Z24" s="260" t="str">
        <f t="shared" si="6"/>
        <v>NCBPS23K</v>
      </c>
      <c r="AA24" s="260" t="str">
        <f t="shared" si="7"/>
        <v>NCBPS22D</v>
      </c>
      <c r="AB24" s="260" t="str">
        <f t="shared" si="8"/>
        <v>MENTAL HEALTH SERVICES FOR THE DEAF (ADULT)</v>
      </c>
      <c r="AC24" s="260" t="str">
        <f t="shared" si="9"/>
        <v>NCBPS22DAssessment - Extended</v>
      </c>
      <c r="AD24" s="260" t="str">
        <f t="shared" si="10"/>
        <v>NCBPS22D/ASSESS_EXTENDED</v>
      </c>
      <c r="AE24" s="260" t="str">
        <f t="shared" si="11"/>
        <v>Assessment - Extended</v>
      </c>
      <c r="AF24" s="260" t="str">
        <f t="shared" si="1"/>
        <v>CONTACTS</v>
      </c>
      <c r="AG24" s="260" t="str">
        <f t="shared" si="2"/>
        <v>COMM</v>
      </c>
      <c r="AH24" s="260" t="str">
        <f t="shared" si="3"/>
        <v>710</v>
      </c>
      <c r="AI24" s="260" t="str">
        <f t="shared" si="4"/>
        <v/>
      </c>
      <c r="AJ24" s="260" t="str">
        <f t="shared" si="5"/>
        <v/>
      </c>
    </row>
    <row r="25" spans="6:36" ht="30" x14ac:dyDescent="0.25">
      <c r="G25" s="35" t="s">
        <v>323</v>
      </c>
      <c r="H25" s="26" t="s">
        <v>266</v>
      </c>
      <c r="I25" s="26" t="s">
        <v>153</v>
      </c>
      <c r="J25" s="26" t="s">
        <v>545</v>
      </c>
      <c r="K25" s="35" t="s">
        <v>544</v>
      </c>
      <c r="L25" s="26" t="s">
        <v>203</v>
      </c>
      <c r="N25" s="278" t="s">
        <v>1379</v>
      </c>
      <c r="O25" s="278" t="s">
        <v>1398</v>
      </c>
      <c r="P25" s="130" t="s">
        <v>1275</v>
      </c>
      <c r="Q25" s="132" t="s">
        <v>1389</v>
      </c>
      <c r="R25" s="279" t="s">
        <v>1732</v>
      </c>
      <c r="S25" s="131" t="s">
        <v>1882</v>
      </c>
      <c r="T25" s="97" t="s">
        <v>132</v>
      </c>
      <c r="U25" s="131" t="s">
        <v>1936</v>
      </c>
      <c r="V25" s="131" t="s">
        <v>183</v>
      </c>
      <c r="W25" s="131" t="s">
        <v>2616</v>
      </c>
      <c r="X25" s="5" t="s">
        <v>2612</v>
      </c>
      <c r="Z25" s="260" t="str">
        <f t="shared" si="6"/>
        <v>NCBPS23L</v>
      </c>
      <c r="AA25" s="260" t="str">
        <f t="shared" si="7"/>
        <v>NCBPS22D</v>
      </c>
      <c r="AB25" s="260" t="str">
        <f t="shared" si="8"/>
        <v>MENTAL HEALTH SERVICES FOR THE DEAF (ADULT)</v>
      </c>
      <c r="AC25" s="260" t="str">
        <f t="shared" si="9"/>
        <v>NCBPS22DAssessment - Standard</v>
      </c>
      <c r="AD25" s="260" t="str">
        <f t="shared" si="10"/>
        <v>NCBPS22D/ASSESS_STANDARD</v>
      </c>
      <c r="AE25" s="260" t="str">
        <f t="shared" si="11"/>
        <v>Assessment - Standard</v>
      </c>
      <c r="AF25" s="260" t="str">
        <f t="shared" si="1"/>
        <v>CONTACTS</v>
      </c>
      <c r="AG25" s="260" t="str">
        <f t="shared" si="2"/>
        <v>COMM</v>
      </c>
      <c r="AH25" s="260" t="str">
        <f t="shared" si="3"/>
        <v>710</v>
      </c>
      <c r="AI25" s="260" t="str">
        <f t="shared" si="4"/>
        <v/>
      </c>
      <c r="AJ25" s="260" t="str">
        <f t="shared" si="5"/>
        <v/>
      </c>
    </row>
    <row r="26" spans="6:36" ht="30" x14ac:dyDescent="0.25">
      <c r="G26" s="35" t="s">
        <v>315</v>
      </c>
      <c r="H26" s="26" t="s">
        <v>258</v>
      </c>
      <c r="I26" s="26" t="s">
        <v>153</v>
      </c>
      <c r="J26" s="26" t="s">
        <v>1566</v>
      </c>
      <c r="K26" s="35" t="s">
        <v>596</v>
      </c>
      <c r="L26" s="26" t="s">
        <v>204</v>
      </c>
      <c r="N26" s="278" t="s">
        <v>1380</v>
      </c>
      <c r="O26" s="278" t="s">
        <v>1408</v>
      </c>
      <c r="P26" s="130" t="s">
        <v>1275</v>
      </c>
      <c r="Q26" s="132" t="s">
        <v>1389</v>
      </c>
      <c r="R26" s="279" t="s">
        <v>1733</v>
      </c>
      <c r="S26" s="131" t="s">
        <v>1415</v>
      </c>
      <c r="T26" s="97" t="s">
        <v>67</v>
      </c>
      <c r="U26" s="131" t="s">
        <v>1936</v>
      </c>
      <c r="V26" s="131" t="s">
        <v>184</v>
      </c>
      <c r="W26" s="131" t="s">
        <v>2616</v>
      </c>
      <c r="X26" s="5" t="s">
        <v>2612</v>
      </c>
      <c r="Z26" s="260" t="str">
        <f t="shared" si="6"/>
        <v>NCBPS23O</v>
      </c>
      <c r="AA26" s="260" t="str">
        <f t="shared" si="7"/>
        <v>NCBPS22D</v>
      </c>
      <c r="AB26" s="260" t="str">
        <f t="shared" si="8"/>
        <v>MENTAL HEALTH SERVICES FOR THE DEAF (ADULT)</v>
      </c>
      <c r="AC26" s="260" t="str">
        <f t="shared" si="9"/>
        <v>NCBPS22DDay Care - Full Day</v>
      </c>
      <c r="AD26" s="260" t="str">
        <f t="shared" si="10"/>
        <v>NCBPS22D/DCFD</v>
      </c>
      <c r="AE26" s="260" t="str">
        <f t="shared" si="11"/>
        <v>Day Care - Full Day</v>
      </c>
      <c r="AF26" s="260" t="str">
        <f t="shared" si="1"/>
        <v>CONTACTS</v>
      </c>
      <c r="AG26" s="260" t="str">
        <f t="shared" si="2"/>
        <v>DCRE</v>
      </c>
      <c r="AH26" s="260" t="str">
        <f t="shared" si="3"/>
        <v>710</v>
      </c>
      <c r="AI26" s="260" t="str">
        <f t="shared" si="4"/>
        <v/>
      </c>
      <c r="AJ26" s="260" t="str">
        <f t="shared" si="5"/>
        <v/>
      </c>
    </row>
    <row r="27" spans="6:36" ht="30" x14ac:dyDescent="0.25">
      <c r="G27" s="35" t="s">
        <v>288</v>
      </c>
      <c r="H27" s="26" t="s">
        <v>226</v>
      </c>
      <c r="I27" s="26" t="s">
        <v>153</v>
      </c>
      <c r="J27" s="26" t="s">
        <v>561</v>
      </c>
      <c r="K27" s="35" t="s">
        <v>1190</v>
      </c>
      <c r="L27" s="26" t="s">
        <v>1646</v>
      </c>
      <c r="N27" s="278" t="s">
        <v>1381</v>
      </c>
      <c r="O27" s="278" t="s">
        <v>1410</v>
      </c>
      <c r="P27" s="130" t="s">
        <v>1275</v>
      </c>
      <c r="Q27" s="132" t="s">
        <v>1389</v>
      </c>
      <c r="R27" s="279" t="s">
        <v>1734</v>
      </c>
      <c r="S27" s="131" t="s">
        <v>1416</v>
      </c>
      <c r="T27" s="97" t="s">
        <v>68</v>
      </c>
      <c r="U27" s="131" t="s">
        <v>1936</v>
      </c>
      <c r="V27" s="131" t="s">
        <v>184</v>
      </c>
      <c r="W27" s="131" t="s">
        <v>2616</v>
      </c>
      <c r="X27" s="5" t="s">
        <v>2612</v>
      </c>
      <c r="Z27" s="260" t="str">
        <f t="shared" si="6"/>
        <v>NCBPS23U</v>
      </c>
      <c r="AA27" s="260" t="str">
        <f t="shared" si="7"/>
        <v>NCBPS22D</v>
      </c>
      <c r="AB27" s="260" t="str">
        <f t="shared" si="8"/>
        <v>MENTAL HEALTH SERVICES FOR THE DEAF (ADULT)</v>
      </c>
      <c r="AC27" s="260" t="str">
        <f t="shared" si="9"/>
        <v>NCBPS22DDay Care - Half Day</v>
      </c>
      <c r="AD27" s="260" t="str">
        <f t="shared" si="10"/>
        <v>NCBPS22D/DCHD</v>
      </c>
      <c r="AE27" s="260" t="str">
        <f t="shared" si="11"/>
        <v>Day Care - Half Day</v>
      </c>
      <c r="AF27" s="260" t="str">
        <f t="shared" si="1"/>
        <v>CONTACTS</v>
      </c>
      <c r="AG27" s="260" t="str">
        <f t="shared" si="2"/>
        <v>DCRE</v>
      </c>
      <c r="AH27" s="260" t="str">
        <f t="shared" si="3"/>
        <v>710</v>
      </c>
      <c r="AI27" s="260" t="str">
        <f t="shared" si="4"/>
        <v/>
      </c>
      <c r="AJ27" s="260" t="str">
        <f t="shared" si="5"/>
        <v/>
      </c>
    </row>
    <row r="28" spans="6:36" ht="30" x14ac:dyDescent="0.25">
      <c r="G28" s="35" t="s">
        <v>1455</v>
      </c>
      <c r="H28" s="26" t="s">
        <v>797</v>
      </c>
      <c r="I28" s="26" t="s">
        <v>153</v>
      </c>
      <c r="J28" s="26" t="s">
        <v>472</v>
      </c>
      <c r="K28" s="35" t="s">
        <v>471</v>
      </c>
      <c r="L28" s="26" t="s">
        <v>208</v>
      </c>
      <c r="N28" s="278" t="s">
        <v>1382</v>
      </c>
      <c r="O28" s="278" t="s">
        <v>1411</v>
      </c>
      <c r="P28" s="130" t="s">
        <v>1275</v>
      </c>
      <c r="Q28" s="132" t="s">
        <v>1389</v>
      </c>
      <c r="R28" s="279" t="s">
        <v>1735</v>
      </c>
      <c r="S28" s="131" t="s">
        <v>1276</v>
      </c>
      <c r="T28" s="97" t="s">
        <v>17</v>
      </c>
      <c r="U28" s="131" t="s">
        <v>1937</v>
      </c>
      <c r="V28" s="131" t="s">
        <v>185</v>
      </c>
      <c r="W28" s="131" t="s">
        <v>2616</v>
      </c>
      <c r="X28" s="5" t="s">
        <v>2612</v>
      </c>
      <c r="Z28" s="260" t="str">
        <f t="shared" si="6"/>
        <v>NCBPS23V</v>
      </c>
      <c r="AA28" s="260" t="str">
        <f t="shared" si="7"/>
        <v>NCBPS22D</v>
      </c>
      <c r="AB28" s="260" t="str">
        <f t="shared" si="8"/>
        <v>MENTAL HEALTH SERVICES FOR THE DEAF (ADULT)</v>
      </c>
      <c r="AC28" s="260" t="str">
        <f t="shared" si="9"/>
        <v>NCBPS22DInpatient</v>
      </c>
      <c r="AD28" s="260" t="str">
        <f t="shared" si="10"/>
        <v>NCBPS22D/IP</v>
      </c>
      <c r="AE28" s="260" t="str">
        <f t="shared" si="11"/>
        <v>Inpatient</v>
      </c>
      <c r="AF28" s="260" t="str">
        <f t="shared" si="1"/>
        <v>OBDS</v>
      </c>
      <c r="AG28" s="260" t="str">
        <f t="shared" si="2"/>
        <v>IPOBD</v>
      </c>
      <c r="AH28" s="260" t="str">
        <f t="shared" si="3"/>
        <v>710</v>
      </c>
      <c r="AI28" s="260" t="str">
        <f t="shared" si="4"/>
        <v/>
      </c>
      <c r="AJ28" s="260" t="str">
        <f t="shared" si="5"/>
        <v/>
      </c>
    </row>
    <row r="29" spans="6:36" ht="30" x14ac:dyDescent="0.25">
      <c r="G29" s="35" t="s">
        <v>313</v>
      </c>
      <c r="H29" s="26" t="s">
        <v>256</v>
      </c>
      <c r="I29" s="26" t="s">
        <v>153</v>
      </c>
      <c r="J29" s="26" t="s">
        <v>612</v>
      </c>
      <c r="K29" s="35" t="s">
        <v>611</v>
      </c>
      <c r="L29" s="26" t="s">
        <v>210</v>
      </c>
      <c r="N29" s="278" t="s">
        <v>1383</v>
      </c>
      <c r="O29" s="278" t="s">
        <v>1412</v>
      </c>
      <c r="P29" s="130" t="s">
        <v>1275</v>
      </c>
      <c r="Q29" s="132" t="s">
        <v>1389</v>
      </c>
      <c r="R29" s="279" t="s">
        <v>1736</v>
      </c>
      <c r="S29" s="131" t="s">
        <v>1883</v>
      </c>
      <c r="T29" s="97" t="s">
        <v>133</v>
      </c>
      <c r="U29" s="131" t="s">
        <v>1936</v>
      </c>
      <c r="V29" s="131" t="s">
        <v>183</v>
      </c>
      <c r="W29" s="131" t="s">
        <v>2616</v>
      </c>
      <c r="X29" s="5" t="s">
        <v>2612</v>
      </c>
      <c r="Z29" s="260" t="str">
        <f t="shared" si="6"/>
        <v>NCBPS24C</v>
      </c>
      <c r="AA29" s="260" t="str">
        <f t="shared" si="7"/>
        <v>NCBPS22D</v>
      </c>
      <c r="AB29" s="260" t="str">
        <f t="shared" si="8"/>
        <v>MENTAL HEALTH SERVICES FOR THE DEAF (ADULT)</v>
      </c>
      <c r="AC29" s="260" t="str">
        <f t="shared" si="9"/>
        <v>NCBPS22DOutpatient - Extended</v>
      </c>
      <c r="AD29" s="260" t="str">
        <f t="shared" si="10"/>
        <v>NCBPS22D/OP_EXTENDED</v>
      </c>
      <c r="AE29" s="260" t="str">
        <f t="shared" si="11"/>
        <v>Outpatient - Extended</v>
      </c>
      <c r="AF29" s="260" t="str">
        <f t="shared" si="1"/>
        <v>CONTACTS</v>
      </c>
      <c r="AG29" s="260" t="str">
        <f t="shared" si="2"/>
        <v>COMM</v>
      </c>
      <c r="AH29" s="260" t="str">
        <f t="shared" si="3"/>
        <v>710</v>
      </c>
      <c r="AI29" s="260" t="str">
        <f t="shared" si="4"/>
        <v/>
      </c>
      <c r="AJ29" s="260" t="str">
        <f t="shared" si="5"/>
        <v/>
      </c>
    </row>
    <row r="30" spans="6:36" ht="30" x14ac:dyDescent="0.25">
      <c r="G30" s="35" t="s">
        <v>1440</v>
      </c>
      <c r="H30" s="26" t="s">
        <v>1036</v>
      </c>
      <c r="I30" s="26" t="s">
        <v>154</v>
      </c>
      <c r="J30" s="26" t="s">
        <v>1963</v>
      </c>
      <c r="K30" s="35" t="s">
        <v>1964</v>
      </c>
      <c r="L30" s="26" t="s">
        <v>1994</v>
      </c>
      <c r="N30" s="279" t="s">
        <v>2645</v>
      </c>
      <c r="O30" s="278" t="s">
        <v>2642</v>
      </c>
      <c r="P30" s="130" t="s">
        <v>1275</v>
      </c>
      <c r="Q30" s="132" t="s">
        <v>1389</v>
      </c>
      <c r="R30" s="279" t="s">
        <v>1737</v>
      </c>
      <c r="S30" s="131" t="s">
        <v>1884</v>
      </c>
      <c r="T30" s="97" t="s">
        <v>134</v>
      </c>
      <c r="U30" s="131" t="s">
        <v>1936</v>
      </c>
      <c r="V30" s="131" t="s">
        <v>183</v>
      </c>
      <c r="W30" s="131" t="s">
        <v>2616</v>
      </c>
      <c r="X30" s="5" t="s">
        <v>2612</v>
      </c>
      <c r="Z30" s="260" t="str">
        <f t="shared" si="6"/>
        <v>NCBPSYYY</v>
      </c>
      <c r="AA30" s="260" t="str">
        <f t="shared" si="7"/>
        <v>NCBPS22D</v>
      </c>
      <c r="AB30" s="260" t="str">
        <f t="shared" si="8"/>
        <v>MENTAL HEALTH SERVICES FOR THE DEAF (ADULT)</v>
      </c>
      <c r="AC30" s="260" t="str">
        <f t="shared" si="9"/>
        <v>NCBPS22DOutpatient - Standard</v>
      </c>
      <c r="AD30" s="260" t="str">
        <f t="shared" si="10"/>
        <v>NCBPS22D/OP_STANDARD</v>
      </c>
      <c r="AE30" s="260" t="str">
        <f t="shared" si="11"/>
        <v>Outpatient - Standard</v>
      </c>
      <c r="AF30" s="260" t="str">
        <f t="shared" si="1"/>
        <v>CONTACTS</v>
      </c>
      <c r="AG30" s="260" t="str">
        <f t="shared" si="2"/>
        <v>COMM</v>
      </c>
      <c r="AH30" s="260" t="str">
        <f t="shared" si="3"/>
        <v>710</v>
      </c>
      <c r="AI30" s="260" t="str">
        <f t="shared" si="4"/>
        <v/>
      </c>
      <c r="AJ30" s="260" t="str">
        <f t="shared" si="5"/>
        <v/>
      </c>
    </row>
    <row r="31" spans="6:36" ht="30" x14ac:dyDescent="0.25">
      <c r="G31" s="35" t="s">
        <v>1452</v>
      </c>
      <c r="H31" s="26" t="s">
        <v>1468</v>
      </c>
      <c r="I31" s="26" t="s">
        <v>154</v>
      </c>
      <c r="J31" s="26" t="s">
        <v>1559</v>
      </c>
      <c r="K31" s="35" t="s">
        <v>1204</v>
      </c>
      <c r="L31" s="26" t="s">
        <v>202</v>
      </c>
      <c r="N31" s="279" t="s">
        <v>2646</v>
      </c>
      <c r="O31" s="278" t="s">
        <v>1350</v>
      </c>
      <c r="P31" s="130" t="s">
        <v>1275</v>
      </c>
      <c r="Q31" s="132" t="s">
        <v>1389</v>
      </c>
      <c r="R31" s="279" t="s">
        <v>1738</v>
      </c>
      <c r="S31" s="131" t="s">
        <v>1885</v>
      </c>
      <c r="T31" s="97" t="s">
        <v>186</v>
      </c>
      <c r="U31" s="131" t="s">
        <v>1936</v>
      </c>
      <c r="V31" s="131" t="s">
        <v>183</v>
      </c>
      <c r="W31" s="131" t="s">
        <v>2616</v>
      </c>
      <c r="X31" s="5" t="s">
        <v>2612</v>
      </c>
      <c r="Z31" s="260" t="str">
        <f t="shared" si="6"/>
        <v>NCBPSXXX</v>
      </c>
      <c r="AA31" s="260" t="str">
        <f t="shared" si="7"/>
        <v>NCBPS22D</v>
      </c>
      <c r="AB31" s="260" t="str">
        <f t="shared" si="8"/>
        <v>MENTAL HEALTH SERVICES FOR THE DEAF (ADULT)</v>
      </c>
      <c r="AC31" s="260" t="str">
        <f t="shared" si="9"/>
        <v>NCBPS22DOutreach</v>
      </c>
      <c r="AD31" s="260" t="str">
        <f t="shared" si="10"/>
        <v>NCBPS22D/OUTREACH</v>
      </c>
      <c r="AE31" s="260" t="str">
        <f t="shared" si="11"/>
        <v>Outreach</v>
      </c>
      <c r="AF31" s="260" t="str">
        <f t="shared" si="1"/>
        <v>CONTACTS</v>
      </c>
      <c r="AG31" s="260" t="str">
        <f t="shared" si="2"/>
        <v>COMM</v>
      </c>
      <c r="AH31" s="260" t="str">
        <f t="shared" si="3"/>
        <v>710</v>
      </c>
      <c r="AI31" s="260" t="str">
        <f t="shared" si="4"/>
        <v/>
      </c>
      <c r="AJ31" s="260" t="str">
        <f t="shared" si="5"/>
        <v/>
      </c>
    </row>
    <row r="32" spans="6:36" x14ac:dyDescent="0.25">
      <c r="G32" s="35" t="s">
        <v>1460</v>
      </c>
      <c r="H32" s="26" t="s">
        <v>1463</v>
      </c>
      <c r="I32" s="26" t="s">
        <v>153</v>
      </c>
      <c r="J32" s="26" t="s">
        <v>1521</v>
      </c>
      <c r="K32" s="35" t="s">
        <v>1149</v>
      </c>
      <c r="L32" s="26" t="s">
        <v>203</v>
      </c>
      <c r="N32" s="40"/>
      <c r="O32" s="40" t="s">
        <v>2612</v>
      </c>
      <c r="P32" s="130" t="s">
        <v>1277</v>
      </c>
      <c r="Q32" s="131" t="s">
        <v>1374</v>
      </c>
      <c r="R32" s="279" t="s">
        <v>1739</v>
      </c>
      <c r="S32" s="131" t="s">
        <v>1278</v>
      </c>
      <c r="T32" s="97" t="s">
        <v>17</v>
      </c>
      <c r="U32" s="131" t="s">
        <v>1937</v>
      </c>
      <c r="V32" s="131" t="s">
        <v>185</v>
      </c>
      <c r="W32" s="131" t="s">
        <v>2617</v>
      </c>
      <c r="X32" s="5" t="s">
        <v>2612</v>
      </c>
      <c r="Z32" s="260" t="str">
        <f t="shared" si="6"/>
        <v/>
      </c>
      <c r="AA32" s="260" t="str">
        <f t="shared" si="7"/>
        <v>NCBPS22B</v>
      </c>
      <c r="AB32" s="260" t="str">
        <f t="shared" si="8"/>
        <v>TIER 4 CAMHS (DEAF CHILD)</v>
      </c>
      <c r="AC32" s="260" t="str">
        <f t="shared" si="9"/>
        <v>NCBPS22BInpatient</v>
      </c>
      <c r="AD32" s="260" t="str">
        <f t="shared" si="10"/>
        <v>NCBPS22B/IP</v>
      </c>
      <c r="AE32" s="260" t="str">
        <f t="shared" si="11"/>
        <v>Inpatient</v>
      </c>
      <c r="AF32" s="260" t="str">
        <f t="shared" si="1"/>
        <v>OBDS</v>
      </c>
      <c r="AG32" s="260" t="str">
        <f t="shared" si="2"/>
        <v>IPOBD</v>
      </c>
      <c r="AH32" s="260" t="str">
        <f t="shared" si="3"/>
        <v>711</v>
      </c>
      <c r="AI32" s="260" t="str">
        <f t="shared" si="4"/>
        <v/>
      </c>
      <c r="AJ32" s="260" t="str">
        <f t="shared" si="5"/>
        <v/>
      </c>
    </row>
    <row r="33" spans="7:36" x14ac:dyDescent="0.25">
      <c r="G33" s="35" t="s">
        <v>784</v>
      </c>
      <c r="H33" s="26" t="s">
        <v>237</v>
      </c>
      <c r="I33" s="26" t="s">
        <v>153</v>
      </c>
      <c r="J33" s="26" t="s">
        <v>1506</v>
      </c>
      <c r="K33" s="35" t="s">
        <v>1603</v>
      </c>
      <c r="L33" s="26" t="s">
        <v>202</v>
      </c>
      <c r="N33" s="40"/>
      <c r="O33" s="40" t="s">
        <v>2612</v>
      </c>
      <c r="P33" s="130" t="s">
        <v>1277</v>
      </c>
      <c r="Q33" s="131" t="s">
        <v>1374</v>
      </c>
      <c r="R33" s="279" t="s">
        <v>1740</v>
      </c>
      <c r="S33" s="131" t="s">
        <v>1279</v>
      </c>
      <c r="T33" s="97" t="s">
        <v>37</v>
      </c>
      <c r="U33" s="131" t="s">
        <v>1936</v>
      </c>
      <c r="V33" s="131" t="s">
        <v>183</v>
      </c>
      <c r="W33" s="131" t="s">
        <v>2617</v>
      </c>
      <c r="X33" s="5" t="s">
        <v>2612</v>
      </c>
      <c r="Z33" s="260" t="str">
        <f t="shared" si="6"/>
        <v/>
      </c>
      <c r="AA33" s="260" t="str">
        <f t="shared" si="7"/>
        <v>NCBPS22B</v>
      </c>
      <c r="AB33" s="260" t="str">
        <f t="shared" si="8"/>
        <v>TIER 4 CAMHS (DEAF CHILD)</v>
      </c>
      <c r="AC33" s="260" t="str">
        <f t="shared" si="9"/>
        <v>NCBPS22BOutpatients</v>
      </c>
      <c r="AD33" s="260" t="str">
        <f t="shared" si="10"/>
        <v>NCBPS22B/OP</v>
      </c>
      <c r="AE33" s="260" t="str">
        <f t="shared" si="11"/>
        <v>Outpatients</v>
      </c>
      <c r="AF33" s="260" t="str">
        <f t="shared" si="1"/>
        <v>CONTACTS</v>
      </c>
      <c r="AG33" s="260" t="str">
        <f t="shared" si="2"/>
        <v>COMM</v>
      </c>
      <c r="AH33" s="260" t="str">
        <f t="shared" si="3"/>
        <v>711</v>
      </c>
      <c r="AI33" s="260" t="str">
        <f t="shared" si="4"/>
        <v/>
      </c>
      <c r="AJ33" s="260" t="str">
        <f t="shared" si="5"/>
        <v/>
      </c>
    </row>
    <row r="34" spans="7:36" x14ac:dyDescent="0.25">
      <c r="G34" s="35" t="s">
        <v>1447</v>
      </c>
      <c r="H34" s="26" t="s">
        <v>268</v>
      </c>
      <c r="I34" s="26" t="s">
        <v>153</v>
      </c>
      <c r="J34" s="26" t="s">
        <v>627</v>
      </c>
      <c r="K34" s="35" t="s">
        <v>626</v>
      </c>
      <c r="L34" s="26" t="s">
        <v>209</v>
      </c>
      <c r="N34" s="40"/>
      <c r="O34" s="40" t="s">
        <v>2612</v>
      </c>
      <c r="P34" s="130" t="s">
        <v>1277</v>
      </c>
      <c r="Q34" s="131" t="s">
        <v>1374</v>
      </c>
      <c r="R34" s="279" t="s">
        <v>2618</v>
      </c>
      <c r="S34" s="131" t="s">
        <v>1886</v>
      </c>
      <c r="T34" s="97" t="s">
        <v>2602</v>
      </c>
      <c r="U34" s="131" t="s">
        <v>1936</v>
      </c>
      <c r="V34" s="131" t="s">
        <v>183</v>
      </c>
      <c r="W34" s="131" t="s">
        <v>2617</v>
      </c>
      <c r="X34" s="5" t="s">
        <v>2612</v>
      </c>
      <c r="Z34" s="260" t="str">
        <f t="shared" si="6"/>
        <v/>
      </c>
      <c r="AA34" s="260" t="str">
        <f t="shared" si="7"/>
        <v>NCBPS22B</v>
      </c>
      <c r="AB34" s="260" t="str">
        <f t="shared" si="8"/>
        <v>TIER 4 CAMHS (DEAF CHILD)</v>
      </c>
      <c r="AC34" s="260" t="str">
        <f t="shared" si="9"/>
        <v>NCBPS22BCommunity Outreach</v>
      </c>
      <c r="AD34" s="260" t="str">
        <f t="shared" si="10"/>
        <v>NCBPS22B/OUTREACH</v>
      </c>
      <c r="AE34" s="260" t="str">
        <f t="shared" si="11"/>
        <v>Community Outreach</v>
      </c>
      <c r="AF34" s="260" t="str">
        <f t="shared" si="1"/>
        <v>CONTACTS</v>
      </c>
      <c r="AG34" s="260" t="str">
        <f t="shared" si="2"/>
        <v>COMM</v>
      </c>
      <c r="AH34" s="260" t="str">
        <f t="shared" si="3"/>
        <v>711</v>
      </c>
      <c r="AI34" s="260" t="str">
        <f t="shared" si="4"/>
        <v/>
      </c>
      <c r="AJ34" s="260" t="str">
        <f t="shared" si="5"/>
        <v/>
      </c>
    </row>
    <row r="35" spans="7:36" ht="30" x14ac:dyDescent="0.25">
      <c r="G35" s="35" t="s">
        <v>314</v>
      </c>
      <c r="H35" s="26" t="s">
        <v>257</v>
      </c>
      <c r="I35" s="26" t="s">
        <v>153</v>
      </c>
      <c r="J35" s="26" t="s">
        <v>1512</v>
      </c>
      <c r="K35" s="35" t="s">
        <v>1131</v>
      </c>
      <c r="L35" s="26" t="s">
        <v>203</v>
      </c>
      <c r="N35" s="40"/>
      <c r="O35" s="40" t="s">
        <v>2612</v>
      </c>
      <c r="P35" s="130" t="s">
        <v>1280</v>
      </c>
      <c r="Q35" s="131" t="s">
        <v>1390</v>
      </c>
      <c r="R35" s="279" t="s">
        <v>1741</v>
      </c>
      <c r="S35" s="131" t="s">
        <v>1887</v>
      </c>
      <c r="T35" s="97" t="s">
        <v>34</v>
      </c>
      <c r="U35" s="131" t="s">
        <v>1936</v>
      </c>
      <c r="V35" s="131" t="s">
        <v>183</v>
      </c>
      <c r="W35" s="131" t="s">
        <v>2619</v>
      </c>
      <c r="X35" s="5" t="s">
        <v>2612</v>
      </c>
      <c r="Z35" s="260" t="str">
        <f t="shared" si="6"/>
        <v/>
      </c>
      <c r="AA35" s="260" t="str">
        <f t="shared" si="7"/>
        <v>NCBPS22P</v>
      </c>
      <c r="AB35" s="260" t="str">
        <f t="shared" si="8"/>
        <v>PERINATAL MENTAL HEALTH SERVICES</v>
      </c>
      <c r="AC35" s="260" t="str">
        <f t="shared" si="9"/>
        <v>NCBPS22PAssessment</v>
      </c>
      <c r="AD35" s="260" t="str">
        <f t="shared" si="10"/>
        <v>NCBPS22P/ASSESS</v>
      </c>
      <c r="AE35" s="260" t="str">
        <f t="shared" si="11"/>
        <v>Assessment</v>
      </c>
      <c r="AF35" s="260" t="str">
        <f t="shared" si="1"/>
        <v>CONTACTS</v>
      </c>
      <c r="AG35" s="260" t="str">
        <f t="shared" si="2"/>
        <v>COMM</v>
      </c>
      <c r="AH35" s="260" t="str">
        <f t="shared" si="3"/>
        <v>724</v>
      </c>
      <c r="AI35" s="260" t="str">
        <f t="shared" si="4"/>
        <v/>
      </c>
      <c r="AJ35" s="260" t="str">
        <f t="shared" si="5"/>
        <v/>
      </c>
    </row>
    <row r="36" spans="7:36" ht="30" x14ac:dyDescent="0.25">
      <c r="G36" s="35" t="s">
        <v>308</v>
      </c>
      <c r="H36" s="26" t="s">
        <v>251</v>
      </c>
      <c r="I36" s="26" t="s">
        <v>153</v>
      </c>
      <c r="J36" s="26" t="s">
        <v>803</v>
      </c>
      <c r="K36" s="35" t="s">
        <v>377</v>
      </c>
      <c r="L36" s="26" t="s">
        <v>202</v>
      </c>
      <c r="N36" s="40"/>
      <c r="O36" s="40" t="s">
        <v>2612</v>
      </c>
      <c r="P36" s="130" t="s">
        <v>1280</v>
      </c>
      <c r="Q36" s="131" t="s">
        <v>1390</v>
      </c>
      <c r="R36" s="279" t="s">
        <v>1742</v>
      </c>
      <c r="S36" s="130" t="s">
        <v>1281</v>
      </c>
      <c r="T36" s="97" t="s">
        <v>17</v>
      </c>
      <c r="U36" s="131" t="s">
        <v>1937</v>
      </c>
      <c r="V36" s="131" t="s">
        <v>185</v>
      </c>
      <c r="W36" s="131" t="s">
        <v>2619</v>
      </c>
      <c r="X36" s="5" t="s">
        <v>2612</v>
      </c>
      <c r="Z36" s="260" t="str">
        <f t="shared" si="6"/>
        <v/>
      </c>
      <c r="AA36" s="260" t="str">
        <f t="shared" si="7"/>
        <v>NCBPS22P</v>
      </c>
      <c r="AB36" s="260" t="str">
        <f t="shared" si="8"/>
        <v>PERINATAL MENTAL HEALTH SERVICES</v>
      </c>
      <c r="AC36" s="260" t="str">
        <f t="shared" si="9"/>
        <v>NCBPS22PInpatient</v>
      </c>
      <c r="AD36" s="260" t="str">
        <f t="shared" si="10"/>
        <v>NCBPS22P/IP</v>
      </c>
      <c r="AE36" s="260" t="str">
        <f t="shared" si="11"/>
        <v>Inpatient</v>
      </c>
      <c r="AF36" s="260" t="str">
        <f t="shared" si="1"/>
        <v>OBDS</v>
      </c>
      <c r="AG36" s="260" t="str">
        <f t="shared" si="2"/>
        <v>IPOBD</v>
      </c>
      <c r="AH36" s="260" t="str">
        <f t="shared" si="3"/>
        <v>724</v>
      </c>
      <c r="AI36" s="260" t="str">
        <f t="shared" si="4"/>
        <v/>
      </c>
      <c r="AJ36" s="260" t="str">
        <f t="shared" si="5"/>
        <v/>
      </c>
    </row>
    <row r="37" spans="7:36" ht="30" x14ac:dyDescent="0.25">
      <c r="G37" s="35" t="s">
        <v>1456</v>
      </c>
      <c r="H37" s="26" t="s">
        <v>272</v>
      </c>
      <c r="I37" s="26" t="s">
        <v>154</v>
      </c>
      <c r="J37" s="26" t="s">
        <v>1522</v>
      </c>
      <c r="K37" s="35" t="s">
        <v>1612</v>
      </c>
      <c r="L37" s="26" t="s">
        <v>203</v>
      </c>
      <c r="N37" s="40"/>
      <c r="O37" s="40" t="s">
        <v>2612</v>
      </c>
      <c r="P37" s="130" t="s">
        <v>1280</v>
      </c>
      <c r="Q37" s="131" t="s">
        <v>1390</v>
      </c>
      <c r="R37" s="279" t="s">
        <v>1743</v>
      </c>
      <c r="S37" s="130" t="s">
        <v>1282</v>
      </c>
      <c r="T37" s="97" t="s">
        <v>137</v>
      </c>
      <c r="U37" s="131" t="s">
        <v>1936</v>
      </c>
      <c r="V37" s="131" t="s">
        <v>183</v>
      </c>
      <c r="W37" s="131" t="s">
        <v>2619</v>
      </c>
      <c r="X37" s="5" t="s">
        <v>2612</v>
      </c>
      <c r="Z37" s="260" t="str">
        <f t="shared" si="6"/>
        <v/>
      </c>
      <c r="AA37" s="260" t="str">
        <f t="shared" si="7"/>
        <v>NCBPS22P</v>
      </c>
      <c r="AB37" s="260" t="str">
        <f t="shared" si="8"/>
        <v>PERINATAL MENTAL HEALTH SERVICES</v>
      </c>
      <c r="AC37" s="260" t="str">
        <f t="shared" si="9"/>
        <v>NCBPS22POutpatient</v>
      </c>
      <c r="AD37" s="260" t="str">
        <f t="shared" si="10"/>
        <v>NCBPS22P/OP</v>
      </c>
      <c r="AE37" s="260" t="str">
        <f t="shared" si="11"/>
        <v>Outpatient</v>
      </c>
      <c r="AF37" s="260" t="str">
        <f t="shared" si="1"/>
        <v>CONTACTS</v>
      </c>
      <c r="AG37" s="260" t="str">
        <f t="shared" si="2"/>
        <v>COMM</v>
      </c>
      <c r="AH37" s="260" t="str">
        <f t="shared" si="3"/>
        <v>724</v>
      </c>
      <c r="AI37" s="260" t="str">
        <f t="shared" si="4"/>
        <v/>
      </c>
      <c r="AJ37" s="260" t="str">
        <f t="shared" si="5"/>
        <v/>
      </c>
    </row>
    <row r="38" spans="7:36" ht="30" x14ac:dyDescent="0.25">
      <c r="G38" s="35" t="s">
        <v>277</v>
      </c>
      <c r="H38" s="26" t="s">
        <v>211</v>
      </c>
      <c r="I38" s="26" t="s">
        <v>154</v>
      </c>
      <c r="J38" s="26" t="s">
        <v>365</v>
      </c>
      <c r="K38" s="35" t="s">
        <v>364</v>
      </c>
      <c r="L38" s="26" t="s">
        <v>202</v>
      </c>
      <c r="N38" s="40"/>
      <c r="O38" s="40" t="s">
        <v>2612</v>
      </c>
      <c r="P38" s="130" t="s">
        <v>1280</v>
      </c>
      <c r="Q38" s="131" t="s">
        <v>1390</v>
      </c>
      <c r="R38" s="279" t="s">
        <v>2620</v>
      </c>
      <c r="S38" s="130" t="s">
        <v>1888</v>
      </c>
      <c r="T38" s="97" t="s">
        <v>186</v>
      </c>
      <c r="U38" s="131" t="s">
        <v>1936</v>
      </c>
      <c r="V38" s="131" t="s">
        <v>183</v>
      </c>
      <c r="W38" s="131" t="s">
        <v>2619</v>
      </c>
      <c r="X38" s="5" t="s">
        <v>2612</v>
      </c>
      <c r="Z38" s="260" t="str">
        <f t="shared" si="6"/>
        <v/>
      </c>
      <c r="AA38" s="260" t="str">
        <f t="shared" si="7"/>
        <v>NCBPS22P</v>
      </c>
      <c r="AB38" s="260" t="str">
        <f t="shared" si="8"/>
        <v>PERINATAL MENTAL HEALTH SERVICES</v>
      </c>
      <c r="AC38" s="260" t="str">
        <f t="shared" si="9"/>
        <v>NCBPS22POutreach</v>
      </c>
      <c r="AD38" s="260" t="str">
        <f t="shared" si="10"/>
        <v>NCBPS22P/OUTREACH</v>
      </c>
      <c r="AE38" s="260" t="str">
        <f t="shared" si="11"/>
        <v>Outreach</v>
      </c>
      <c r="AF38" s="260" t="str">
        <f t="shared" si="1"/>
        <v>CONTACTS</v>
      </c>
      <c r="AG38" s="260" t="str">
        <f t="shared" si="2"/>
        <v>COMM</v>
      </c>
      <c r="AH38" s="260" t="str">
        <f t="shared" si="3"/>
        <v>724</v>
      </c>
      <c r="AI38" s="260" t="str">
        <f t="shared" si="4"/>
        <v/>
      </c>
      <c r="AJ38" s="260" t="str">
        <f t="shared" si="5"/>
        <v/>
      </c>
    </row>
    <row r="39" spans="7:36" ht="30" x14ac:dyDescent="0.25">
      <c r="G39" s="35" t="s">
        <v>324</v>
      </c>
      <c r="H39" s="26" t="s">
        <v>269</v>
      </c>
      <c r="I39" s="26" t="s">
        <v>153</v>
      </c>
      <c r="J39" s="26" t="s">
        <v>421</v>
      </c>
      <c r="K39" s="35" t="s">
        <v>1600</v>
      </c>
      <c r="L39" s="26" t="s">
        <v>202</v>
      </c>
      <c r="N39" s="40"/>
      <c r="O39" s="40" t="s">
        <v>2612</v>
      </c>
      <c r="P39" s="130" t="s">
        <v>1391</v>
      </c>
      <c r="Q39" s="131" t="s">
        <v>1375</v>
      </c>
      <c r="R39" s="279" t="s">
        <v>1744</v>
      </c>
      <c r="S39" s="130" t="s">
        <v>1889</v>
      </c>
      <c r="T39" s="97" t="s">
        <v>43</v>
      </c>
      <c r="U39" s="131" t="s">
        <v>1937</v>
      </c>
      <c r="V39" s="131" t="s">
        <v>185</v>
      </c>
      <c r="W39" s="131" t="s">
        <v>2621</v>
      </c>
      <c r="X39" s="5" t="s">
        <v>2612</v>
      </c>
      <c r="Z39" s="260" t="str">
        <f t="shared" si="6"/>
        <v/>
      </c>
      <c r="AA39" s="260" t="str">
        <f t="shared" si="7"/>
        <v>NCBPS22U</v>
      </c>
      <c r="AB39" s="260" t="str">
        <f t="shared" si="8"/>
        <v>SECURE AND SPECIALISED MENTAL HEALTH SERVICES (ADULT) (HIGH)</v>
      </c>
      <c r="AC39" s="260" t="str">
        <f t="shared" si="9"/>
        <v>NCBPS22UHigh Secure Female Deaf</v>
      </c>
      <c r="AD39" s="260" t="str">
        <f t="shared" si="10"/>
        <v>NCBPS22U/HS_F_DEAF</v>
      </c>
      <c r="AE39" s="260" t="str">
        <f t="shared" si="11"/>
        <v>High Secure Female Deaf</v>
      </c>
      <c r="AF39" s="260" t="str">
        <f t="shared" si="1"/>
        <v>OBDS</v>
      </c>
      <c r="AG39" s="260" t="str">
        <f t="shared" si="2"/>
        <v>IPOBD</v>
      </c>
      <c r="AH39" s="260" t="str">
        <f t="shared" si="3"/>
        <v>712</v>
      </c>
      <c r="AI39" s="260" t="str">
        <f t="shared" si="4"/>
        <v/>
      </c>
      <c r="AJ39" s="260" t="str">
        <f t="shared" si="5"/>
        <v/>
      </c>
    </row>
    <row r="40" spans="7:36" ht="30" x14ac:dyDescent="0.25">
      <c r="G40" s="35" t="s">
        <v>312</v>
      </c>
      <c r="H40" s="26" t="s">
        <v>255</v>
      </c>
      <c r="I40" s="26" t="s">
        <v>153</v>
      </c>
      <c r="J40" s="26" t="s">
        <v>1543</v>
      </c>
      <c r="K40" s="35" t="s">
        <v>1620</v>
      </c>
      <c r="L40" s="26" t="s">
        <v>205</v>
      </c>
      <c r="N40" s="40"/>
      <c r="O40" s="40" t="s">
        <v>2612</v>
      </c>
      <c r="P40" s="130" t="s">
        <v>1391</v>
      </c>
      <c r="Q40" s="131" t="s">
        <v>1375</v>
      </c>
      <c r="R40" s="279" t="s">
        <v>1745</v>
      </c>
      <c r="S40" s="130" t="s">
        <v>1392</v>
      </c>
      <c r="T40" s="97" t="s">
        <v>45</v>
      </c>
      <c r="U40" s="131" t="s">
        <v>1937</v>
      </c>
      <c r="V40" s="131" t="s">
        <v>185</v>
      </c>
      <c r="W40" s="131" t="s">
        <v>2621</v>
      </c>
      <c r="X40" s="5" t="s">
        <v>2612</v>
      </c>
      <c r="Z40" s="260" t="str">
        <f t="shared" si="6"/>
        <v/>
      </c>
      <c r="AA40" s="260" t="str">
        <f t="shared" si="7"/>
        <v>NCBPS22U</v>
      </c>
      <c r="AB40" s="260" t="str">
        <f t="shared" si="8"/>
        <v>SECURE AND SPECIALISED MENTAL HEALTH SERVICES (ADULT) (HIGH)</v>
      </c>
      <c r="AC40" s="260" t="str">
        <f t="shared" si="9"/>
        <v>NCBPS22UHigh Secure Female LD</v>
      </c>
      <c r="AD40" s="260" t="str">
        <f t="shared" si="10"/>
        <v>NCBPS22U/HS_F_LD</v>
      </c>
      <c r="AE40" s="260" t="str">
        <f t="shared" si="11"/>
        <v>High Secure Female LD</v>
      </c>
      <c r="AF40" s="260" t="str">
        <f t="shared" si="1"/>
        <v>OBDS</v>
      </c>
      <c r="AG40" s="260" t="str">
        <f t="shared" si="2"/>
        <v>IPOBD</v>
      </c>
      <c r="AH40" s="260" t="str">
        <f t="shared" si="3"/>
        <v>712</v>
      </c>
      <c r="AI40" s="260" t="str">
        <f t="shared" si="4"/>
        <v/>
      </c>
      <c r="AJ40" s="260" t="str">
        <f t="shared" si="5"/>
        <v/>
      </c>
    </row>
    <row r="41" spans="7:36" ht="30" x14ac:dyDescent="0.25">
      <c r="G41" s="35" t="s">
        <v>289</v>
      </c>
      <c r="H41" s="26" t="s">
        <v>227</v>
      </c>
      <c r="I41" s="26" t="s">
        <v>153</v>
      </c>
      <c r="J41" s="26" t="s">
        <v>1544</v>
      </c>
      <c r="K41" s="35" t="s">
        <v>1621</v>
      </c>
      <c r="L41" s="26" t="s">
        <v>205</v>
      </c>
      <c r="N41" s="40"/>
      <c r="O41" s="40" t="s">
        <v>2612</v>
      </c>
      <c r="P41" s="130" t="s">
        <v>1391</v>
      </c>
      <c r="Q41" s="131" t="s">
        <v>1375</v>
      </c>
      <c r="R41" s="279" t="s">
        <v>1746</v>
      </c>
      <c r="S41" s="130" t="s">
        <v>1393</v>
      </c>
      <c r="T41" s="97" t="s">
        <v>39</v>
      </c>
      <c r="U41" s="131" t="s">
        <v>1937</v>
      </c>
      <c r="V41" s="131" t="s">
        <v>185</v>
      </c>
      <c r="W41" s="131" t="s">
        <v>2621</v>
      </c>
      <c r="X41" s="5" t="s">
        <v>2612</v>
      </c>
      <c r="Z41" s="260" t="str">
        <f t="shared" si="6"/>
        <v/>
      </c>
      <c r="AA41" s="260" t="str">
        <f t="shared" si="7"/>
        <v>NCBPS22U</v>
      </c>
      <c r="AB41" s="260" t="str">
        <f t="shared" si="8"/>
        <v>SECURE AND SPECIALISED MENTAL HEALTH SERVICES (ADULT) (HIGH)</v>
      </c>
      <c r="AC41" s="260" t="str">
        <f t="shared" si="9"/>
        <v>NCBPS22UHigh Secure Female MI</v>
      </c>
      <c r="AD41" s="260" t="str">
        <f t="shared" si="10"/>
        <v>NCBPS22U/HS_F_MI</v>
      </c>
      <c r="AE41" s="260" t="str">
        <f t="shared" si="11"/>
        <v>High Secure Female MI</v>
      </c>
      <c r="AF41" s="260" t="str">
        <f t="shared" si="1"/>
        <v>OBDS</v>
      </c>
      <c r="AG41" s="260" t="str">
        <f t="shared" si="2"/>
        <v>IPOBD</v>
      </c>
      <c r="AH41" s="260" t="str">
        <f t="shared" si="3"/>
        <v>712</v>
      </c>
      <c r="AI41" s="260" t="str">
        <f t="shared" si="4"/>
        <v/>
      </c>
      <c r="AJ41" s="260" t="str">
        <f t="shared" si="5"/>
        <v/>
      </c>
    </row>
    <row r="42" spans="7:36" ht="30" x14ac:dyDescent="0.25">
      <c r="G42" s="35" t="s">
        <v>325</v>
      </c>
      <c r="H42" s="26" t="s">
        <v>270</v>
      </c>
      <c r="I42" s="26" t="s">
        <v>153</v>
      </c>
      <c r="J42" s="26" t="s">
        <v>1528</v>
      </c>
      <c r="K42" s="35" t="s">
        <v>1616</v>
      </c>
      <c r="L42" s="26" t="s">
        <v>202</v>
      </c>
      <c r="N42" s="40"/>
      <c r="O42" s="40" t="s">
        <v>2612</v>
      </c>
      <c r="P42" s="130" t="s">
        <v>1391</v>
      </c>
      <c r="Q42" s="131" t="s">
        <v>1375</v>
      </c>
      <c r="R42" s="279" t="s">
        <v>1747</v>
      </c>
      <c r="S42" s="130" t="s">
        <v>1394</v>
      </c>
      <c r="T42" s="97" t="s">
        <v>41</v>
      </c>
      <c r="U42" s="131" t="s">
        <v>1937</v>
      </c>
      <c r="V42" s="131" t="s">
        <v>185</v>
      </c>
      <c r="W42" s="131" t="s">
        <v>2621</v>
      </c>
      <c r="X42" s="5" t="s">
        <v>2612</v>
      </c>
      <c r="Z42" s="260" t="str">
        <f t="shared" si="6"/>
        <v/>
      </c>
      <c r="AA42" s="260" t="str">
        <f t="shared" si="7"/>
        <v>NCBPS22U</v>
      </c>
      <c r="AB42" s="260" t="str">
        <f t="shared" si="8"/>
        <v>SECURE AND SPECIALISED MENTAL HEALTH SERVICES (ADULT) (HIGH)</v>
      </c>
      <c r="AC42" s="260" t="str">
        <f t="shared" si="9"/>
        <v>NCBPS22UHigh Secure Female PD</v>
      </c>
      <c r="AD42" s="260" t="str">
        <f t="shared" si="10"/>
        <v>NCBPS22U/HS_F_PD</v>
      </c>
      <c r="AE42" s="260" t="str">
        <f t="shared" si="11"/>
        <v>High Secure Female PD</v>
      </c>
      <c r="AF42" s="260" t="str">
        <f t="shared" si="1"/>
        <v>OBDS</v>
      </c>
      <c r="AG42" s="260" t="str">
        <f t="shared" si="2"/>
        <v>IPOBD</v>
      </c>
      <c r="AH42" s="260" t="str">
        <f t="shared" si="3"/>
        <v>712</v>
      </c>
      <c r="AI42" s="260" t="str">
        <f t="shared" si="4"/>
        <v/>
      </c>
      <c r="AJ42" s="260" t="str">
        <f t="shared" si="5"/>
        <v/>
      </c>
    </row>
    <row r="43" spans="7:36" ht="30" x14ac:dyDescent="0.25">
      <c r="G43" s="35" t="s">
        <v>304</v>
      </c>
      <c r="H43" s="26" t="s">
        <v>246</v>
      </c>
      <c r="I43" s="26" t="s">
        <v>153</v>
      </c>
      <c r="J43" s="26" t="s">
        <v>1523</v>
      </c>
      <c r="K43" s="35" t="s">
        <v>1148</v>
      </c>
      <c r="L43" s="26" t="s">
        <v>203</v>
      </c>
      <c r="N43" s="40"/>
      <c r="O43" s="40" t="s">
        <v>2612</v>
      </c>
      <c r="P43" s="130" t="s">
        <v>1391</v>
      </c>
      <c r="Q43" s="131" t="s">
        <v>1375</v>
      </c>
      <c r="R43" s="279" t="s">
        <v>1748</v>
      </c>
      <c r="S43" s="130" t="s">
        <v>1890</v>
      </c>
      <c r="T43" s="97" t="s">
        <v>42</v>
      </c>
      <c r="U43" s="131" t="s">
        <v>1937</v>
      </c>
      <c r="V43" s="131" t="s">
        <v>185</v>
      </c>
      <c r="W43" s="131" t="s">
        <v>2621</v>
      </c>
      <c r="X43" s="5" t="s">
        <v>2612</v>
      </c>
      <c r="Z43" s="260" t="str">
        <f t="shared" si="6"/>
        <v/>
      </c>
      <c r="AA43" s="260" t="str">
        <f t="shared" si="7"/>
        <v>NCBPS22U</v>
      </c>
      <c r="AB43" s="260" t="str">
        <f t="shared" si="8"/>
        <v>SECURE AND SPECIALISED MENTAL HEALTH SERVICES (ADULT) (HIGH)</v>
      </c>
      <c r="AC43" s="260" t="str">
        <f t="shared" si="9"/>
        <v>NCBPS22UHigh Secure Male Deaf</v>
      </c>
      <c r="AD43" s="260" t="str">
        <f t="shared" si="10"/>
        <v>NCBPS22U/HS_M_DEAF</v>
      </c>
      <c r="AE43" s="260" t="str">
        <f t="shared" si="11"/>
        <v>High Secure Male Deaf</v>
      </c>
      <c r="AF43" s="260" t="str">
        <f t="shared" si="1"/>
        <v>OBDS</v>
      </c>
      <c r="AG43" s="260" t="str">
        <f t="shared" si="2"/>
        <v>IPOBD</v>
      </c>
      <c r="AH43" s="260" t="str">
        <f t="shared" si="3"/>
        <v>712</v>
      </c>
      <c r="AI43" s="260" t="str">
        <f t="shared" si="4"/>
        <v/>
      </c>
      <c r="AJ43" s="260" t="str">
        <f t="shared" si="5"/>
        <v/>
      </c>
    </row>
    <row r="44" spans="7:36" ht="30" x14ac:dyDescent="0.25">
      <c r="G44" s="35" t="s">
        <v>299</v>
      </c>
      <c r="H44" s="26" t="s">
        <v>238</v>
      </c>
      <c r="I44" s="26" t="s">
        <v>153</v>
      </c>
      <c r="J44" s="26" t="s">
        <v>430</v>
      </c>
      <c r="K44" s="35" t="s">
        <v>429</v>
      </c>
      <c r="L44" s="26" t="s">
        <v>209</v>
      </c>
      <c r="N44" s="40"/>
      <c r="O44" s="40" t="s">
        <v>2612</v>
      </c>
      <c r="P44" s="130" t="s">
        <v>1391</v>
      </c>
      <c r="Q44" s="131" t="s">
        <v>1375</v>
      </c>
      <c r="R44" s="279" t="s">
        <v>1749</v>
      </c>
      <c r="S44" s="130" t="s">
        <v>1395</v>
      </c>
      <c r="T44" s="97" t="s">
        <v>44</v>
      </c>
      <c r="U44" s="131" t="s">
        <v>1937</v>
      </c>
      <c r="V44" s="131" t="s">
        <v>185</v>
      </c>
      <c r="W44" s="131" t="s">
        <v>2621</v>
      </c>
      <c r="X44" s="5" t="s">
        <v>2612</v>
      </c>
      <c r="Z44" s="260" t="str">
        <f t="shared" si="6"/>
        <v/>
      </c>
      <c r="AA44" s="260" t="str">
        <f t="shared" si="7"/>
        <v>NCBPS22U</v>
      </c>
      <c r="AB44" s="260" t="str">
        <f t="shared" si="8"/>
        <v>SECURE AND SPECIALISED MENTAL HEALTH SERVICES (ADULT) (HIGH)</v>
      </c>
      <c r="AC44" s="260" t="str">
        <f t="shared" si="9"/>
        <v>NCBPS22UHigh Secure Male LD</v>
      </c>
      <c r="AD44" s="260" t="str">
        <f t="shared" si="10"/>
        <v>NCBPS22U/HS_M_LD</v>
      </c>
      <c r="AE44" s="260" t="str">
        <f t="shared" si="11"/>
        <v>High Secure Male LD</v>
      </c>
      <c r="AF44" s="260" t="str">
        <f t="shared" si="1"/>
        <v>OBDS</v>
      </c>
      <c r="AG44" s="260" t="str">
        <f t="shared" si="2"/>
        <v>IPOBD</v>
      </c>
      <c r="AH44" s="260" t="str">
        <f t="shared" si="3"/>
        <v>712</v>
      </c>
      <c r="AI44" s="260" t="str">
        <f t="shared" si="4"/>
        <v/>
      </c>
      <c r="AJ44" s="260" t="str">
        <f t="shared" si="5"/>
        <v/>
      </c>
    </row>
    <row r="45" spans="7:36" ht="30" x14ac:dyDescent="0.25">
      <c r="G45" s="35" t="s">
        <v>785</v>
      </c>
      <c r="H45" s="26" t="s">
        <v>218</v>
      </c>
      <c r="I45" s="26" t="s">
        <v>154</v>
      </c>
      <c r="J45" s="26" t="s">
        <v>1476</v>
      </c>
      <c r="K45" s="35" t="s">
        <v>1593</v>
      </c>
      <c r="L45" s="26" t="s">
        <v>1646</v>
      </c>
      <c r="N45" s="40"/>
      <c r="O45" s="40" t="s">
        <v>2612</v>
      </c>
      <c r="P45" s="130" t="s">
        <v>1391</v>
      </c>
      <c r="Q45" s="131" t="s">
        <v>1375</v>
      </c>
      <c r="R45" s="279" t="s">
        <v>1750</v>
      </c>
      <c r="S45" s="130" t="s">
        <v>1396</v>
      </c>
      <c r="T45" s="97" t="s">
        <v>38</v>
      </c>
      <c r="U45" s="131" t="s">
        <v>1937</v>
      </c>
      <c r="V45" s="131" t="s">
        <v>185</v>
      </c>
      <c r="W45" s="131" t="s">
        <v>2621</v>
      </c>
      <c r="X45" s="5" t="s">
        <v>2612</v>
      </c>
      <c r="Z45" s="260" t="str">
        <f t="shared" si="6"/>
        <v/>
      </c>
      <c r="AA45" s="260" t="str">
        <f t="shared" si="7"/>
        <v>NCBPS22U</v>
      </c>
      <c r="AB45" s="260" t="str">
        <f t="shared" si="8"/>
        <v>SECURE AND SPECIALISED MENTAL HEALTH SERVICES (ADULT) (HIGH)</v>
      </c>
      <c r="AC45" s="260" t="str">
        <f t="shared" si="9"/>
        <v>NCBPS22UHigh Secure Male MI</v>
      </c>
      <c r="AD45" s="260" t="str">
        <f t="shared" si="10"/>
        <v>NCBPS22U/HS_M_MI</v>
      </c>
      <c r="AE45" s="260" t="str">
        <f t="shared" si="11"/>
        <v>High Secure Male MI</v>
      </c>
      <c r="AF45" s="260" t="str">
        <f t="shared" si="1"/>
        <v>OBDS</v>
      </c>
      <c r="AG45" s="260" t="str">
        <f t="shared" si="2"/>
        <v>IPOBD</v>
      </c>
      <c r="AH45" s="260" t="str">
        <f t="shared" si="3"/>
        <v>712</v>
      </c>
      <c r="AI45" s="260" t="str">
        <f t="shared" si="4"/>
        <v/>
      </c>
      <c r="AJ45" s="260" t="str">
        <f t="shared" si="5"/>
        <v/>
      </c>
    </row>
    <row r="46" spans="7:36" ht="30" x14ac:dyDescent="0.25">
      <c r="G46" s="35" t="s">
        <v>278</v>
      </c>
      <c r="H46" s="26" t="s">
        <v>212</v>
      </c>
      <c r="I46" s="26" t="s">
        <v>154</v>
      </c>
      <c r="J46" s="26" t="s">
        <v>591</v>
      </c>
      <c r="K46" s="35" t="s">
        <v>590</v>
      </c>
      <c r="L46" s="26" t="s">
        <v>1994</v>
      </c>
      <c r="N46" s="40"/>
      <c r="O46" s="40" t="s">
        <v>2612</v>
      </c>
      <c r="P46" s="130" t="s">
        <v>1391</v>
      </c>
      <c r="Q46" s="131" t="s">
        <v>1375</v>
      </c>
      <c r="R46" s="279" t="s">
        <v>1751</v>
      </c>
      <c r="S46" s="130" t="s">
        <v>1397</v>
      </c>
      <c r="T46" s="97" t="s">
        <v>40</v>
      </c>
      <c r="U46" s="131" t="s">
        <v>1937</v>
      </c>
      <c r="V46" s="131" t="s">
        <v>185</v>
      </c>
      <c r="W46" s="131" t="s">
        <v>2621</v>
      </c>
      <c r="X46" s="5" t="s">
        <v>2612</v>
      </c>
      <c r="Z46" s="260" t="str">
        <f t="shared" si="6"/>
        <v/>
      </c>
      <c r="AA46" s="260" t="str">
        <f t="shared" si="7"/>
        <v>NCBPS22U</v>
      </c>
      <c r="AB46" s="260" t="str">
        <f t="shared" si="8"/>
        <v>SECURE AND SPECIALISED MENTAL HEALTH SERVICES (ADULT) (HIGH)</v>
      </c>
      <c r="AC46" s="260" t="str">
        <f t="shared" si="9"/>
        <v>NCBPS22UHigh Secure Male PD</v>
      </c>
      <c r="AD46" s="260" t="str">
        <f t="shared" si="10"/>
        <v>NCBPS22U/HS_M_PD</v>
      </c>
      <c r="AE46" s="260" t="str">
        <f t="shared" si="11"/>
        <v>High Secure Male PD</v>
      </c>
      <c r="AF46" s="260" t="str">
        <f t="shared" si="1"/>
        <v>OBDS</v>
      </c>
      <c r="AG46" s="260" t="str">
        <f t="shared" si="2"/>
        <v>IPOBD</v>
      </c>
      <c r="AH46" s="260" t="str">
        <f t="shared" si="3"/>
        <v>712</v>
      </c>
      <c r="AI46" s="260" t="str">
        <f t="shared" si="4"/>
        <v/>
      </c>
      <c r="AJ46" s="260" t="str">
        <f t="shared" si="5"/>
        <v/>
      </c>
    </row>
    <row r="47" spans="7:36" ht="45" x14ac:dyDescent="0.25">
      <c r="G47" s="35" t="s">
        <v>311</v>
      </c>
      <c r="H47" s="26" t="s">
        <v>254</v>
      </c>
      <c r="I47" s="26" t="s">
        <v>153</v>
      </c>
      <c r="J47" s="26" t="s">
        <v>1573</v>
      </c>
      <c r="K47" s="35" t="s">
        <v>1636</v>
      </c>
      <c r="L47" s="26" t="s">
        <v>205</v>
      </c>
      <c r="N47" s="40"/>
      <c r="O47" s="40" t="s">
        <v>2612</v>
      </c>
      <c r="P47" s="130" t="s">
        <v>1283</v>
      </c>
      <c r="Q47" s="131" t="s">
        <v>1376</v>
      </c>
      <c r="R47" s="279" t="s">
        <v>1752</v>
      </c>
      <c r="S47" s="130" t="s">
        <v>1891</v>
      </c>
      <c r="T47" s="97" t="s">
        <v>1421</v>
      </c>
      <c r="U47" s="131" t="s">
        <v>1936</v>
      </c>
      <c r="V47" s="131" t="s">
        <v>183</v>
      </c>
      <c r="W47" s="131" t="s">
        <v>2621</v>
      </c>
      <c r="X47" s="5" t="s">
        <v>2612</v>
      </c>
      <c r="Z47" s="260" t="str">
        <f t="shared" si="6"/>
        <v/>
      </c>
      <c r="AA47" s="260" t="str">
        <f t="shared" si="7"/>
        <v>NCBPS22S</v>
      </c>
      <c r="AB47" s="260" t="str">
        <f t="shared" si="8"/>
        <v>SECURE AND SPECIALISED MENTAL HEALTH SERVICES (ADULT) (MEDIUM AND LOW)</v>
      </c>
      <c r="AC47" s="260" t="str">
        <f t="shared" si="9"/>
        <v>NCBPS22SAdult Secure Assessment</v>
      </c>
      <c r="AD47" s="260" t="str">
        <f t="shared" si="10"/>
        <v>NCBPS22S/ASSESS</v>
      </c>
      <c r="AE47" s="260" t="str">
        <f t="shared" si="11"/>
        <v>Adult Secure Assessment</v>
      </c>
      <c r="AF47" s="260" t="str">
        <f t="shared" si="1"/>
        <v>CONTACTS</v>
      </c>
      <c r="AG47" s="260" t="str">
        <f t="shared" si="2"/>
        <v>COMM</v>
      </c>
      <c r="AH47" s="260" t="str">
        <f t="shared" si="3"/>
        <v>712</v>
      </c>
      <c r="AI47" s="260" t="str">
        <f t="shared" si="4"/>
        <v/>
      </c>
      <c r="AJ47" s="260" t="str">
        <f t="shared" si="5"/>
        <v/>
      </c>
    </row>
    <row r="48" spans="7:36" ht="45" x14ac:dyDescent="0.25">
      <c r="G48" s="35" t="s">
        <v>1961</v>
      </c>
      <c r="H48" s="26" t="s">
        <v>242</v>
      </c>
      <c r="I48" s="26" t="s">
        <v>153</v>
      </c>
      <c r="J48" s="26" t="s">
        <v>1547</v>
      </c>
      <c r="K48" s="35" t="s">
        <v>1173</v>
      </c>
      <c r="L48" s="26" t="s">
        <v>205</v>
      </c>
      <c r="N48" s="40"/>
      <c r="O48" s="40" t="s">
        <v>2612</v>
      </c>
      <c r="P48" s="130" t="s">
        <v>1283</v>
      </c>
      <c r="Q48" s="131" t="s">
        <v>1376</v>
      </c>
      <c r="R48" s="279" t="s">
        <v>1753</v>
      </c>
      <c r="S48" s="130" t="s">
        <v>1418</v>
      </c>
      <c r="T48" s="97" t="s">
        <v>1417</v>
      </c>
      <c r="U48" s="131" t="s">
        <v>1937</v>
      </c>
      <c r="V48" s="131" t="s">
        <v>185</v>
      </c>
      <c r="W48" s="131" t="s">
        <v>2621</v>
      </c>
      <c r="X48" s="5" t="s">
        <v>2612</v>
      </c>
      <c r="Z48" s="260" t="str">
        <f t="shared" si="6"/>
        <v/>
      </c>
      <c r="AA48" s="260" t="str">
        <f t="shared" si="7"/>
        <v>NCBPS22S</v>
      </c>
      <c r="AB48" s="260" t="str">
        <f t="shared" si="8"/>
        <v>SECURE AND SPECIALISED MENTAL HEALTH SERVICES (ADULT) (MEDIUM AND LOW)</v>
      </c>
      <c r="AC48" s="260" t="str">
        <f t="shared" si="9"/>
        <v>NCBPS22SLow Secure Female ABI</v>
      </c>
      <c r="AD48" s="260" t="str">
        <f t="shared" si="10"/>
        <v>NCBPS22S/LS_F_ABI</v>
      </c>
      <c r="AE48" s="260" t="str">
        <f t="shared" si="11"/>
        <v>Low Secure Female ABI</v>
      </c>
      <c r="AF48" s="260" t="str">
        <f t="shared" si="1"/>
        <v>OBDS</v>
      </c>
      <c r="AG48" s="260" t="str">
        <f t="shared" si="2"/>
        <v>IPOBD</v>
      </c>
      <c r="AH48" s="260" t="str">
        <f t="shared" si="3"/>
        <v>712</v>
      </c>
      <c r="AI48" s="260" t="str">
        <f t="shared" si="4"/>
        <v/>
      </c>
      <c r="AJ48" s="260" t="str">
        <f t="shared" si="5"/>
        <v/>
      </c>
    </row>
    <row r="49" spans="7:36" ht="45" x14ac:dyDescent="0.25">
      <c r="G49" s="35" t="s">
        <v>786</v>
      </c>
      <c r="H49" s="26" t="s">
        <v>217</v>
      </c>
      <c r="I49" s="26" t="s">
        <v>154</v>
      </c>
      <c r="J49" s="26" t="s">
        <v>1494</v>
      </c>
      <c r="K49" s="35" t="s">
        <v>391</v>
      </c>
      <c r="L49" s="26" t="s">
        <v>210</v>
      </c>
      <c r="N49" s="40"/>
      <c r="O49" s="40" t="s">
        <v>2612</v>
      </c>
      <c r="P49" s="130" t="s">
        <v>1283</v>
      </c>
      <c r="Q49" s="131" t="s">
        <v>1376</v>
      </c>
      <c r="R49" s="279" t="s">
        <v>1754</v>
      </c>
      <c r="S49" s="130" t="s">
        <v>1284</v>
      </c>
      <c r="T49" s="97" t="s">
        <v>33</v>
      </c>
      <c r="U49" s="131" t="s">
        <v>1937</v>
      </c>
      <c r="V49" s="131" t="s">
        <v>185</v>
      </c>
      <c r="W49" s="131" t="s">
        <v>2621</v>
      </c>
      <c r="X49" s="5" t="s">
        <v>2612</v>
      </c>
      <c r="Z49" s="260" t="str">
        <f t="shared" si="6"/>
        <v/>
      </c>
      <c r="AA49" s="260" t="str">
        <f t="shared" si="7"/>
        <v>NCBPS22S</v>
      </c>
      <c r="AB49" s="260" t="str">
        <f t="shared" si="8"/>
        <v>SECURE AND SPECIALISED MENTAL HEALTH SERVICES (ADULT) (MEDIUM AND LOW)</v>
      </c>
      <c r="AC49" s="260" t="str">
        <f t="shared" si="9"/>
        <v>NCBPS22SLow Secure Female ASD</v>
      </c>
      <c r="AD49" s="260" t="str">
        <f t="shared" si="10"/>
        <v>NCBPS22S/LS_F_ASD</v>
      </c>
      <c r="AE49" s="260" t="str">
        <f t="shared" si="11"/>
        <v>Low Secure Female ASD</v>
      </c>
      <c r="AF49" s="260" t="str">
        <f t="shared" si="1"/>
        <v>OBDS</v>
      </c>
      <c r="AG49" s="260" t="str">
        <f t="shared" si="2"/>
        <v>IPOBD</v>
      </c>
      <c r="AH49" s="260" t="str">
        <f t="shared" si="3"/>
        <v>712</v>
      </c>
      <c r="AI49" s="260" t="str">
        <f t="shared" si="4"/>
        <v/>
      </c>
      <c r="AJ49" s="260" t="str">
        <f t="shared" si="5"/>
        <v/>
      </c>
    </row>
    <row r="50" spans="7:36" ht="45" x14ac:dyDescent="0.25">
      <c r="G50" s="35" t="s">
        <v>1457</v>
      </c>
      <c r="H50" s="26" t="s">
        <v>214</v>
      </c>
      <c r="I50" s="26" t="s">
        <v>154</v>
      </c>
      <c r="J50" s="26" t="s">
        <v>1565</v>
      </c>
      <c r="K50" s="35" t="s">
        <v>1630</v>
      </c>
      <c r="L50" s="26" t="s">
        <v>1994</v>
      </c>
      <c r="N50" s="40"/>
      <c r="O50" s="40" t="s">
        <v>2612</v>
      </c>
      <c r="P50" s="130" t="s">
        <v>1283</v>
      </c>
      <c r="Q50" s="131" t="s">
        <v>1376</v>
      </c>
      <c r="R50" s="279" t="s">
        <v>1755</v>
      </c>
      <c r="S50" s="130" t="s">
        <v>1892</v>
      </c>
      <c r="T50" s="97" t="s">
        <v>1368</v>
      </c>
      <c r="U50" s="131" t="s">
        <v>1937</v>
      </c>
      <c r="V50" s="131" t="s">
        <v>185</v>
      </c>
      <c r="W50" s="131" t="s">
        <v>2621</v>
      </c>
      <c r="X50" s="5" t="s">
        <v>2612</v>
      </c>
      <c r="Z50" s="260" t="str">
        <f t="shared" si="6"/>
        <v/>
      </c>
      <c r="AA50" s="260" t="str">
        <f t="shared" si="7"/>
        <v>NCBPS22S</v>
      </c>
      <c r="AB50" s="260" t="str">
        <f t="shared" si="8"/>
        <v>SECURE AND SPECIALISED MENTAL HEALTH SERVICES (ADULT) (MEDIUM AND LOW)</v>
      </c>
      <c r="AC50" s="260" t="str">
        <f t="shared" si="9"/>
        <v>NCBPS22SLow Secure Female Deaf</v>
      </c>
      <c r="AD50" s="260" t="str">
        <f t="shared" si="10"/>
        <v>NCBPS22S/LS_F_DEAF</v>
      </c>
      <c r="AE50" s="260" t="str">
        <f t="shared" si="11"/>
        <v>Low Secure Female Deaf</v>
      </c>
      <c r="AF50" s="260" t="str">
        <f t="shared" si="1"/>
        <v>OBDS</v>
      </c>
      <c r="AG50" s="260" t="str">
        <f t="shared" si="2"/>
        <v>IPOBD</v>
      </c>
      <c r="AH50" s="260" t="str">
        <f t="shared" si="3"/>
        <v>712</v>
      </c>
      <c r="AI50" s="260" t="str">
        <f t="shared" si="4"/>
        <v/>
      </c>
      <c r="AJ50" s="260" t="str">
        <f t="shared" si="5"/>
        <v/>
      </c>
    </row>
    <row r="51" spans="7:36" ht="45" x14ac:dyDescent="0.25">
      <c r="G51" s="35" t="s">
        <v>1461</v>
      </c>
      <c r="H51" s="26" t="s">
        <v>330</v>
      </c>
      <c r="I51" s="26" t="s">
        <v>154</v>
      </c>
      <c r="J51" s="26" t="s">
        <v>812</v>
      </c>
      <c r="K51" s="35" t="s">
        <v>922</v>
      </c>
      <c r="L51" s="26" t="s">
        <v>203</v>
      </c>
      <c r="N51" s="40"/>
      <c r="O51" s="40" t="s">
        <v>2612</v>
      </c>
      <c r="P51" s="130" t="s">
        <v>1283</v>
      </c>
      <c r="Q51" s="131" t="s">
        <v>1376</v>
      </c>
      <c r="R51" s="279" t="s">
        <v>1756</v>
      </c>
      <c r="S51" s="130" t="s">
        <v>1285</v>
      </c>
      <c r="T51" s="97" t="s">
        <v>31</v>
      </c>
      <c r="U51" s="131" t="s">
        <v>1937</v>
      </c>
      <c r="V51" s="131" t="s">
        <v>185</v>
      </c>
      <c r="W51" s="131" t="s">
        <v>2621</v>
      </c>
      <c r="X51" s="5" t="s">
        <v>2612</v>
      </c>
      <c r="Z51" s="260" t="str">
        <f t="shared" si="6"/>
        <v/>
      </c>
      <c r="AA51" s="260" t="str">
        <f t="shared" si="7"/>
        <v>NCBPS22S</v>
      </c>
      <c r="AB51" s="260" t="str">
        <f t="shared" si="8"/>
        <v>SECURE AND SPECIALISED MENTAL HEALTH SERVICES (ADULT) (MEDIUM AND LOW)</v>
      </c>
      <c r="AC51" s="260" t="str">
        <f t="shared" si="9"/>
        <v>NCBPS22SLow Secure Female LD</v>
      </c>
      <c r="AD51" s="260" t="str">
        <f t="shared" si="10"/>
        <v>NCBPS22S/LS_F_LD</v>
      </c>
      <c r="AE51" s="260" t="str">
        <f t="shared" si="11"/>
        <v>Low Secure Female LD</v>
      </c>
      <c r="AF51" s="260" t="str">
        <f t="shared" si="1"/>
        <v>OBDS</v>
      </c>
      <c r="AG51" s="260" t="str">
        <f t="shared" si="2"/>
        <v>IPOBD</v>
      </c>
      <c r="AH51" s="260" t="str">
        <f t="shared" si="3"/>
        <v>712</v>
      </c>
      <c r="AI51" s="260" t="str">
        <f t="shared" si="4"/>
        <v/>
      </c>
      <c r="AJ51" s="260" t="str">
        <f t="shared" si="5"/>
        <v/>
      </c>
    </row>
    <row r="52" spans="7:36" ht="45" x14ac:dyDescent="0.25">
      <c r="G52" s="35" t="s">
        <v>296</v>
      </c>
      <c r="H52" s="26" t="s">
        <v>234</v>
      </c>
      <c r="I52" s="26" t="s">
        <v>153</v>
      </c>
      <c r="J52" s="26" t="s">
        <v>520</v>
      </c>
      <c r="K52" s="35" t="s">
        <v>519</v>
      </c>
      <c r="L52" s="26" t="s">
        <v>209</v>
      </c>
      <c r="N52" s="40"/>
      <c r="O52" s="40" t="s">
        <v>2612</v>
      </c>
      <c r="P52" s="130" t="s">
        <v>1283</v>
      </c>
      <c r="Q52" s="131" t="s">
        <v>1376</v>
      </c>
      <c r="R52" s="279" t="s">
        <v>1757</v>
      </c>
      <c r="S52" s="130" t="s">
        <v>1286</v>
      </c>
      <c r="T52" s="97" t="s">
        <v>30</v>
      </c>
      <c r="U52" s="131" t="s">
        <v>1937</v>
      </c>
      <c r="V52" s="131" t="s">
        <v>185</v>
      </c>
      <c r="W52" s="131" t="s">
        <v>2621</v>
      </c>
      <c r="X52" s="5" t="s">
        <v>2612</v>
      </c>
      <c r="Z52" s="260" t="str">
        <f t="shared" si="6"/>
        <v/>
      </c>
      <c r="AA52" s="260" t="str">
        <f t="shared" si="7"/>
        <v>NCBPS22S</v>
      </c>
      <c r="AB52" s="260" t="str">
        <f t="shared" si="8"/>
        <v>SECURE AND SPECIALISED MENTAL HEALTH SERVICES (ADULT) (MEDIUM AND LOW)</v>
      </c>
      <c r="AC52" s="260" t="str">
        <f t="shared" si="9"/>
        <v>NCBPS22SLow Secure Female MI</v>
      </c>
      <c r="AD52" s="260" t="str">
        <f t="shared" si="10"/>
        <v>NCBPS22S/LS_F_MI</v>
      </c>
      <c r="AE52" s="260" t="str">
        <f t="shared" si="11"/>
        <v>Low Secure Female MI</v>
      </c>
      <c r="AF52" s="260" t="str">
        <f t="shared" si="1"/>
        <v>OBDS</v>
      </c>
      <c r="AG52" s="260" t="str">
        <f t="shared" si="2"/>
        <v>IPOBD</v>
      </c>
      <c r="AH52" s="260" t="str">
        <f t="shared" si="3"/>
        <v>712</v>
      </c>
      <c r="AI52" s="260" t="str">
        <f t="shared" si="4"/>
        <v/>
      </c>
      <c r="AJ52" s="260" t="str">
        <f t="shared" si="5"/>
        <v/>
      </c>
    </row>
    <row r="53" spans="7:36" ht="45" x14ac:dyDescent="0.25">
      <c r="G53" s="35" t="s">
        <v>286</v>
      </c>
      <c r="H53" s="26" t="s">
        <v>224</v>
      </c>
      <c r="I53" s="26" t="s">
        <v>153</v>
      </c>
      <c r="J53" s="26" t="s">
        <v>455</v>
      </c>
      <c r="K53" s="35" t="s">
        <v>454</v>
      </c>
      <c r="L53" s="26" t="s">
        <v>210</v>
      </c>
      <c r="N53" s="40"/>
      <c r="O53" s="40" t="s">
        <v>2612</v>
      </c>
      <c r="P53" s="130" t="s">
        <v>1283</v>
      </c>
      <c r="Q53" s="131" t="s">
        <v>1376</v>
      </c>
      <c r="R53" s="279" t="s">
        <v>1758</v>
      </c>
      <c r="S53" s="130" t="s">
        <v>1287</v>
      </c>
      <c r="T53" s="97" t="s">
        <v>32</v>
      </c>
      <c r="U53" s="131" t="s">
        <v>1937</v>
      </c>
      <c r="V53" s="131" t="s">
        <v>185</v>
      </c>
      <c r="W53" s="131" t="s">
        <v>2621</v>
      </c>
      <c r="X53" s="5" t="s">
        <v>2612</v>
      </c>
      <c r="Z53" s="260" t="str">
        <f t="shared" si="6"/>
        <v/>
      </c>
      <c r="AA53" s="260" t="str">
        <f t="shared" si="7"/>
        <v>NCBPS22S</v>
      </c>
      <c r="AB53" s="260" t="str">
        <f t="shared" si="8"/>
        <v>SECURE AND SPECIALISED MENTAL HEALTH SERVICES (ADULT) (MEDIUM AND LOW)</v>
      </c>
      <c r="AC53" s="260" t="str">
        <f t="shared" si="9"/>
        <v>NCBPS22SLow Secure Female PD</v>
      </c>
      <c r="AD53" s="260" t="str">
        <f t="shared" si="10"/>
        <v>NCBPS22S/LS_F_PD</v>
      </c>
      <c r="AE53" s="260" t="str">
        <f t="shared" si="11"/>
        <v>Low Secure Female PD</v>
      </c>
      <c r="AF53" s="260" t="str">
        <f t="shared" si="1"/>
        <v>OBDS</v>
      </c>
      <c r="AG53" s="260" t="str">
        <f t="shared" si="2"/>
        <v>IPOBD</v>
      </c>
      <c r="AH53" s="260" t="str">
        <f t="shared" si="3"/>
        <v>712</v>
      </c>
      <c r="AI53" s="260" t="str">
        <f t="shared" si="4"/>
        <v/>
      </c>
      <c r="AJ53" s="260" t="str">
        <f t="shared" si="5"/>
        <v/>
      </c>
    </row>
    <row r="54" spans="7:36" ht="45" x14ac:dyDescent="0.25">
      <c r="G54" s="35" t="s">
        <v>295</v>
      </c>
      <c r="H54" s="26" t="s">
        <v>233</v>
      </c>
      <c r="I54" s="26" t="s">
        <v>153</v>
      </c>
      <c r="J54" s="26" t="s">
        <v>1260</v>
      </c>
      <c r="K54" s="35" t="s">
        <v>1623</v>
      </c>
      <c r="L54" s="26" t="s">
        <v>201</v>
      </c>
      <c r="N54" s="40"/>
      <c r="O54" s="40" t="s">
        <v>2612</v>
      </c>
      <c r="P54" s="130" t="s">
        <v>1283</v>
      </c>
      <c r="Q54" s="131" t="s">
        <v>1376</v>
      </c>
      <c r="R54" s="279" t="s">
        <v>1759</v>
      </c>
      <c r="S54" s="130" t="s">
        <v>1351</v>
      </c>
      <c r="T54" s="97" t="s">
        <v>1352</v>
      </c>
      <c r="U54" s="131" t="s">
        <v>1937</v>
      </c>
      <c r="V54" s="131" t="s">
        <v>185</v>
      </c>
      <c r="W54" s="131" t="s">
        <v>2621</v>
      </c>
      <c r="X54" s="5" t="s">
        <v>2612</v>
      </c>
      <c r="Z54" s="260" t="str">
        <f t="shared" si="6"/>
        <v/>
      </c>
      <c r="AA54" s="260" t="str">
        <f t="shared" si="7"/>
        <v>NCBPS22S</v>
      </c>
      <c r="AB54" s="260" t="str">
        <f t="shared" si="8"/>
        <v>SECURE AND SPECIALISED MENTAL HEALTH SERVICES (ADULT) (MEDIUM AND LOW)</v>
      </c>
      <c r="AC54" s="260" t="str">
        <f t="shared" si="9"/>
        <v>NCBPS22SLow Secure Male ABI</v>
      </c>
      <c r="AD54" s="260" t="str">
        <f t="shared" si="10"/>
        <v>NCBPS22S/LS_M_ABI</v>
      </c>
      <c r="AE54" s="260" t="str">
        <f t="shared" si="11"/>
        <v>Low Secure Male ABI</v>
      </c>
      <c r="AF54" s="260" t="str">
        <f t="shared" si="1"/>
        <v>OBDS</v>
      </c>
      <c r="AG54" s="260" t="str">
        <f t="shared" si="2"/>
        <v>IPOBD</v>
      </c>
      <c r="AH54" s="260" t="str">
        <f t="shared" si="3"/>
        <v>712</v>
      </c>
      <c r="AI54" s="260" t="str">
        <f t="shared" si="4"/>
        <v/>
      </c>
      <c r="AJ54" s="260" t="str">
        <f t="shared" si="5"/>
        <v/>
      </c>
    </row>
    <row r="55" spans="7:36" ht="45" x14ac:dyDescent="0.25">
      <c r="G55" s="35" t="s">
        <v>1448</v>
      </c>
      <c r="H55" s="26" t="s">
        <v>248</v>
      </c>
      <c r="I55" s="26" t="s">
        <v>153</v>
      </c>
      <c r="J55" s="26" t="s">
        <v>569</v>
      </c>
      <c r="K55" s="35" t="s">
        <v>1628</v>
      </c>
      <c r="L55" s="26" t="s">
        <v>203</v>
      </c>
      <c r="N55" s="40"/>
      <c r="O55" s="40" t="s">
        <v>2612</v>
      </c>
      <c r="P55" s="130" t="s">
        <v>1283</v>
      </c>
      <c r="Q55" s="131" t="s">
        <v>1376</v>
      </c>
      <c r="R55" s="279" t="s">
        <v>1760</v>
      </c>
      <c r="S55" s="130" t="s">
        <v>1288</v>
      </c>
      <c r="T55" s="97" t="s">
        <v>29</v>
      </c>
      <c r="U55" s="131" t="s">
        <v>1937</v>
      </c>
      <c r="V55" s="131" t="s">
        <v>185</v>
      </c>
      <c r="W55" s="131" t="s">
        <v>2621</v>
      </c>
      <c r="X55" s="5" t="s">
        <v>2612</v>
      </c>
      <c r="Z55" s="260" t="str">
        <f t="shared" si="6"/>
        <v/>
      </c>
      <c r="AA55" s="260" t="str">
        <f t="shared" si="7"/>
        <v>NCBPS22S</v>
      </c>
      <c r="AB55" s="260" t="str">
        <f t="shared" si="8"/>
        <v>SECURE AND SPECIALISED MENTAL HEALTH SERVICES (ADULT) (MEDIUM AND LOW)</v>
      </c>
      <c r="AC55" s="260" t="str">
        <f t="shared" si="9"/>
        <v>NCBPS22SLow Secure Male ASD</v>
      </c>
      <c r="AD55" s="260" t="str">
        <f t="shared" si="10"/>
        <v>NCBPS22S/LS_M_ASD</v>
      </c>
      <c r="AE55" s="260" t="str">
        <f t="shared" si="11"/>
        <v>Low Secure Male ASD</v>
      </c>
      <c r="AF55" s="260" t="str">
        <f t="shared" si="1"/>
        <v>OBDS</v>
      </c>
      <c r="AG55" s="260" t="str">
        <f t="shared" si="2"/>
        <v>IPOBD</v>
      </c>
      <c r="AH55" s="260" t="str">
        <f t="shared" si="3"/>
        <v>712</v>
      </c>
      <c r="AI55" s="260" t="str">
        <f t="shared" si="4"/>
        <v/>
      </c>
      <c r="AJ55" s="260" t="str">
        <f t="shared" si="5"/>
        <v/>
      </c>
    </row>
    <row r="56" spans="7:36" ht="45" x14ac:dyDescent="0.25">
      <c r="G56" s="35" t="s">
        <v>298</v>
      </c>
      <c r="H56" s="26" t="s">
        <v>236</v>
      </c>
      <c r="I56" s="26" t="s">
        <v>153</v>
      </c>
      <c r="J56" s="26" t="s">
        <v>539</v>
      </c>
      <c r="K56" s="35" t="s">
        <v>1624</v>
      </c>
      <c r="L56" s="26" t="s">
        <v>203</v>
      </c>
      <c r="N56" s="40"/>
      <c r="O56" s="40" t="s">
        <v>2612</v>
      </c>
      <c r="P56" s="130" t="s">
        <v>1283</v>
      </c>
      <c r="Q56" s="131" t="s">
        <v>1376</v>
      </c>
      <c r="R56" s="279" t="s">
        <v>1761</v>
      </c>
      <c r="S56" s="130" t="s">
        <v>1893</v>
      </c>
      <c r="T56" s="97" t="s">
        <v>1369</v>
      </c>
      <c r="U56" s="131" t="s">
        <v>1937</v>
      </c>
      <c r="V56" s="131" t="s">
        <v>185</v>
      </c>
      <c r="W56" s="131" t="s">
        <v>2621</v>
      </c>
      <c r="X56" s="5" t="s">
        <v>2612</v>
      </c>
      <c r="Z56" s="260" t="str">
        <f t="shared" si="6"/>
        <v/>
      </c>
      <c r="AA56" s="260" t="str">
        <f t="shared" si="7"/>
        <v>NCBPS22S</v>
      </c>
      <c r="AB56" s="260" t="str">
        <f t="shared" si="8"/>
        <v>SECURE AND SPECIALISED MENTAL HEALTH SERVICES (ADULT) (MEDIUM AND LOW)</v>
      </c>
      <c r="AC56" s="260" t="str">
        <f t="shared" si="9"/>
        <v>NCBPS22SLow Secure Male Deaf</v>
      </c>
      <c r="AD56" s="260" t="str">
        <f t="shared" si="10"/>
        <v>NCBPS22S/LS_M_DEAF</v>
      </c>
      <c r="AE56" s="260" t="str">
        <f t="shared" si="11"/>
        <v>Low Secure Male Deaf</v>
      </c>
      <c r="AF56" s="260" t="str">
        <f t="shared" si="1"/>
        <v>OBDS</v>
      </c>
      <c r="AG56" s="260" t="str">
        <f t="shared" si="2"/>
        <v>IPOBD</v>
      </c>
      <c r="AH56" s="260" t="str">
        <f t="shared" si="3"/>
        <v>712</v>
      </c>
      <c r="AI56" s="260" t="str">
        <f t="shared" si="4"/>
        <v/>
      </c>
      <c r="AJ56" s="260" t="str">
        <f t="shared" si="5"/>
        <v/>
      </c>
    </row>
    <row r="57" spans="7:36" ht="45" x14ac:dyDescent="0.25">
      <c r="G57" s="35" t="s">
        <v>319</v>
      </c>
      <c r="H57" s="26" t="s">
        <v>262</v>
      </c>
      <c r="I57" s="26" t="s">
        <v>153</v>
      </c>
      <c r="J57" s="26" t="s">
        <v>1516</v>
      </c>
      <c r="K57" s="35" t="s">
        <v>1141</v>
      </c>
      <c r="L57" s="26" t="s">
        <v>210</v>
      </c>
      <c r="N57" s="40"/>
      <c r="O57" s="40" t="s">
        <v>2612</v>
      </c>
      <c r="P57" s="130" t="s">
        <v>1283</v>
      </c>
      <c r="Q57" s="131" t="s">
        <v>1376</v>
      </c>
      <c r="R57" s="279" t="s">
        <v>1762</v>
      </c>
      <c r="S57" s="130" t="s">
        <v>1289</v>
      </c>
      <c r="T57" s="97" t="s">
        <v>27</v>
      </c>
      <c r="U57" s="131" t="s">
        <v>1937</v>
      </c>
      <c r="V57" s="131" t="s">
        <v>185</v>
      </c>
      <c r="W57" s="131" t="s">
        <v>2621</v>
      </c>
      <c r="X57" s="5" t="s">
        <v>2612</v>
      </c>
      <c r="Z57" s="260" t="str">
        <f t="shared" si="6"/>
        <v/>
      </c>
      <c r="AA57" s="260" t="str">
        <f t="shared" si="7"/>
        <v>NCBPS22S</v>
      </c>
      <c r="AB57" s="260" t="str">
        <f t="shared" si="8"/>
        <v>SECURE AND SPECIALISED MENTAL HEALTH SERVICES (ADULT) (MEDIUM AND LOW)</v>
      </c>
      <c r="AC57" s="260" t="str">
        <f t="shared" si="9"/>
        <v>NCBPS22SLow Secure Male LD</v>
      </c>
      <c r="AD57" s="260" t="str">
        <f t="shared" si="10"/>
        <v>NCBPS22S/LS_M_LD</v>
      </c>
      <c r="AE57" s="260" t="str">
        <f t="shared" si="11"/>
        <v>Low Secure Male LD</v>
      </c>
      <c r="AF57" s="260" t="str">
        <f t="shared" si="1"/>
        <v>OBDS</v>
      </c>
      <c r="AG57" s="260" t="str">
        <f t="shared" si="2"/>
        <v>IPOBD</v>
      </c>
      <c r="AH57" s="260" t="str">
        <f t="shared" si="3"/>
        <v>712</v>
      </c>
      <c r="AI57" s="260" t="str">
        <f t="shared" si="4"/>
        <v/>
      </c>
      <c r="AJ57" s="260" t="str">
        <f t="shared" si="5"/>
        <v/>
      </c>
    </row>
    <row r="58" spans="7:36" ht="45" x14ac:dyDescent="0.25">
      <c r="G58" s="35" t="s">
        <v>291</v>
      </c>
      <c r="H58" s="26" t="s">
        <v>229</v>
      </c>
      <c r="I58" s="26" t="s">
        <v>153</v>
      </c>
      <c r="J58" s="26" t="s">
        <v>493</v>
      </c>
      <c r="K58" s="35" t="s">
        <v>492</v>
      </c>
      <c r="L58" s="26" t="s">
        <v>1646</v>
      </c>
      <c r="N58" s="40"/>
      <c r="O58" s="40" t="s">
        <v>2612</v>
      </c>
      <c r="P58" s="130" t="s">
        <v>1283</v>
      </c>
      <c r="Q58" s="131" t="s">
        <v>1376</v>
      </c>
      <c r="R58" s="279" t="s">
        <v>1763</v>
      </c>
      <c r="S58" s="130" t="s">
        <v>1290</v>
      </c>
      <c r="T58" s="97" t="s">
        <v>26</v>
      </c>
      <c r="U58" s="131" t="s">
        <v>1937</v>
      </c>
      <c r="V58" s="131" t="s">
        <v>185</v>
      </c>
      <c r="W58" s="131" t="s">
        <v>2621</v>
      </c>
      <c r="X58" s="5" t="s">
        <v>2612</v>
      </c>
      <c r="Z58" s="260" t="str">
        <f t="shared" si="6"/>
        <v/>
      </c>
      <c r="AA58" s="260" t="str">
        <f t="shared" si="7"/>
        <v>NCBPS22S</v>
      </c>
      <c r="AB58" s="260" t="str">
        <f t="shared" si="8"/>
        <v>SECURE AND SPECIALISED MENTAL HEALTH SERVICES (ADULT) (MEDIUM AND LOW)</v>
      </c>
      <c r="AC58" s="260" t="str">
        <f t="shared" si="9"/>
        <v>NCBPS22SLow Secure Male MI</v>
      </c>
      <c r="AD58" s="260" t="str">
        <f t="shared" si="10"/>
        <v>NCBPS22S/LS_M_MI</v>
      </c>
      <c r="AE58" s="260" t="str">
        <f t="shared" si="11"/>
        <v>Low Secure Male MI</v>
      </c>
      <c r="AF58" s="260" t="str">
        <f t="shared" si="1"/>
        <v>OBDS</v>
      </c>
      <c r="AG58" s="260" t="str">
        <f t="shared" si="2"/>
        <v>IPOBD</v>
      </c>
      <c r="AH58" s="260" t="str">
        <f t="shared" si="3"/>
        <v>712</v>
      </c>
      <c r="AI58" s="260" t="str">
        <f t="shared" si="4"/>
        <v/>
      </c>
      <c r="AJ58" s="260" t="str">
        <f t="shared" si="5"/>
        <v/>
      </c>
    </row>
    <row r="59" spans="7:36" ht="45" x14ac:dyDescent="0.25">
      <c r="G59" s="35" t="s">
        <v>297</v>
      </c>
      <c r="H59" s="26" t="s">
        <v>235</v>
      </c>
      <c r="I59" s="26" t="s">
        <v>153</v>
      </c>
      <c r="J59" s="26" t="s">
        <v>491</v>
      </c>
      <c r="K59" s="35" t="s">
        <v>490</v>
      </c>
      <c r="L59" s="26" t="s">
        <v>1646</v>
      </c>
      <c r="N59" s="40"/>
      <c r="O59" s="40" t="s">
        <v>2612</v>
      </c>
      <c r="P59" s="130" t="s">
        <v>1283</v>
      </c>
      <c r="Q59" s="131" t="s">
        <v>1376</v>
      </c>
      <c r="R59" s="279" t="s">
        <v>1764</v>
      </c>
      <c r="S59" s="130" t="s">
        <v>1291</v>
      </c>
      <c r="T59" s="97" t="s">
        <v>28</v>
      </c>
      <c r="U59" s="131" t="s">
        <v>1937</v>
      </c>
      <c r="V59" s="131" t="s">
        <v>185</v>
      </c>
      <c r="W59" s="131" t="s">
        <v>2621</v>
      </c>
      <c r="X59" s="5" t="s">
        <v>2612</v>
      </c>
      <c r="Z59" s="260" t="str">
        <f t="shared" si="6"/>
        <v/>
      </c>
      <c r="AA59" s="260" t="str">
        <f t="shared" si="7"/>
        <v>NCBPS22S</v>
      </c>
      <c r="AB59" s="260" t="str">
        <f t="shared" si="8"/>
        <v>SECURE AND SPECIALISED MENTAL HEALTH SERVICES (ADULT) (MEDIUM AND LOW)</v>
      </c>
      <c r="AC59" s="260" t="str">
        <f t="shared" si="9"/>
        <v>NCBPS22SLow Secure Male PD</v>
      </c>
      <c r="AD59" s="260" t="str">
        <f t="shared" si="10"/>
        <v>NCBPS22S/LS_M_PD</v>
      </c>
      <c r="AE59" s="260" t="str">
        <f t="shared" si="11"/>
        <v>Low Secure Male PD</v>
      </c>
      <c r="AF59" s="260" t="str">
        <f t="shared" si="1"/>
        <v>OBDS</v>
      </c>
      <c r="AG59" s="260" t="str">
        <f t="shared" si="2"/>
        <v>IPOBD</v>
      </c>
      <c r="AH59" s="260" t="str">
        <f t="shared" si="3"/>
        <v>712</v>
      </c>
      <c r="AI59" s="260" t="str">
        <f t="shared" si="4"/>
        <v/>
      </c>
      <c r="AJ59" s="260" t="str">
        <f t="shared" si="5"/>
        <v/>
      </c>
    </row>
    <row r="60" spans="7:36" ht="45" x14ac:dyDescent="0.25">
      <c r="G60" s="35" t="s">
        <v>300</v>
      </c>
      <c r="H60" s="26" t="s">
        <v>239</v>
      </c>
      <c r="I60" s="26" t="s">
        <v>153</v>
      </c>
      <c r="J60" s="26" t="s">
        <v>1965</v>
      </c>
      <c r="K60" s="35" t="s">
        <v>1966</v>
      </c>
      <c r="L60" s="26" t="s">
        <v>209</v>
      </c>
      <c r="N60" s="40"/>
      <c r="O60" s="40" t="s">
        <v>2612</v>
      </c>
      <c r="P60" s="130" t="s">
        <v>1283</v>
      </c>
      <c r="Q60" s="131" t="s">
        <v>1376</v>
      </c>
      <c r="R60" s="279" t="s">
        <v>1765</v>
      </c>
      <c r="S60" s="130" t="s">
        <v>1292</v>
      </c>
      <c r="T60" s="97" t="s">
        <v>974</v>
      </c>
      <c r="U60" s="131" t="s">
        <v>1937</v>
      </c>
      <c r="V60" s="131" t="s">
        <v>185</v>
      </c>
      <c r="W60" s="131" t="s">
        <v>2621</v>
      </c>
      <c r="X60" s="5" t="s">
        <v>2612</v>
      </c>
      <c r="Z60" s="260" t="str">
        <f t="shared" si="6"/>
        <v/>
      </c>
      <c r="AA60" s="260" t="str">
        <f t="shared" si="7"/>
        <v>NCBPS22S</v>
      </c>
      <c r="AB60" s="260" t="str">
        <f t="shared" si="8"/>
        <v>SECURE AND SPECIALISED MENTAL HEALTH SERVICES (ADULT) (MEDIUM AND LOW)</v>
      </c>
      <c r="AC60" s="260" t="str">
        <f t="shared" si="9"/>
        <v>NCBPS22SLow Secure Mixed Gender ASD</v>
      </c>
      <c r="AD60" s="260" t="str">
        <f t="shared" si="10"/>
        <v>NCBPS22S/LS_MG_ASD</v>
      </c>
      <c r="AE60" s="260" t="str">
        <f t="shared" si="11"/>
        <v>Low Secure Mixed Gender ASD</v>
      </c>
      <c r="AF60" s="260" t="str">
        <f t="shared" si="1"/>
        <v>OBDS</v>
      </c>
      <c r="AG60" s="260" t="str">
        <f t="shared" si="2"/>
        <v>IPOBD</v>
      </c>
      <c r="AH60" s="260" t="str">
        <f t="shared" si="3"/>
        <v>712</v>
      </c>
      <c r="AI60" s="260" t="str">
        <f t="shared" si="4"/>
        <v/>
      </c>
      <c r="AJ60" s="260" t="str">
        <f t="shared" si="5"/>
        <v/>
      </c>
    </row>
    <row r="61" spans="7:36" ht="45" x14ac:dyDescent="0.25">
      <c r="G61" s="35" t="s">
        <v>279</v>
      </c>
      <c r="H61" s="26" t="s">
        <v>216</v>
      </c>
      <c r="I61" s="26" t="s">
        <v>154</v>
      </c>
      <c r="J61" s="26" t="s">
        <v>1481</v>
      </c>
      <c r="K61" s="35" t="s">
        <v>339</v>
      </c>
      <c r="L61" s="26" t="s">
        <v>205</v>
      </c>
      <c r="N61" s="40"/>
      <c r="O61" s="40" t="s">
        <v>2612</v>
      </c>
      <c r="P61" s="130" t="s">
        <v>1283</v>
      </c>
      <c r="Q61" s="131" t="s">
        <v>1376</v>
      </c>
      <c r="R61" s="279" t="s">
        <v>1766</v>
      </c>
      <c r="S61" s="130" t="s">
        <v>1293</v>
      </c>
      <c r="T61" s="97" t="s">
        <v>976</v>
      </c>
      <c r="U61" s="131" t="s">
        <v>1937</v>
      </c>
      <c r="V61" s="131" t="s">
        <v>185</v>
      </c>
      <c r="W61" s="131" t="s">
        <v>2621</v>
      </c>
      <c r="X61" s="5" t="s">
        <v>2612</v>
      </c>
      <c r="Z61" s="260" t="str">
        <f t="shared" si="6"/>
        <v/>
      </c>
      <c r="AA61" s="260" t="str">
        <f t="shared" si="7"/>
        <v>NCBPS22S</v>
      </c>
      <c r="AB61" s="260" t="str">
        <f t="shared" si="8"/>
        <v>SECURE AND SPECIALISED MENTAL HEALTH SERVICES (ADULT) (MEDIUM AND LOW)</v>
      </c>
      <c r="AC61" s="260" t="str">
        <f t="shared" si="9"/>
        <v>NCBPS22SLow Secure Mixed Gender LD</v>
      </c>
      <c r="AD61" s="260" t="str">
        <f t="shared" si="10"/>
        <v>NCBPS22S/LS_MG_LD</v>
      </c>
      <c r="AE61" s="260" t="str">
        <f t="shared" si="11"/>
        <v>Low Secure Mixed Gender LD</v>
      </c>
      <c r="AF61" s="260" t="str">
        <f t="shared" si="1"/>
        <v>OBDS</v>
      </c>
      <c r="AG61" s="260" t="str">
        <f t="shared" si="2"/>
        <v>IPOBD</v>
      </c>
      <c r="AH61" s="260" t="str">
        <f t="shared" si="3"/>
        <v>712</v>
      </c>
      <c r="AI61" s="260" t="str">
        <f t="shared" si="4"/>
        <v/>
      </c>
      <c r="AJ61" s="260" t="str">
        <f t="shared" si="5"/>
        <v/>
      </c>
    </row>
    <row r="62" spans="7:36" ht="45" x14ac:dyDescent="0.25">
      <c r="G62" s="35" t="s">
        <v>303</v>
      </c>
      <c r="H62" s="26" t="s">
        <v>245</v>
      </c>
      <c r="I62" s="26" t="s">
        <v>153</v>
      </c>
      <c r="J62" s="26" t="s">
        <v>1482</v>
      </c>
      <c r="K62" s="35" t="s">
        <v>344</v>
      </c>
      <c r="L62" s="26" t="s">
        <v>205</v>
      </c>
      <c r="N62" s="40"/>
      <c r="O62" s="40" t="s">
        <v>2612</v>
      </c>
      <c r="P62" s="130" t="s">
        <v>1283</v>
      </c>
      <c r="Q62" s="131" t="s">
        <v>1376</v>
      </c>
      <c r="R62" s="279" t="s">
        <v>1767</v>
      </c>
      <c r="S62" s="130" t="s">
        <v>1294</v>
      </c>
      <c r="T62" s="97" t="s">
        <v>978</v>
      </c>
      <c r="U62" s="131" t="s">
        <v>1937</v>
      </c>
      <c r="V62" s="131" t="s">
        <v>185</v>
      </c>
      <c r="W62" s="131" t="s">
        <v>2621</v>
      </c>
      <c r="X62" s="5" t="s">
        <v>2612</v>
      </c>
      <c r="Z62" s="260" t="str">
        <f t="shared" si="6"/>
        <v/>
      </c>
      <c r="AA62" s="260" t="str">
        <f t="shared" si="7"/>
        <v>NCBPS22S</v>
      </c>
      <c r="AB62" s="260" t="str">
        <f t="shared" si="8"/>
        <v>SECURE AND SPECIALISED MENTAL HEALTH SERVICES (ADULT) (MEDIUM AND LOW)</v>
      </c>
      <c r="AC62" s="260" t="str">
        <f t="shared" si="9"/>
        <v>NCBPS22SLow Secure Mixed Gender MI</v>
      </c>
      <c r="AD62" s="260" t="str">
        <f t="shared" si="10"/>
        <v>NCBPS22S/LS_MG_MI</v>
      </c>
      <c r="AE62" s="260" t="str">
        <f t="shared" si="11"/>
        <v>Low Secure Mixed Gender MI</v>
      </c>
      <c r="AF62" s="260" t="str">
        <f t="shared" si="1"/>
        <v>OBDS</v>
      </c>
      <c r="AG62" s="260" t="str">
        <f t="shared" si="2"/>
        <v>IPOBD</v>
      </c>
      <c r="AH62" s="260" t="str">
        <f t="shared" si="3"/>
        <v>712</v>
      </c>
      <c r="AI62" s="260" t="str">
        <f t="shared" si="4"/>
        <v/>
      </c>
      <c r="AJ62" s="260" t="str">
        <f t="shared" si="5"/>
        <v/>
      </c>
    </row>
    <row r="63" spans="7:36" ht="45" x14ac:dyDescent="0.25">
      <c r="G63" s="35" t="s">
        <v>283</v>
      </c>
      <c r="H63" s="26" t="s">
        <v>221</v>
      </c>
      <c r="I63" s="26" t="s">
        <v>154</v>
      </c>
      <c r="J63" s="26" t="s">
        <v>1483</v>
      </c>
      <c r="K63" s="35" t="s">
        <v>338</v>
      </c>
      <c r="L63" s="26" t="s">
        <v>205</v>
      </c>
      <c r="N63" s="40"/>
      <c r="O63" s="40" t="s">
        <v>2612</v>
      </c>
      <c r="P63" s="130" t="s">
        <v>1283</v>
      </c>
      <c r="Q63" s="131" t="s">
        <v>1376</v>
      </c>
      <c r="R63" s="279" t="s">
        <v>1768</v>
      </c>
      <c r="S63" s="130" t="s">
        <v>1295</v>
      </c>
      <c r="T63" s="97" t="s">
        <v>982</v>
      </c>
      <c r="U63" s="131" t="s">
        <v>1937</v>
      </c>
      <c r="V63" s="131" t="s">
        <v>185</v>
      </c>
      <c r="W63" s="131" t="s">
        <v>2621</v>
      </c>
      <c r="X63" s="5" t="s">
        <v>2612</v>
      </c>
      <c r="Z63" s="260" t="str">
        <f t="shared" si="6"/>
        <v/>
      </c>
      <c r="AA63" s="260" t="str">
        <f t="shared" si="7"/>
        <v>NCBPS22S</v>
      </c>
      <c r="AB63" s="260" t="str">
        <f t="shared" si="8"/>
        <v>SECURE AND SPECIALISED MENTAL HEALTH SERVICES (ADULT) (MEDIUM AND LOW)</v>
      </c>
      <c r="AC63" s="260" t="str">
        <f t="shared" si="9"/>
        <v>NCBPS22SLow Secure Mixed Gender PD</v>
      </c>
      <c r="AD63" s="260" t="str">
        <f t="shared" si="10"/>
        <v>NCBPS22S/LS_MG_PD</v>
      </c>
      <c r="AE63" s="260" t="str">
        <f t="shared" si="11"/>
        <v>Low Secure Mixed Gender PD</v>
      </c>
      <c r="AF63" s="260" t="str">
        <f t="shared" si="1"/>
        <v>OBDS</v>
      </c>
      <c r="AG63" s="260" t="str">
        <f t="shared" si="2"/>
        <v>IPOBD</v>
      </c>
      <c r="AH63" s="260" t="str">
        <f t="shared" si="3"/>
        <v>712</v>
      </c>
      <c r="AI63" s="260" t="str">
        <f t="shared" si="4"/>
        <v/>
      </c>
      <c r="AJ63" s="260" t="str">
        <f t="shared" si="5"/>
        <v/>
      </c>
    </row>
    <row r="64" spans="7:36" ht="45" x14ac:dyDescent="0.25">
      <c r="G64" s="35" t="s">
        <v>1458</v>
      </c>
      <c r="H64" s="26" t="s">
        <v>1469</v>
      </c>
      <c r="I64" s="26" t="s">
        <v>154</v>
      </c>
      <c r="J64" s="26" t="s">
        <v>342</v>
      </c>
      <c r="K64" s="35" t="s">
        <v>341</v>
      </c>
      <c r="L64" s="26" t="s">
        <v>205</v>
      </c>
      <c r="N64" s="40"/>
      <c r="O64" s="40" t="s">
        <v>2612</v>
      </c>
      <c r="P64" s="130" t="s">
        <v>1283</v>
      </c>
      <c r="Q64" s="131" t="s">
        <v>1376</v>
      </c>
      <c r="R64" s="279" t="s">
        <v>1769</v>
      </c>
      <c r="S64" s="130" t="s">
        <v>1420</v>
      </c>
      <c r="T64" s="97" t="s">
        <v>1419</v>
      </c>
      <c r="U64" s="131" t="s">
        <v>1937</v>
      </c>
      <c r="V64" s="131" t="s">
        <v>185</v>
      </c>
      <c r="W64" s="131" t="s">
        <v>2621</v>
      </c>
      <c r="X64" s="5" t="s">
        <v>2612</v>
      </c>
      <c r="Z64" s="260" t="str">
        <f t="shared" si="6"/>
        <v/>
      </c>
      <c r="AA64" s="260" t="str">
        <f t="shared" si="7"/>
        <v>NCBPS22S</v>
      </c>
      <c r="AB64" s="260" t="str">
        <f t="shared" si="8"/>
        <v>SECURE AND SPECIALISED MENTAL HEALTH SERVICES (ADULT) (MEDIUM AND LOW)</v>
      </c>
      <c r="AC64" s="260" t="str">
        <f t="shared" si="9"/>
        <v>NCBPS22SMedium Secure Female ABI</v>
      </c>
      <c r="AD64" s="260" t="str">
        <f t="shared" si="10"/>
        <v>NCBPS22S/MS_F_ABI</v>
      </c>
      <c r="AE64" s="260" t="str">
        <f t="shared" si="11"/>
        <v>Medium Secure Female ABI</v>
      </c>
      <c r="AF64" s="260" t="str">
        <f t="shared" si="1"/>
        <v>OBDS</v>
      </c>
      <c r="AG64" s="260" t="str">
        <f t="shared" si="2"/>
        <v>IPOBD</v>
      </c>
      <c r="AH64" s="260" t="str">
        <f t="shared" si="3"/>
        <v>712</v>
      </c>
      <c r="AI64" s="260" t="str">
        <f t="shared" si="4"/>
        <v/>
      </c>
      <c r="AJ64" s="260" t="str">
        <f t="shared" si="5"/>
        <v/>
      </c>
    </row>
    <row r="65" spans="7:36" ht="45" x14ac:dyDescent="0.25">
      <c r="G65" s="35" t="s">
        <v>281</v>
      </c>
      <c r="H65" s="26" t="s">
        <v>219</v>
      </c>
      <c r="I65" s="26" t="s">
        <v>154</v>
      </c>
      <c r="J65" s="26" t="s">
        <v>1484</v>
      </c>
      <c r="K65" s="35" t="s">
        <v>814</v>
      </c>
      <c r="L65" s="26" t="s">
        <v>205</v>
      </c>
      <c r="N65" s="40"/>
      <c r="O65" s="40" t="s">
        <v>2612</v>
      </c>
      <c r="P65" s="130" t="s">
        <v>1283</v>
      </c>
      <c r="Q65" s="131" t="s">
        <v>1376</v>
      </c>
      <c r="R65" s="279" t="s">
        <v>1770</v>
      </c>
      <c r="S65" s="130" t="s">
        <v>1296</v>
      </c>
      <c r="T65" s="97" t="s">
        <v>25</v>
      </c>
      <c r="U65" s="131" t="s">
        <v>1937</v>
      </c>
      <c r="V65" s="131" t="s">
        <v>185</v>
      </c>
      <c r="W65" s="131" t="s">
        <v>2621</v>
      </c>
      <c r="X65" s="5" t="s">
        <v>2612</v>
      </c>
      <c r="Z65" s="260" t="str">
        <f t="shared" si="6"/>
        <v/>
      </c>
      <c r="AA65" s="260" t="str">
        <f t="shared" si="7"/>
        <v>NCBPS22S</v>
      </c>
      <c r="AB65" s="260" t="str">
        <f t="shared" si="8"/>
        <v>SECURE AND SPECIALISED MENTAL HEALTH SERVICES (ADULT) (MEDIUM AND LOW)</v>
      </c>
      <c r="AC65" s="260" t="str">
        <f t="shared" si="9"/>
        <v>NCBPS22SMedium Secure Female ASD</v>
      </c>
      <c r="AD65" s="260" t="str">
        <f t="shared" si="10"/>
        <v>NCBPS22S/MS_F_ASD</v>
      </c>
      <c r="AE65" s="260" t="str">
        <f t="shared" si="11"/>
        <v>Medium Secure Female ASD</v>
      </c>
      <c r="AF65" s="260" t="str">
        <f t="shared" si="1"/>
        <v>OBDS</v>
      </c>
      <c r="AG65" s="260" t="str">
        <f t="shared" si="2"/>
        <v>IPOBD</v>
      </c>
      <c r="AH65" s="260" t="str">
        <f t="shared" si="3"/>
        <v>712</v>
      </c>
      <c r="AI65" s="260" t="str">
        <f t="shared" si="4"/>
        <v/>
      </c>
      <c r="AJ65" s="260" t="str">
        <f t="shared" si="5"/>
        <v/>
      </c>
    </row>
    <row r="66" spans="7:36" ht="45" x14ac:dyDescent="0.25">
      <c r="G66" s="35" t="s">
        <v>282</v>
      </c>
      <c r="H66" s="26" t="s">
        <v>220</v>
      </c>
      <c r="I66" s="26" t="s">
        <v>154</v>
      </c>
      <c r="J66" s="26" t="s">
        <v>1485</v>
      </c>
      <c r="K66" s="35" t="s">
        <v>345</v>
      </c>
      <c r="L66" s="26" t="s">
        <v>205</v>
      </c>
      <c r="N66" s="40"/>
      <c r="O66" s="40" t="s">
        <v>2612</v>
      </c>
      <c r="P66" s="130" t="s">
        <v>1283</v>
      </c>
      <c r="Q66" s="131" t="s">
        <v>1376</v>
      </c>
      <c r="R66" s="279" t="s">
        <v>1771</v>
      </c>
      <c r="S66" s="130" t="s">
        <v>1297</v>
      </c>
      <c r="T66" s="97" t="s">
        <v>24</v>
      </c>
      <c r="U66" s="131" t="s">
        <v>1937</v>
      </c>
      <c r="V66" s="131" t="s">
        <v>185</v>
      </c>
      <c r="W66" s="131" t="s">
        <v>2621</v>
      </c>
      <c r="X66" s="5" t="s">
        <v>2612</v>
      </c>
      <c r="Z66" s="260" t="str">
        <f t="shared" si="6"/>
        <v/>
      </c>
      <c r="AA66" s="260" t="str">
        <f t="shared" si="7"/>
        <v>NCBPS22S</v>
      </c>
      <c r="AB66" s="260" t="str">
        <f t="shared" si="8"/>
        <v>SECURE AND SPECIALISED MENTAL HEALTH SERVICES (ADULT) (MEDIUM AND LOW)</v>
      </c>
      <c r="AC66" s="260" t="str">
        <f t="shared" si="9"/>
        <v>NCBPS22SMedium Secure Female LD</v>
      </c>
      <c r="AD66" s="260" t="str">
        <f t="shared" si="10"/>
        <v>NCBPS22S/MS_F_LD</v>
      </c>
      <c r="AE66" s="260" t="str">
        <f t="shared" si="11"/>
        <v>Medium Secure Female LD</v>
      </c>
      <c r="AF66" s="260" t="str">
        <f t="shared" si="1"/>
        <v>OBDS</v>
      </c>
      <c r="AG66" s="260" t="str">
        <f t="shared" si="2"/>
        <v>IPOBD</v>
      </c>
      <c r="AH66" s="260" t="str">
        <f t="shared" si="3"/>
        <v>712</v>
      </c>
      <c r="AI66" s="260" t="str">
        <f t="shared" si="4"/>
        <v/>
      </c>
      <c r="AJ66" s="260" t="str">
        <f t="shared" si="5"/>
        <v/>
      </c>
    </row>
    <row r="67" spans="7:36" ht="45" x14ac:dyDescent="0.25">
      <c r="G67" s="35" t="s">
        <v>321</v>
      </c>
      <c r="H67" s="26" t="s">
        <v>264</v>
      </c>
      <c r="I67" s="26" t="s">
        <v>153</v>
      </c>
      <c r="J67" s="26" t="s">
        <v>347</v>
      </c>
      <c r="K67" s="35" t="s">
        <v>346</v>
      </c>
      <c r="L67" s="26" t="s">
        <v>205</v>
      </c>
      <c r="N67" s="40"/>
      <c r="O67" s="40" t="s">
        <v>2612</v>
      </c>
      <c r="P67" s="130" t="s">
        <v>1283</v>
      </c>
      <c r="Q67" s="131" t="s">
        <v>1376</v>
      </c>
      <c r="R67" s="279" t="s">
        <v>1772</v>
      </c>
      <c r="S67" s="130" t="s">
        <v>1298</v>
      </c>
      <c r="T67" s="97" t="s">
        <v>23</v>
      </c>
      <c r="U67" s="131" t="s">
        <v>1937</v>
      </c>
      <c r="V67" s="131" t="s">
        <v>185</v>
      </c>
      <c r="W67" s="131" t="s">
        <v>2621</v>
      </c>
      <c r="X67" s="5" t="s">
        <v>2612</v>
      </c>
      <c r="Z67" s="260" t="str">
        <f t="shared" si="6"/>
        <v/>
      </c>
      <c r="AA67" s="260" t="str">
        <f t="shared" si="7"/>
        <v>NCBPS22S</v>
      </c>
      <c r="AB67" s="260" t="str">
        <f t="shared" si="8"/>
        <v>SECURE AND SPECIALISED MENTAL HEALTH SERVICES (ADULT) (MEDIUM AND LOW)</v>
      </c>
      <c r="AC67" s="260" t="str">
        <f t="shared" si="9"/>
        <v>NCBPS22SMedium Secure Female MI</v>
      </c>
      <c r="AD67" s="260" t="str">
        <f t="shared" si="10"/>
        <v>NCBPS22S/MS_F_MI</v>
      </c>
      <c r="AE67" s="260" t="str">
        <f t="shared" si="11"/>
        <v>Medium Secure Female MI</v>
      </c>
      <c r="AF67" s="260" t="str">
        <f t="shared" si="1"/>
        <v>OBDS</v>
      </c>
      <c r="AG67" s="260" t="str">
        <f t="shared" si="2"/>
        <v>IPOBD</v>
      </c>
      <c r="AH67" s="260" t="str">
        <f t="shared" si="3"/>
        <v>712</v>
      </c>
      <c r="AI67" s="260" t="str">
        <f t="shared" si="4"/>
        <v/>
      </c>
      <c r="AJ67" s="260" t="str">
        <f t="shared" si="5"/>
        <v/>
      </c>
    </row>
    <row r="68" spans="7:36" ht="45" x14ac:dyDescent="0.25">
      <c r="G68" s="35" t="s">
        <v>287</v>
      </c>
      <c r="H68" s="26" t="s">
        <v>225</v>
      </c>
      <c r="I68" s="26" t="s">
        <v>153</v>
      </c>
      <c r="J68" s="26" t="s">
        <v>801</v>
      </c>
      <c r="K68" s="35" t="s">
        <v>815</v>
      </c>
      <c r="L68" s="26" t="s">
        <v>205</v>
      </c>
      <c r="N68" s="40"/>
      <c r="O68" s="40" t="s">
        <v>2612</v>
      </c>
      <c r="P68" s="130" t="s">
        <v>1283</v>
      </c>
      <c r="Q68" s="131" t="s">
        <v>1376</v>
      </c>
      <c r="R68" s="279" t="s">
        <v>1773</v>
      </c>
      <c r="S68" s="130" t="s">
        <v>1355</v>
      </c>
      <c r="T68" s="97" t="s">
        <v>1356</v>
      </c>
      <c r="U68" s="131" t="s">
        <v>1937</v>
      </c>
      <c r="V68" s="131" t="s">
        <v>185</v>
      </c>
      <c r="W68" s="131" t="s">
        <v>2621</v>
      </c>
      <c r="X68" s="5" t="s">
        <v>2612</v>
      </c>
      <c r="Z68" s="260" t="str">
        <f t="shared" si="6"/>
        <v/>
      </c>
      <c r="AA68" s="260" t="str">
        <f t="shared" si="7"/>
        <v>NCBPS22S</v>
      </c>
      <c r="AB68" s="260" t="str">
        <f t="shared" si="8"/>
        <v>SECURE AND SPECIALISED MENTAL HEALTH SERVICES (ADULT) (MEDIUM AND LOW)</v>
      </c>
      <c r="AC68" s="260" t="str">
        <f t="shared" si="9"/>
        <v>NCBPS22SMedium Secure Female PD</v>
      </c>
      <c r="AD68" s="260" t="str">
        <f t="shared" si="10"/>
        <v>NCBPS22S/MS_F_PD</v>
      </c>
      <c r="AE68" s="260" t="str">
        <f t="shared" si="11"/>
        <v>Medium Secure Female PD</v>
      </c>
      <c r="AF68" s="260" t="str">
        <f t="shared" si="1"/>
        <v>OBDS</v>
      </c>
      <c r="AG68" s="260" t="str">
        <f t="shared" si="2"/>
        <v>IPOBD</v>
      </c>
      <c r="AH68" s="260" t="str">
        <f t="shared" si="3"/>
        <v>712</v>
      </c>
      <c r="AI68" s="260" t="str">
        <f t="shared" si="4"/>
        <v/>
      </c>
      <c r="AJ68" s="260" t="str">
        <f t="shared" si="5"/>
        <v/>
      </c>
    </row>
    <row r="69" spans="7:36" ht="45" x14ac:dyDescent="0.25">
      <c r="G69" s="35" t="s">
        <v>328</v>
      </c>
      <c r="H69" s="26" t="s">
        <v>274</v>
      </c>
      <c r="I69" s="26" t="s">
        <v>153</v>
      </c>
      <c r="J69" s="26" t="s">
        <v>802</v>
      </c>
      <c r="K69" s="35" t="s">
        <v>816</v>
      </c>
      <c r="L69" s="26" t="s">
        <v>205</v>
      </c>
      <c r="N69" s="40"/>
      <c r="O69" s="40" t="s">
        <v>2612</v>
      </c>
      <c r="P69" s="130" t="s">
        <v>1283</v>
      </c>
      <c r="Q69" s="131" t="s">
        <v>1376</v>
      </c>
      <c r="R69" s="279" t="s">
        <v>1774</v>
      </c>
      <c r="S69" s="130" t="s">
        <v>1299</v>
      </c>
      <c r="T69" s="97" t="s">
        <v>1241</v>
      </c>
      <c r="U69" s="131" t="s">
        <v>1937</v>
      </c>
      <c r="V69" s="131" t="s">
        <v>185</v>
      </c>
      <c r="W69" s="131" t="s">
        <v>2621</v>
      </c>
      <c r="X69" s="5" t="s">
        <v>2612</v>
      </c>
      <c r="Z69" s="260" t="str">
        <f t="shared" si="6"/>
        <v/>
      </c>
      <c r="AA69" s="260" t="str">
        <f t="shared" si="7"/>
        <v>NCBPS22S</v>
      </c>
      <c r="AB69" s="260" t="str">
        <f t="shared" si="8"/>
        <v>SECURE AND SPECIALISED MENTAL HEALTH SERVICES (ADULT) (MEDIUM AND LOW)</v>
      </c>
      <c r="AC69" s="260" t="str">
        <f t="shared" si="9"/>
        <v>NCBPS22SMedium Secure Female WEMS - Pilot</v>
      </c>
      <c r="AD69" s="260" t="str">
        <f t="shared" si="10"/>
        <v>NCBPS22S/MS_F_WEMS</v>
      </c>
      <c r="AE69" s="260" t="str">
        <f t="shared" si="11"/>
        <v>Medium Secure Female WEMS - Pilot</v>
      </c>
      <c r="AF69" s="260" t="str">
        <f t="shared" si="1"/>
        <v>OBDS</v>
      </c>
      <c r="AG69" s="260" t="str">
        <f t="shared" si="2"/>
        <v>IPOBD</v>
      </c>
      <c r="AH69" s="260" t="str">
        <f t="shared" si="3"/>
        <v>712</v>
      </c>
      <c r="AI69" s="260" t="str">
        <f t="shared" si="4"/>
        <v/>
      </c>
      <c r="AJ69" s="260" t="str">
        <f t="shared" si="5"/>
        <v/>
      </c>
    </row>
    <row r="70" spans="7:36" ht="45" x14ac:dyDescent="0.25">
      <c r="G70" s="35" t="s">
        <v>290</v>
      </c>
      <c r="H70" s="26" t="s">
        <v>228</v>
      </c>
      <c r="I70" s="26" t="s">
        <v>153</v>
      </c>
      <c r="J70" s="26" t="s">
        <v>1486</v>
      </c>
      <c r="K70" s="35" t="s">
        <v>340</v>
      </c>
      <c r="L70" s="26" t="s">
        <v>205</v>
      </c>
      <c r="N70" s="40"/>
      <c r="O70" s="40" t="s">
        <v>2612</v>
      </c>
      <c r="P70" s="130" t="s">
        <v>1283</v>
      </c>
      <c r="Q70" s="131" t="s">
        <v>1376</v>
      </c>
      <c r="R70" s="279" t="s">
        <v>1775</v>
      </c>
      <c r="S70" s="130" t="s">
        <v>1353</v>
      </c>
      <c r="T70" s="97" t="s">
        <v>1354</v>
      </c>
      <c r="U70" s="131" t="s">
        <v>1937</v>
      </c>
      <c r="V70" s="131" t="s">
        <v>185</v>
      </c>
      <c r="W70" s="131" t="s">
        <v>2621</v>
      </c>
      <c r="X70" s="5" t="s">
        <v>2612</v>
      </c>
      <c r="Z70" s="260" t="str">
        <f t="shared" si="6"/>
        <v/>
      </c>
      <c r="AA70" s="260" t="str">
        <f t="shared" si="7"/>
        <v>NCBPS22S</v>
      </c>
      <c r="AB70" s="260" t="str">
        <f t="shared" si="8"/>
        <v>SECURE AND SPECIALISED MENTAL HEALTH SERVICES (ADULT) (MEDIUM AND LOW)</v>
      </c>
      <c r="AC70" s="260" t="str">
        <f t="shared" si="9"/>
        <v>NCBPS22SMedium Secure Male ABI</v>
      </c>
      <c r="AD70" s="260" t="str">
        <f t="shared" si="10"/>
        <v>NCBPS22S/MS_M_ABI</v>
      </c>
      <c r="AE70" s="260" t="str">
        <f t="shared" si="11"/>
        <v>Medium Secure Male ABI</v>
      </c>
      <c r="AF70" s="260" t="str">
        <f t="shared" ref="AF70:AF133" si="12">TRIM(U70)</f>
        <v>OBDS</v>
      </c>
      <c r="AG70" s="260" t="str">
        <f t="shared" ref="AG70:AG133" si="13">TRIM(V70)</f>
        <v>IPOBD</v>
      </c>
      <c r="AH70" s="260" t="str">
        <f t="shared" ref="AH70:AH133" si="14">TRIM(W70)</f>
        <v>712</v>
      </c>
      <c r="AI70" s="260" t="str">
        <f t="shared" ref="AI70:AI133" si="15">TRIM(X70)</f>
        <v/>
      </c>
      <c r="AJ70" s="260" t="str">
        <f t="shared" ref="AJ70:AJ133" si="16">TRIM(Y70)</f>
        <v/>
      </c>
    </row>
    <row r="71" spans="7:36" ht="45" x14ac:dyDescent="0.25">
      <c r="G71" s="35" t="s">
        <v>307</v>
      </c>
      <c r="H71" s="26" t="s">
        <v>250</v>
      </c>
      <c r="I71" s="26" t="s">
        <v>153</v>
      </c>
      <c r="J71" s="26" t="s">
        <v>1487</v>
      </c>
      <c r="K71" s="35" t="s">
        <v>348</v>
      </c>
      <c r="L71" s="26" t="s">
        <v>205</v>
      </c>
      <c r="N71" s="40"/>
      <c r="O71" s="40" t="s">
        <v>2612</v>
      </c>
      <c r="P71" s="130" t="s">
        <v>1283</v>
      </c>
      <c r="Q71" s="131" t="s">
        <v>1376</v>
      </c>
      <c r="R71" s="279" t="s">
        <v>1776</v>
      </c>
      <c r="S71" s="130" t="s">
        <v>1300</v>
      </c>
      <c r="T71" s="97" t="s">
        <v>22</v>
      </c>
      <c r="U71" s="131" t="s">
        <v>1937</v>
      </c>
      <c r="V71" s="131" t="s">
        <v>185</v>
      </c>
      <c r="W71" s="131" t="s">
        <v>2621</v>
      </c>
      <c r="X71" s="5" t="s">
        <v>2612</v>
      </c>
      <c r="Z71" s="260" t="str">
        <f t="shared" ref="Z71:Z134" si="17">TRIM(O71)</f>
        <v/>
      </c>
      <c r="AA71" s="260" t="str">
        <f t="shared" ref="AA71:AA134" si="18">TRIM(P71)</f>
        <v>NCBPS22S</v>
      </c>
      <c r="AB71" s="260" t="str">
        <f t="shared" ref="AB71:AB134" si="19">TRIM(Q71)</f>
        <v>SECURE AND SPECIALISED MENTAL HEALTH SERVICES (ADULT) (MEDIUM AND LOW)</v>
      </c>
      <c r="AC71" s="260" t="str">
        <f t="shared" ref="AC71:AC134" si="20">TRIM(R71)</f>
        <v>NCBPS22SMedium Secure Male ASD</v>
      </c>
      <c r="AD71" s="260" t="str">
        <f t="shared" ref="AD71:AD134" si="21">TRIM(S71)</f>
        <v>NCBPS22S/MS_M_ASD</v>
      </c>
      <c r="AE71" s="260" t="str">
        <f t="shared" ref="AE71:AE134" si="22">TRIM(T71)</f>
        <v>Medium Secure Male ASD</v>
      </c>
      <c r="AF71" s="260" t="str">
        <f t="shared" si="12"/>
        <v>OBDS</v>
      </c>
      <c r="AG71" s="260" t="str">
        <f t="shared" si="13"/>
        <v>IPOBD</v>
      </c>
      <c r="AH71" s="260" t="str">
        <f t="shared" si="14"/>
        <v>712</v>
      </c>
      <c r="AI71" s="260" t="str">
        <f t="shared" si="15"/>
        <v/>
      </c>
      <c r="AJ71" s="260" t="str">
        <f t="shared" si="16"/>
        <v/>
      </c>
    </row>
    <row r="72" spans="7:36" ht="45" x14ac:dyDescent="0.25">
      <c r="G72" s="35" t="s">
        <v>301</v>
      </c>
      <c r="H72" s="26" t="s">
        <v>241</v>
      </c>
      <c r="I72" s="26" t="s">
        <v>153</v>
      </c>
      <c r="J72" s="26" t="s">
        <v>1488</v>
      </c>
      <c r="K72" s="35" t="s">
        <v>343</v>
      </c>
      <c r="L72" s="26" t="s">
        <v>205</v>
      </c>
      <c r="N72" s="40"/>
      <c r="O72" s="40" t="s">
        <v>2612</v>
      </c>
      <c r="P72" s="130" t="s">
        <v>1283</v>
      </c>
      <c r="Q72" s="131" t="s">
        <v>1376</v>
      </c>
      <c r="R72" s="279" t="s">
        <v>1777</v>
      </c>
      <c r="S72" s="130" t="s">
        <v>1894</v>
      </c>
      <c r="T72" s="97" t="s">
        <v>1370</v>
      </c>
      <c r="U72" s="131" t="s">
        <v>1937</v>
      </c>
      <c r="V72" s="131" t="s">
        <v>185</v>
      </c>
      <c r="W72" s="131" t="s">
        <v>2621</v>
      </c>
      <c r="X72" s="5" t="s">
        <v>2612</v>
      </c>
      <c r="Z72" s="260" t="str">
        <f t="shared" si="17"/>
        <v/>
      </c>
      <c r="AA72" s="260" t="str">
        <f t="shared" si="18"/>
        <v>NCBPS22S</v>
      </c>
      <c r="AB72" s="260" t="str">
        <f t="shared" si="19"/>
        <v>SECURE AND SPECIALISED MENTAL HEALTH SERVICES (ADULT) (MEDIUM AND LOW)</v>
      </c>
      <c r="AC72" s="260" t="str">
        <f t="shared" si="20"/>
        <v>NCBPS22SMedium Secure Male Deaf</v>
      </c>
      <c r="AD72" s="260" t="str">
        <f t="shared" si="21"/>
        <v>NCBPS22S/MS_M_DEAF</v>
      </c>
      <c r="AE72" s="260" t="str">
        <f t="shared" si="22"/>
        <v>Medium Secure Male Deaf</v>
      </c>
      <c r="AF72" s="260" t="str">
        <f t="shared" si="12"/>
        <v>OBDS</v>
      </c>
      <c r="AG72" s="260" t="str">
        <f t="shared" si="13"/>
        <v>IPOBD</v>
      </c>
      <c r="AH72" s="260" t="str">
        <f t="shared" si="14"/>
        <v>712</v>
      </c>
      <c r="AI72" s="260" t="str">
        <f t="shared" si="15"/>
        <v/>
      </c>
      <c r="AJ72" s="260" t="str">
        <f t="shared" si="16"/>
        <v/>
      </c>
    </row>
    <row r="73" spans="7:36" ht="45" x14ac:dyDescent="0.25">
      <c r="G73" s="35" t="s">
        <v>322</v>
      </c>
      <c r="H73" s="26" t="s">
        <v>265</v>
      </c>
      <c r="I73" s="26" t="s">
        <v>153</v>
      </c>
      <c r="J73" s="26" t="s">
        <v>1539</v>
      </c>
      <c r="K73" s="35" t="s">
        <v>827</v>
      </c>
      <c r="L73" s="26" t="s">
        <v>202</v>
      </c>
      <c r="N73" s="40"/>
      <c r="O73" s="40" t="s">
        <v>2612</v>
      </c>
      <c r="P73" s="130" t="s">
        <v>1283</v>
      </c>
      <c r="Q73" s="131" t="s">
        <v>1376</v>
      </c>
      <c r="R73" s="279" t="s">
        <v>1778</v>
      </c>
      <c r="S73" s="130" t="s">
        <v>1301</v>
      </c>
      <c r="T73" s="97" t="s">
        <v>20</v>
      </c>
      <c r="U73" s="131" t="s">
        <v>1937</v>
      </c>
      <c r="V73" s="131" t="s">
        <v>185</v>
      </c>
      <c r="W73" s="131" t="s">
        <v>2621</v>
      </c>
      <c r="X73" s="5" t="s">
        <v>2612</v>
      </c>
      <c r="Z73" s="260" t="str">
        <f t="shared" si="17"/>
        <v/>
      </c>
      <c r="AA73" s="260" t="str">
        <f t="shared" si="18"/>
        <v>NCBPS22S</v>
      </c>
      <c r="AB73" s="260" t="str">
        <f t="shared" si="19"/>
        <v>SECURE AND SPECIALISED MENTAL HEALTH SERVICES (ADULT) (MEDIUM AND LOW)</v>
      </c>
      <c r="AC73" s="260" t="str">
        <f t="shared" si="20"/>
        <v>NCBPS22SMedium Secure Male LD</v>
      </c>
      <c r="AD73" s="260" t="str">
        <f t="shared" si="21"/>
        <v>NCBPS22S/MS_M_LD</v>
      </c>
      <c r="AE73" s="260" t="str">
        <f t="shared" si="22"/>
        <v>Medium Secure Male LD</v>
      </c>
      <c r="AF73" s="260" t="str">
        <f t="shared" si="12"/>
        <v>OBDS</v>
      </c>
      <c r="AG73" s="260" t="str">
        <f t="shared" si="13"/>
        <v>IPOBD</v>
      </c>
      <c r="AH73" s="260" t="str">
        <f t="shared" si="14"/>
        <v>712</v>
      </c>
      <c r="AI73" s="260" t="str">
        <f t="shared" si="15"/>
        <v/>
      </c>
      <c r="AJ73" s="260" t="str">
        <f t="shared" si="16"/>
        <v/>
      </c>
    </row>
    <row r="74" spans="7:36" ht="45" x14ac:dyDescent="0.25">
      <c r="G74" s="35" t="s">
        <v>310</v>
      </c>
      <c r="H74" s="26" t="s">
        <v>253</v>
      </c>
      <c r="I74" s="26" t="s">
        <v>153</v>
      </c>
      <c r="J74" s="26" t="s">
        <v>478</v>
      </c>
      <c r="K74" s="35" t="s">
        <v>477</v>
      </c>
      <c r="L74" s="26" t="s">
        <v>209</v>
      </c>
      <c r="N74" s="40"/>
      <c r="O74" s="40" t="s">
        <v>2612</v>
      </c>
      <c r="P74" s="130" t="s">
        <v>1283</v>
      </c>
      <c r="Q74" s="131" t="s">
        <v>1376</v>
      </c>
      <c r="R74" s="279" t="s">
        <v>1779</v>
      </c>
      <c r="S74" s="130" t="s">
        <v>1302</v>
      </c>
      <c r="T74" s="97" t="s">
        <v>19</v>
      </c>
      <c r="U74" s="131" t="s">
        <v>1937</v>
      </c>
      <c r="V74" s="131" t="s">
        <v>185</v>
      </c>
      <c r="W74" s="131" t="s">
        <v>2621</v>
      </c>
      <c r="X74" s="5" t="s">
        <v>2612</v>
      </c>
      <c r="Z74" s="260" t="str">
        <f t="shared" si="17"/>
        <v/>
      </c>
      <c r="AA74" s="260" t="str">
        <f t="shared" si="18"/>
        <v>NCBPS22S</v>
      </c>
      <c r="AB74" s="260" t="str">
        <f t="shared" si="19"/>
        <v>SECURE AND SPECIALISED MENTAL HEALTH SERVICES (ADULT) (MEDIUM AND LOW)</v>
      </c>
      <c r="AC74" s="260" t="str">
        <f t="shared" si="20"/>
        <v>NCBPS22SMedium Secure Male MI</v>
      </c>
      <c r="AD74" s="260" t="str">
        <f t="shared" si="21"/>
        <v>NCBPS22S/MS_M_MI</v>
      </c>
      <c r="AE74" s="260" t="str">
        <f t="shared" si="22"/>
        <v>Medium Secure Male MI</v>
      </c>
      <c r="AF74" s="260" t="str">
        <f t="shared" si="12"/>
        <v>OBDS</v>
      </c>
      <c r="AG74" s="260" t="str">
        <f t="shared" si="13"/>
        <v>IPOBD</v>
      </c>
      <c r="AH74" s="260" t="str">
        <f t="shared" si="14"/>
        <v>712</v>
      </c>
      <c r="AI74" s="260" t="str">
        <f t="shared" si="15"/>
        <v/>
      </c>
      <c r="AJ74" s="260" t="str">
        <f t="shared" si="16"/>
        <v/>
      </c>
    </row>
    <row r="75" spans="7:36" ht="45" x14ac:dyDescent="0.25">
      <c r="G75" s="35" t="s">
        <v>285</v>
      </c>
      <c r="H75" s="26" t="s">
        <v>223</v>
      </c>
      <c r="I75" s="26" t="s">
        <v>154</v>
      </c>
      <c r="J75" s="26" t="s">
        <v>1967</v>
      </c>
      <c r="K75" s="35" t="s">
        <v>1968</v>
      </c>
      <c r="L75" s="26" t="s">
        <v>205</v>
      </c>
      <c r="N75" s="40"/>
      <c r="O75" s="40" t="s">
        <v>2612</v>
      </c>
      <c r="P75" s="130" t="s">
        <v>1283</v>
      </c>
      <c r="Q75" s="131" t="s">
        <v>1376</v>
      </c>
      <c r="R75" s="279" t="s">
        <v>1780</v>
      </c>
      <c r="S75" s="130" t="s">
        <v>1303</v>
      </c>
      <c r="T75" s="97" t="s">
        <v>21</v>
      </c>
      <c r="U75" s="131" t="s">
        <v>1937</v>
      </c>
      <c r="V75" s="131" t="s">
        <v>185</v>
      </c>
      <c r="W75" s="131" t="s">
        <v>2621</v>
      </c>
      <c r="X75" s="5" t="s">
        <v>2612</v>
      </c>
      <c r="Z75" s="260" t="str">
        <f t="shared" si="17"/>
        <v/>
      </c>
      <c r="AA75" s="260" t="str">
        <f t="shared" si="18"/>
        <v>NCBPS22S</v>
      </c>
      <c r="AB75" s="260" t="str">
        <f t="shared" si="19"/>
        <v>SECURE AND SPECIALISED MENTAL HEALTH SERVICES (ADULT) (MEDIUM AND LOW)</v>
      </c>
      <c r="AC75" s="260" t="str">
        <f t="shared" si="20"/>
        <v>NCBPS22SMedium Secure Male PD</v>
      </c>
      <c r="AD75" s="260" t="str">
        <f t="shared" si="21"/>
        <v>NCBPS22S/MS_M_PD</v>
      </c>
      <c r="AE75" s="260" t="str">
        <f t="shared" si="22"/>
        <v>Medium Secure Male PD</v>
      </c>
      <c r="AF75" s="260" t="str">
        <f t="shared" si="12"/>
        <v>OBDS</v>
      </c>
      <c r="AG75" s="260" t="str">
        <f t="shared" si="13"/>
        <v>IPOBD</v>
      </c>
      <c r="AH75" s="260" t="str">
        <f t="shared" si="14"/>
        <v>712</v>
      </c>
      <c r="AI75" s="260" t="str">
        <f t="shared" si="15"/>
        <v/>
      </c>
      <c r="AJ75" s="260" t="str">
        <f t="shared" si="16"/>
        <v/>
      </c>
    </row>
    <row r="76" spans="7:36" ht="45" x14ac:dyDescent="0.25">
      <c r="G76" s="35" t="s">
        <v>276</v>
      </c>
      <c r="H76" s="26" t="s">
        <v>331</v>
      </c>
      <c r="I76" s="26" t="s">
        <v>154</v>
      </c>
      <c r="J76" s="26" t="s">
        <v>1969</v>
      </c>
      <c r="K76" s="35" t="s">
        <v>1970</v>
      </c>
      <c r="L76" s="26" t="s">
        <v>204</v>
      </c>
      <c r="N76" s="40"/>
      <c r="O76" s="40" t="s">
        <v>2612</v>
      </c>
      <c r="P76" s="130" t="s">
        <v>1283</v>
      </c>
      <c r="Q76" s="131" t="s">
        <v>1376</v>
      </c>
      <c r="R76" s="279" t="s">
        <v>1781</v>
      </c>
      <c r="S76" s="130" t="s">
        <v>1304</v>
      </c>
      <c r="T76" s="97" t="s">
        <v>984</v>
      </c>
      <c r="U76" s="131" t="s">
        <v>1937</v>
      </c>
      <c r="V76" s="131" t="s">
        <v>185</v>
      </c>
      <c r="W76" s="131" t="s">
        <v>2621</v>
      </c>
      <c r="X76" s="5" t="s">
        <v>2612</v>
      </c>
      <c r="Z76" s="260" t="str">
        <f t="shared" si="17"/>
        <v/>
      </c>
      <c r="AA76" s="260" t="str">
        <f t="shared" si="18"/>
        <v>NCBPS22S</v>
      </c>
      <c r="AB76" s="260" t="str">
        <f t="shared" si="19"/>
        <v>SECURE AND SPECIALISED MENTAL HEALTH SERVICES (ADULT) (MEDIUM AND LOW)</v>
      </c>
      <c r="AC76" s="260" t="str">
        <f t="shared" si="20"/>
        <v>NCBPS22SMedium Secure Mixed Gender ASD</v>
      </c>
      <c r="AD76" s="260" t="str">
        <f t="shared" si="21"/>
        <v>NCBPS22S/MS_MG_ASD</v>
      </c>
      <c r="AE76" s="260" t="str">
        <f t="shared" si="22"/>
        <v>Medium Secure Mixed Gender ASD</v>
      </c>
      <c r="AF76" s="260" t="str">
        <f t="shared" si="12"/>
        <v>OBDS</v>
      </c>
      <c r="AG76" s="260" t="str">
        <f t="shared" si="13"/>
        <v>IPOBD</v>
      </c>
      <c r="AH76" s="260" t="str">
        <f t="shared" si="14"/>
        <v>712</v>
      </c>
      <c r="AI76" s="260" t="str">
        <f t="shared" si="15"/>
        <v/>
      </c>
      <c r="AJ76" s="260" t="str">
        <f t="shared" si="16"/>
        <v/>
      </c>
    </row>
    <row r="77" spans="7:36" ht="45" x14ac:dyDescent="0.25">
      <c r="G77" s="35" t="s">
        <v>1854</v>
      </c>
      <c r="H77" s="26" t="s">
        <v>1855</v>
      </c>
      <c r="I77" s="26" t="s">
        <v>154</v>
      </c>
      <c r="J77" s="26" t="s">
        <v>1971</v>
      </c>
      <c r="K77" s="35" t="s">
        <v>456</v>
      </c>
      <c r="L77" s="26" t="s">
        <v>210</v>
      </c>
      <c r="N77" s="40"/>
      <c r="O77" s="40" t="s">
        <v>2612</v>
      </c>
      <c r="P77" s="130" t="s">
        <v>1283</v>
      </c>
      <c r="Q77" s="131" t="s">
        <v>1376</v>
      </c>
      <c r="R77" s="279" t="s">
        <v>1782</v>
      </c>
      <c r="S77" s="130" t="s">
        <v>1305</v>
      </c>
      <c r="T77" s="97" t="s">
        <v>986</v>
      </c>
      <c r="U77" s="131" t="s">
        <v>1937</v>
      </c>
      <c r="V77" s="131" t="s">
        <v>185</v>
      </c>
      <c r="W77" s="131" t="s">
        <v>2621</v>
      </c>
      <c r="X77" s="5" t="s">
        <v>2612</v>
      </c>
      <c r="Z77" s="260" t="str">
        <f t="shared" si="17"/>
        <v/>
      </c>
      <c r="AA77" s="260" t="str">
        <f t="shared" si="18"/>
        <v>NCBPS22S</v>
      </c>
      <c r="AB77" s="260" t="str">
        <f t="shared" si="19"/>
        <v>SECURE AND SPECIALISED MENTAL HEALTH SERVICES (ADULT) (MEDIUM AND LOW)</v>
      </c>
      <c r="AC77" s="260" t="str">
        <f t="shared" si="20"/>
        <v>NCBPS22SMedium Secure Mixed Gender LD</v>
      </c>
      <c r="AD77" s="260" t="str">
        <f t="shared" si="21"/>
        <v>NCBPS22S/MS_MG_LD</v>
      </c>
      <c r="AE77" s="260" t="str">
        <f t="shared" si="22"/>
        <v>Medium Secure Mixed Gender LD</v>
      </c>
      <c r="AF77" s="260" t="str">
        <f t="shared" si="12"/>
        <v>OBDS</v>
      </c>
      <c r="AG77" s="260" t="str">
        <f t="shared" si="13"/>
        <v>IPOBD</v>
      </c>
      <c r="AH77" s="260" t="str">
        <f t="shared" si="14"/>
        <v>712</v>
      </c>
      <c r="AI77" s="260" t="str">
        <f t="shared" si="15"/>
        <v/>
      </c>
      <c r="AJ77" s="260" t="str">
        <f t="shared" si="16"/>
        <v/>
      </c>
    </row>
    <row r="78" spans="7:36" ht="45" x14ac:dyDescent="0.25">
      <c r="G78" s="35" t="s">
        <v>1441</v>
      </c>
      <c r="H78" s="26" t="s">
        <v>1464</v>
      </c>
      <c r="I78" s="26" t="s">
        <v>154</v>
      </c>
      <c r="J78" s="26" t="s">
        <v>1514</v>
      </c>
      <c r="K78" s="35" t="s">
        <v>1972</v>
      </c>
      <c r="L78" s="26" t="s">
        <v>205</v>
      </c>
      <c r="N78" s="40"/>
      <c r="O78" s="40" t="s">
        <v>2612</v>
      </c>
      <c r="P78" s="130" t="s">
        <v>1283</v>
      </c>
      <c r="Q78" s="131" t="s">
        <v>1376</v>
      </c>
      <c r="R78" s="279" t="s">
        <v>1783</v>
      </c>
      <c r="S78" s="130" t="s">
        <v>1306</v>
      </c>
      <c r="T78" s="97" t="s">
        <v>988</v>
      </c>
      <c r="U78" s="131" t="s">
        <v>1937</v>
      </c>
      <c r="V78" s="131" t="s">
        <v>185</v>
      </c>
      <c r="W78" s="131" t="s">
        <v>2621</v>
      </c>
      <c r="X78" s="5" t="s">
        <v>2612</v>
      </c>
      <c r="Z78" s="260" t="str">
        <f t="shared" si="17"/>
        <v/>
      </c>
      <c r="AA78" s="260" t="str">
        <f t="shared" si="18"/>
        <v>NCBPS22S</v>
      </c>
      <c r="AB78" s="260" t="str">
        <f t="shared" si="19"/>
        <v>SECURE AND SPECIALISED MENTAL HEALTH SERVICES (ADULT) (MEDIUM AND LOW)</v>
      </c>
      <c r="AC78" s="260" t="str">
        <f t="shared" si="20"/>
        <v>NCBPS22SMedium Secure Mixed Gender MI</v>
      </c>
      <c r="AD78" s="260" t="str">
        <f t="shared" si="21"/>
        <v>NCBPS22S/MS_MG_MI</v>
      </c>
      <c r="AE78" s="260" t="str">
        <f t="shared" si="22"/>
        <v>Medium Secure Mixed Gender MI</v>
      </c>
      <c r="AF78" s="260" t="str">
        <f t="shared" si="12"/>
        <v>OBDS</v>
      </c>
      <c r="AG78" s="260" t="str">
        <f t="shared" si="13"/>
        <v>IPOBD</v>
      </c>
      <c r="AH78" s="260" t="str">
        <f t="shared" si="14"/>
        <v>712</v>
      </c>
      <c r="AI78" s="260" t="str">
        <f t="shared" si="15"/>
        <v/>
      </c>
      <c r="AJ78" s="260" t="str">
        <f t="shared" si="16"/>
        <v/>
      </c>
    </row>
    <row r="79" spans="7:36" ht="45" x14ac:dyDescent="0.25">
      <c r="G79" s="35" t="s">
        <v>1442</v>
      </c>
      <c r="H79" s="26" t="s">
        <v>1995</v>
      </c>
      <c r="I79" s="26" t="s">
        <v>154</v>
      </c>
      <c r="J79" s="26" t="s">
        <v>1564</v>
      </c>
      <c r="K79" s="35" t="s">
        <v>582</v>
      </c>
      <c r="L79" s="26" t="s">
        <v>208</v>
      </c>
      <c r="N79" s="40"/>
      <c r="O79" s="40" t="s">
        <v>2612</v>
      </c>
      <c r="P79" s="130" t="s">
        <v>1283</v>
      </c>
      <c r="Q79" s="131" t="s">
        <v>1376</v>
      </c>
      <c r="R79" s="279" t="s">
        <v>1784</v>
      </c>
      <c r="S79" s="130" t="s">
        <v>1307</v>
      </c>
      <c r="T79" s="97" t="s">
        <v>992</v>
      </c>
      <c r="U79" s="131" t="s">
        <v>1937</v>
      </c>
      <c r="V79" s="131" t="s">
        <v>185</v>
      </c>
      <c r="W79" s="131" t="s">
        <v>2621</v>
      </c>
      <c r="X79" s="5" t="s">
        <v>2612</v>
      </c>
      <c r="Z79" s="260" t="str">
        <f t="shared" si="17"/>
        <v/>
      </c>
      <c r="AA79" s="260" t="str">
        <f t="shared" si="18"/>
        <v>NCBPS22S</v>
      </c>
      <c r="AB79" s="260" t="str">
        <f t="shared" si="19"/>
        <v>SECURE AND SPECIALISED MENTAL HEALTH SERVICES (ADULT) (MEDIUM AND LOW)</v>
      </c>
      <c r="AC79" s="260" t="str">
        <f t="shared" si="20"/>
        <v>NCBPS22SMedium Secure Mixed Gender PD</v>
      </c>
      <c r="AD79" s="260" t="str">
        <f t="shared" si="21"/>
        <v>NCBPS22S/MS_MG_PD</v>
      </c>
      <c r="AE79" s="260" t="str">
        <f t="shared" si="22"/>
        <v>Medium Secure Mixed Gender PD</v>
      </c>
      <c r="AF79" s="260" t="str">
        <f t="shared" si="12"/>
        <v>OBDS</v>
      </c>
      <c r="AG79" s="260" t="str">
        <f t="shared" si="13"/>
        <v>IPOBD</v>
      </c>
      <c r="AH79" s="260" t="str">
        <f t="shared" si="14"/>
        <v>712</v>
      </c>
      <c r="AI79" s="260" t="str">
        <f t="shared" si="15"/>
        <v/>
      </c>
      <c r="AJ79" s="260" t="str">
        <f t="shared" si="16"/>
        <v/>
      </c>
    </row>
    <row r="80" spans="7:36" ht="45" x14ac:dyDescent="0.25">
      <c r="G80" s="35" t="s">
        <v>1443</v>
      </c>
      <c r="H80" s="26" t="s">
        <v>1465</v>
      </c>
      <c r="I80" s="26" t="s">
        <v>153</v>
      </c>
      <c r="J80" s="26" t="s">
        <v>1583</v>
      </c>
      <c r="K80" s="35" t="s">
        <v>1639</v>
      </c>
      <c r="L80" s="26" t="s">
        <v>205</v>
      </c>
      <c r="N80" s="40"/>
      <c r="O80" s="40" t="s">
        <v>2612</v>
      </c>
      <c r="P80" s="130" t="s">
        <v>1283</v>
      </c>
      <c r="Q80" s="131" t="s">
        <v>1376</v>
      </c>
      <c r="R80" s="279" t="s">
        <v>1785</v>
      </c>
      <c r="S80" s="130" t="s">
        <v>1895</v>
      </c>
      <c r="T80" s="97" t="s">
        <v>1332</v>
      </c>
      <c r="U80" s="131" t="s">
        <v>1936</v>
      </c>
      <c r="V80" s="131" t="s">
        <v>183</v>
      </c>
      <c r="W80" s="131" t="s">
        <v>2621</v>
      </c>
      <c r="X80" s="5" t="s">
        <v>2612</v>
      </c>
      <c r="Z80" s="260" t="str">
        <f t="shared" si="17"/>
        <v/>
      </c>
      <c r="AA80" s="260" t="str">
        <f t="shared" si="18"/>
        <v>NCBPS22S</v>
      </c>
      <c r="AB80" s="260" t="str">
        <f t="shared" si="19"/>
        <v>SECURE AND SPECIALISED MENTAL HEALTH SERVICES (ADULT) (MEDIUM AND LOW)</v>
      </c>
      <c r="AC80" s="260" t="str">
        <f t="shared" si="20"/>
        <v>NCBPS22SOutreach - Advice/Liaison</v>
      </c>
      <c r="AD80" s="260" t="str">
        <f t="shared" si="21"/>
        <v>NCBPS22S/OUTREACH_LIAISON</v>
      </c>
      <c r="AE80" s="260" t="str">
        <f t="shared" si="22"/>
        <v>Outreach - Advice/Liaison</v>
      </c>
      <c r="AF80" s="260" t="str">
        <f t="shared" si="12"/>
        <v>CONTACTS</v>
      </c>
      <c r="AG80" s="260" t="str">
        <f t="shared" si="13"/>
        <v>COMM</v>
      </c>
      <c r="AH80" s="260" t="str">
        <f t="shared" si="14"/>
        <v>712</v>
      </c>
      <c r="AI80" s="260" t="str">
        <f t="shared" si="15"/>
        <v/>
      </c>
      <c r="AJ80" s="260" t="str">
        <f t="shared" si="16"/>
        <v/>
      </c>
    </row>
    <row r="81" spans="7:36" ht="45" x14ac:dyDescent="0.25">
      <c r="G81" s="35" t="s">
        <v>1450</v>
      </c>
      <c r="H81" s="26" t="s">
        <v>798</v>
      </c>
      <c r="I81" s="26" t="s">
        <v>154</v>
      </c>
      <c r="J81" s="26" t="s">
        <v>1470</v>
      </c>
      <c r="K81" s="35" t="s">
        <v>1036</v>
      </c>
      <c r="L81" s="26" t="s">
        <v>203</v>
      </c>
      <c r="N81" s="40"/>
      <c r="O81" s="40" t="s">
        <v>2612</v>
      </c>
      <c r="P81" s="130" t="s">
        <v>1283</v>
      </c>
      <c r="Q81" s="131" t="s">
        <v>1376</v>
      </c>
      <c r="R81" s="279" t="s">
        <v>1786</v>
      </c>
      <c r="S81" s="130" t="s">
        <v>1896</v>
      </c>
      <c r="T81" s="97" t="s">
        <v>764</v>
      </c>
      <c r="U81" s="131" t="s">
        <v>1936</v>
      </c>
      <c r="V81" s="131" t="s">
        <v>183</v>
      </c>
      <c r="W81" s="131" t="s">
        <v>2621</v>
      </c>
      <c r="X81" s="5" t="s">
        <v>2612</v>
      </c>
      <c r="Z81" s="260" t="str">
        <f t="shared" si="17"/>
        <v/>
      </c>
      <c r="AA81" s="260" t="str">
        <f t="shared" si="18"/>
        <v>NCBPS22S</v>
      </c>
      <c r="AB81" s="260" t="str">
        <f t="shared" si="19"/>
        <v>SECURE AND SPECIALISED MENTAL HEALTH SERVICES (ADULT) (MEDIUM AND LOW)</v>
      </c>
      <c r="AC81" s="260" t="str">
        <f t="shared" si="20"/>
        <v>NCBPS22SOutreach - Patient Contact</v>
      </c>
      <c r="AD81" s="260" t="str">
        <f t="shared" si="21"/>
        <v>NCBPS22S/OUTREACH_PATIENT</v>
      </c>
      <c r="AE81" s="260" t="str">
        <f t="shared" si="22"/>
        <v>Outreach - Patient Contact</v>
      </c>
      <c r="AF81" s="260" t="str">
        <f t="shared" si="12"/>
        <v>CONTACTS</v>
      </c>
      <c r="AG81" s="260" t="str">
        <f t="shared" si="13"/>
        <v>COMM</v>
      </c>
      <c r="AH81" s="260" t="str">
        <f t="shared" si="14"/>
        <v>712</v>
      </c>
      <c r="AI81" s="260" t="str">
        <f t="shared" si="15"/>
        <v/>
      </c>
      <c r="AJ81" s="260" t="str">
        <f t="shared" si="16"/>
        <v/>
      </c>
    </row>
    <row r="82" spans="7:36" ht="45" x14ac:dyDescent="0.25">
      <c r="G82" s="35" t="s">
        <v>1451</v>
      </c>
      <c r="H82" s="26" t="s">
        <v>799</v>
      </c>
      <c r="I82" s="26" t="s">
        <v>153</v>
      </c>
      <c r="J82" s="26" t="s">
        <v>1532</v>
      </c>
      <c r="K82" s="35" t="s">
        <v>518</v>
      </c>
      <c r="L82" s="26" t="s">
        <v>209</v>
      </c>
      <c r="N82" s="40"/>
      <c r="O82" s="40" t="s">
        <v>2612</v>
      </c>
      <c r="P82" s="130" t="s">
        <v>1283</v>
      </c>
      <c r="Q82" s="131" t="s">
        <v>1376</v>
      </c>
      <c r="R82" s="279" t="s">
        <v>1787</v>
      </c>
      <c r="S82" s="130" t="s">
        <v>1423</v>
      </c>
      <c r="T82" s="97" t="s">
        <v>1424</v>
      </c>
      <c r="U82" s="131" t="s">
        <v>1937</v>
      </c>
      <c r="V82" s="131" t="s">
        <v>185</v>
      </c>
      <c r="W82" s="131" t="s">
        <v>2621</v>
      </c>
      <c r="X82" s="5" t="s">
        <v>2612</v>
      </c>
      <c r="Z82" s="260" t="str">
        <f t="shared" si="17"/>
        <v/>
      </c>
      <c r="AA82" s="260" t="str">
        <f t="shared" si="18"/>
        <v>NCBPS22S</v>
      </c>
      <c r="AB82" s="260" t="str">
        <f t="shared" si="19"/>
        <v>SECURE AND SPECIALISED MENTAL HEALTH SERVICES (ADULT) (MEDIUM AND LOW)</v>
      </c>
      <c r="AC82" s="260" t="str">
        <f t="shared" si="20"/>
        <v>NCBPS22SStep Down from Secure Female MI</v>
      </c>
      <c r="AD82" s="260" t="str">
        <f t="shared" si="21"/>
        <v>NCBPS22S/SD_F_MI</v>
      </c>
      <c r="AE82" s="260" t="str">
        <f t="shared" si="22"/>
        <v>Step Down from Secure Female MI</v>
      </c>
      <c r="AF82" s="260" t="str">
        <f t="shared" si="12"/>
        <v>OBDS</v>
      </c>
      <c r="AG82" s="260" t="str">
        <f t="shared" si="13"/>
        <v>IPOBD</v>
      </c>
      <c r="AH82" s="260" t="str">
        <f t="shared" si="14"/>
        <v>712</v>
      </c>
      <c r="AI82" s="260" t="str">
        <f t="shared" si="15"/>
        <v/>
      </c>
      <c r="AJ82" s="260" t="str">
        <f t="shared" si="16"/>
        <v/>
      </c>
    </row>
    <row r="83" spans="7:36" ht="45" x14ac:dyDescent="0.25">
      <c r="G83" s="35" t="s">
        <v>317</v>
      </c>
      <c r="H83" s="26" t="s">
        <v>260</v>
      </c>
      <c r="I83" s="26" t="s">
        <v>153</v>
      </c>
      <c r="J83" s="26" t="s">
        <v>804</v>
      </c>
      <c r="K83" s="35" t="s">
        <v>819</v>
      </c>
      <c r="L83" s="26" t="s">
        <v>202</v>
      </c>
      <c r="N83" s="40"/>
      <c r="O83" s="40" t="s">
        <v>2612</v>
      </c>
      <c r="P83" s="130" t="s">
        <v>1283</v>
      </c>
      <c r="Q83" s="131" t="s">
        <v>1376</v>
      </c>
      <c r="R83" s="279" t="s">
        <v>1788</v>
      </c>
      <c r="S83" s="130" t="s">
        <v>1425</v>
      </c>
      <c r="T83" s="97" t="s">
        <v>1426</v>
      </c>
      <c r="U83" s="131" t="s">
        <v>1937</v>
      </c>
      <c r="V83" s="131" t="s">
        <v>185</v>
      </c>
      <c r="W83" s="131" t="s">
        <v>2621</v>
      </c>
      <c r="X83" s="5" t="s">
        <v>2612</v>
      </c>
      <c r="Z83" s="260" t="str">
        <f t="shared" si="17"/>
        <v/>
      </c>
      <c r="AA83" s="260" t="str">
        <f t="shared" si="18"/>
        <v>NCBPS22S</v>
      </c>
      <c r="AB83" s="260" t="str">
        <f t="shared" si="19"/>
        <v>SECURE AND SPECIALISED MENTAL HEALTH SERVICES (ADULT) (MEDIUM AND LOW)</v>
      </c>
      <c r="AC83" s="260" t="str">
        <f t="shared" si="20"/>
        <v>NCBPS22SStep Down from Secure Female LD MI</v>
      </c>
      <c r="AD83" s="260" t="str">
        <f t="shared" si="21"/>
        <v>NCBPS22S/SD_F_LD_MI</v>
      </c>
      <c r="AE83" s="260" t="str">
        <f t="shared" si="22"/>
        <v>Step Down from Secure Female LD MI</v>
      </c>
      <c r="AF83" s="260" t="str">
        <f t="shared" si="12"/>
        <v>OBDS</v>
      </c>
      <c r="AG83" s="260" t="str">
        <f t="shared" si="13"/>
        <v>IPOBD</v>
      </c>
      <c r="AH83" s="260" t="str">
        <f t="shared" si="14"/>
        <v>712</v>
      </c>
      <c r="AI83" s="260" t="str">
        <f t="shared" si="15"/>
        <v/>
      </c>
      <c r="AJ83" s="260" t="str">
        <f t="shared" si="16"/>
        <v/>
      </c>
    </row>
    <row r="84" spans="7:36" ht="45" x14ac:dyDescent="0.25">
      <c r="G84" s="35" t="s">
        <v>318</v>
      </c>
      <c r="H84" s="26" t="s">
        <v>261</v>
      </c>
      <c r="I84" s="26" t="s">
        <v>153</v>
      </c>
      <c r="J84" s="26" t="s">
        <v>1548</v>
      </c>
      <c r="K84" s="35" t="s">
        <v>1176</v>
      </c>
      <c r="L84" s="26" t="s">
        <v>205</v>
      </c>
      <c r="N84" s="40"/>
      <c r="O84" s="40" t="s">
        <v>2612</v>
      </c>
      <c r="P84" s="130" t="s">
        <v>1283</v>
      </c>
      <c r="Q84" s="131" t="s">
        <v>1376</v>
      </c>
      <c r="R84" s="279" t="s">
        <v>1953</v>
      </c>
      <c r="S84" s="130" t="s">
        <v>1849</v>
      </c>
      <c r="T84" s="97" t="s">
        <v>1848</v>
      </c>
      <c r="U84" s="131" t="s">
        <v>1937</v>
      </c>
      <c r="V84" s="131" t="s">
        <v>185</v>
      </c>
      <c r="W84" s="131" t="s">
        <v>2621</v>
      </c>
      <c r="X84" s="5" t="s">
        <v>2612</v>
      </c>
      <c r="Z84" s="260" t="str">
        <f t="shared" si="17"/>
        <v/>
      </c>
      <c r="AA84" s="260" t="str">
        <f t="shared" si="18"/>
        <v>NCBPS22S</v>
      </c>
      <c r="AB84" s="260" t="str">
        <f t="shared" si="19"/>
        <v>SECURE AND SPECIALISED MENTAL HEALTH SERVICES (ADULT) (MEDIUM AND LOW)</v>
      </c>
      <c r="AC84" s="260" t="str">
        <f t="shared" si="20"/>
        <v>NCBPS22SStep Down from Secure Male ABI</v>
      </c>
      <c r="AD84" s="260" t="str">
        <f t="shared" si="21"/>
        <v>NCBPS22S/SD_M_ABI</v>
      </c>
      <c r="AE84" s="260" t="str">
        <f t="shared" si="22"/>
        <v>Step Down from Secure Male ABI</v>
      </c>
      <c r="AF84" s="260" t="str">
        <f t="shared" si="12"/>
        <v>OBDS</v>
      </c>
      <c r="AG84" s="260" t="str">
        <f t="shared" si="13"/>
        <v>IPOBD</v>
      </c>
      <c r="AH84" s="260" t="str">
        <f t="shared" si="14"/>
        <v>712</v>
      </c>
      <c r="AI84" s="260" t="str">
        <f t="shared" si="15"/>
        <v/>
      </c>
      <c r="AJ84" s="260" t="str">
        <f t="shared" si="16"/>
        <v/>
      </c>
    </row>
    <row r="85" spans="7:36" ht="45" x14ac:dyDescent="0.25">
      <c r="G85" s="35" t="s">
        <v>284</v>
      </c>
      <c r="H85" s="26" t="s">
        <v>222</v>
      </c>
      <c r="I85" s="26" t="s">
        <v>154</v>
      </c>
      <c r="J85" s="26" t="s">
        <v>1477</v>
      </c>
      <c r="K85" s="35" t="s">
        <v>1594</v>
      </c>
      <c r="L85" s="26" t="s">
        <v>1646</v>
      </c>
      <c r="N85" s="40"/>
      <c r="O85" s="40" t="s">
        <v>2612</v>
      </c>
      <c r="P85" s="130" t="s">
        <v>1283</v>
      </c>
      <c r="Q85" s="131" t="s">
        <v>1376</v>
      </c>
      <c r="R85" s="279" t="s">
        <v>1789</v>
      </c>
      <c r="S85" s="130" t="s">
        <v>1427</v>
      </c>
      <c r="T85" s="97" t="s">
        <v>1428</v>
      </c>
      <c r="U85" s="131" t="s">
        <v>1937</v>
      </c>
      <c r="V85" s="131" t="s">
        <v>185</v>
      </c>
      <c r="W85" s="131" t="s">
        <v>2621</v>
      </c>
      <c r="X85" s="5" t="s">
        <v>2612</v>
      </c>
      <c r="Z85" s="260" t="str">
        <f t="shared" si="17"/>
        <v/>
      </c>
      <c r="AA85" s="260" t="str">
        <f t="shared" si="18"/>
        <v>NCBPS22S</v>
      </c>
      <c r="AB85" s="260" t="str">
        <f t="shared" si="19"/>
        <v>SECURE AND SPECIALISED MENTAL HEALTH SERVICES (ADULT) (MEDIUM AND LOW)</v>
      </c>
      <c r="AC85" s="260" t="str">
        <f t="shared" si="20"/>
        <v>NCBPS22SStep Down from Secure Male MI</v>
      </c>
      <c r="AD85" s="260" t="str">
        <f t="shared" si="21"/>
        <v>NCBPS22S/SD_M_MI</v>
      </c>
      <c r="AE85" s="260" t="str">
        <f t="shared" si="22"/>
        <v>Step Down from Secure Male MI</v>
      </c>
      <c r="AF85" s="260" t="str">
        <f t="shared" si="12"/>
        <v>OBDS</v>
      </c>
      <c r="AG85" s="260" t="str">
        <f t="shared" si="13"/>
        <v>IPOBD</v>
      </c>
      <c r="AH85" s="260" t="str">
        <f t="shared" si="14"/>
        <v>712</v>
      </c>
      <c r="AI85" s="260" t="str">
        <f t="shared" si="15"/>
        <v/>
      </c>
      <c r="AJ85" s="260" t="str">
        <f t="shared" si="16"/>
        <v/>
      </c>
    </row>
    <row r="86" spans="7:36" ht="45" x14ac:dyDescent="0.25">
      <c r="G86" s="35" t="s">
        <v>280</v>
      </c>
      <c r="H86" s="26" t="s">
        <v>1049</v>
      </c>
      <c r="I86" s="26" t="s">
        <v>154</v>
      </c>
      <c r="J86" s="26" t="s">
        <v>1973</v>
      </c>
      <c r="K86" s="35" t="s">
        <v>1974</v>
      </c>
      <c r="L86" s="26" t="s">
        <v>204</v>
      </c>
      <c r="N86" s="40"/>
      <c r="O86" s="40" t="s">
        <v>2612</v>
      </c>
      <c r="P86" s="130" t="s">
        <v>1283</v>
      </c>
      <c r="Q86" s="131" t="s">
        <v>1376</v>
      </c>
      <c r="R86" s="279" t="s">
        <v>1790</v>
      </c>
      <c r="S86" s="130" t="s">
        <v>1429</v>
      </c>
      <c r="T86" s="97" t="s">
        <v>1430</v>
      </c>
      <c r="U86" s="131" t="s">
        <v>1937</v>
      </c>
      <c r="V86" s="131" t="s">
        <v>185</v>
      </c>
      <c r="W86" s="131" t="s">
        <v>2621</v>
      </c>
      <c r="X86" s="5" t="s">
        <v>2612</v>
      </c>
      <c r="Z86" s="260" t="str">
        <f t="shared" si="17"/>
        <v/>
      </c>
      <c r="AA86" s="260" t="str">
        <f t="shared" si="18"/>
        <v>NCBPS22S</v>
      </c>
      <c r="AB86" s="260" t="str">
        <f t="shared" si="19"/>
        <v>SECURE AND SPECIALISED MENTAL HEALTH SERVICES (ADULT) (MEDIUM AND LOW)</v>
      </c>
      <c r="AC86" s="260" t="str">
        <f t="shared" si="20"/>
        <v>NCBPS22SStep Down from Secure Male LD MI</v>
      </c>
      <c r="AD86" s="260" t="str">
        <f t="shared" si="21"/>
        <v>NCBPS22S/SD_M_LD_MI</v>
      </c>
      <c r="AE86" s="260" t="str">
        <f t="shared" si="22"/>
        <v>Step Down from Secure Male LD MI</v>
      </c>
      <c r="AF86" s="260" t="str">
        <f t="shared" si="12"/>
        <v>OBDS</v>
      </c>
      <c r="AG86" s="260" t="str">
        <f t="shared" si="13"/>
        <v>IPOBD</v>
      </c>
      <c r="AH86" s="260" t="str">
        <f t="shared" si="14"/>
        <v>712</v>
      </c>
      <c r="AI86" s="260" t="str">
        <f t="shared" si="15"/>
        <v/>
      </c>
      <c r="AJ86" s="260" t="str">
        <f t="shared" si="16"/>
        <v/>
      </c>
    </row>
    <row r="87" spans="7:36" ht="45" x14ac:dyDescent="0.25">
      <c r="G87" s="35" t="s">
        <v>293</v>
      </c>
      <c r="H87" s="26" t="s">
        <v>231</v>
      </c>
      <c r="I87" s="26" t="s">
        <v>153</v>
      </c>
      <c r="J87" s="26" t="s">
        <v>809</v>
      </c>
      <c r="K87" s="35" t="s">
        <v>822</v>
      </c>
      <c r="L87" s="26" t="s">
        <v>1646</v>
      </c>
      <c r="N87" s="40"/>
      <c r="O87" s="40" t="s">
        <v>2612</v>
      </c>
      <c r="P87" s="130" t="s">
        <v>1283</v>
      </c>
      <c r="Q87" s="131" t="s">
        <v>1376</v>
      </c>
      <c r="R87" s="279" t="s">
        <v>1791</v>
      </c>
      <c r="S87" s="130" t="s">
        <v>1431</v>
      </c>
      <c r="T87" s="97" t="s">
        <v>1432</v>
      </c>
      <c r="U87" s="131" t="s">
        <v>1937</v>
      </c>
      <c r="V87" s="131" t="s">
        <v>185</v>
      </c>
      <c r="W87" s="131" t="s">
        <v>2621</v>
      </c>
      <c r="X87" s="5" t="s">
        <v>2612</v>
      </c>
      <c r="Z87" s="260" t="str">
        <f t="shared" si="17"/>
        <v/>
      </c>
      <c r="AA87" s="260" t="str">
        <f t="shared" si="18"/>
        <v>NCBPS22S</v>
      </c>
      <c r="AB87" s="260" t="str">
        <f t="shared" si="19"/>
        <v>SECURE AND SPECIALISED MENTAL HEALTH SERVICES (ADULT) (MEDIUM AND LOW)</v>
      </c>
      <c r="AC87" s="260" t="str">
        <f t="shared" si="20"/>
        <v>NCBPS22SStep Down from Secure Mixed Gender MI</v>
      </c>
      <c r="AD87" s="260" t="str">
        <f t="shared" si="21"/>
        <v>NCBPS22S/SD_MG_MI</v>
      </c>
      <c r="AE87" s="260" t="str">
        <f t="shared" si="22"/>
        <v>Step Down from Secure Mixed Gender MI</v>
      </c>
      <c r="AF87" s="260" t="str">
        <f t="shared" si="12"/>
        <v>OBDS</v>
      </c>
      <c r="AG87" s="260" t="str">
        <f t="shared" si="13"/>
        <v>IPOBD</v>
      </c>
      <c r="AH87" s="260" t="str">
        <f t="shared" si="14"/>
        <v>712</v>
      </c>
      <c r="AI87" s="260" t="str">
        <f t="shared" si="15"/>
        <v/>
      </c>
      <c r="AJ87" s="260" t="str">
        <f t="shared" si="16"/>
        <v/>
      </c>
    </row>
    <row r="88" spans="7:36" ht="45" x14ac:dyDescent="0.25">
      <c r="G88" s="35" t="s">
        <v>1472</v>
      </c>
      <c r="H88" s="26" t="s">
        <v>800</v>
      </c>
      <c r="I88" s="26" t="s">
        <v>154</v>
      </c>
      <c r="J88" s="26" t="s">
        <v>1560</v>
      </c>
      <c r="K88" s="35" t="s">
        <v>576</v>
      </c>
      <c r="L88" s="26" t="s">
        <v>202</v>
      </c>
      <c r="N88" s="40"/>
      <c r="O88" s="40" t="s">
        <v>2612</v>
      </c>
      <c r="P88" s="130" t="s">
        <v>1283</v>
      </c>
      <c r="Q88" s="131" t="s">
        <v>1376</v>
      </c>
      <c r="R88" s="279" t="s">
        <v>1954</v>
      </c>
      <c r="S88" s="130" t="s">
        <v>2608</v>
      </c>
      <c r="T88" s="97" t="s">
        <v>1866</v>
      </c>
      <c r="U88" s="131" t="s">
        <v>1937</v>
      </c>
      <c r="V88" s="131" t="s">
        <v>185</v>
      </c>
      <c r="W88" s="131" t="s">
        <v>2621</v>
      </c>
      <c r="X88" s="5" t="s">
        <v>2612</v>
      </c>
      <c r="Z88" s="260" t="str">
        <f t="shared" si="17"/>
        <v/>
      </c>
      <c r="AA88" s="260" t="str">
        <f t="shared" si="18"/>
        <v>NCBPS22S</v>
      </c>
      <c r="AB88" s="260" t="str">
        <f t="shared" si="19"/>
        <v>SECURE AND SPECIALISED MENTAL HEALTH SERVICES (ADULT) (MEDIUM AND LOW)</v>
      </c>
      <c r="AC88" s="260" t="str">
        <f t="shared" si="20"/>
        <v>NCBPS22SPilot - Adult Specialised Forensic Community Services</v>
      </c>
      <c r="AD88" s="260" t="str">
        <f t="shared" si="21"/>
        <v>NCBPS22S/PILOT_FADULT</v>
      </c>
      <c r="AE88" s="260" t="str">
        <f t="shared" si="22"/>
        <v>Pilot - Adult Specialised Forensic Community Services</v>
      </c>
      <c r="AF88" s="260" t="str">
        <f t="shared" si="12"/>
        <v>OBDS</v>
      </c>
      <c r="AG88" s="260" t="str">
        <f t="shared" si="13"/>
        <v>IPOBD</v>
      </c>
      <c r="AH88" s="260" t="str">
        <f t="shared" si="14"/>
        <v>712</v>
      </c>
      <c r="AI88" s="260" t="str">
        <f t="shared" si="15"/>
        <v/>
      </c>
      <c r="AJ88" s="260" t="str">
        <f t="shared" si="16"/>
        <v/>
      </c>
    </row>
    <row r="89" spans="7:36" x14ac:dyDescent="0.25">
      <c r="G89" s="35" t="s">
        <v>294</v>
      </c>
      <c r="H89" s="26" t="s">
        <v>232</v>
      </c>
      <c r="I89" s="26" t="s">
        <v>153</v>
      </c>
      <c r="J89" s="26" t="s">
        <v>633</v>
      </c>
      <c r="K89" s="35" t="s">
        <v>632</v>
      </c>
      <c r="L89" s="26" t="s">
        <v>210</v>
      </c>
      <c r="N89" s="40"/>
      <c r="O89" s="40" t="s">
        <v>2612</v>
      </c>
      <c r="P89" s="130" t="s">
        <v>1308</v>
      </c>
      <c r="Q89" s="131" t="s">
        <v>1377</v>
      </c>
      <c r="R89" s="279" t="s">
        <v>1792</v>
      </c>
      <c r="S89" s="130" t="s">
        <v>1435</v>
      </c>
      <c r="T89" s="97" t="s">
        <v>1434</v>
      </c>
      <c r="U89" s="131" t="s">
        <v>1937</v>
      </c>
      <c r="V89" s="131" t="s">
        <v>185</v>
      </c>
      <c r="W89" s="131" t="s">
        <v>2617</v>
      </c>
      <c r="X89" s="5" t="s">
        <v>2612</v>
      </c>
      <c r="Z89" s="260" t="str">
        <f t="shared" si="17"/>
        <v/>
      </c>
      <c r="AA89" s="260" t="str">
        <f t="shared" si="18"/>
        <v>NCBPS22C</v>
      </c>
      <c r="AB89" s="260" t="str">
        <f t="shared" si="19"/>
        <v>TIER 4 CAMHS (MEDIUM SECURE)</v>
      </c>
      <c r="AC89" s="260" t="str">
        <f t="shared" si="20"/>
        <v>NCBPS22CMedium Secure ASD</v>
      </c>
      <c r="AD89" s="260" t="str">
        <f t="shared" si="21"/>
        <v>NCBPS22C/MS_ASD</v>
      </c>
      <c r="AE89" s="260" t="str">
        <f t="shared" si="22"/>
        <v>Medium Secure ASD</v>
      </c>
      <c r="AF89" s="260" t="str">
        <f t="shared" si="12"/>
        <v>OBDS</v>
      </c>
      <c r="AG89" s="260" t="str">
        <f t="shared" si="13"/>
        <v>IPOBD</v>
      </c>
      <c r="AH89" s="260" t="str">
        <f t="shared" si="14"/>
        <v>711</v>
      </c>
      <c r="AI89" s="260" t="str">
        <f t="shared" si="15"/>
        <v/>
      </c>
      <c r="AJ89" s="260" t="str">
        <f t="shared" si="16"/>
        <v/>
      </c>
    </row>
    <row r="90" spans="7:36" x14ac:dyDescent="0.25">
      <c r="G90" s="9"/>
      <c r="H90" s="9"/>
      <c r="I90" s="9"/>
      <c r="J90" s="26" t="s">
        <v>1518</v>
      </c>
      <c r="K90" s="35" t="s">
        <v>1142</v>
      </c>
      <c r="L90" s="26" t="s">
        <v>208</v>
      </c>
      <c r="N90" s="40"/>
      <c r="O90" s="40" t="s">
        <v>2612</v>
      </c>
      <c r="P90" s="130" t="s">
        <v>1308</v>
      </c>
      <c r="Q90" s="131" t="s">
        <v>1377</v>
      </c>
      <c r="R90" s="279" t="s">
        <v>1793</v>
      </c>
      <c r="S90" s="130" t="s">
        <v>1309</v>
      </c>
      <c r="T90" s="97" t="s">
        <v>23</v>
      </c>
      <c r="U90" s="131" t="s">
        <v>1937</v>
      </c>
      <c r="V90" s="131" t="s">
        <v>185</v>
      </c>
      <c r="W90" s="131" t="s">
        <v>2617</v>
      </c>
      <c r="X90" s="5" t="s">
        <v>2612</v>
      </c>
      <c r="Z90" s="260" t="str">
        <f t="shared" si="17"/>
        <v/>
      </c>
      <c r="AA90" s="260" t="str">
        <f t="shared" si="18"/>
        <v>NCBPS22C</v>
      </c>
      <c r="AB90" s="260" t="str">
        <f t="shared" si="19"/>
        <v>TIER 4 CAMHS (MEDIUM SECURE)</v>
      </c>
      <c r="AC90" s="260" t="str">
        <f t="shared" si="20"/>
        <v>NCBPS22CMedium Secure Female MI</v>
      </c>
      <c r="AD90" s="260" t="str">
        <f t="shared" si="21"/>
        <v>NCBPS22C/MS_F_MI</v>
      </c>
      <c r="AE90" s="260" t="str">
        <f t="shared" si="22"/>
        <v>Medium Secure Female MI</v>
      </c>
      <c r="AF90" s="260" t="str">
        <f t="shared" si="12"/>
        <v>OBDS</v>
      </c>
      <c r="AG90" s="260" t="str">
        <f t="shared" si="13"/>
        <v>IPOBD</v>
      </c>
      <c r="AH90" s="260" t="str">
        <f t="shared" si="14"/>
        <v>711</v>
      </c>
      <c r="AI90" s="260" t="str">
        <f t="shared" si="15"/>
        <v/>
      </c>
      <c r="AJ90" s="260" t="str">
        <f t="shared" si="16"/>
        <v/>
      </c>
    </row>
    <row r="91" spans="7:36" x14ac:dyDescent="0.25">
      <c r="G91" s="9"/>
      <c r="H91" s="9"/>
      <c r="I91" s="9"/>
      <c r="J91" s="26" t="s">
        <v>485</v>
      </c>
      <c r="K91" s="35" t="s">
        <v>484</v>
      </c>
      <c r="L91" s="26" t="s">
        <v>202</v>
      </c>
      <c r="N91" s="40"/>
      <c r="O91" s="40" t="s">
        <v>2612</v>
      </c>
      <c r="P91" s="130" t="s">
        <v>1308</v>
      </c>
      <c r="Q91" s="131" t="s">
        <v>1377</v>
      </c>
      <c r="R91" s="279" t="s">
        <v>1794</v>
      </c>
      <c r="S91" s="130" t="s">
        <v>1310</v>
      </c>
      <c r="T91" s="97" t="s">
        <v>136</v>
      </c>
      <c r="U91" s="131" t="s">
        <v>1937</v>
      </c>
      <c r="V91" s="131" t="s">
        <v>185</v>
      </c>
      <c r="W91" s="131" t="s">
        <v>2617</v>
      </c>
      <c r="X91" s="5" t="s">
        <v>2612</v>
      </c>
      <c r="Z91" s="260" t="str">
        <f t="shared" si="17"/>
        <v/>
      </c>
      <c r="AA91" s="260" t="str">
        <f t="shared" si="18"/>
        <v>NCBPS22C</v>
      </c>
      <c r="AB91" s="260" t="str">
        <f t="shared" si="19"/>
        <v>TIER 4 CAMHS (MEDIUM SECURE)</v>
      </c>
      <c r="AC91" s="260" t="str">
        <f t="shared" si="20"/>
        <v>NCBPS22CMedium Secure LD</v>
      </c>
      <c r="AD91" s="260" t="str">
        <f t="shared" si="21"/>
        <v>NCBPS22C/MS_LD</v>
      </c>
      <c r="AE91" s="260" t="str">
        <f t="shared" si="22"/>
        <v>Medium Secure LD</v>
      </c>
      <c r="AF91" s="260" t="str">
        <f t="shared" si="12"/>
        <v>OBDS</v>
      </c>
      <c r="AG91" s="260" t="str">
        <f t="shared" si="13"/>
        <v>IPOBD</v>
      </c>
      <c r="AH91" s="260" t="str">
        <f t="shared" si="14"/>
        <v>711</v>
      </c>
      <c r="AI91" s="260" t="str">
        <f t="shared" si="15"/>
        <v/>
      </c>
      <c r="AJ91" s="260" t="str">
        <f t="shared" si="16"/>
        <v/>
      </c>
    </row>
    <row r="92" spans="7:36" x14ac:dyDescent="0.25">
      <c r="J92" s="26" t="s">
        <v>506</v>
      </c>
      <c r="K92" s="35" t="s">
        <v>505</v>
      </c>
      <c r="L92" s="26" t="s">
        <v>201</v>
      </c>
      <c r="N92" s="40"/>
      <c r="O92" s="40" t="s">
        <v>2612</v>
      </c>
      <c r="P92" s="130" t="s">
        <v>1308</v>
      </c>
      <c r="Q92" s="131" t="s">
        <v>1377</v>
      </c>
      <c r="R92" s="279" t="s">
        <v>1795</v>
      </c>
      <c r="S92" s="130" t="s">
        <v>1311</v>
      </c>
      <c r="T92" s="97" t="s">
        <v>19</v>
      </c>
      <c r="U92" s="131" t="s">
        <v>1937</v>
      </c>
      <c r="V92" s="131" t="s">
        <v>185</v>
      </c>
      <c r="W92" s="131" t="s">
        <v>2617</v>
      </c>
      <c r="X92" s="5" t="s">
        <v>2612</v>
      </c>
      <c r="Z92" s="260" t="str">
        <f t="shared" si="17"/>
        <v/>
      </c>
      <c r="AA92" s="260" t="str">
        <f t="shared" si="18"/>
        <v>NCBPS22C</v>
      </c>
      <c r="AB92" s="260" t="str">
        <f t="shared" si="19"/>
        <v>TIER 4 CAMHS (MEDIUM SECURE)</v>
      </c>
      <c r="AC92" s="260" t="str">
        <f t="shared" si="20"/>
        <v>NCBPS22CMedium Secure Male MI</v>
      </c>
      <c r="AD92" s="260" t="str">
        <f t="shared" si="21"/>
        <v>NCBPS22C/MS_M_MI</v>
      </c>
      <c r="AE92" s="260" t="str">
        <f t="shared" si="22"/>
        <v>Medium Secure Male MI</v>
      </c>
      <c r="AF92" s="260" t="str">
        <f t="shared" si="12"/>
        <v>OBDS</v>
      </c>
      <c r="AG92" s="260" t="str">
        <f t="shared" si="13"/>
        <v>IPOBD</v>
      </c>
      <c r="AH92" s="260" t="str">
        <f t="shared" si="14"/>
        <v>711</v>
      </c>
      <c r="AI92" s="260" t="str">
        <f t="shared" si="15"/>
        <v/>
      </c>
      <c r="AJ92" s="260" t="str">
        <f t="shared" si="16"/>
        <v/>
      </c>
    </row>
    <row r="93" spans="7:36" x14ac:dyDescent="0.25">
      <c r="J93" s="26" t="s">
        <v>552</v>
      </c>
      <c r="K93" s="35" t="s">
        <v>551</v>
      </c>
      <c r="L93" s="26" t="s">
        <v>208</v>
      </c>
      <c r="N93" s="40"/>
      <c r="O93" s="40" t="s">
        <v>2612</v>
      </c>
      <c r="P93" s="130" t="s">
        <v>1308</v>
      </c>
      <c r="Q93" s="131" t="s">
        <v>1377</v>
      </c>
      <c r="R93" s="279" t="s">
        <v>1796</v>
      </c>
      <c r="S93" s="130" t="s">
        <v>1312</v>
      </c>
      <c r="T93" s="97" t="s">
        <v>988</v>
      </c>
      <c r="U93" s="131" t="s">
        <v>1937</v>
      </c>
      <c r="V93" s="131" t="s">
        <v>185</v>
      </c>
      <c r="W93" s="131" t="s">
        <v>2617</v>
      </c>
      <c r="X93" s="5" t="s">
        <v>2612</v>
      </c>
      <c r="Z93" s="260" t="str">
        <f t="shared" si="17"/>
        <v/>
      </c>
      <c r="AA93" s="260" t="str">
        <f t="shared" si="18"/>
        <v>NCBPS22C</v>
      </c>
      <c r="AB93" s="260" t="str">
        <f t="shared" si="19"/>
        <v>TIER 4 CAMHS (MEDIUM SECURE)</v>
      </c>
      <c r="AC93" s="260" t="str">
        <f t="shared" si="20"/>
        <v>NCBPS22CMedium Secure Mixed Gender MI</v>
      </c>
      <c r="AD93" s="260" t="str">
        <f t="shared" si="21"/>
        <v>NCBPS22C/MS_MG_MI</v>
      </c>
      <c r="AE93" s="260" t="str">
        <f t="shared" si="22"/>
        <v>Medium Secure Mixed Gender MI</v>
      </c>
      <c r="AF93" s="260" t="str">
        <f t="shared" si="12"/>
        <v>OBDS</v>
      </c>
      <c r="AG93" s="260" t="str">
        <f t="shared" si="13"/>
        <v>IPOBD</v>
      </c>
      <c r="AH93" s="260" t="str">
        <f t="shared" si="14"/>
        <v>711</v>
      </c>
      <c r="AI93" s="260" t="str">
        <f t="shared" si="15"/>
        <v/>
      </c>
      <c r="AJ93" s="260" t="str">
        <f t="shared" si="16"/>
        <v/>
      </c>
    </row>
    <row r="94" spans="7:36" x14ac:dyDescent="0.25">
      <c r="J94" s="26" t="s">
        <v>1552</v>
      </c>
      <c r="K94" s="35" t="s">
        <v>1192</v>
      </c>
      <c r="L94" s="26" t="s">
        <v>205</v>
      </c>
      <c r="N94" s="40"/>
      <c r="O94" s="40" t="s">
        <v>2612</v>
      </c>
      <c r="P94" s="130" t="s">
        <v>1308</v>
      </c>
      <c r="Q94" s="131" t="s">
        <v>1377</v>
      </c>
      <c r="R94" s="279" t="s">
        <v>1797</v>
      </c>
      <c r="S94" s="130" t="s">
        <v>1898</v>
      </c>
      <c r="T94" s="97" t="s">
        <v>186</v>
      </c>
      <c r="U94" s="131" t="s">
        <v>1936</v>
      </c>
      <c r="V94" s="131" t="s">
        <v>183</v>
      </c>
      <c r="W94" s="131" t="s">
        <v>2617</v>
      </c>
      <c r="X94" s="5" t="s">
        <v>2612</v>
      </c>
      <c r="Z94" s="260" t="str">
        <f t="shared" si="17"/>
        <v/>
      </c>
      <c r="AA94" s="260" t="str">
        <f t="shared" si="18"/>
        <v>NCBPS22C</v>
      </c>
      <c r="AB94" s="260" t="str">
        <f t="shared" si="19"/>
        <v>TIER 4 CAMHS (MEDIUM SECURE)</v>
      </c>
      <c r="AC94" s="260" t="str">
        <f t="shared" si="20"/>
        <v>NCBPS22COutreach</v>
      </c>
      <c r="AD94" s="260" t="str">
        <f t="shared" si="21"/>
        <v>NCBPS22C/OUTREACH</v>
      </c>
      <c r="AE94" s="260" t="str">
        <f t="shared" si="22"/>
        <v>Outreach</v>
      </c>
      <c r="AF94" s="260" t="str">
        <f t="shared" si="12"/>
        <v>CONTACTS</v>
      </c>
      <c r="AG94" s="260" t="str">
        <f t="shared" si="13"/>
        <v>COMM</v>
      </c>
      <c r="AH94" s="260" t="str">
        <f t="shared" si="14"/>
        <v>711</v>
      </c>
      <c r="AI94" s="260" t="str">
        <f t="shared" si="15"/>
        <v/>
      </c>
      <c r="AJ94" s="260" t="str">
        <f t="shared" si="16"/>
        <v/>
      </c>
    </row>
    <row r="95" spans="7:36" ht="45" x14ac:dyDescent="0.25">
      <c r="J95" s="26" t="s">
        <v>1584</v>
      </c>
      <c r="K95" s="35" t="s">
        <v>1640</v>
      </c>
      <c r="L95" s="26" t="s">
        <v>205</v>
      </c>
      <c r="N95" s="40"/>
      <c r="O95" s="40" t="s">
        <v>2612</v>
      </c>
      <c r="P95" s="130" t="s">
        <v>1313</v>
      </c>
      <c r="Q95" s="131" t="s">
        <v>1947</v>
      </c>
      <c r="R95" s="279" t="s">
        <v>1798</v>
      </c>
      <c r="S95" s="130" t="s">
        <v>1899</v>
      </c>
      <c r="T95" s="97" t="s">
        <v>34</v>
      </c>
      <c r="U95" s="131" t="s">
        <v>1936</v>
      </c>
      <c r="V95" s="131" t="s">
        <v>183</v>
      </c>
      <c r="W95" s="131" t="s">
        <v>2616</v>
      </c>
      <c r="X95" s="5" t="s">
        <v>2612</v>
      </c>
      <c r="Z95" s="260" t="str">
        <f t="shared" si="17"/>
        <v/>
      </c>
      <c r="AA95" s="260" t="str">
        <f t="shared" si="18"/>
        <v>NCBPS22F</v>
      </c>
      <c r="AB95" s="260" t="str">
        <f t="shared" si="19"/>
        <v>SEVERE OBSESSIVE COMPULSIVE DISORDER AND BODY DYSMORPHIC DISORDER (ADULT)</v>
      </c>
      <c r="AC95" s="260" t="str">
        <f t="shared" si="20"/>
        <v>NCBPS22FAssessment</v>
      </c>
      <c r="AD95" s="260" t="str">
        <f t="shared" si="21"/>
        <v>NCBPS22F/ASSESS</v>
      </c>
      <c r="AE95" s="260" t="str">
        <f t="shared" si="22"/>
        <v>Assessment</v>
      </c>
      <c r="AF95" s="260" t="str">
        <f t="shared" si="12"/>
        <v>CONTACTS</v>
      </c>
      <c r="AG95" s="260" t="str">
        <f t="shared" si="13"/>
        <v>COMM</v>
      </c>
      <c r="AH95" s="260" t="str">
        <f t="shared" si="14"/>
        <v>710</v>
      </c>
      <c r="AI95" s="260" t="str">
        <f t="shared" si="15"/>
        <v/>
      </c>
      <c r="AJ95" s="260" t="str">
        <f t="shared" si="16"/>
        <v/>
      </c>
    </row>
    <row r="96" spans="7:36" ht="45" x14ac:dyDescent="0.25">
      <c r="J96" s="26" t="s">
        <v>1540</v>
      </c>
      <c r="K96" s="35" t="s">
        <v>1164</v>
      </c>
      <c r="L96" s="26" t="s">
        <v>202</v>
      </c>
      <c r="N96" s="40"/>
      <c r="O96" s="40" t="s">
        <v>2612</v>
      </c>
      <c r="P96" s="130" t="s">
        <v>1313</v>
      </c>
      <c r="Q96" s="131" t="s">
        <v>1947</v>
      </c>
      <c r="R96" s="279" t="s">
        <v>1799</v>
      </c>
      <c r="S96" s="130" t="s">
        <v>1314</v>
      </c>
      <c r="T96" s="97" t="s">
        <v>17</v>
      </c>
      <c r="U96" s="131" t="s">
        <v>1937</v>
      </c>
      <c r="V96" s="131" t="s">
        <v>185</v>
      </c>
      <c r="W96" s="131" t="s">
        <v>2616</v>
      </c>
      <c r="X96" s="5" t="s">
        <v>2612</v>
      </c>
      <c r="Z96" s="260" t="str">
        <f t="shared" si="17"/>
        <v/>
      </c>
      <c r="AA96" s="260" t="str">
        <f t="shared" si="18"/>
        <v>NCBPS22F</v>
      </c>
      <c r="AB96" s="260" t="str">
        <f t="shared" si="19"/>
        <v>SEVERE OBSESSIVE COMPULSIVE DISORDER AND BODY DYSMORPHIC DISORDER (ADULT)</v>
      </c>
      <c r="AC96" s="260" t="str">
        <f t="shared" si="20"/>
        <v>NCBPS22FInpatient</v>
      </c>
      <c r="AD96" s="260" t="str">
        <f t="shared" si="21"/>
        <v>NCBPS22F/IP</v>
      </c>
      <c r="AE96" s="260" t="str">
        <f t="shared" si="22"/>
        <v>Inpatient</v>
      </c>
      <c r="AF96" s="260" t="str">
        <f t="shared" si="12"/>
        <v>OBDS</v>
      </c>
      <c r="AG96" s="260" t="str">
        <f t="shared" si="13"/>
        <v>IPOBD</v>
      </c>
      <c r="AH96" s="260" t="str">
        <f t="shared" si="14"/>
        <v>710</v>
      </c>
      <c r="AI96" s="260" t="str">
        <f t="shared" si="15"/>
        <v/>
      </c>
      <c r="AJ96" s="260" t="str">
        <f t="shared" si="16"/>
        <v/>
      </c>
    </row>
    <row r="97" spans="10:36" ht="45" x14ac:dyDescent="0.25">
      <c r="J97" s="26" t="s">
        <v>635</v>
      </c>
      <c r="K97" s="35" t="s">
        <v>634</v>
      </c>
      <c r="L97" s="26" t="s">
        <v>209</v>
      </c>
      <c r="N97" s="40"/>
      <c r="O97" s="40" t="s">
        <v>2612</v>
      </c>
      <c r="P97" s="130" t="s">
        <v>1313</v>
      </c>
      <c r="Q97" s="131" t="s">
        <v>1947</v>
      </c>
      <c r="R97" s="279" t="s">
        <v>1800</v>
      </c>
      <c r="S97" s="130" t="s">
        <v>1315</v>
      </c>
      <c r="T97" s="97" t="s">
        <v>137</v>
      </c>
      <c r="U97" s="131" t="s">
        <v>1936</v>
      </c>
      <c r="V97" s="131" t="s">
        <v>183</v>
      </c>
      <c r="W97" s="131" t="s">
        <v>2616</v>
      </c>
      <c r="X97" s="5" t="s">
        <v>2612</v>
      </c>
      <c r="Z97" s="260" t="str">
        <f t="shared" si="17"/>
        <v/>
      </c>
      <c r="AA97" s="260" t="str">
        <f t="shared" si="18"/>
        <v>NCBPS22F</v>
      </c>
      <c r="AB97" s="260" t="str">
        <f t="shared" si="19"/>
        <v>SEVERE OBSESSIVE COMPULSIVE DISORDER AND BODY DYSMORPHIC DISORDER (ADULT)</v>
      </c>
      <c r="AC97" s="260" t="str">
        <f t="shared" si="20"/>
        <v>NCBPS22FOutpatient</v>
      </c>
      <c r="AD97" s="260" t="str">
        <f t="shared" si="21"/>
        <v>NCBPS22F/OP</v>
      </c>
      <c r="AE97" s="260" t="str">
        <f t="shared" si="22"/>
        <v>Outpatient</v>
      </c>
      <c r="AF97" s="260" t="str">
        <f t="shared" si="12"/>
        <v>CONTACTS</v>
      </c>
      <c r="AG97" s="260" t="str">
        <f t="shared" si="13"/>
        <v>COMM</v>
      </c>
      <c r="AH97" s="260" t="str">
        <f t="shared" si="14"/>
        <v>710</v>
      </c>
      <c r="AI97" s="260" t="str">
        <f t="shared" si="15"/>
        <v/>
      </c>
      <c r="AJ97" s="260" t="str">
        <f t="shared" si="16"/>
        <v/>
      </c>
    </row>
    <row r="98" spans="10:36" ht="45" x14ac:dyDescent="0.25">
      <c r="J98" s="26" t="s">
        <v>1513</v>
      </c>
      <c r="K98" s="35" t="s">
        <v>1130</v>
      </c>
      <c r="L98" s="26" t="s">
        <v>203</v>
      </c>
      <c r="N98" s="40"/>
      <c r="O98" s="40" t="s">
        <v>2612</v>
      </c>
      <c r="P98" s="130" t="s">
        <v>1313</v>
      </c>
      <c r="Q98" s="131" t="s">
        <v>1947</v>
      </c>
      <c r="R98" s="279" t="s">
        <v>1801</v>
      </c>
      <c r="S98" s="130" t="s">
        <v>1900</v>
      </c>
      <c r="T98" s="97" t="s">
        <v>186</v>
      </c>
      <c r="U98" s="131" t="s">
        <v>1936</v>
      </c>
      <c r="V98" s="131" t="s">
        <v>183</v>
      </c>
      <c r="W98" s="131" t="s">
        <v>2616</v>
      </c>
      <c r="X98" s="5" t="s">
        <v>2612</v>
      </c>
      <c r="Z98" s="260" t="str">
        <f t="shared" si="17"/>
        <v/>
      </c>
      <c r="AA98" s="260" t="str">
        <f t="shared" si="18"/>
        <v>NCBPS22F</v>
      </c>
      <c r="AB98" s="260" t="str">
        <f t="shared" si="19"/>
        <v>SEVERE OBSESSIVE COMPULSIVE DISORDER AND BODY DYSMORPHIC DISORDER (ADULT)</v>
      </c>
      <c r="AC98" s="260" t="str">
        <f t="shared" si="20"/>
        <v>NCBPS22FOutreach</v>
      </c>
      <c r="AD98" s="260" t="str">
        <f t="shared" si="21"/>
        <v>NCBPS22F/OUTREACH</v>
      </c>
      <c r="AE98" s="260" t="str">
        <f t="shared" si="22"/>
        <v>Outreach</v>
      </c>
      <c r="AF98" s="260" t="str">
        <f t="shared" si="12"/>
        <v>CONTACTS</v>
      </c>
      <c r="AG98" s="260" t="str">
        <f t="shared" si="13"/>
        <v>COMM</v>
      </c>
      <c r="AH98" s="260" t="str">
        <f t="shared" si="14"/>
        <v>710</v>
      </c>
      <c r="AI98" s="260" t="str">
        <f t="shared" si="15"/>
        <v/>
      </c>
      <c r="AJ98" s="260" t="str">
        <f t="shared" si="16"/>
        <v/>
      </c>
    </row>
    <row r="99" spans="10:36" ht="45" x14ac:dyDescent="0.25">
      <c r="J99" s="26" t="s">
        <v>1558</v>
      </c>
      <c r="K99" s="35" t="s">
        <v>1198</v>
      </c>
      <c r="L99" s="26" t="s">
        <v>205</v>
      </c>
      <c r="N99" s="40"/>
      <c r="O99" s="40" t="s">
        <v>2612</v>
      </c>
      <c r="P99" s="130" t="s">
        <v>1946</v>
      </c>
      <c r="Q99" s="131" t="s">
        <v>1948</v>
      </c>
      <c r="R99" s="279" t="s">
        <v>1955</v>
      </c>
      <c r="S99" s="130" t="s">
        <v>1949</v>
      </c>
      <c r="T99" s="97" t="s">
        <v>34</v>
      </c>
      <c r="U99" s="131" t="s">
        <v>1936</v>
      </c>
      <c r="V99" s="131" t="s">
        <v>183</v>
      </c>
      <c r="W99" s="131" t="s">
        <v>2616</v>
      </c>
      <c r="X99" s="5" t="s">
        <v>2612</v>
      </c>
      <c r="Z99" s="260" t="str">
        <f t="shared" si="17"/>
        <v/>
      </c>
      <c r="AA99" s="260" t="str">
        <f t="shared" si="18"/>
        <v>NCBPS22H</v>
      </c>
      <c r="AB99" s="260" t="str">
        <f t="shared" si="19"/>
        <v>SEVERE OBSESSIVE COMPULSIVE DISORDER AND BODY DYSMORPHIC DISORDER (CHILD)</v>
      </c>
      <c r="AC99" s="260" t="str">
        <f t="shared" si="20"/>
        <v>NCBPS22HAssessment</v>
      </c>
      <c r="AD99" s="260" t="str">
        <f t="shared" si="21"/>
        <v>NCBPS22H/ASSESS</v>
      </c>
      <c r="AE99" s="260" t="str">
        <f t="shared" si="22"/>
        <v>Assessment</v>
      </c>
      <c r="AF99" s="260" t="str">
        <f t="shared" si="12"/>
        <v>CONTACTS</v>
      </c>
      <c r="AG99" s="260" t="str">
        <f t="shared" si="13"/>
        <v>COMM</v>
      </c>
      <c r="AH99" s="260" t="str">
        <f t="shared" si="14"/>
        <v>710</v>
      </c>
      <c r="AI99" s="260" t="str">
        <f t="shared" si="15"/>
        <v/>
      </c>
      <c r="AJ99" s="260" t="str">
        <f t="shared" si="16"/>
        <v/>
      </c>
    </row>
    <row r="100" spans="10:36" ht="45" x14ac:dyDescent="0.25">
      <c r="J100" s="26" t="s">
        <v>581</v>
      </c>
      <c r="K100" s="35" t="s">
        <v>580</v>
      </c>
      <c r="L100" s="26" t="s">
        <v>208</v>
      </c>
      <c r="N100" s="40"/>
      <c r="O100" s="40" t="s">
        <v>2612</v>
      </c>
      <c r="P100" s="130" t="s">
        <v>1946</v>
      </c>
      <c r="Q100" s="131" t="s">
        <v>1948</v>
      </c>
      <c r="R100" s="279" t="s">
        <v>1956</v>
      </c>
      <c r="S100" s="130" t="s">
        <v>1950</v>
      </c>
      <c r="T100" s="97" t="s">
        <v>17</v>
      </c>
      <c r="U100" s="131" t="s">
        <v>1937</v>
      </c>
      <c r="V100" s="131" t="s">
        <v>185</v>
      </c>
      <c r="W100" s="131" t="s">
        <v>2616</v>
      </c>
      <c r="X100" s="5" t="s">
        <v>2612</v>
      </c>
      <c r="Z100" s="260" t="str">
        <f t="shared" si="17"/>
        <v/>
      </c>
      <c r="AA100" s="260" t="str">
        <f t="shared" si="18"/>
        <v>NCBPS22H</v>
      </c>
      <c r="AB100" s="260" t="str">
        <f t="shared" si="19"/>
        <v>SEVERE OBSESSIVE COMPULSIVE DISORDER AND BODY DYSMORPHIC DISORDER (CHILD)</v>
      </c>
      <c r="AC100" s="260" t="str">
        <f t="shared" si="20"/>
        <v>NCBPS22HInpatient</v>
      </c>
      <c r="AD100" s="260" t="str">
        <f t="shared" si="21"/>
        <v>NCBPS22H/IP</v>
      </c>
      <c r="AE100" s="260" t="str">
        <f t="shared" si="22"/>
        <v>Inpatient</v>
      </c>
      <c r="AF100" s="260" t="str">
        <f t="shared" si="12"/>
        <v>OBDS</v>
      </c>
      <c r="AG100" s="260" t="str">
        <f t="shared" si="13"/>
        <v>IPOBD</v>
      </c>
      <c r="AH100" s="260" t="str">
        <f t="shared" si="14"/>
        <v>710</v>
      </c>
      <c r="AI100" s="260" t="str">
        <f t="shared" si="15"/>
        <v/>
      </c>
      <c r="AJ100" s="260" t="str">
        <f t="shared" si="16"/>
        <v/>
      </c>
    </row>
    <row r="101" spans="10:36" ht="45" x14ac:dyDescent="0.25">
      <c r="J101" s="26" t="s">
        <v>1561</v>
      </c>
      <c r="K101" s="35" t="s">
        <v>1629</v>
      </c>
      <c r="L101" s="26" t="s">
        <v>202</v>
      </c>
      <c r="N101" s="40"/>
      <c r="O101" s="40" t="s">
        <v>2612</v>
      </c>
      <c r="P101" s="130" t="s">
        <v>1946</v>
      </c>
      <c r="Q101" s="131" t="s">
        <v>1948</v>
      </c>
      <c r="R101" s="279" t="s">
        <v>1957</v>
      </c>
      <c r="S101" s="130" t="s">
        <v>1951</v>
      </c>
      <c r="T101" s="97" t="s">
        <v>137</v>
      </c>
      <c r="U101" s="131" t="s">
        <v>1936</v>
      </c>
      <c r="V101" s="131" t="s">
        <v>183</v>
      </c>
      <c r="W101" s="131" t="s">
        <v>2616</v>
      </c>
      <c r="X101" s="5" t="s">
        <v>2612</v>
      </c>
      <c r="Z101" s="260" t="str">
        <f t="shared" si="17"/>
        <v/>
      </c>
      <c r="AA101" s="260" t="str">
        <f t="shared" si="18"/>
        <v>NCBPS22H</v>
      </c>
      <c r="AB101" s="260" t="str">
        <f t="shared" si="19"/>
        <v>SEVERE OBSESSIVE COMPULSIVE DISORDER AND BODY DYSMORPHIC DISORDER (CHILD)</v>
      </c>
      <c r="AC101" s="260" t="str">
        <f t="shared" si="20"/>
        <v>NCBPS22HOutpatient</v>
      </c>
      <c r="AD101" s="260" t="str">
        <f t="shared" si="21"/>
        <v>NCBPS22H/OP</v>
      </c>
      <c r="AE101" s="260" t="str">
        <f t="shared" si="22"/>
        <v>Outpatient</v>
      </c>
      <c r="AF101" s="260" t="str">
        <f t="shared" si="12"/>
        <v>CONTACTS</v>
      </c>
      <c r="AG101" s="260" t="str">
        <f t="shared" si="13"/>
        <v>COMM</v>
      </c>
      <c r="AH101" s="260" t="str">
        <f t="shared" si="14"/>
        <v>710</v>
      </c>
      <c r="AI101" s="260" t="str">
        <f t="shared" si="15"/>
        <v/>
      </c>
      <c r="AJ101" s="260" t="str">
        <f t="shared" si="16"/>
        <v/>
      </c>
    </row>
    <row r="102" spans="10:36" ht="45" x14ac:dyDescent="0.25">
      <c r="J102" s="26" t="s">
        <v>522</v>
      </c>
      <c r="K102" s="35" t="s">
        <v>521</v>
      </c>
      <c r="L102" s="26" t="s">
        <v>209</v>
      </c>
      <c r="N102" s="40"/>
      <c r="O102" s="40" t="s">
        <v>2612</v>
      </c>
      <c r="P102" s="130" t="s">
        <v>1946</v>
      </c>
      <c r="Q102" s="131" t="s">
        <v>1948</v>
      </c>
      <c r="R102" s="279" t="s">
        <v>1958</v>
      </c>
      <c r="S102" s="130" t="s">
        <v>1952</v>
      </c>
      <c r="T102" s="97" t="s">
        <v>186</v>
      </c>
      <c r="U102" s="131" t="s">
        <v>1936</v>
      </c>
      <c r="V102" s="131" t="s">
        <v>183</v>
      </c>
      <c r="W102" s="131" t="s">
        <v>2616</v>
      </c>
      <c r="X102" s="5" t="s">
        <v>2612</v>
      </c>
      <c r="Z102" s="260" t="str">
        <f t="shared" si="17"/>
        <v/>
      </c>
      <c r="AA102" s="260" t="str">
        <f t="shared" si="18"/>
        <v>NCBPS22H</v>
      </c>
      <c r="AB102" s="260" t="str">
        <f t="shared" si="19"/>
        <v>SEVERE OBSESSIVE COMPULSIVE DISORDER AND BODY DYSMORPHIC DISORDER (CHILD)</v>
      </c>
      <c r="AC102" s="260" t="str">
        <f t="shared" si="20"/>
        <v>NCBPS22HOutreach</v>
      </c>
      <c r="AD102" s="260" t="str">
        <f t="shared" si="21"/>
        <v>NCBPS22H/OUTREACH</v>
      </c>
      <c r="AE102" s="260" t="str">
        <f t="shared" si="22"/>
        <v>Outreach</v>
      </c>
      <c r="AF102" s="260" t="str">
        <f t="shared" si="12"/>
        <v>CONTACTS</v>
      </c>
      <c r="AG102" s="260" t="str">
        <f t="shared" si="13"/>
        <v>COMM</v>
      </c>
      <c r="AH102" s="260" t="str">
        <f t="shared" si="14"/>
        <v>710</v>
      </c>
      <c r="AI102" s="260" t="str">
        <f t="shared" si="15"/>
        <v/>
      </c>
      <c r="AJ102" s="260" t="str">
        <f t="shared" si="16"/>
        <v/>
      </c>
    </row>
    <row r="103" spans="10:36" ht="45" x14ac:dyDescent="0.25">
      <c r="J103" s="26" t="s">
        <v>369</v>
      </c>
      <c r="K103" s="35" t="s">
        <v>368</v>
      </c>
      <c r="L103" s="26" t="s">
        <v>202</v>
      </c>
      <c r="N103" s="40"/>
      <c r="O103" s="40" t="s">
        <v>2612</v>
      </c>
      <c r="P103" s="130" t="s">
        <v>1316</v>
      </c>
      <c r="Q103" s="131" t="s">
        <v>1378</v>
      </c>
      <c r="R103" s="279" t="s">
        <v>1802</v>
      </c>
      <c r="S103" s="130" t="s">
        <v>1901</v>
      </c>
      <c r="T103" s="97" t="s">
        <v>1002</v>
      </c>
      <c r="U103" s="131" t="s">
        <v>1936</v>
      </c>
      <c r="V103" s="131" t="s">
        <v>183</v>
      </c>
      <c r="W103" s="131" t="s">
        <v>2617</v>
      </c>
      <c r="X103" s="5" t="s">
        <v>2612</v>
      </c>
      <c r="Z103" s="260" t="str">
        <f t="shared" si="17"/>
        <v/>
      </c>
      <c r="AA103" s="260" t="str">
        <f t="shared" si="18"/>
        <v>NCBPS23K</v>
      </c>
      <c r="AB103" s="260" t="str">
        <f t="shared" si="19"/>
        <v>TIER 4 CAMHS (GENERAL ADOLESCENT INC. EATING DISORDERS)</v>
      </c>
      <c r="AC103" s="260" t="str">
        <f t="shared" si="20"/>
        <v>NCBPS23KEating Disorders - Adolescent / Child Assessment</v>
      </c>
      <c r="AD103" s="260" t="str">
        <f t="shared" si="21"/>
        <v>NCBPS23K/ASSESS_ADOL/CHILD_ED</v>
      </c>
      <c r="AE103" s="260" t="str">
        <f t="shared" si="22"/>
        <v>Eating Disorders - Adolescent / Child Assessment</v>
      </c>
      <c r="AF103" s="260" t="str">
        <f t="shared" si="12"/>
        <v>CONTACTS</v>
      </c>
      <c r="AG103" s="260" t="str">
        <f t="shared" si="13"/>
        <v>COMM</v>
      </c>
      <c r="AH103" s="260" t="str">
        <f t="shared" si="14"/>
        <v>711</v>
      </c>
      <c r="AI103" s="260" t="str">
        <f t="shared" si="15"/>
        <v/>
      </c>
      <c r="AJ103" s="260" t="str">
        <f t="shared" si="16"/>
        <v/>
      </c>
    </row>
    <row r="104" spans="10:36" ht="45" x14ac:dyDescent="0.25">
      <c r="J104" s="26" t="s">
        <v>444</v>
      </c>
      <c r="K104" s="35" t="s">
        <v>1058</v>
      </c>
      <c r="L104" s="26" t="s">
        <v>208</v>
      </c>
      <c r="N104" s="40"/>
      <c r="O104" s="40" t="s">
        <v>2612</v>
      </c>
      <c r="P104" s="130" t="s">
        <v>1316</v>
      </c>
      <c r="Q104" s="131" t="s">
        <v>1378</v>
      </c>
      <c r="R104" s="279" t="s">
        <v>1803</v>
      </c>
      <c r="S104" s="130" t="s">
        <v>1902</v>
      </c>
      <c r="T104" s="97" t="s">
        <v>1000</v>
      </c>
      <c r="U104" s="131" t="s">
        <v>1936</v>
      </c>
      <c r="V104" s="131" t="s">
        <v>183</v>
      </c>
      <c r="W104" s="131" t="s">
        <v>2617</v>
      </c>
      <c r="X104" s="5" t="s">
        <v>2612</v>
      </c>
      <c r="Z104" s="260" t="str">
        <f t="shared" si="17"/>
        <v/>
      </c>
      <c r="AA104" s="260" t="str">
        <f t="shared" si="18"/>
        <v>NCBPS23K</v>
      </c>
      <c r="AB104" s="260" t="str">
        <f t="shared" si="19"/>
        <v>TIER 4 CAMHS (GENERAL ADOLESCENT INC. EATING DISORDERS)</v>
      </c>
      <c r="AC104" s="260" t="str">
        <f t="shared" si="20"/>
        <v>NCBPS23KAssessment - Adolescent / Child MI</v>
      </c>
      <c r="AD104" s="260" t="str">
        <f t="shared" si="21"/>
        <v>NCBPS23K/ASSESS_ADOL/CHILD_MI</v>
      </c>
      <c r="AE104" s="260" t="str">
        <f t="shared" si="22"/>
        <v>Assessment - Adolescent / Child MI</v>
      </c>
      <c r="AF104" s="260" t="str">
        <f t="shared" si="12"/>
        <v>CONTACTS</v>
      </c>
      <c r="AG104" s="260" t="str">
        <f t="shared" si="13"/>
        <v>COMM</v>
      </c>
      <c r="AH104" s="260" t="str">
        <f t="shared" si="14"/>
        <v>711</v>
      </c>
      <c r="AI104" s="260" t="str">
        <f t="shared" si="15"/>
        <v/>
      </c>
      <c r="AJ104" s="260" t="str">
        <f t="shared" si="16"/>
        <v/>
      </c>
    </row>
    <row r="105" spans="10:36" ht="45" x14ac:dyDescent="0.25">
      <c r="J105" s="26" t="s">
        <v>480</v>
      </c>
      <c r="K105" s="35" t="s">
        <v>479</v>
      </c>
      <c r="L105" s="26" t="s">
        <v>202</v>
      </c>
      <c r="N105" s="40"/>
      <c r="O105" s="40" t="s">
        <v>2612</v>
      </c>
      <c r="P105" s="130" t="s">
        <v>1316</v>
      </c>
      <c r="Q105" s="131" t="s">
        <v>1378</v>
      </c>
      <c r="R105" s="279" t="s">
        <v>1804</v>
      </c>
      <c r="S105" s="130" t="s">
        <v>1903</v>
      </c>
      <c r="T105" s="97" t="s">
        <v>117</v>
      </c>
      <c r="U105" s="131" t="s">
        <v>1936</v>
      </c>
      <c r="V105" s="131" t="s">
        <v>183</v>
      </c>
      <c r="W105" s="131" t="s">
        <v>2617</v>
      </c>
      <c r="X105" s="5" t="s">
        <v>2612</v>
      </c>
      <c r="Z105" s="260" t="str">
        <f t="shared" si="17"/>
        <v/>
      </c>
      <c r="AA105" s="260" t="str">
        <f t="shared" si="18"/>
        <v>NCBPS23K</v>
      </c>
      <c r="AB105" s="260" t="str">
        <f t="shared" si="19"/>
        <v>TIER 4 CAMHS (GENERAL ADOLESCENT INC. EATING DISORDERS)</v>
      </c>
      <c r="AC105" s="260" t="str">
        <f t="shared" si="20"/>
        <v>NCBPS23KEating Disorders - Adolescent Assessment</v>
      </c>
      <c r="AD105" s="260" t="str">
        <f t="shared" si="21"/>
        <v>NCBPS23K/ASSESS_ADOL_ED</v>
      </c>
      <c r="AE105" s="260" t="str">
        <f t="shared" si="22"/>
        <v>Eating Disorders - Adolescent Assessment</v>
      </c>
      <c r="AF105" s="260" t="str">
        <f t="shared" si="12"/>
        <v>CONTACTS</v>
      </c>
      <c r="AG105" s="260" t="str">
        <f t="shared" si="13"/>
        <v>COMM</v>
      </c>
      <c r="AH105" s="260" t="str">
        <f t="shared" si="14"/>
        <v>711</v>
      </c>
      <c r="AI105" s="260" t="str">
        <f t="shared" si="15"/>
        <v/>
      </c>
      <c r="AJ105" s="260" t="str">
        <f t="shared" si="16"/>
        <v/>
      </c>
    </row>
    <row r="106" spans="10:36" ht="45" x14ac:dyDescent="0.25">
      <c r="J106" s="26" t="s">
        <v>588</v>
      </c>
      <c r="K106" s="35" t="s">
        <v>587</v>
      </c>
      <c r="L106" s="26" t="s">
        <v>1994</v>
      </c>
      <c r="N106" s="40"/>
      <c r="O106" s="40" t="s">
        <v>2612</v>
      </c>
      <c r="P106" s="130" t="s">
        <v>1316</v>
      </c>
      <c r="Q106" s="131" t="s">
        <v>1378</v>
      </c>
      <c r="R106" s="279" t="s">
        <v>1805</v>
      </c>
      <c r="S106" s="130" t="s">
        <v>1904</v>
      </c>
      <c r="T106" s="97" t="s">
        <v>114</v>
      </c>
      <c r="U106" s="131" t="s">
        <v>1936</v>
      </c>
      <c r="V106" s="131" t="s">
        <v>183</v>
      </c>
      <c r="W106" s="131" t="s">
        <v>2617</v>
      </c>
      <c r="X106" s="5" t="s">
        <v>2612</v>
      </c>
      <c r="Z106" s="260" t="str">
        <f t="shared" si="17"/>
        <v/>
      </c>
      <c r="AA106" s="260" t="str">
        <f t="shared" si="18"/>
        <v>NCBPS23K</v>
      </c>
      <c r="AB106" s="260" t="str">
        <f t="shared" si="19"/>
        <v>TIER 4 CAMHS (GENERAL ADOLESCENT INC. EATING DISORDERS)</v>
      </c>
      <c r="AC106" s="260" t="str">
        <f t="shared" si="20"/>
        <v>NCBPS23KAssessment - Adolescent MI</v>
      </c>
      <c r="AD106" s="260" t="str">
        <f t="shared" si="21"/>
        <v>NCBPS23K/ASSESS_ADOL_MI</v>
      </c>
      <c r="AE106" s="260" t="str">
        <f t="shared" si="22"/>
        <v>Assessment - Adolescent MI</v>
      </c>
      <c r="AF106" s="260" t="str">
        <f t="shared" si="12"/>
        <v>CONTACTS</v>
      </c>
      <c r="AG106" s="260" t="str">
        <f t="shared" si="13"/>
        <v>COMM</v>
      </c>
      <c r="AH106" s="260" t="str">
        <f t="shared" si="14"/>
        <v>711</v>
      </c>
      <c r="AI106" s="260" t="str">
        <f t="shared" si="15"/>
        <v/>
      </c>
      <c r="AJ106" s="260" t="str">
        <f t="shared" si="16"/>
        <v/>
      </c>
    </row>
    <row r="107" spans="10:36" ht="45" x14ac:dyDescent="0.25">
      <c r="J107" s="26" t="s">
        <v>487</v>
      </c>
      <c r="K107" s="35" t="s">
        <v>486</v>
      </c>
      <c r="L107" s="26" t="s">
        <v>1646</v>
      </c>
      <c r="N107" s="40"/>
      <c r="O107" s="40" t="s">
        <v>2612</v>
      </c>
      <c r="P107" s="130" t="s">
        <v>1316</v>
      </c>
      <c r="Q107" s="131" t="s">
        <v>1378</v>
      </c>
      <c r="R107" s="279" t="s">
        <v>1806</v>
      </c>
      <c r="S107" s="130" t="s">
        <v>1905</v>
      </c>
      <c r="T107" s="97" t="s">
        <v>50</v>
      </c>
      <c r="U107" s="131" t="s">
        <v>1936</v>
      </c>
      <c r="V107" s="131" t="s">
        <v>183</v>
      </c>
      <c r="W107" s="131" t="s">
        <v>2617</v>
      </c>
      <c r="X107" s="5" t="s">
        <v>2612</v>
      </c>
      <c r="Z107" s="260" t="str">
        <f t="shared" si="17"/>
        <v/>
      </c>
      <c r="AA107" s="260" t="str">
        <f t="shared" si="18"/>
        <v>NCBPS23K</v>
      </c>
      <c r="AB107" s="260" t="str">
        <f t="shared" si="19"/>
        <v>TIER 4 CAMHS (GENERAL ADOLESCENT INC. EATING DISORDERS)</v>
      </c>
      <c r="AC107" s="260" t="str">
        <f t="shared" si="20"/>
        <v>NCBPS23KEating Disorders - Child Assessment</v>
      </c>
      <c r="AD107" s="260" t="str">
        <f t="shared" si="21"/>
        <v>NCBPS23K/ASSESS_CHILD_ED</v>
      </c>
      <c r="AE107" s="260" t="str">
        <f t="shared" si="22"/>
        <v>Eating Disorders - Child Assessment</v>
      </c>
      <c r="AF107" s="260" t="str">
        <f t="shared" si="12"/>
        <v>CONTACTS</v>
      </c>
      <c r="AG107" s="260" t="str">
        <f t="shared" si="13"/>
        <v>COMM</v>
      </c>
      <c r="AH107" s="260" t="str">
        <f t="shared" si="14"/>
        <v>711</v>
      </c>
      <c r="AI107" s="260" t="str">
        <f t="shared" si="15"/>
        <v/>
      </c>
      <c r="AJ107" s="260" t="str">
        <f t="shared" si="16"/>
        <v/>
      </c>
    </row>
    <row r="108" spans="10:36" ht="45" x14ac:dyDescent="0.25">
      <c r="J108" s="26" t="s">
        <v>1580</v>
      </c>
      <c r="K108" s="35" t="s">
        <v>1217</v>
      </c>
      <c r="L108" s="26" t="s">
        <v>209</v>
      </c>
      <c r="N108" s="40"/>
      <c r="O108" s="40" t="s">
        <v>2612</v>
      </c>
      <c r="P108" s="130" t="s">
        <v>1316</v>
      </c>
      <c r="Q108" s="131" t="s">
        <v>1378</v>
      </c>
      <c r="R108" s="279" t="s">
        <v>1807</v>
      </c>
      <c r="S108" s="130" t="s">
        <v>1906</v>
      </c>
      <c r="T108" s="97" t="s">
        <v>52</v>
      </c>
      <c r="U108" s="131" t="s">
        <v>1936</v>
      </c>
      <c r="V108" s="131" t="s">
        <v>183</v>
      </c>
      <c r="W108" s="131" t="s">
        <v>2617</v>
      </c>
      <c r="X108" s="5" t="s">
        <v>2612</v>
      </c>
      <c r="Z108" s="260" t="str">
        <f t="shared" si="17"/>
        <v/>
      </c>
      <c r="AA108" s="260" t="str">
        <f t="shared" si="18"/>
        <v>NCBPS23K</v>
      </c>
      <c r="AB108" s="260" t="str">
        <f t="shared" si="19"/>
        <v>TIER 4 CAMHS (GENERAL ADOLESCENT INC. EATING DISORDERS)</v>
      </c>
      <c r="AC108" s="260" t="str">
        <f t="shared" si="20"/>
        <v>NCBPS23KAssessment - Child MI</v>
      </c>
      <c r="AD108" s="260" t="str">
        <f t="shared" si="21"/>
        <v>NCBPS23K/ASSESS_CHILD_MI</v>
      </c>
      <c r="AE108" s="260" t="str">
        <f t="shared" si="22"/>
        <v>Assessment - Child MI</v>
      </c>
      <c r="AF108" s="260" t="str">
        <f t="shared" si="12"/>
        <v>CONTACTS</v>
      </c>
      <c r="AG108" s="260" t="str">
        <f t="shared" si="13"/>
        <v>COMM</v>
      </c>
      <c r="AH108" s="260" t="str">
        <f t="shared" si="14"/>
        <v>711</v>
      </c>
      <c r="AI108" s="260" t="str">
        <f t="shared" si="15"/>
        <v/>
      </c>
      <c r="AJ108" s="260" t="str">
        <f t="shared" si="16"/>
        <v/>
      </c>
    </row>
    <row r="109" spans="10:36" ht="45" x14ac:dyDescent="0.25">
      <c r="J109" s="26" t="s">
        <v>1975</v>
      </c>
      <c r="K109" s="35" t="s">
        <v>1976</v>
      </c>
      <c r="L109" s="26" t="s">
        <v>201</v>
      </c>
      <c r="N109" s="40"/>
      <c r="O109" s="40" t="s">
        <v>2612</v>
      </c>
      <c r="P109" s="130" t="s">
        <v>1316</v>
      </c>
      <c r="Q109" s="131" t="s">
        <v>1378</v>
      </c>
      <c r="R109" s="279" t="s">
        <v>1808</v>
      </c>
      <c r="S109" s="130" t="s">
        <v>1907</v>
      </c>
      <c r="T109" s="97" t="s">
        <v>47</v>
      </c>
      <c r="U109" s="131" t="s">
        <v>1936</v>
      </c>
      <c r="V109" s="131" t="s">
        <v>184</v>
      </c>
      <c r="W109" s="131" t="s">
        <v>2617</v>
      </c>
      <c r="X109" s="5" t="s">
        <v>2612</v>
      </c>
      <c r="Z109" s="260" t="str">
        <f t="shared" si="17"/>
        <v/>
      </c>
      <c r="AA109" s="260" t="str">
        <f t="shared" si="18"/>
        <v>NCBPS23K</v>
      </c>
      <c r="AB109" s="260" t="str">
        <f t="shared" si="19"/>
        <v>TIER 4 CAMHS (GENERAL ADOLESCENT INC. EATING DISORDERS)</v>
      </c>
      <c r="AC109" s="260" t="str">
        <f t="shared" si="20"/>
        <v>NCBPS23KEating Disorders - Adolescent Day Care</v>
      </c>
      <c r="AD109" s="260" t="str">
        <f t="shared" si="21"/>
        <v>NCBPS23K/DCRE_ADOL_ED</v>
      </c>
      <c r="AE109" s="260" t="str">
        <f t="shared" si="22"/>
        <v>Eating Disorders - Adolescent Day Care</v>
      </c>
      <c r="AF109" s="260" t="str">
        <f t="shared" si="12"/>
        <v>CONTACTS</v>
      </c>
      <c r="AG109" s="260" t="str">
        <f t="shared" si="13"/>
        <v>DCRE</v>
      </c>
      <c r="AH109" s="260" t="str">
        <f t="shared" si="14"/>
        <v>711</v>
      </c>
      <c r="AI109" s="260" t="str">
        <f t="shared" si="15"/>
        <v/>
      </c>
      <c r="AJ109" s="260" t="str">
        <f t="shared" si="16"/>
        <v/>
      </c>
    </row>
    <row r="110" spans="10:36" ht="45" x14ac:dyDescent="0.25">
      <c r="J110" s="26" t="s">
        <v>549</v>
      </c>
      <c r="K110" s="35" t="s">
        <v>548</v>
      </c>
      <c r="L110" s="26" t="s">
        <v>210</v>
      </c>
      <c r="N110" s="40"/>
      <c r="O110" s="40" t="s">
        <v>2612</v>
      </c>
      <c r="P110" s="130" t="s">
        <v>1316</v>
      </c>
      <c r="Q110" s="131" t="s">
        <v>1378</v>
      </c>
      <c r="R110" s="279" t="s">
        <v>1809</v>
      </c>
      <c r="S110" s="130" t="s">
        <v>1908</v>
      </c>
      <c r="T110" s="97" t="s">
        <v>116</v>
      </c>
      <c r="U110" s="131" t="s">
        <v>1936</v>
      </c>
      <c r="V110" s="131" t="s">
        <v>184</v>
      </c>
      <c r="W110" s="131" t="s">
        <v>2617</v>
      </c>
      <c r="X110" s="5" t="s">
        <v>2612</v>
      </c>
      <c r="Z110" s="260" t="str">
        <f t="shared" si="17"/>
        <v/>
      </c>
      <c r="AA110" s="260" t="str">
        <f t="shared" si="18"/>
        <v>NCBPS23K</v>
      </c>
      <c r="AB110" s="260" t="str">
        <f t="shared" si="19"/>
        <v>TIER 4 CAMHS (GENERAL ADOLESCENT INC. EATING DISORDERS)</v>
      </c>
      <c r="AC110" s="260" t="str">
        <f t="shared" si="20"/>
        <v>NCBPS23KDay Care - Adolescent MI</v>
      </c>
      <c r="AD110" s="260" t="str">
        <f t="shared" si="21"/>
        <v>NCBPS23K/DCRE_ADOL_MI</v>
      </c>
      <c r="AE110" s="260" t="str">
        <f t="shared" si="22"/>
        <v>Day Care - Adolescent MI</v>
      </c>
      <c r="AF110" s="260" t="str">
        <f t="shared" si="12"/>
        <v>CONTACTS</v>
      </c>
      <c r="AG110" s="260" t="str">
        <f t="shared" si="13"/>
        <v>DCRE</v>
      </c>
      <c r="AH110" s="260" t="str">
        <f t="shared" si="14"/>
        <v>711</v>
      </c>
      <c r="AI110" s="260" t="str">
        <f t="shared" si="15"/>
        <v/>
      </c>
      <c r="AJ110" s="260" t="str">
        <f t="shared" si="16"/>
        <v/>
      </c>
    </row>
    <row r="111" spans="10:36" ht="45" x14ac:dyDescent="0.25">
      <c r="J111" s="26" t="s">
        <v>432</v>
      </c>
      <c r="K111" s="35" t="s">
        <v>431</v>
      </c>
      <c r="L111" s="26" t="s">
        <v>209</v>
      </c>
      <c r="N111" s="40"/>
      <c r="O111" s="40" t="s">
        <v>2612</v>
      </c>
      <c r="P111" s="130" t="s">
        <v>1316</v>
      </c>
      <c r="Q111" s="131" t="s">
        <v>1378</v>
      </c>
      <c r="R111" s="279" t="s">
        <v>1810</v>
      </c>
      <c r="S111" s="130" t="s">
        <v>1909</v>
      </c>
      <c r="T111" s="277" t="s">
        <v>49</v>
      </c>
      <c r="U111" s="131" t="s">
        <v>1936</v>
      </c>
      <c r="V111" s="131" t="s">
        <v>184</v>
      </c>
      <c r="W111" s="131" t="s">
        <v>2617</v>
      </c>
      <c r="X111" s="5" t="s">
        <v>2612</v>
      </c>
      <c r="Z111" s="260" t="str">
        <f t="shared" si="17"/>
        <v/>
      </c>
      <c r="AA111" s="260" t="str">
        <f t="shared" si="18"/>
        <v>NCBPS23K</v>
      </c>
      <c r="AB111" s="260" t="str">
        <f t="shared" si="19"/>
        <v>TIER 4 CAMHS (GENERAL ADOLESCENT INC. EATING DISORDERS)</v>
      </c>
      <c r="AC111" s="260" t="str">
        <f t="shared" si="20"/>
        <v>NCBPS23KEating Disorders - Child Day Care</v>
      </c>
      <c r="AD111" s="260" t="str">
        <f t="shared" si="21"/>
        <v>NCBPS23K/DCRE_CHILD_ED</v>
      </c>
      <c r="AE111" s="260" t="str">
        <f t="shared" si="22"/>
        <v>Eating Disorders - Child Day Care</v>
      </c>
      <c r="AF111" s="260" t="str">
        <f t="shared" si="12"/>
        <v>CONTACTS</v>
      </c>
      <c r="AG111" s="260" t="str">
        <f t="shared" si="13"/>
        <v>DCRE</v>
      </c>
      <c r="AH111" s="260" t="str">
        <f t="shared" si="14"/>
        <v>711</v>
      </c>
      <c r="AI111" s="260" t="str">
        <f t="shared" si="15"/>
        <v/>
      </c>
      <c r="AJ111" s="260" t="str">
        <f t="shared" si="16"/>
        <v/>
      </c>
    </row>
    <row r="112" spans="10:36" ht="45" x14ac:dyDescent="0.25">
      <c r="J112" s="26" t="s">
        <v>424</v>
      </c>
      <c r="K112" s="35" t="s">
        <v>423</v>
      </c>
      <c r="L112" s="26" t="s">
        <v>209</v>
      </c>
      <c r="N112" s="40"/>
      <c r="O112" s="40" t="s">
        <v>2612</v>
      </c>
      <c r="P112" s="130" t="s">
        <v>1316</v>
      </c>
      <c r="Q112" s="131" t="s">
        <v>1378</v>
      </c>
      <c r="R112" s="279" t="s">
        <v>1811</v>
      </c>
      <c r="S112" s="130" t="s">
        <v>1910</v>
      </c>
      <c r="T112" s="97" t="s">
        <v>54</v>
      </c>
      <c r="U112" s="131" t="s">
        <v>1936</v>
      </c>
      <c r="V112" s="131" t="s">
        <v>184</v>
      </c>
      <c r="W112" s="131" t="s">
        <v>2617</v>
      </c>
      <c r="X112" s="5" t="s">
        <v>2612</v>
      </c>
      <c r="Z112" s="260" t="str">
        <f t="shared" si="17"/>
        <v/>
      </c>
      <c r="AA112" s="260" t="str">
        <f t="shared" si="18"/>
        <v>NCBPS23K</v>
      </c>
      <c r="AB112" s="260" t="str">
        <f t="shared" si="19"/>
        <v>TIER 4 CAMHS (GENERAL ADOLESCENT INC. EATING DISORDERS)</v>
      </c>
      <c r="AC112" s="260" t="str">
        <f t="shared" si="20"/>
        <v>NCBPS23KDay Care - Child MI</v>
      </c>
      <c r="AD112" s="260" t="str">
        <f t="shared" si="21"/>
        <v>NCBPS23K/DCRE_CHILD_MI</v>
      </c>
      <c r="AE112" s="260" t="str">
        <f t="shared" si="22"/>
        <v>Day Care - Child MI</v>
      </c>
      <c r="AF112" s="260" t="str">
        <f t="shared" si="12"/>
        <v>CONTACTS</v>
      </c>
      <c r="AG112" s="260" t="str">
        <f t="shared" si="13"/>
        <v>DCRE</v>
      </c>
      <c r="AH112" s="260" t="str">
        <f t="shared" si="14"/>
        <v>711</v>
      </c>
      <c r="AI112" s="260" t="str">
        <f t="shared" si="15"/>
        <v/>
      </c>
      <c r="AJ112" s="260" t="str">
        <f t="shared" si="16"/>
        <v/>
      </c>
    </row>
    <row r="113" spans="10:36" ht="45" x14ac:dyDescent="0.25">
      <c r="J113" s="26" t="s">
        <v>629</v>
      </c>
      <c r="K113" s="35" t="s">
        <v>628</v>
      </c>
      <c r="L113" s="26" t="s">
        <v>209</v>
      </c>
      <c r="N113" s="40"/>
      <c r="O113" s="40" t="s">
        <v>2612</v>
      </c>
      <c r="P113" s="130" t="s">
        <v>1316</v>
      </c>
      <c r="Q113" s="131" t="s">
        <v>1378</v>
      </c>
      <c r="R113" s="279" t="s">
        <v>1812</v>
      </c>
      <c r="S113" s="130" t="s">
        <v>1317</v>
      </c>
      <c r="T113" s="97" t="s">
        <v>970</v>
      </c>
      <c r="U113" s="131" t="s">
        <v>1937</v>
      </c>
      <c r="V113" s="131" t="s">
        <v>185</v>
      </c>
      <c r="W113" s="131" t="s">
        <v>2617</v>
      </c>
      <c r="X113" s="5" t="s">
        <v>2612</v>
      </c>
      <c r="Z113" s="260" t="str">
        <f t="shared" si="17"/>
        <v/>
      </c>
      <c r="AA113" s="260" t="str">
        <f t="shared" si="18"/>
        <v>NCBPS23K</v>
      </c>
      <c r="AB113" s="260" t="str">
        <f t="shared" si="19"/>
        <v>TIER 4 CAMHS (GENERAL ADOLESCENT INC. EATING DISORDERS)</v>
      </c>
      <c r="AC113" s="260" t="str">
        <f t="shared" si="20"/>
        <v>NCBPS23KHigh Dependency</v>
      </c>
      <c r="AD113" s="260" t="str">
        <f t="shared" si="21"/>
        <v>NCBPS23K/HD</v>
      </c>
      <c r="AE113" s="260" t="str">
        <f t="shared" si="22"/>
        <v>High Dependency</v>
      </c>
      <c r="AF113" s="260" t="str">
        <f t="shared" si="12"/>
        <v>OBDS</v>
      </c>
      <c r="AG113" s="260" t="str">
        <f t="shared" si="13"/>
        <v>IPOBD</v>
      </c>
      <c r="AH113" s="260" t="str">
        <f t="shared" si="14"/>
        <v>711</v>
      </c>
      <c r="AI113" s="260" t="str">
        <f t="shared" si="15"/>
        <v/>
      </c>
      <c r="AJ113" s="260" t="str">
        <f t="shared" si="16"/>
        <v/>
      </c>
    </row>
    <row r="114" spans="10:36" ht="45" x14ac:dyDescent="0.25">
      <c r="J114" s="26" t="s">
        <v>426</v>
      </c>
      <c r="K114" s="35" t="s">
        <v>425</v>
      </c>
      <c r="L114" s="26" t="s">
        <v>209</v>
      </c>
      <c r="N114" s="40"/>
      <c r="O114" s="40" t="s">
        <v>2612</v>
      </c>
      <c r="P114" s="130" t="s">
        <v>1316</v>
      </c>
      <c r="Q114" s="131" t="s">
        <v>1378</v>
      </c>
      <c r="R114" s="279" t="s">
        <v>1813</v>
      </c>
      <c r="S114" s="130" t="s">
        <v>1911</v>
      </c>
      <c r="T114" s="97" t="s">
        <v>112</v>
      </c>
      <c r="U114" s="131" t="s">
        <v>1937</v>
      </c>
      <c r="V114" s="131" t="s">
        <v>185</v>
      </c>
      <c r="W114" s="131" t="s">
        <v>2617</v>
      </c>
      <c r="X114" s="5" t="s">
        <v>2612</v>
      </c>
      <c r="Z114" s="260" t="str">
        <f t="shared" si="17"/>
        <v/>
      </c>
      <c r="AA114" s="260" t="str">
        <f t="shared" si="18"/>
        <v>NCBPS23K</v>
      </c>
      <c r="AB114" s="260" t="str">
        <f t="shared" si="19"/>
        <v>TIER 4 CAMHS (GENERAL ADOLESCENT INC. EATING DISORDERS)</v>
      </c>
      <c r="AC114" s="260" t="str">
        <f t="shared" si="20"/>
        <v>NCBPS23KAcute - Adolescent Inpatient</v>
      </c>
      <c r="AD114" s="260" t="str">
        <f t="shared" si="21"/>
        <v>NCBPS23K/IP_ADOL</v>
      </c>
      <c r="AE114" s="260" t="str">
        <f t="shared" si="22"/>
        <v>Acute - Adolescent Inpatient</v>
      </c>
      <c r="AF114" s="260" t="str">
        <f t="shared" si="12"/>
        <v>OBDS</v>
      </c>
      <c r="AG114" s="260" t="str">
        <f t="shared" si="13"/>
        <v>IPOBD</v>
      </c>
      <c r="AH114" s="260" t="str">
        <f t="shared" si="14"/>
        <v>711</v>
      </c>
      <c r="AI114" s="260" t="str">
        <f t="shared" si="15"/>
        <v/>
      </c>
      <c r="AJ114" s="260" t="str">
        <f t="shared" si="16"/>
        <v/>
      </c>
    </row>
    <row r="115" spans="10:36" ht="45" x14ac:dyDescent="0.25">
      <c r="J115" s="26" t="s">
        <v>1567</v>
      </c>
      <c r="K115" s="35" t="s">
        <v>1631</v>
      </c>
      <c r="L115" s="26" t="s">
        <v>204</v>
      </c>
      <c r="N115" s="40"/>
      <c r="O115" s="40" t="s">
        <v>2612</v>
      </c>
      <c r="P115" s="130" t="s">
        <v>1316</v>
      </c>
      <c r="Q115" s="131" t="s">
        <v>1378</v>
      </c>
      <c r="R115" s="279" t="s">
        <v>1814</v>
      </c>
      <c r="S115" s="130" t="s">
        <v>1912</v>
      </c>
      <c r="T115" s="97" t="s">
        <v>46</v>
      </c>
      <c r="U115" s="131" t="s">
        <v>1937</v>
      </c>
      <c r="V115" s="131" t="s">
        <v>185</v>
      </c>
      <c r="W115" s="131" t="s">
        <v>2617</v>
      </c>
      <c r="X115" s="5" t="s">
        <v>2612</v>
      </c>
      <c r="Z115" s="260" t="str">
        <f t="shared" si="17"/>
        <v/>
      </c>
      <c r="AA115" s="260" t="str">
        <f t="shared" si="18"/>
        <v>NCBPS23K</v>
      </c>
      <c r="AB115" s="260" t="str">
        <f t="shared" si="19"/>
        <v>TIER 4 CAMHS (GENERAL ADOLESCENT INC. EATING DISORDERS)</v>
      </c>
      <c r="AC115" s="260" t="str">
        <f t="shared" si="20"/>
        <v>NCBPS23KEating Disorders - Adolescent Inpatient</v>
      </c>
      <c r="AD115" s="260" t="str">
        <f t="shared" si="21"/>
        <v>NCBPS23K/IP_ADOL_ED</v>
      </c>
      <c r="AE115" s="260" t="str">
        <f t="shared" si="22"/>
        <v>Eating Disorders - Adolescent Inpatient</v>
      </c>
      <c r="AF115" s="260" t="str">
        <f t="shared" si="12"/>
        <v>OBDS</v>
      </c>
      <c r="AG115" s="260" t="str">
        <f t="shared" si="13"/>
        <v>IPOBD</v>
      </c>
      <c r="AH115" s="260" t="str">
        <f t="shared" si="14"/>
        <v>711</v>
      </c>
      <c r="AI115" s="260" t="str">
        <f t="shared" si="15"/>
        <v/>
      </c>
      <c r="AJ115" s="260" t="str">
        <f t="shared" si="16"/>
        <v/>
      </c>
    </row>
    <row r="116" spans="10:36" ht="45" x14ac:dyDescent="0.25">
      <c r="J116" s="26" t="s">
        <v>1585</v>
      </c>
      <c r="K116" s="35" t="s">
        <v>1641</v>
      </c>
      <c r="L116" s="26" t="s">
        <v>205</v>
      </c>
      <c r="N116" s="40"/>
      <c r="O116" s="40" t="s">
        <v>2612</v>
      </c>
      <c r="P116" s="130" t="s">
        <v>1316</v>
      </c>
      <c r="Q116" s="131" t="s">
        <v>1378</v>
      </c>
      <c r="R116" s="279" t="s">
        <v>1815</v>
      </c>
      <c r="S116" s="130" t="s">
        <v>1913</v>
      </c>
      <c r="T116" s="97" t="s">
        <v>51</v>
      </c>
      <c r="U116" s="131" t="s">
        <v>1937</v>
      </c>
      <c r="V116" s="131" t="s">
        <v>185</v>
      </c>
      <c r="W116" s="131" t="s">
        <v>2617</v>
      </c>
      <c r="X116" s="5" t="s">
        <v>2612</v>
      </c>
      <c r="Z116" s="260" t="str">
        <f t="shared" si="17"/>
        <v/>
      </c>
      <c r="AA116" s="260" t="str">
        <f t="shared" si="18"/>
        <v>NCBPS23K</v>
      </c>
      <c r="AB116" s="260" t="str">
        <f t="shared" si="19"/>
        <v>TIER 4 CAMHS (GENERAL ADOLESCENT INC. EATING DISORDERS)</v>
      </c>
      <c r="AC116" s="260" t="str">
        <f t="shared" si="20"/>
        <v>NCBPS23KAcute - Child Inpatient</v>
      </c>
      <c r="AD116" s="260" t="str">
        <f t="shared" si="21"/>
        <v>NCBPS23K/IP_CHILD</v>
      </c>
      <c r="AE116" s="260" t="str">
        <f t="shared" si="22"/>
        <v>Acute - Child Inpatient</v>
      </c>
      <c r="AF116" s="260" t="str">
        <f t="shared" si="12"/>
        <v>OBDS</v>
      </c>
      <c r="AG116" s="260" t="str">
        <f t="shared" si="13"/>
        <v>IPOBD</v>
      </c>
      <c r="AH116" s="260" t="str">
        <f t="shared" si="14"/>
        <v>711</v>
      </c>
      <c r="AI116" s="260" t="str">
        <f t="shared" si="15"/>
        <v/>
      </c>
      <c r="AJ116" s="260" t="str">
        <f t="shared" si="16"/>
        <v/>
      </c>
    </row>
    <row r="117" spans="10:36" ht="45" x14ac:dyDescent="0.25">
      <c r="J117" s="26" t="s">
        <v>565</v>
      </c>
      <c r="K117" s="35" t="s">
        <v>564</v>
      </c>
      <c r="L117" s="26" t="s">
        <v>203</v>
      </c>
      <c r="N117" s="40"/>
      <c r="O117" s="40" t="s">
        <v>2612</v>
      </c>
      <c r="P117" s="130" t="s">
        <v>1316</v>
      </c>
      <c r="Q117" s="131" t="s">
        <v>1378</v>
      </c>
      <c r="R117" s="279" t="s">
        <v>1816</v>
      </c>
      <c r="S117" s="130" t="s">
        <v>1914</v>
      </c>
      <c r="T117" s="97" t="s">
        <v>48</v>
      </c>
      <c r="U117" s="131" t="s">
        <v>1937</v>
      </c>
      <c r="V117" s="131" t="s">
        <v>185</v>
      </c>
      <c r="W117" s="131" t="s">
        <v>2617</v>
      </c>
      <c r="X117" s="5" t="s">
        <v>2612</v>
      </c>
      <c r="Z117" s="260" t="str">
        <f t="shared" si="17"/>
        <v/>
      </c>
      <c r="AA117" s="260" t="str">
        <f t="shared" si="18"/>
        <v>NCBPS23K</v>
      </c>
      <c r="AB117" s="260" t="str">
        <f t="shared" si="19"/>
        <v>TIER 4 CAMHS (GENERAL ADOLESCENT INC. EATING DISORDERS)</v>
      </c>
      <c r="AC117" s="260" t="str">
        <f t="shared" si="20"/>
        <v>NCBPS23KEating Disorders - Child Inpatient</v>
      </c>
      <c r="AD117" s="260" t="str">
        <f t="shared" si="21"/>
        <v>NCBPS23K/IP_CHILD_ED</v>
      </c>
      <c r="AE117" s="260" t="str">
        <f t="shared" si="22"/>
        <v>Eating Disorders - Child Inpatient</v>
      </c>
      <c r="AF117" s="260" t="str">
        <f t="shared" si="12"/>
        <v>OBDS</v>
      </c>
      <c r="AG117" s="260" t="str">
        <f t="shared" si="13"/>
        <v>IPOBD</v>
      </c>
      <c r="AH117" s="260" t="str">
        <f t="shared" si="14"/>
        <v>711</v>
      </c>
      <c r="AI117" s="260" t="str">
        <f t="shared" si="15"/>
        <v/>
      </c>
      <c r="AJ117" s="260" t="str">
        <f t="shared" si="16"/>
        <v/>
      </c>
    </row>
    <row r="118" spans="10:36" ht="45" x14ac:dyDescent="0.25">
      <c r="J118" s="26" t="s">
        <v>1586</v>
      </c>
      <c r="K118" s="35" t="s">
        <v>1642</v>
      </c>
      <c r="L118" s="26" t="s">
        <v>205</v>
      </c>
      <c r="N118" s="40"/>
      <c r="O118" s="40" t="s">
        <v>2612</v>
      </c>
      <c r="P118" s="130" t="s">
        <v>1316</v>
      </c>
      <c r="Q118" s="131" t="s">
        <v>1378</v>
      </c>
      <c r="R118" s="279" t="s">
        <v>1817</v>
      </c>
      <c r="S118" s="130" t="s">
        <v>1915</v>
      </c>
      <c r="T118" s="97" t="s">
        <v>1020</v>
      </c>
      <c r="U118" s="131" t="s">
        <v>1936</v>
      </c>
      <c r="V118" s="131" t="s">
        <v>183</v>
      </c>
      <c r="W118" s="131" t="s">
        <v>2617</v>
      </c>
      <c r="X118" s="5" t="s">
        <v>2612</v>
      </c>
      <c r="Z118" s="260" t="str">
        <f t="shared" si="17"/>
        <v/>
      </c>
      <c r="AA118" s="260" t="str">
        <f t="shared" si="18"/>
        <v>NCBPS23K</v>
      </c>
      <c r="AB118" s="260" t="str">
        <f t="shared" si="19"/>
        <v>TIER 4 CAMHS (GENERAL ADOLESCENT INC. EATING DISORDERS)</v>
      </c>
      <c r="AC118" s="260" t="str">
        <f t="shared" si="20"/>
        <v>NCBPS23KOutreach - Adolescent / Child MI</v>
      </c>
      <c r="AD118" s="260" t="str">
        <f t="shared" si="21"/>
        <v>NCBPS23K/OUTREACH_ADOL/CHILD_MI</v>
      </c>
      <c r="AE118" s="260" t="str">
        <f t="shared" si="22"/>
        <v>Outreach - Adolescent / Child MI</v>
      </c>
      <c r="AF118" s="260" t="str">
        <f t="shared" si="12"/>
        <v>CONTACTS</v>
      </c>
      <c r="AG118" s="260" t="str">
        <f t="shared" si="13"/>
        <v>COMM</v>
      </c>
      <c r="AH118" s="260" t="str">
        <f t="shared" si="14"/>
        <v>711</v>
      </c>
      <c r="AI118" s="260" t="str">
        <f t="shared" si="15"/>
        <v/>
      </c>
      <c r="AJ118" s="260" t="str">
        <f t="shared" si="16"/>
        <v/>
      </c>
    </row>
    <row r="119" spans="10:36" ht="45" x14ac:dyDescent="0.25">
      <c r="J119" s="26" t="s">
        <v>618</v>
      </c>
      <c r="K119" s="35" t="s">
        <v>617</v>
      </c>
      <c r="L119" s="26" t="s">
        <v>201</v>
      </c>
      <c r="N119" s="40"/>
      <c r="O119" s="40" t="s">
        <v>2612</v>
      </c>
      <c r="P119" s="130" t="s">
        <v>1316</v>
      </c>
      <c r="Q119" s="131" t="s">
        <v>1378</v>
      </c>
      <c r="R119" s="279" t="s">
        <v>1818</v>
      </c>
      <c r="S119" s="130" t="s">
        <v>1916</v>
      </c>
      <c r="T119" s="97" t="s">
        <v>765</v>
      </c>
      <c r="U119" s="131" t="s">
        <v>1936</v>
      </c>
      <c r="V119" s="131" t="s">
        <v>183</v>
      </c>
      <c r="W119" s="131" t="s">
        <v>2617</v>
      </c>
      <c r="X119" s="5" t="s">
        <v>2612</v>
      </c>
      <c r="Z119" s="260" t="str">
        <f t="shared" si="17"/>
        <v/>
      </c>
      <c r="AA119" s="260" t="str">
        <f t="shared" si="18"/>
        <v>NCBPS23K</v>
      </c>
      <c r="AB119" s="260" t="str">
        <f t="shared" si="19"/>
        <v>TIER 4 CAMHS (GENERAL ADOLESCENT INC. EATING DISORDERS)</v>
      </c>
      <c r="AC119" s="260" t="str">
        <f t="shared" si="20"/>
        <v>NCBPS23KOutreach - Adolescent MI</v>
      </c>
      <c r="AD119" s="260" t="str">
        <f t="shared" si="21"/>
        <v>NCBPS23K/OUTREACH_ADOL_MI</v>
      </c>
      <c r="AE119" s="260" t="str">
        <f t="shared" si="22"/>
        <v>Outreach - Adolescent MI</v>
      </c>
      <c r="AF119" s="260" t="str">
        <f t="shared" si="12"/>
        <v>CONTACTS</v>
      </c>
      <c r="AG119" s="260" t="str">
        <f t="shared" si="13"/>
        <v>COMM</v>
      </c>
      <c r="AH119" s="260" t="str">
        <f t="shared" si="14"/>
        <v>711</v>
      </c>
      <c r="AI119" s="260" t="str">
        <f t="shared" si="15"/>
        <v/>
      </c>
      <c r="AJ119" s="260" t="str">
        <f t="shared" si="16"/>
        <v/>
      </c>
    </row>
    <row r="120" spans="10:36" ht="45" x14ac:dyDescent="0.25">
      <c r="J120" s="26" t="s">
        <v>358</v>
      </c>
      <c r="K120" s="35" t="s">
        <v>357</v>
      </c>
      <c r="L120" s="26" t="s">
        <v>202</v>
      </c>
      <c r="N120" s="40"/>
      <c r="O120" s="40" t="s">
        <v>2612</v>
      </c>
      <c r="P120" s="130" t="s">
        <v>1316</v>
      </c>
      <c r="Q120" s="131" t="s">
        <v>1378</v>
      </c>
      <c r="R120" s="279" t="s">
        <v>1819</v>
      </c>
      <c r="S120" s="130" t="s">
        <v>1917</v>
      </c>
      <c r="T120" s="97" t="s">
        <v>766</v>
      </c>
      <c r="U120" s="131" t="s">
        <v>1936</v>
      </c>
      <c r="V120" s="131" t="s">
        <v>183</v>
      </c>
      <c r="W120" s="131" t="s">
        <v>2617</v>
      </c>
      <c r="X120" s="5" t="s">
        <v>2612</v>
      </c>
      <c r="Z120" s="260" t="str">
        <f t="shared" si="17"/>
        <v/>
      </c>
      <c r="AA120" s="260" t="str">
        <f t="shared" si="18"/>
        <v>NCBPS23K</v>
      </c>
      <c r="AB120" s="260" t="str">
        <f t="shared" si="19"/>
        <v>TIER 4 CAMHS (GENERAL ADOLESCENT INC. EATING DISORDERS)</v>
      </c>
      <c r="AC120" s="260" t="str">
        <f t="shared" si="20"/>
        <v>NCBPS23KOutreach - Child MI</v>
      </c>
      <c r="AD120" s="260" t="str">
        <f t="shared" si="21"/>
        <v>NCBPS23K/OUTREACH_CHILD_MI</v>
      </c>
      <c r="AE120" s="260" t="str">
        <f t="shared" si="22"/>
        <v>Outreach - Child MI</v>
      </c>
      <c r="AF120" s="260" t="str">
        <f t="shared" si="12"/>
        <v>CONTACTS</v>
      </c>
      <c r="AG120" s="260" t="str">
        <f t="shared" si="13"/>
        <v>COMM</v>
      </c>
      <c r="AH120" s="260" t="str">
        <f t="shared" si="14"/>
        <v>711</v>
      </c>
      <c r="AI120" s="260" t="str">
        <f t="shared" si="15"/>
        <v/>
      </c>
      <c r="AJ120" s="260" t="str">
        <f t="shared" si="16"/>
        <v/>
      </c>
    </row>
    <row r="121" spans="10:36" ht="45" x14ac:dyDescent="0.25">
      <c r="J121" s="26" t="s">
        <v>805</v>
      </c>
      <c r="K121" s="35" t="s">
        <v>820</v>
      </c>
      <c r="L121" s="26" t="s">
        <v>202</v>
      </c>
      <c r="N121" s="40"/>
      <c r="O121" s="40" t="s">
        <v>2612</v>
      </c>
      <c r="P121" s="130" t="s">
        <v>1316</v>
      </c>
      <c r="Q121" s="131" t="s">
        <v>1378</v>
      </c>
      <c r="R121" s="279" t="s">
        <v>1820</v>
      </c>
      <c r="S121" s="130" t="s">
        <v>1918</v>
      </c>
      <c r="T121" s="97" t="s">
        <v>138</v>
      </c>
      <c r="U121" s="131" t="s">
        <v>1936</v>
      </c>
      <c r="V121" s="131" t="s">
        <v>183</v>
      </c>
      <c r="W121" s="131" t="s">
        <v>2617</v>
      </c>
      <c r="X121" s="5" t="s">
        <v>2612</v>
      </c>
      <c r="Z121" s="260" t="str">
        <f t="shared" si="17"/>
        <v/>
      </c>
      <c r="AA121" s="260" t="str">
        <f t="shared" si="18"/>
        <v>NCBPS23K</v>
      </c>
      <c r="AB121" s="260" t="str">
        <f t="shared" si="19"/>
        <v>TIER 4 CAMHS (GENERAL ADOLESCENT INC. EATING DISORDERS)</v>
      </c>
      <c r="AC121" s="260" t="str">
        <f t="shared" si="20"/>
        <v>NCBPS23KEating Disorders - Outreach</v>
      </c>
      <c r="AD121" s="260" t="str">
        <f t="shared" si="21"/>
        <v>NCBPS23K/OUTREACH_ED</v>
      </c>
      <c r="AE121" s="260" t="str">
        <f t="shared" si="22"/>
        <v>Eating Disorders - Outreach</v>
      </c>
      <c r="AF121" s="260" t="str">
        <f t="shared" si="12"/>
        <v>CONTACTS</v>
      </c>
      <c r="AG121" s="260" t="str">
        <f t="shared" si="13"/>
        <v>COMM</v>
      </c>
      <c r="AH121" s="260" t="str">
        <f t="shared" si="14"/>
        <v>711</v>
      </c>
      <c r="AI121" s="260" t="str">
        <f t="shared" si="15"/>
        <v/>
      </c>
      <c r="AJ121" s="260" t="str">
        <f t="shared" si="16"/>
        <v/>
      </c>
    </row>
    <row r="122" spans="10:36" x14ac:dyDescent="0.25">
      <c r="J122" s="26" t="s">
        <v>451</v>
      </c>
      <c r="K122" s="35" t="s">
        <v>1610</v>
      </c>
      <c r="L122" s="26" t="s">
        <v>1646</v>
      </c>
      <c r="N122" s="40"/>
      <c r="O122" s="40" t="s">
        <v>2612</v>
      </c>
      <c r="P122" s="130" t="s">
        <v>1398</v>
      </c>
      <c r="Q122" s="131" t="s">
        <v>1379</v>
      </c>
      <c r="R122" s="279" t="s">
        <v>1821</v>
      </c>
      <c r="S122" s="130" t="s">
        <v>1399</v>
      </c>
      <c r="T122" s="97" t="s">
        <v>31</v>
      </c>
      <c r="U122" s="131" t="s">
        <v>1937</v>
      </c>
      <c r="V122" s="131" t="s">
        <v>185</v>
      </c>
      <c r="W122" s="131" t="s">
        <v>2617</v>
      </c>
      <c r="X122" s="5" t="s">
        <v>2612</v>
      </c>
      <c r="Z122" s="260" t="str">
        <f t="shared" si="17"/>
        <v/>
      </c>
      <c r="AA122" s="260" t="str">
        <f t="shared" si="18"/>
        <v>NCBPS23L</v>
      </c>
      <c r="AB122" s="260" t="str">
        <f t="shared" si="19"/>
        <v>TIER 4 CAMHS (LOW SECURE)</v>
      </c>
      <c r="AC122" s="260" t="str">
        <f t="shared" si="20"/>
        <v>NCBPS23LLow Secure Female LD</v>
      </c>
      <c r="AD122" s="260" t="str">
        <f t="shared" si="21"/>
        <v>NCBPS23L/LS_F_LD</v>
      </c>
      <c r="AE122" s="260" t="str">
        <f t="shared" si="22"/>
        <v>Low Secure Female LD</v>
      </c>
      <c r="AF122" s="260" t="str">
        <f t="shared" si="12"/>
        <v>OBDS</v>
      </c>
      <c r="AG122" s="260" t="str">
        <f t="shared" si="13"/>
        <v>IPOBD</v>
      </c>
      <c r="AH122" s="260" t="str">
        <f t="shared" si="14"/>
        <v>711</v>
      </c>
      <c r="AI122" s="260" t="str">
        <f t="shared" si="15"/>
        <v/>
      </c>
      <c r="AJ122" s="260" t="str">
        <f t="shared" si="16"/>
        <v/>
      </c>
    </row>
    <row r="123" spans="10:36" x14ac:dyDescent="0.25">
      <c r="J123" s="26" t="s">
        <v>350</v>
      </c>
      <c r="K123" s="35" t="s">
        <v>349</v>
      </c>
      <c r="L123" s="26" t="s">
        <v>202</v>
      </c>
      <c r="N123" s="40"/>
      <c r="O123" s="40" t="s">
        <v>2612</v>
      </c>
      <c r="P123" s="130" t="s">
        <v>1398</v>
      </c>
      <c r="Q123" s="131" t="s">
        <v>1379</v>
      </c>
      <c r="R123" s="279" t="s">
        <v>1822</v>
      </c>
      <c r="S123" s="130" t="s">
        <v>1400</v>
      </c>
      <c r="T123" s="97" t="s">
        <v>30</v>
      </c>
      <c r="U123" s="131" t="s">
        <v>1937</v>
      </c>
      <c r="V123" s="131" t="s">
        <v>185</v>
      </c>
      <c r="W123" s="131" t="s">
        <v>2617</v>
      </c>
      <c r="X123" s="5" t="s">
        <v>2612</v>
      </c>
      <c r="Z123" s="260" t="str">
        <f t="shared" si="17"/>
        <v/>
      </c>
      <c r="AA123" s="260" t="str">
        <f t="shared" si="18"/>
        <v>NCBPS23L</v>
      </c>
      <c r="AB123" s="260" t="str">
        <f t="shared" si="19"/>
        <v>TIER 4 CAMHS (LOW SECURE)</v>
      </c>
      <c r="AC123" s="260" t="str">
        <f t="shared" si="20"/>
        <v>NCBPS23LLow Secure Female MI</v>
      </c>
      <c r="AD123" s="260" t="str">
        <f t="shared" si="21"/>
        <v>NCBPS23L/LS_F_MI</v>
      </c>
      <c r="AE123" s="260" t="str">
        <f t="shared" si="22"/>
        <v>Low Secure Female MI</v>
      </c>
      <c r="AF123" s="260" t="str">
        <f t="shared" si="12"/>
        <v>OBDS</v>
      </c>
      <c r="AG123" s="260" t="str">
        <f t="shared" si="13"/>
        <v>IPOBD</v>
      </c>
      <c r="AH123" s="260" t="str">
        <f t="shared" si="14"/>
        <v>711</v>
      </c>
      <c r="AI123" s="260" t="str">
        <f t="shared" si="15"/>
        <v/>
      </c>
      <c r="AJ123" s="260" t="str">
        <f t="shared" si="16"/>
        <v/>
      </c>
    </row>
    <row r="124" spans="10:36" x14ac:dyDescent="0.25">
      <c r="J124" s="26" t="s">
        <v>1533</v>
      </c>
      <c r="K124" s="35" t="s">
        <v>825</v>
      </c>
      <c r="L124" s="26" t="s">
        <v>209</v>
      </c>
      <c r="N124" s="40"/>
      <c r="O124" s="40" t="s">
        <v>2612</v>
      </c>
      <c r="P124" s="130" t="s">
        <v>1398</v>
      </c>
      <c r="Q124" s="131" t="s">
        <v>1379</v>
      </c>
      <c r="R124" s="279" t="s">
        <v>1823</v>
      </c>
      <c r="S124" s="130" t="s">
        <v>1401</v>
      </c>
      <c r="T124" s="97" t="s">
        <v>978</v>
      </c>
      <c r="U124" s="131" t="s">
        <v>1937</v>
      </c>
      <c r="V124" s="131" t="s">
        <v>185</v>
      </c>
      <c r="W124" s="131" t="s">
        <v>2617</v>
      </c>
      <c r="X124" s="5" t="s">
        <v>2612</v>
      </c>
      <c r="Z124" s="260" t="str">
        <f t="shared" si="17"/>
        <v/>
      </c>
      <c r="AA124" s="260" t="str">
        <f t="shared" si="18"/>
        <v>NCBPS23L</v>
      </c>
      <c r="AB124" s="260" t="str">
        <f t="shared" si="19"/>
        <v>TIER 4 CAMHS (LOW SECURE)</v>
      </c>
      <c r="AC124" s="260" t="str">
        <f t="shared" si="20"/>
        <v>NCBPS23LLow Secure Mixed Gender MI</v>
      </c>
      <c r="AD124" s="260" t="str">
        <f t="shared" si="21"/>
        <v>NCBPS23L/LS_MG_MI</v>
      </c>
      <c r="AE124" s="260" t="str">
        <f t="shared" si="22"/>
        <v>Low Secure Mixed Gender MI</v>
      </c>
      <c r="AF124" s="260" t="str">
        <f t="shared" si="12"/>
        <v>OBDS</v>
      </c>
      <c r="AG124" s="260" t="str">
        <f t="shared" si="13"/>
        <v>IPOBD</v>
      </c>
      <c r="AH124" s="260" t="str">
        <f t="shared" si="14"/>
        <v>711</v>
      </c>
      <c r="AI124" s="260" t="str">
        <f t="shared" si="15"/>
        <v/>
      </c>
      <c r="AJ124" s="260" t="str">
        <f t="shared" si="16"/>
        <v/>
      </c>
    </row>
    <row r="125" spans="10:36" x14ac:dyDescent="0.25">
      <c r="J125" s="26" t="s">
        <v>386</v>
      </c>
      <c r="K125" s="35" t="s">
        <v>385</v>
      </c>
      <c r="L125" s="26" t="s">
        <v>208</v>
      </c>
      <c r="N125" s="40"/>
      <c r="O125" s="40" t="s">
        <v>2612</v>
      </c>
      <c r="P125" s="130" t="s">
        <v>1398</v>
      </c>
      <c r="Q125" s="131" t="s">
        <v>1379</v>
      </c>
      <c r="R125" s="279" t="s">
        <v>1824</v>
      </c>
      <c r="S125" s="130" t="s">
        <v>1402</v>
      </c>
      <c r="T125" s="97" t="s">
        <v>32</v>
      </c>
      <c r="U125" s="131" t="s">
        <v>1937</v>
      </c>
      <c r="V125" s="131" t="s">
        <v>185</v>
      </c>
      <c r="W125" s="131" t="s">
        <v>2617</v>
      </c>
      <c r="X125" s="5" t="s">
        <v>2612</v>
      </c>
      <c r="Z125" s="260" t="str">
        <f t="shared" si="17"/>
        <v/>
      </c>
      <c r="AA125" s="260" t="str">
        <f t="shared" si="18"/>
        <v>NCBPS23L</v>
      </c>
      <c r="AB125" s="260" t="str">
        <f t="shared" si="19"/>
        <v>TIER 4 CAMHS (LOW SECURE)</v>
      </c>
      <c r="AC125" s="260" t="str">
        <f t="shared" si="20"/>
        <v>NCBPS23LLow Secure Female PD</v>
      </c>
      <c r="AD125" s="260" t="str">
        <f t="shared" si="21"/>
        <v>NCBPS23L/LS_F_PD</v>
      </c>
      <c r="AE125" s="260" t="str">
        <f t="shared" si="22"/>
        <v>Low Secure Female PD</v>
      </c>
      <c r="AF125" s="260" t="str">
        <f t="shared" si="12"/>
        <v>OBDS</v>
      </c>
      <c r="AG125" s="260" t="str">
        <f t="shared" si="13"/>
        <v>IPOBD</v>
      </c>
      <c r="AH125" s="260" t="str">
        <f t="shared" si="14"/>
        <v>711</v>
      </c>
      <c r="AI125" s="260" t="str">
        <f t="shared" si="15"/>
        <v/>
      </c>
      <c r="AJ125" s="260" t="str">
        <f t="shared" si="16"/>
        <v/>
      </c>
    </row>
    <row r="126" spans="10:36" x14ac:dyDescent="0.25">
      <c r="J126" s="26" t="s">
        <v>555</v>
      </c>
      <c r="K126" s="35" t="s">
        <v>554</v>
      </c>
      <c r="L126" s="26" t="s">
        <v>1646</v>
      </c>
      <c r="N126" s="40"/>
      <c r="O126" s="40" t="s">
        <v>2612</v>
      </c>
      <c r="P126" s="130" t="s">
        <v>1398</v>
      </c>
      <c r="Q126" s="131" t="s">
        <v>1379</v>
      </c>
      <c r="R126" s="279" t="s">
        <v>1825</v>
      </c>
      <c r="S126" s="130" t="s">
        <v>1403</v>
      </c>
      <c r="T126" s="97" t="s">
        <v>982</v>
      </c>
      <c r="U126" s="131" t="s">
        <v>1937</v>
      </c>
      <c r="V126" s="131" t="s">
        <v>185</v>
      </c>
      <c r="W126" s="131" t="s">
        <v>2617</v>
      </c>
      <c r="X126" s="5" t="s">
        <v>2612</v>
      </c>
      <c r="Z126" s="260" t="str">
        <f t="shared" si="17"/>
        <v/>
      </c>
      <c r="AA126" s="260" t="str">
        <f t="shared" si="18"/>
        <v>NCBPS23L</v>
      </c>
      <c r="AB126" s="260" t="str">
        <f t="shared" si="19"/>
        <v>TIER 4 CAMHS (LOW SECURE)</v>
      </c>
      <c r="AC126" s="260" t="str">
        <f t="shared" si="20"/>
        <v>NCBPS23LLow Secure Mixed Gender PD</v>
      </c>
      <c r="AD126" s="260" t="str">
        <f t="shared" si="21"/>
        <v>NCBPS23L/LS_MG_PD</v>
      </c>
      <c r="AE126" s="260" t="str">
        <f t="shared" si="22"/>
        <v>Low Secure Mixed Gender PD</v>
      </c>
      <c r="AF126" s="260" t="str">
        <f t="shared" si="12"/>
        <v>OBDS</v>
      </c>
      <c r="AG126" s="260" t="str">
        <f t="shared" si="13"/>
        <v>IPOBD</v>
      </c>
      <c r="AH126" s="260" t="str">
        <f t="shared" si="14"/>
        <v>711</v>
      </c>
      <c r="AI126" s="260" t="str">
        <f t="shared" si="15"/>
        <v/>
      </c>
      <c r="AJ126" s="260" t="str">
        <f t="shared" si="16"/>
        <v/>
      </c>
    </row>
    <row r="127" spans="10:36" x14ac:dyDescent="0.25">
      <c r="J127" s="26" t="s">
        <v>1574</v>
      </c>
      <c r="K127" s="35" t="s">
        <v>1210</v>
      </c>
      <c r="L127" s="26" t="s">
        <v>205</v>
      </c>
      <c r="N127" s="40"/>
      <c r="O127" s="40" t="s">
        <v>2612</v>
      </c>
      <c r="P127" s="130" t="s">
        <v>1398</v>
      </c>
      <c r="Q127" s="131" t="s">
        <v>1379</v>
      </c>
      <c r="R127" s="279" t="s">
        <v>1826</v>
      </c>
      <c r="S127" s="130" t="s">
        <v>1404</v>
      </c>
      <c r="T127" s="97" t="s">
        <v>27</v>
      </c>
      <c r="U127" s="131" t="s">
        <v>1937</v>
      </c>
      <c r="V127" s="131" t="s">
        <v>185</v>
      </c>
      <c r="W127" s="131" t="s">
        <v>2617</v>
      </c>
      <c r="X127" s="5" t="s">
        <v>2612</v>
      </c>
      <c r="Z127" s="260" t="str">
        <f t="shared" si="17"/>
        <v/>
      </c>
      <c r="AA127" s="260" t="str">
        <f t="shared" si="18"/>
        <v>NCBPS23L</v>
      </c>
      <c r="AB127" s="260" t="str">
        <f t="shared" si="19"/>
        <v>TIER 4 CAMHS (LOW SECURE)</v>
      </c>
      <c r="AC127" s="260" t="str">
        <f t="shared" si="20"/>
        <v>NCBPS23LLow Secure Male LD</v>
      </c>
      <c r="AD127" s="260" t="str">
        <f t="shared" si="21"/>
        <v>NCBPS23L/LS_M_LD</v>
      </c>
      <c r="AE127" s="260" t="str">
        <f t="shared" si="22"/>
        <v>Low Secure Male LD</v>
      </c>
      <c r="AF127" s="260" t="str">
        <f t="shared" si="12"/>
        <v>OBDS</v>
      </c>
      <c r="AG127" s="260" t="str">
        <f t="shared" si="13"/>
        <v>IPOBD</v>
      </c>
      <c r="AH127" s="260" t="str">
        <f t="shared" si="14"/>
        <v>711</v>
      </c>
      <c r="AI127" s="260" t="str">
        <f t="shared" si="15"/>
        <v/>
      </c>
      <c r="AJ127" s="260" t="str">
        <f t="shared" si="16"/>
        <v/>
      </c>
    </row>
    <row r="128" spans="10:36" x14ac:dyDescent="0.25">
      <c r="J128" s="26" t="s">
        <v>1507</v>
      </c>
      <c r="K128" s="35" t="s">
        <v>1604</v>
      </c>
      <c r="L128" s="26" t="s">
        <v>202</v>
      </c>
      <c r="N128" s="40"/>
      <c r="O128" s="40" t="s">
        <v>2612</v>
      </c>
      <c r="P128" s="130" t="s">
        <v>1398</v>
      </c>
      <c r="Q128" s="131" t="s">
        <v>1379</v>
      </c>
      <c r="R128" s="279" t="s">
        <v>1827</v>
      </c>
      <c r="S128" s="130" t="s">
        <v>1405</v>
      </c>
      <c r="T128" s="97" t="s">
        <v>26</v>
      </c>
      <c r="U128" s="131" t="s">
        <v>1937</v>
      </c>
      <c r="V128" s="131" t="s">
        <v>185</v>
      </c>
      <c r="W128" s="131" t="s">
        <v>2617</v>
      </c>
      <c r="X128" s="5" t="s">
        <v>2612</v>
      </c>
      <c r="Z128" s="260" t="str">
        <f t="shared" si="17"/>
        <v/>
      </c>
      <c r="AA128" s="260" t="str">
        <f t="shared" si="18"/>
        <v>NCBPS23L</v>
      </c>
      <c r="AB128" s="260" t="str">
        <f t="shared" si="19"/>
        <v>TIER 4 CAMHS (LOW SECURE)</v>
      </c>
      <c r="AC128" s="260" t="str">
        <f t="shared" si="20"/>
        <v>NCBPS23LLow Secure Male MI</v>
      </c>
      <c r="AD128" s="260" t="str">
        <f t="shared" si="21"/>
        <v>NCBPS23L/LS_M_MI</v>
      </c>
      <c r="AE128" s="260" t="str">
        <f t="shared" si="22"/>
        <v>Low Secure Male MI</v>
      </c>
      <c r="AF128" s="260" t="str">
        <f t="shared" si="12"/>
        <v>OBDS</v>
      </c>
      <c r="AG128" s="260" t="str">
        <f t="shared" si="13"/>
        <v>IPOBD</v>
      </c>
      <c r="AH128" s="260" t="str">
        <f t="shared" si="14"/>
        <v>711</v>
      </c>
      <c r="AI128" s="260" t="str">
        <f t="shared" si="15"/>
        <v/>
      </c>
      <c r="AJ128" s="260" t="str">
        <f t="shared" si="16"/>
        <v/>
      </c>
    </row>
    <row r="129" spans="10:36" x14ac:dyDescent="0.25">
      <c r="J129" s="26" t="s">
        <v>489</v>
      </c>
      <c r="K129" s="35" t="s">
        <v>488</v>
      </c>
      <c r="L129" s="26" t="s">
        <v>1646</v>
      </c>
      <c r="N129" s="40"/>
      <c r="O129" s="40" t="s">
        <v>2612</v>
      </c>
      <c r="P129" s="130" t="s">
        <v>1398</v>
      </c>
      <c r="Q129" s="131" t="s">
        <v>1379</v>
      </c>
      <c r="R129" s="279" t="s">
        <v>1828</v>
      </c>
      <c r="S129" s="130" t="s">
        <v>1406</v>
      </c>
      <c r="T129" s="97" t="s">
        <v>28</v>
      </c>
      <c r="U129" s="131" t="s">
        <v>1937</v>
      </c>
      <c r="V129" s="131" t="s">
        <v>185</v>
      </c>
      <c r="W129" s="131" t="s">
        <v>2617</v>
      </c>
      <c r="X129" s="5" t="s">
        <v>2612</v>
      </c>
      <c r="Z129" s="260" t="str">
        <f t="shared" si="17"/>
        <v/>
      </c>
      <c r="AA129" s="260" t="str">
        <f t="shared" si="18"/>
        <v>NCBPS23L</v>
      </c>
      <c r="AB129" s="260" t="str">
        <f t="shared" si="19"/>
        <v>TIER 4 CAMHS (LOW SECURE)</v>
      </c>
      <c r="AC129" s="260" t="str">
        <f t="shared" si="20"/>
        <v>NCBPS23LLow Secure Male PD</v>
      </c>
      <c r="AD129" s="260" t="str">
        <f t="shared" si="21"/>
        <v>NCBPS23L/LS_M_PD</v>
      </c>
      <c r="AE129" s="260" t="str">
        <f t="shared" si="22"/>
        <v>Low Secure Male PD</v>
      </c>
      <c r="AF129" s="260" t="str">
        <f t="shared" si="12"/>
        <v>OBDS</v>
      </c>
      <c r="AG129" s="260" t="str">
        <f t="shared" si="13"/>
        <v>IPOBD</v>
      </c>
      <c r="AH129" s="260" t="str">
        <f t="shared" si="14"/>
        <v>711</v>
      </c>
      <c r="AI129" s="260" t="str">
        <f t="shared" si="15"/>
        <v/>
      </c>
      <c r="AJ129" s="260" t="str">
        <f t="shared" si="16"/>
        <v/>
      </c>
    </row>
    <row r="130" spans="10:36" x14ac:dyDescent="0.25">
      <c r="J130" s="26" t="s">
        <v>1590</v>
      </c>
      <c r="K130" s="35" t="s">
        <v>625</v>
      </c>
      <c r="L130" s="26" t="s">
        <v>210</v>
      </c>
      <c r="N130" s="40"/>
      <c r="O130" s="40" t="s">
        <v>2612</v>
      </c>
      <c r="P130" s="130" t="s">
        <v>1398</v>
      </c>
      <c r="Q130" s="131" t="s">
        <v>1379</v>
      </c>
      <c r="R130" s="279" t="s">
        <v>1829</v>
      </c>
      <c r="S130" s="130" t="s">
        <v>1407</v>
      </c>
      <c r="T130" s="97" t="s">
        <v>976</v>
      </c>
      <c r="U130" s="131" t="s">
        <v>1937</v>
      </c>
      <c r="V130" s="131" t="s">
        <v>185</v>
      </c>
      <c r="W130" s="131" t="s">
        <v>2617</v>
      </c>
      <c r="X130" s="5" t="s">
        <v>2612</v>
      </c>
      <c r="Z130" s="260" t="str">
        <f t="shared" si="17"/>
        <v/>
      </c>
      <c r="AA130" s="260" t="str">
        <f t="shared" si="18"/>
        <v>NCBPS23L</v>
      </c>
      <c r="AB130" s="260" t="str">
        <f t="shared" si="19"/>
        <v>TIER 4 CAMHS (LOW SECURE)</v>
      </c>
      <c r="AC130" s="260" t="str">
        <f t="shared" si="20"/>
        <v>NCBPS23LLow Secure Mixed Gender LD</v>
      </c>
      <c r="AD130" s="260" t="str">
        <f t="shared" si="21"/>
        <v>NCBPS23L/LS_MG_LD</v>
      </c>
      <c r="AE130" s="260" t="str">
        <f t="shared" si="22"/>
        <v>Low Secure Mixed Gender LD</v>
      </c>
      <c r="AF130" s="260" t="str">
        <f t="shared" si="12"/>
        <v>OBDS</v>
      </c>
      <c r="AG130" s="260" t="str">
        <f t="shared" si="13"/>
        <v>IPOBD</v>
      </c>
      <c r="AH130" s="260" t="str">
        <f t="shared" si="14"/>
        <v>711</v>
      </c>
      <c r="AI130" s="260" t="str">
        <f t="shared" si="15"/>
        <v/>
      </c>
      <c r="AJ130" s="260" t="str">
        <f t="shared" si="16"/>
        <v/>
      </c>
    </row>
    <row r="131" spans="10:36" x14ac:dyDescent="0.25">
      <c r="J131" s="26" t="s">
        <v>371</v>
      </c>
      <c r="K131" s="35" t="s">
        <v>370</v>
      </c>
      <c r="L131" s="26" t="s">
        <v>202</v>
      </c>
      <c r="N131" s="40"/>
      <c r="O131" s="40" t="s">
        <v>2612</v>
      </c>
      <c r="P131" s="130" t="s">
        <v>1408</v>
      </c>
      <c r="Q131" s="131" t="s">
        <v>1380</v>
      </c>
      <c r="R131" s="279" t="s">
        <v>2622</v>
      </c>
      <c r="S131" s="130" t="s">
        <v>1409</v>
      </c>
      <c r="T131" s="97" t="s">
        <v>2603</v>
      </c>
      <c r="U131" s="131" t="s">
        <v>1937</v>
      </c>
      <c r="V131" s="131" t="s">
        <v>185</v>
      </c>
      <c r="W131" s="131" t="s">
        <v>2617</v>
      </c>
      <c r="X131" s="5" t="s">
        <v>2612</v>
      </c>
      <c r="Z131" s="260" t="str">
        <f t="shared" si="17"/>
        <v/>
      </c>
      <c r="AA131" s="260" t="str">
        <f t="shared" si="18"/>
        <v>NCBPS23O</v>
      </c>
      <c r="AB131" s="260" t="str">
        <f t="shared" si="19"/>
        <v>TIER 4 CAMHS (PICU)</v>
      </c>
      <c r="AC131" s="260" t="str">
        <f t="shared" si="20"/>
        <v>NCBPS23OPICU</v>
      </c>
      <c r="AD131" s="260" t="str">
        <f t="shared" si="21"/>
        <v>NCBPS23O/PICU</v>
      </c>
      <c r="AE131" s="260" t="str">
        <f t="shared" si="22"/>
        <v>PICU</v>
      </c>
      <c r="AF131" s="260" t="str">
        <f t="shared" si="12"/>
        <v>OBDS</v>
      </c>
      <c r="AG131" s="260" t="str">
        <f t="shared" si="13"/>
        <v>IPOBD</v>
      </c>
      <c r="AH131" s="260" t="str">
        <f t="shared" si="14"/>
        <v>711</v>
      </c>
      <c r="AI131" s="260" t="str">
        <f t="shared" si="15"/>
        <v/>
      </c>
      <c r="AJ131" s="260" t="str">
        <f t="shared" si="16"/>
        <v/>
      </c>
    </row>
    <row r="132" spans="10:36" x14ac:dyDescent="0.25">
      <c r="J132" s="26" t="s">
        <v>1524</v>
      </c>
      <c r="K132" s="35" t="s">
        <v>1613</v>
      </c>
      <c r="L132" s="26" t="s">
        <v>203</v>
      </c>
      <c r="N132" s="40"/>
      <c r="O132" s="40" t="s">
        <v>2612</v>
      </c>
      <c r="P132" s="130" t="s">
        <v>1410</v>
      </c>
      <c r="Q132" s="131" t="s">
        <v>1381</v>
      </c>
      <c r="R132" s="279" t="s">
        <v>1830</v>
      </c>
      <c r="S132" s="130" t="s">
        <v>1919</v>
      </c>
      <c r="T132" s="97" t="s">
        <v>998</v>
      </c>
      <c r="U132" s="131" t="s">
        <v>1936</v>
      </c>
      <c r="V132" s="131" t="s">
        <v>183</v>
      </c>
      <c r="W132" s="131" t="s">
        <v>2617</v>
      </c>
      <c r="X132" s="5" t="s">
        <v>2612</v>
      </c>
      <c r="Z132" s="260" t="str">
        <f t="shared" si="17"/>
        <v/>
      </c>
      <c r="AA132" s="260" t="str">
        <f t="shared" si="18"/>
        <v>NCBPS23U</v>
      </c>
      <c r="AB132" s="260" t="str">
        <f t="shared" si="19"/>
        <v>TIER 4 CAMHS (LD)</v>
      </c>
      <c r="AC132" s="260" t="str">
        <f t="shared" si="20"/>
        <v>NCBPS23UAssessment - Adolescent / Child LD</v>
      </c>
      <c r="AD132" s="260" t="str">
        <f t="shared" si="21"/>
        <v>NCBPS23U/ASSESS_ADOL/CHILD_LD</v>
      </c>
      <c r="AE132" s="260" t="str">
        <f t="shared" si="22"/>
        <v>Assessment - Adolescent / Child LD</v>
      </c>
      <c r="AF132" s="260" t="str">
        <f t="shared" si="12"/>
        <v>CONTACTS</v>
      </c>
      <c r="AG132" s="260" t="str">
        <f t="shared" si="13"/>
        <v>COMM</v>
      </c>
      <c r="AH132" s="260" t="str">
        <f t="shared" si="14"/>
        <v>711</v>
      </c>
      <c r="AI132" s="260" t="str">
        <f t="shared" si="15"/>
        <v/>
      </c>
      <c r="AJ132" s="260" t="str">
        <f t="shared" si="16"/>
        <v/>
      </c>
    </row>
    <row r="133" spans="10:36" x14ac:dyDescent="0.25">
      <c r="J133" s="26" t="s">
        <v>1519</v>
      </c>
      <c r="K133" s="35" t="s">
        <v>1144</v>
      </c>
      <c r="L133" s="26" t="s">
        <v>201</v>
      </c>
      <c r="N133" s="40"/>
      <c r="O133" s="40" t="s">
        <v>2612</v>
      </c>
      <c r="P133" s="130" t="s">
        <v>1410</v>
      </c>
      <c r="Q133" s="131" t="s">
        <v>1381</v>
      </c>
      <c r="R133" s="279" t="s">
        <v>1831</v>
      </c>
      <c r="S133" s="130" t="s">
        <v>1920</v>
      </c>
      <c r="T133" s="97" t="s">
        <v>113</v>
      </c>
      <c r="U133" s="131" t="s">
        <v>1936</v>
      </c>
      <c r="V133" s="131" t="s">
        <v>183</v>
      </c>
      <c r="W133" s="131" t="s">
        <v>2617</v>
      </c>
      <c r="X133" s="5" t="s">
        <v>2612</v>
      </c>
      <c r="Z133" s="260" t="str">
        <f t="shared" si="17"/>
        <v/>
      </c>
      <c r="AA133" s="260" t="str">
        <f t="shared" si="18"/>
        <v>NCBPS23U</v>
      </c>
      <c r="AB133" s="260" t="str">
        <f t="shared" si="19"/>
        <v>TIER 4 CAMHS (LD)</v>
      </c>
      <c r="AC133" s="260" t="str">
        <f t="shared" si="20"/>
        <v>NCBPS23UAssessment - Adolescent LD</v>
      </c>
      <c r="AD133" s="260" t="str">
        <f t="shared" si="21"/>
        <v>NCBPS23U/ASSESS_ADOL_LD</v>
      </c>
      <c r="AE133" s="260" t="str">
        <f t="shared" si="22"/>
        <v>Assessment - Adolescent LD</v>
      </c>
      <c r="AF133" s="260" t="str">
        <f t="shared" si="12"/>
        <v>CONTACTS</v>
      </c>
      <c r="AG133" s="260" t="str">
        <f t="shared" si="13"/>
        <v>COMM</v>
      </c>
      <c r="AH133" s="260" t="str">
        <f t="shared" si="14"/>
        <v>711</v>
      </c>
      <c r="AI133" s="260" t="str">
        <f t="shared" si="15"/>
        <v/>
      </c>
      <c r="AJ133" s="260" t="str">
        <f t="shared" si="16"/>
        <v/>
      </c>
    </row>
    <row r="134" spans="10:36" x14ac:dyDescent="0.25">
      <c r="J134" s="26" t="s">
        <v>495</v>
      </c>
      <c r="K134" s="35" t="s">
        <v>494</v>
      </c>
      <c r="L134" s="26" t="s">
        <v>1646</v>
      </c>
      <c r="N134" s="40"/>
      <c r="O134" s="40" t="s">
        <v>2612</v>
      </c>
      <c r="P134" s="130" t="s">
        <v>1410</v>
      </c>
      <c r="Q134" s="131" t="s">
        <v>1381</v>
      </c>
      <c r="R134" s="279" t="s">
        <v>1832</v>
      </c>
      <c r="S134" s="130" t="s">
        <v>1921</v>
      </c>
      <c r="T134" s="97" t="s">
        <v>53</v>
      </c>
      <c r="U134" s="131" t="s">
        <v>1936</v>
      </c>
      <c r="V134" s="131" t="s">
        <v>183</v>
      </c>
      <c r="W134" s="131" t="s">
        <v>2617</v>
      </c>
      <c r="X134" s="5" t="s">
        <v>2612</v>
      </c>
      <c r="Z134" s="260" t="str">
        <f t="shared" si="17"/>
        <v/>
      </c>
      <c r="AA134" s="260" t="str">
        <f t="shared" si="18"/>
        <v>NCBPS23U</v>
      </c>
      <c r="AB134" s="260" t="str">
        <f t="shared" si="19"/>
        <v>TIER 4 CAMHS (LD)</v>
      </c>
      <c r="AC134" s="260" t="str">
        <f t="shared" si="20"/>
        <v>NCBPS23UAssessment - Child LD</v>
      </c>
      <c r="AD134" s="260" t="str">
        <f t="shared" si="21"/>
        <v>NCBPS23U/ASSESS_CHILD_LD</v>
      </c>
      <c r="AE134" s="260" t="str">
        <f t="shared" si="22"/>
        <v>Assessment - Child LD</v>
      </c>
      <c r="AF134" s="260" t="str">
        <f t="shared" ref="AF134:AF192" si="23">TRIM(U134)</f>
        <v>CONTACTS</v>
      </c>
      <c r="AG134" s="260" t="str">
        <f t="shared" ref="AG134:AG192" si="24">TRIM(V134)</f>
        <v>COMM</v>
      </c>
      <c r="AH134" s="260" t="str">
        <f t="shared" ref="AH134:AH192" si="25">TRIM(W134)</f>
        <v>711</v>
      </c>
      <c r="AI134" s="260" t="str">
        <f t="shared" ref="AI134:AI192" si="26">TRIM(X134)</f>
        <v/>
      </c>
      <c r="AJ134" s="260" t="str">
        <f t="shared" ref="AJ134:AJ192" si="27">TRIM(Y134)</f>
        <v/>
      </c>
    </row>
    <row r="135" spans="10:36" ht="30" x14ac:dyDescent="0.25">
      <c r="J135" s="26" t="s">
        <v>499</v>
      </c>
      <c r="K135" s="35" t="s">
        <v>498</v>
      </c>
      <c r="L135" s="26" t="s">
        <v>1646</v>
      </c>
      <c r="N135" s="40"/>
      <c r="O135" s="40" t="s">
        <v>2612</v>
      </c>
      <c r="P135" s="130" t="s">
        <v>1410</v>
      </c>
      <c r="Q135" s="131" t="s">
        <v>1381</v>
      </c>
      <c r="R135" s="279" t="s">
        <v>1959</v>
      </c>
      <c r="S135" s="130" t="s">
        <v>1922</v>
      </c>
      <c r="T135" s="97" t="s">
        <v>1338</v>
      </c>
      <c r="U135" s="131" t="s">
        <v>1937</v>
      </c>
      <c r="V135" s="131" t="s">
        <v>185</v>
      </c>
      <c r="W135" s="131" t="s">
        <v>2617</v>
      </c>
      <c r="X135" s="5" t="s">
        <v>2612</v>
      </c>
      <c r="Z135" s="260" t="str">
        <f t="shared" ref="Z135:Z192" si="28">TRIM(O135)</f>
        <v/>
      </c>
      <c r="AA135" s="260" t="str">
        <f t="shared" ref="AA135:AA192" si="29">TRIM(P135)</f>
        <v>NCBPS23U</v>
      </c>
      <c r="AB135" s="260" t="str">
        <f t="shared" ref="AB135:AB192" si="30">TRIM(Q135)</f>
        <v>TIER 4 CAMHS (LD)</v>
      </c>
      <c r="AC135" s="260" t="str">
        <f t="shared" ref="AC135:AC192" si="31">TRIM(R135)</f>
        <v>NCBPS23UAssessment and Treatment - Adolescent / Child LD</v>
      </c>
      <c r="AD135" s="260" t="str">
        <f t="shared" ref="AD135:AD192" si="32">TRIM(S135)</f>
        <v>NCBPS23U/ASSESS_TREAT_ADOL/CHILD_LD</v>
      </c>
      <c r="AE135" s="260" t="str">
        <f t="shared" ref="AE135:AE192" si="33">TRIM(T135)</f>
        <v>Assessment and Treatment - Adolescent / Child LD</v>
      </c>
      <c r="AF135" s="260" t="str">
        <f t="shared" si="23"/>
        <v>OBDS</v>
      </c>
      <c r="AG135" s="260" t="str">
        <f t="shared" si="24"/>
        <v>IPOBD</v>
      </c>
      <c r="AH135" s="260" t="str">
        <f t="shared" si="25"/>
        <v>711</v>
      </c>
      <c r="AI135" s="260" t="str">
        <f t="shared" si="26"/>
        <v/>
      </c>
      <c r="AJ135" s="260" t="str">
        <f t="shared" si="27"/>
        <v/>
      </c>
    </row>
    <row r="136" spans="10:36" x14ac:dyDescent="0.25">
      <c r="J136" s="26" t="s">
        <v>1505</v>
      </c>
      <c r="K136" s="35" t="s">
        <v>1602</v>
      </c>
      <c r="L136" s="26" t="s">
        <v>209</v>
      </c>
      <c r="N136" s="40"/>
      <c r="O136" s="40" t="s">
        <v>2612</v>
      </c>
      <c r="P136" s="130" t="s">
        <v>1410</v>
      </c>
      <c r="Q136" s="131" t="s">
        <v>1381</v>
      </c>
      <c r="R136" s="279" t="s">
        <v>1833</v>
      </c>
      <c r="S136" s="130" t="s">
        <v>1923</v>
      </c>
      <c r="T136" s="97" t="s">
        <v>115</v>
      </c>
      <c r="U136" s="131" t="s">
        <v>1936</v>
      </c>
      <c r="V136" s="131" t="s">
        <v>184</v>
      </c>
      <c r="W136" s="131" t="s">
        <v>2617</v>
      </c>
      <c r="X136" s="5" t="s">
        <v>2612</v>
      </c>
      <c r="Z136" s="260" t="str">
        <f t="shared" si="28"/>
        <v/>
      </c>
      <c r="AA136" s="260" t="str">
        <f t="shared" si="29"/>
        <v>NCBPS23U</v>
      </c>
      <c r="AB136" s="260" t="str">
        <f t="shared" si="30"/>
        <v>TIER 4 CAMHS (LD)</v>
      </c>
      <c r="AC136" s="260" t="str">
        <f t="shared" si="31"/>
        <v>NCBPS23UDay Care - Adolescent LD</v>
      </c>
      <c r="AD136" s="260" t="str">
        <f t="shared" si="32"/>
        <v>NCBPS23U/DCRE_ADOL_LD</v>
      </c>
      <c r="AE136" s="260" t="str">
        <f t="shared" si="33"/>
        <v>Day Care - Adolescent LD</v>
      </c>
      <c r="AF136" s="260" t="str">
        <f t="shared" si="23"/>
        <v>CONTACTS</v>
      </c>
      <c r="AG136" s="260" t="str">
        <f t="shared" si="24"/>
        <v>DCRE</v>
      </c>
      <c r="AH136" s="260" t="str">
        <f t="shared" si="25"/>
        <v>711</v>
      </c>
      <c r="AI136" s="260" t="str">
        <f t="shared" si="26"/>
        <v/>
      </c>
      <c r="AJ136" s="260" t="str">
        <f t="shared" si="27"/>
        <v/>
      </c>
    </row>
    <row r="137" spans="10:36" x14ac:dyDescent="0.25">
      <c r="J137" s="26" t="s">
        <v>381</v>
      </c>
      <c r="K137" s="35" t="s">
        <v>380</v>
      </c>
      <c r="L137" s="26" t="s">
        <v>202</v>
      </c>
      <c r="N137" s="40"/>
      <c r="O137" s="40" t="s">
        <v>2612</v>
      </c>
      <c r="P137" s="130" t="s">
        <v>1410</v>
      </c>
      <c r="Q137" s="131" t="s">
        <v>1381</v>
      </c>
      <c r="R137" s="279" t="s">
        <v>1834</v>
      </c>
      <c r="S137" s="130" t="s">
        <v>1924</v>
      </c>
      <c r="T137" s="97" t="s">
        <v>55</v>
      </c>
      <c r="U137" s="131" t="s">
        <v>1936</v>
      </c>
      <c r="V137" s="131" t="s">
        <v>184</v>
      </c>
      <c r="W137" s="131" t="s">
        <v>2617</v>
      </c>
      <c r="X137" s="5" t="s">
        <v>2612</v>
      </c>
      <c r="Z137" s="260" t="str">
        <f t="shared" si="28"/>
        <v/>
      </c>
      <c r="AA137" s="260" t="str">
        <f t="shared" si="29"/>
        <v>NCBPS23U</v>
      </c>
      <c r="AB137" s="260" t="str">
        <f t="shared" si="30"/>
        <v>TIER 4 CAMHS (LD)</v>
      </c>
      <c r="AC137" s="260" t="str">
        <f t="shared" si="31"/>
        <v>NCBPS23UDay Care - Child LD</v>
      </c>
      <c r="AD137" s="260" t="str">
        <f t="shared" si="32"/>
        <v>NCBPS23U/DCRE_CHILD_LD</v>
      </c>
      <c r="AE137" s="260" t="str">
        <f t="shared" si="33"/>
        <v>Day Care - Child LD</v>
      </c>
      <c r="AF137" s="260" t="str">
        <f t="shared" si="23"/>
        <v>CONTACTS</v>
      </c>
      <c r="AG137" s="260" t="str">
        <f t="shared" si="24"/>
        <v>DCRE</v>
      </c>
      <c r="AH137" s="260" t="str">
        <f t="shared" si="25"/>
        <v>711</v>
      </c>
      <c r="AI137" s="260" t="str">
        <f t="shared" si="26"/>
        <v/>
      </c>
      <c r="AJ137" s="260" t="str">
        <f t="shared" si="27"/>
        <v/>
      </c>
    </row>
    <row r="138" spans="10:36" x14ac:dyDescent="0.25">
      <c r="J138" s="26" t="s">
        <v>811</v>
      </c>
      <c r="K138" s="35" t="s">
        <v>828</v>
      </c>
      <c r="L138" s="26" t="s">
        <v>1646</v>
      </c>
      <c r="N138" s="40"/>
      <c r="O138" s="40" t="s">
        <v>2612</v>
      </c>
      <c r="P138" s="130" t="s">
        <v>1410</v>
      </c>
      <c r="Q138" s="131" t="s">
        <v>1381</v>
      </c>
      <c r="R138" s="279" t="s">
        <v>1835</v>
      </c>
      <c r="S138" s="130" t="s">
        <v>1436</v>
      </c>
      <c r="T138" s="97" t="s">
        <v>1437</v>
      </c>
      <c r="U138" s="131" t="s">
        <v>1937</v>
      </c>
      <c r="V138" s="131" t="s">
        <v>185</v>
      </c>
      <c r="W138" s="131" t="s">
        <v>2617</v>
      </c>
      <c r="X138" s="5" t="s">
        <v>2612</v>
      </c>
      <c r="Z138" s="260" t="str">
        <f t="shared" si="28"/>
        <v/>
      </c>
      <c r="AA138" s="260" t="str">
        <f t="shared" si="29"/>
        <v>NCBPS23U</v>
      </c>
      <c r="AB138" s="260" t="str">
        <f t="shared" si="30"/>
        <v>TIER 4 CAMHS (LD)</v>
      </c>
      <c r="AC138" s="260" t="str">
        <f t="shared" si="31"/>
        <v>NCBPS23UInpatient (Non-Secure) LD</v>
      </c>
      <c r="AD138" s="260" t="str">
        <f t="shared" si="32"/>
        <v>NCBPS23U/IP_NS_LD</v>
      </c>
      <c r="AE138" s="260" t="str">
        <f t="shared" si="33"/>
        <v>Inpatient (Non-Secure) LD</v>
      </c>
      <c r="AF138" s="260" t="str">
        <f t="shared" si="23"/>
        <v>OBDS</v>
      </c>
      <c r="AG138" s="260" t="str">
        <f t="shared" si="24"/>
        <v>IPOBD</v>
      </c>
      <c r="AH138" s="260" t="str">
        <f t="shared" si="25"/>
        <v>711</v>
      </c>
      <c r="AI138" s="260" t="str">
        <f t="shared" si="26"/>
        <v/>
      </c>
      <c r="AJ138" s="260" t="str">
        <f t="shared" si="27"/>
        <v/>
      </c>
    </row>
    <row r="139" spans="10:36" ht="30" x14ac:dyDescent="0.25">
      <c r="J139" s="26" t="s">
        <v>806</v>
      </c>
      <c r="K139" s="35" t="s">
        <v>817</v>
      </c>
      <c r="L139" s="26" t="s">
        <v>202</v>
      </c>
      <c r="N139" s="40"/>
      <c r="O139" s="40" t="s">
        <v>2612</v>
      </c>
      <c r="P139" s="130" t="s">
        <v>1411</v>
      </c>
      <c r="Q139" s="131" t="s">
        <v>1382</v>
      </c>
      <c r="R139" s="279" t="s">
        <v>1836</v>
      </c>
      <c r="S139" s="130" t="s">
        <v>1925</v>
      </c>
      <c r="T139" s="97" t="s">
        <v>996</v>
      </c>
      <c r="U139" s="131" t="s">
        <v>1936</v>
      </c>
      <c r="V139" s="131" t="s">
        <v>183</v>
      </c>
      <c r="W139" s="131" t="s">
        <v>2617</v>
      </c>
      <c r="X139" s="5" t="s">
        <v>2612</v>
      </c>
      <c r="Z139" s="260" t="str">
        <f t="shared" si="28"/>
        <v/>
      </c>
      <c r="AA139" s="260" t="str">
        <f t="shared" si="29"/>
        <v>NCBPS23V</v>
      </c>
      <c r="AB139" s="260" t="str">
        <f t="shared" si="30"/>
        <v>TIER 4 CAMHS (ASD)</v>
      </c>
      <c r="AC139" s="260" t="str">
        <f t="shared" si="31"/>
        <v>NCBPS23VASD assessment - Adolescent / Child</v>
      </c>
      <c r="AD139" s="260" t="str">
        <f t="shared" si="32"/>
        <v>NCBPS23V/ASSESS_ASD_ADOL/CHILD</v>
      </c>
      <c r="AE139" s="260" t="str">
        <f t="shared" si="33"/>
        <v>ASD assessment - Adolescent / Child</v>
      </c>
      <c r="AF139" s="260" t="str">
        <f t="shared" si="23"/>
        <v>CONTACTS</v>
      </c>
      <c r="AG139" s="260" t="str">
        <f t="shared" si="24"/>
        <v>COMM</v>
      </c>
      <c r="AH139" s="260" t="str">
        <f t="shared" si="25"/>
        <v>711</v>
      </c>
      <c r="AI139" s="260" t="str">
        <f t="shared" si="26"/>
        <v/>
      </c>
      <c r="AJ139" s="260" t="str">
        <f t="shared" si="27"/>
        <v/>
      </c>
    </row>
    <row r="140" spans="10:36" x14ac:dyDescent="0.25">
      <c r="J140" s="26" t="s">
        <v>1530</v>
      </c>
      <c r="K140" s="35" t="s">
        <v>1159</v>
      </c>
      <c r="L140" s="26" t="s">
        <v>203</v>
      </c>
      <c r="N140" s="40"/>
      <c r="O140" s="40" t="s">
        <v>2612</v>
      </c>
      <c r="P140" s="130" t="s">
        <v>1411</v>
      </c>
      <c r="Q140" s="131" t="s">
        <v>1382</v>
      </c>
      <c r="R140" s="279" t="s">
        <v>2623</v>
      </c>
      <c r="S140" s="130" t="s">
        <v>1926</v>
      </c>
      <c r="T140" s="97" t="s">
        <v>2604</v>
      </c>
      <c r="U140" s="131" t="s">
        <v>1936</v>
      </c>
      <c r="V140" s="131" t="s">
        <v>183</v>
      </c>
      <c r="W140" s="131" t="s">
        <v>2617</v>
      </c>
      <c r="X140" s="5" t="s">
        <v>2612</v>
      </c>
      <c r="Z140" s="260" t="str">
        <f t="shared" si="28"/>
        <v/>
      </c>
      <c r="AA140" s="260" t="str">
        <f t="shared" si="29"/>
        <v>NCBPS23V</v>
      </c>
      <c r="AB140" s="260" t="str">
        <f t="shared" si="30"/>
        <v>TIER 4 CAMHS (ASD)</v>
      </c>
      <c r="AC140" s="260" t="str">
        <f t="shared" si="31"/>
        <v>NCBPS23VASD assessment</v>
      </c>
      <c r="AD140" s="260" t="str">
        <f t="shared" si="32"/>
        <v>NCBPS23V/ASSESS_ASD</v>
      </c>
      <c r="AE140" s="260" t="str">
        <f t="shared" si="33"/>
        <v>ASD assessment</v>
      </c>
      <c r="AF140" s="260" t="str">
        <f t="shared" si="23"/>
        <v>CONTACTS</v>
      </c>
      <c r="AG140" s="260" t="str">
        <f t="shared" si="24"/>
        <v>COMM</v>
      </c>
      <c r="AH140" s="260" t="str">
        <f t="shared" si="25"/>
        <v>711</v>
      </c>
      <c r="AI140" s="260" t="str">
        <f t="shared" si="26"/>
        <v/>
      </c>
      <c r="AJ140" s="260" t="str">
        <f t="shared" si="27"/>
        <v/>
      </c>
    </row>
    <row r="141" spans="10:36" x14ac:dyDescent="0.25">
      <c r="J141" s="26" t="s">
        <v>1517</v>
      </c>
      <c r="K141" s="35" t="s">
        <v>1611</v>
      </c>
      <c r="L141" s="26" t="s">
        <v>210</v>
      </c>
      <c r="N141" s="40"/>
      <c r="O141" s="40" t="s">
        <v>2612</v>
      </c>
      <c r="P141" s="130" t="s">
        <v>1411</v>
      </c>
      <c r="Q141" s="131" t="s">
        <v>1382</v>
      </c>
      <c r="R141" s="279" t="s">
        <v>2624</v>
      </c>
      <c r="S141" s="130" t="s">
        <v>1927</v>
      </c>
      <c r="T141" s="97" t="s">
        <v>2605</v>
      </c>
      <c r="U141" s="131" t="s">
        <v>1936</v>
      </c>
      <c r="V141" s="131" t="s">
        <v>183</v>
      </c>
      <c r="W141" s="131" t="s">
        <v>2617</v>
      </c>
      <c r="X141" s="5" t="s">
        <v>2612</v>
      </c>
      <c r="Z141" s="260" t="str">
        <f t="shared" si="28"/>
        <v/>
      </c>
      <c r="AA141" s="260" t="str">
        <f t="shared" si="29"/>
        <v>NCBPS23V</v>
      </c>
      <c r="AB141" s="260" t="str">
        <f t="shared" si="30"/>
        <v>TIER 4 CAMHS (ASD)</v>
      </c>
      <c r="AC141" s="260" t="str">
        <f t="shared" si="31"/>
        <v>NCBPS23VASD treatment</v>
      </c>
      <c r="AD141" s="260" t="str">
        <f t="shared" si="32"/>
        <v>NCBPS23V/TREAT_ASD</v>
      </c>
      <c r="AE141" s="260" t="str">
        <f t="shared" si="33"/>
        <v>ASD treatment</v>
      </c>
      <c r="AF141" s="260" t="str">
        <f t="shared" si="23"/>
        <v>CONTACTS</v>
      </c>
      <c r="AG141" s="260" t="str">
        <f t="shared" si="24"/>
        <v>COMM</v>
      </c>
      <c r="AH141" s="260" t="str">
        <f t="shared" si="25"/>
        <v>711</v>
      </c>
      <c r="AI141" s="260" t="str">
        <f t="shared" si="26"/>
        <v/>
      </c>
      <c r="AJ141" s="260" t="str">
        <f t="shared" si="27"/>
        <v/>
      </c>
    </row>
    <row r="142" spans="10:36" x14ac:dyDescent="0.25">
      <c r="J142" s="26" t="s">
        <v>535</v>
      </c>
      <c r="K142" s="35" t="s">
        <v>534</v>
      </c>
      <c r="L142" s="26" t="s">
        <v>208</v>
      </c>
      <c r="N142" s="40"/>
      <c r="O142" s="40" t="s">
        <v>2612</v>
      </c>
      <c r="P142" s="130" t="s">
        <v>1411</v>
      </c>
      <c r="Q142" s="131" t="s">
        <v>1382</v>
      </c>
      <c r="R142" s="279" t="s">
        <v>1837</v>
      </c>
      <c r="S142" s="130" t="s">
        <v>1439</v>
      </c>
      <c r="T142" s="97" t="s">
        <v>1438</v>
      </c>
      <c r="U142" s="131" t="s">
        <v>1937</v>
      </c>
      <c r="V142" s="131" t="s">
        <v>185</v>
      </c>
      <c r="W142" s="131" t="s">
        <v>2617</v>
      </c>
      <c r="X142" s="5" t="s">
        <v>2612</v>
      </c>
      <c r="Z142" s="260" t="str">
        <f t="shared" si="28"/>
        <v/>
      </c>
      <c r="AA142" s="260" t="str">
        <f t="shared" si="29"/>
        <v>NCBPS23V</v>
      </c>
      <c r="AB142" s="260" t="str">
        <f t="shared" si="30"/>
        <v>TIER 4 CAMHS (ASD)</v>
      </c>
      <c r="AC142" s="260" t="str">
        <f t="shared" si="31"/>
        <v>NCBPS23VInpatient (Non-Secure) ASD</v>
      </c>
      <c r="AD142" s="260" t="str">
        <f t="shared" si="32"/>
        <v>NCBPS23V/IP_NS_ASD</v>
      </c>
      <c r="AE142" s="260" t="str">
        <f t="shared" si="33"/>
        <v>Inpatient (Non-Secure) ASD</v>
      </c>
      <c r="AF142" s="260" t="str">
        <f t="shared" si="23"/>
        <v>OBDS</v>
      </c>
      <c r="AG142" s="260" t="str">
        <f t="shared" si="24"/>
        <v>IPOBD</v>
      </c>
      <c r="AH142" s="260" t="str">
        <f t="shared" si="25"/>
        <v>711</v>
      </c>
      <c r="AI142" s="260" t="str">
        <f t="shared" si="26"/>
        <v/>
      </c>
      <c r="AJ142" s="260" t="str">
        <f t="shared" si="27"/>
        <v/>
      </c>
    </row>
    <row r="143" spans="10:36" x14ac:dyDescent="0.25">
      <c r="J143" s="26" t="s">
        <v>631</v>
      </c>
      <c r="K143" s="35" t="s">
        <v>630</v>
      </c>
      <c r="L143" s="26" t="s">
        <v>210</v>
      </c>
      <c r="N143" s="40"/>
      <c r="O143" s="40" t="s">
        <v>2612</v>
      </c>
      <c r="P143" s="130" t="s">
        <v>1412</v>
      </c>
      <c r="Q143" s="131" t="s">
        <v>1383</v>
      </c>
      <c r="R143" s="279" t="s">
        <v>1838</v>
      </c>
      <c r="S143" s="130" t="s">
        <v>1413</v>
      </c>
      <c r="T143" s="97" t="s">
        <v>1357</v>
      </c>
      <c r="U143" s="131" t="s">
        <v>1936</v>
      </c>
      <c r="V143" s="131" t="s">
        <v>183</v>
      </c>
      <c r="W143" s="131" t="s">
        <v>2617</v>
      </c>
      <c r="X143" s="5" t="s">
        <v>2612</v>
      </c>
      <c r="Z143" s="260" t="str">
        <f t="shared" si="28"/>
        <v/>
      </c>
      <c r="AA143" s="260" t="str">
        <f t="shared" si="29"/>
        <v>NCBPS24C</v>
      </c>
      <c r="AB143" s="260" t="str">
        <f t="shared" si="30"/>
        <v>TIER 4 CAMHS (FORENSIC)</v>
      </c>
      <c r="AC143" s="260" t="str">
        <f t="shared" si="31"/>
        <v>NCBPS24CForensic CAMHS</v>
      </c>
      <c r="AD143" s="260" t="str">
        <f t="shared" si="32"/>
        <v>NCBPS24C/FCAMHS</v>
      </c>
      <c r="AE143" s="260" t="str">
        <f t="shared" si="33"/>
        <v>Forensic CAMHS</v>
      </c>
      <c r="AF143" s="260" t="str">
        <f t="shared" si="23"/>
        <v>CONTACTS</v>
      </c>
      <c r="AG143" s="260" t="str">
        <f t="shared" si="24"/>
        <v>COMM</v>
      </c>
      <c r="AH143" s="260" t="str">
        <f t="shared" si="25"/>
        <v>711</v>
      </c>
      <c r="AI143" s="260" t="str">
        <f t="shared" si="26"/>
        <v/>
      </c>
      <c r="AJ143" s="260" t="str">
        <f t="shared" si="27"/>
        <v/>
      </c>
    </row>
    <row r="144" spans="10:36" x14ac:dyDescent="0.25">
      <c r="J144" s="26" t="s">
        <v>1562</v>
      </c>
      <c r="K144" s="35" t="s">
        <v>829</v>
      </c>
      <c r="L144" s="26" t="s">
        <v>202</v>
      </c>
      <c r="N144" s="40"/>
      <c r="O144" s="40" t="s">
        <v>2612</v>
      </c>
      <c r="P144" s="130" t="s">
        <v>1318</v>
      </c>
      <c r="Q144" s="133" t="s">
        <v>1384</v>
      </c>
      <c r="R144" s="279" t="s">
        <v>1839</v>
      </c>
      <c r="S144" s="130" t="s">
        <v>1928</v>
      </c>
      <c r="T144" s="97" t="s">
        <v>34</v>
      </c>
      <c r="U144" s="131" t="s">
        <v>1936</v>
      </c>
      <c r="V144" s="131" t="s">
        <v>183</v>
      </c>
      <c r="W144" s="131" t="s">
        <v>2616</v>
      </c>
      <c r="X144" s="5" t="s">
        <v>2612</v>
      </c>
      <c r="Z144" s="260" t="str">
        <f t="shared" si="28"/>
        <v/>
      </c>
      <c r="AA144" s="260" t="str">
        <f t="shared" si="29"/>
        <v>NCBPS22T</v>
      </c>
      <c r="AB144" s="260" t="str">
        <f t="shared" si="30"/>
        <v>TIER 4 PERSONALITY DISORDERS</v>
      </c>
      <c r="AC144" s="260" t="str">
        <f t="shared" si="31"/>
        <v>NCBPS22TAssessment</v>
      </c>
      <c r="AD144" s="260" t="str">
        <f t="shared" si="32"/>
        <v>NCBPS22T/ASSESS</v>
      </c>
      <c r="AE144" s="260" t="str">
        <f t="shared" si="33"/>
        <v>Assessment</v>
      </c>
      <c r="AF144" s="260" t="str">
        <f t="shared" si="23"/>
        <v>CONTACTS</v>
      </c>
      <c r="AG144" s="260" t="str">
        <f t="shared" si="24"/>
        <v>COMM</v>
      </c>
      <c r="AH144" s="260" t="str">
        <f t="shared" si="25"/>
        <v>710</v>
      </c>
      <c r="AI144" s="260" t="str">
        <f t="shared" si="26"/>
        <v/>
      </c>
      <c r="AJ144" s="260" t="str">
        <f t="shared" si="27"/>
        <v/>
      </c>
    </row>
    <row r="145" spans="10:36" x14ac:dyDescent="0.25">
      <c r="J145" s="26" t="s">
        <v>1977</v>
      </c>
      <c r="K145" s="35" t="s">
        <v>1978</v>
      </c>
      <c r="L145" s="26" t="s">
        <v>208</v>
      </c>
      <c r="N145" s="40"/>
      <c r="O145" s="40" t="s">
        <v>2612</v>
      </c>
      <c r="P145" s="130" t="s">
        <v>1318</v>
      </c>
      <c r="Q145" s="131" t="s">
        <v>1384</v>
      </c>
      <c r="R145" s="279" t="s">
        <v>1840</v>
      </c>
      <c r="S145" s="130" t="s">
        <v>1319</v>
      </c>
      <c r="T145" s="97" t="s">
        <v>17</v>
      </c>
      <c r="U145" s="131" t="s">
        <v>1937</v>
      </c>
      <c r="V145" s="131" t="s">
        <v>185</v>
      </c>
      <c r="W145" s="131" t="s">
        <v>2616</v>
      </c>
      <c r="X145" s="5" t="s">
        <v>2612</v>
      </c>
      <c r="Z145" s="260" t="str">
        <f t="shared" si="28"/>
        <v/>
      </c>
      <c r="AA145" s="260" t="str">
        <f t="shared" si="29"/>
        <v>NCBPS22T</v>
      </c>
      <c r="AB145" s="260" t="str">
        <f t="shared" si="30"/>
        <v>TIER 4 PERSONALITY DISORDERS</v>
      </c>
      <c r="AC145" s="260" t="str">
        <f t="shared" si="31"/>
        <v>NCBPS22TInpatient</v>
      </c>
      <c r="AD145" s="260" t="str">
        <f t="shared" si="32"/>
        <v>NCBPS22T/IP</v>
      </c>
      <c r="AE145" s="260" t="str">
        <f t="shared" si="33"/>
        <v>Inpatient</v>
      </c>
      <c r="AF145" s="260" t="str">
        <f t="shared" si="23"/>
        <v>OBDS</v>
      </c>
      <c r="AG145" s="260" t="str">
        <f t="shared" si="24"/>
        <v>IPOBD</v>
      </c>
      <c r="AH145" s="260" t="str">
        <f t="shared" si="25"/>
        <v>710</v>
      </c>
      <c r="AI145" s="260" t="str">
        <f t="shared" si="26"/>
        <v/>
      </c>
      <c r="AJ145" s="260" t="str">
        <f t="shared" si="27"/>
        <v/>
      </c>
    </row>
    <row r="146" spans="10:36" x14ac:dyDescent="0.25">
      <c r="J146" s="26" t="s">
        <v>1534</v>
      </c>
      <c r="K146" s="35" t="s">
        <v>1618</v>
      </c>
      <c r="L146" s="26" t="s">
        <v>209</v>
      </c>
      <c r="N146" s="40"/>
      <c r="O146" s="40" t="s">
        <v>2612</v>
      </c>
      <c r="P146" s="130" t="s">
        <v>1318</v>
      </c>
      <c r="Q146" s="134" t="s">
        <v>1384</v>
      </c>
      <c r="R146" s="279" t="s">
        <v>1841</v>
      </c>
      <c r="S146" s="130" t="s">
        <v>1320</v>
      </c>
      <c r="T146" s="97" t="s">
        <v>137</v>
      </c>
      <c r="U146" s="131" t="s">
        <v>1936</v>
      </c>
      <c r="V146" s="131" t="s">
        <v>183</v>
      </c>
      <c r="W146" s="131" t="s">
        <v>2616</v>
      </c>
      <c r="X146" s="5" t="s">
        <v>2612</v>
      </c>
      <c r="Z146" s="260" t="str">
        <f t="shared" si="28"/>
        <v/>
      </c>
      <c r="AA146" s="260" t="str">
        <f t="shared" si="29"/>
        <v>NCBPS22T</v>
      </c>
      <c r="AB146" s="260" t="str">
        <f t="shared" si="30"/>
        <v>TIER 4 PERSONALITY DISORDERS</v>
      </c>
      <c r="AC146" s="260" t="str">
        <f t="shared" si="31"/>
        <v>NCBPS22TOutpatient</v>
      </c>
      <c r="AD146" s="260" t="str">
        <f t="shared" si="32"/>
        <v>NCBPS22T/OP</v>
      </c>
      <c r="AE146" s="260" t="str">
        <f t="shared" si="33"/>
        <v>Outpatient</v>
      </c>
      <c r="AF146" s="260" t="str">
        <f t="shared" si="23"/>
        <v>CONTACTS</v>
      </c>
      <c r="AG146" s="260" t="str">
        <f t="shared" si="24"/>
        <v>COMM</v>
      </c>
      <c r="AH146" s="260" t="str">
        <f t="shared" si="25"/>
        <v>710</v>
      </c>
      <c r="AI146" s="260" t="str">
        <f t="shared" si="26"/>
        <v/>
      </c>
      <c r="AJ146" s="260" t="str">
        <f t="shared" si="27"/>
        <v/>
      </c>
    </row>
    <row r="147" spans="10:36" x14ac:dyDescent="0.25">
      <c r="J147" s="26" t="s">
        <v>1550</v>
      </c>
      <c r="K147" s="35" t="s">
        <v>1189</v>
      </c>
      <c r="L147" s="26" t="s">
        <v>208</v>
      </c>
      <c r="N147" s="40"/>
      <c r="O147" s="40" t="s">
        <v>2612</v>
      </c>
      <c r="P147" s="130" t="s">
        <v>1318</v>
      </c>
      <c r="Q147" s="134" t="s">
        <v>1384</v>
      </c>
      <c r="R147" s="279" t="s">
        <v>1842</v>
      </c>
      <c r="S147" s="130" t="s">
        <v>1929</v>
      </c>
      <c r="T147" s="97" t="s">
        <v>186</v>
      </c>
      <c r="U147" s="131" t="s">
        <v>1936</v>
      </c>
      <c r="V147" s="131" t="s">
        <v>183</v>
      </c>
      <c r="W147" s="131" t="s">
        <v>2616</v>
      </c>
      <c r="X147" s="5" t="s">
        <v>2612</v>
      </c>
      <c r="Z147" s="260" t="str">
        <f t="shared" si="28"/>
        <v/>
      </c>
      <c r="AA147" s="260" t="str">
        <f t="shared" si="29"/>
        <v>NCBPS22T</v>
      </c>
      <c r="AB147" s="260" t="str">
        <f t="shared" si="30"/>
        <v>TIER 4 PERSONALITY DISORDERS</v>
      </c>
      <c r="AC147" s="260" t="str">
        <f t="shared" si="31"/>
        <v>NCBPS22TOutreach</v>
      </c>
      <c r="AD147" s="260" t="str">
        <f t="shared" si="32"/>
        <v>NCBPS22T/OUTREACH</v>
      </c>
      <c r="AE147" s="260" t="str">
        <f t="shared" si="33"/>
        <v>Outreach</v>
      </c>
      <c r="AF147" s="260" t="str">
        <f t="shared" si="23"/>
        <v>CONTACTS</v>
      </c>
      <c r="AG147" s="260" t="str">
        <f t="shared" si="24"/>
        <v>COMM</v>
      </c>
      <c r="AH147" s="260" t="str">
        <f t="shared" si="25"/>
        <v>710</v>
      </c>
      <c r="AI147" s="260" t="str">
        <f t="shared" si="26"/>
        <v/>
      </c>
      <c r="AJ147" s="260" t="str">
        <f t="shared" si="27"/>
        <v/>
      </c>
    </row>
    <row r="148" spans="10:36" ht="30" x14ac:dyDescent="0.25">
      <c r="J148" s="26" t="s">
        <v>335</v>
      </c>
      <c r="K148" s="35" t="s">
        <v>334</v>
      </c>
      <c r="L148" s="26" t="s">
        <v>209</v>
      </c>
      <c r="N148" s="40"/>
      <c r="O148" s="40" t="s">
        <v>2612</v>
      </c>
      <c r="P148" s="135" t="s">
        <v>1321</v>
      </c>
      <c r="Q148" s="136" t="s">
        <v>1422</v>
      </c>
      <c r="R148" s="279" t="s">
        <v>1843</v>
      </c>
      <c r="S148" s="130" t="s">
        <v>1322</v>
      </c>
      <c r="T148" s="97" t="s">
        <v>17</v>
      </c>
      <c r="U148" s="131" t="s">
        <v>1941</v>
      </c>
      <c r="V148" s="131" t="s">
        <v>185</v>
      </c>
      <c r="W148" s="131" t="s">
        <v>2625</v>
      </c>
      <c r="X148" s="5" t="s">
        <v>2612</v>
      </c>
      <c r="Z148" s="260" t="str">
        <f t="shared" si="28"/>
        <v/>
      </c>
      <c r="AA148" s="260" t="str">
        <f t="shared" si="29"/>
        <v>NCBPS07Z</v>
      </c>
      <c r="AB148" s="260" t="str">
        <f t="shared" si="30"/>
        <v>BRAIN INJURY AND NEUROREHABILITATION</v>
      </c>
      <c r="AC148" s="260" t="str">
        <f t="shared" si="31"/>
        <v>NCBPS07ZInpatient</v>
      </c>
      <c r="AD148" s="260" t="str">
        <f t="shared" si="32"/>
        <v>NCBPS07Z/IP</v>
      </c>
      <c r="AE148" s="260" t="str">
        <f t="shared" si="33"/>
        <v>Inpatient</v>
      </c>
      <c r="AF148" s="260" t="str">
        <f t="shared" si="23"/>
        <v>OBD or WOBD</v>
      </c>
      <c r="AG148" s="260" t="str">
        <f t="shared" si="24"/>
        <v>IPOBD</v>
      </c>
      <c r="AH148" s="260" t="str">
        <f t="shared" si="25"/>
        <v>999</v>
      </c>
      <c r="AI148" s="260" t="str">
        <f t="shared" si="26"/>
        <v/>
      </c>
      <c r="AJ148" s="260" t="str">
        <f t="shared" si="27"/>
        <v/>
      </c>
    </row>
    <row r="149" spans="10:36" ht="30" x14ac:dyDescent="0.25">
      <c r="J149" s="26" t="s">
        <v>616</v>
      </c>
      <c r="K149" s="35" t="s">
        <v>615</v>
      </c>
      <c r="L149" s="26" t="s">
        <v>210</v>
      </c>
      <c r="N149" s="40"/>
      <c r="O149" s="40" t="s">
        <v>2612</v>
      </c>
      <c r="P149" s="135" t="s">
        <v>1323</v>
      </c>
      <c r="Q149" s="136" t="s">
        <v>1385</v>
      </c>
      <c r="R149" s="279" t="s">
        <v>2626</v>
      </c>
      <c r="S149" s="130" t="s">
        <v>2609</v>
      </c>
      <c r="T149" s="97" t="s">
        <v>2606</v>
      </c>
      <c r="U149" s="131" t="s">
        <v>1936</v>
      </c>
      <c r="V149" s="131" t="s">
        <v>183</v>
      </c>
      <c r="W149" s="131" t="s">
        <v>2625</v>
      </c>
      <c r="X149" s="5" t="s">
        <v>2612</v>
      </c>
      <c r="Z149" s="260" t="str">
        <f t="shared" si="28"/>
        <v/>
      </c>
      <c r="AA149" s="260" t="str">
        <f t="shared" si="29"/>
        <v>NCBPS05E</v>
      </c>
      <c r="AB149" s="260" t="str">
        <f t="shared" si="30"/>
        <v>ENVIRONMENTAL CONTROLS</v>
      </c>
      <c r="AC149" s="260" t="str">
        <f t="shared" si="31"/>
        <v>NCBPS05EOutpatient - Environmental Controls</v>
      </c>
      <c r="AD149" s="260" t="str">
        <f t="shared" si="32"/>
        <v>NCBPS05E/OP_ENVIRONMENTAL</v>
      </c>
      <c r="AE149" s="260" t="str">
        <f t="shared" si="33"/>
        <v>Outpatient - Environmental Controls</v>
      </c>
      <c r="AF149" s="260" t="str">
        <f t="shared" si="23"/>
        <v>CONTACTS</v>
      </c>
      <c r="AG149" s="260" t="str">
        <f t="shared" si="24"/>
        <v>COMM</v>
      </c>
      <c r="AH149" s="260" t="str">
        <f t="shared" si="25"/>
        <v>999</v>
      </c>
      <c r="AI149" s="260" t="str">
        <f t="shared" si="26"/>
        <v/>
      </c>
      <c r="AJ149" s="260" t="str">
        <f t="shared" si="27"/>
        <v/>
      </c>
    </row>
    <row r="150" spans="10:36" x14ac:dyDescent="0.25">
      <c r="J150" s="26" t="s">
        <v>1471</v>
      </c>
      <c r="K150" s="35" t="s">
        <v>330</v>
      </c>
      <c r="L150" s="26" t="s">
        <v>202</v>
      </c>
      <c r="N150" s="40"/>
      <c r="O150" s="40" t="s">
        <v>2612</v>
      </c>
      <c r="P150" s="135" t="s">
        <v>1713</v>
      </c>
      <c r="Q150" s="136" t="s">
        <v>1386</v>
      </c>
      <c r="R150" s="279" t="s">
        <v>1844</v>
      </c>
      <c r="S150" s="130" t="s">
        <v>1930</v>
      </c>
      <c r="T150" s="97" t="s">
        <v>1715</v>
      </c>
      <c r="U150" s="131" t="s">
        <v>1936</v>
      </c>
      <c r="V150" s="131" t="s">
        <v>183</v>
      </c>
      <c r="W150" s="131" t="s">
        <v>2625</v>
      </c>
      <c r="X150" s="5" t="s">
        <v>2612</v>
      </c>
      <c r="Z150" s="260" t="str">
        <f t="shared" si="28"/>
        <v/>
      </c>
      <c r="AA150" s="260" t="str">
        <f t="shared" si="29"/>
        <v>NCBPS05C</v>
      </c>
      <c r="AB150" s="260" t="str">
        <f t="shared" si="30"/>
        <v>COMMUNICATION AIDS</v>
      </c>
      <c r="AC150" s="260" t="str">
        <f t="shared" si="31"/>
        <v>NCBPS05COutpatient - Communication Aids</v>
      </c>
      <c r="AD150" s="260" t="str">
        <f t="shared" si="32"/>
        <v>NCBPS05C/OP_COMMUNICATION</v>
      </c>
      <c r="AE150" s="260" t="str">
        <f t="shared" si="33"/>
        <v>Outpatient - Communication Aids</v>
      </c>
      <c r="AF150" s="260" t="str">
        <f t="shared" si="23"/>
        <v>CONTACTS</v>
      </c>
      <c r="AG150" s="260" t="str">
        <f t="shared" si="24"/>
        <v>COMM</v>
      </c>
      <c r="AH150" s="260" t="str">
        <f t="shared" si="25"/>
        <v>999</v>
      </c>
      <c r="AI150" s="260" t="str">
        <f t="shared" si="26"/>
        <v/>
      </c>
      <c r="AJ150" s="260" t="str">
        <f t="shared" si="27"/>
        <v/>
      </c>
    </row>
    <row r="151" spans="10:36" x14ac:dyDescent="0.25">
      <c r="J151" s="26" t="s">
        <v>453</v>
      </c>
      <c r="K151" s="35" t="s">
        <v>452</v>
      </c>
      <c r="L151" s="26" t="s">
        <v>210</v>
      </c>
      <c r="N151" s="40"/>
      <c r="O151" s="40" t="s">
        <v>2612</v>
      </c>
      <c r="P151" s="135" t="s">
        <v>1324</v>
      </c>
      <c r="Q151" s="131" t="s">
        <v>1387</v>
      </c>
      <c r="R151" s="279" t="s">
        <v>1845</v>
      </c>
      <c r="S151" s="130" t="s">
        <v>1334</v>
      </c>
      <c r="T151" s="97" t="s">
        <v>1335</v>
      </c>
      <c r="U151" s="131" t="s">
        <v>1936</v>
      </c>
      <c r="V151" s="131" t="s">
        <v>183</v>
      </c>
      <c r="W151" s="131" t="s">
        <v>2625</v>
      </c>
      <c r="X151" s="5" t="s">
        <v>2612</v>
      </c>
      <c r="Z151" s="260" t="str">
        <f t="shared" si="28"/>
        <v/>
      </c>
      <c r="AA151" s="260" t="str">
        <f t="shared" si="29"/>
        <v>NCBPS08Y</v>
      </c>
      <c r="AB151" s="260" t="str">
        <f t="shared" si="30"/>
        <v>NEUROPSYCHIATRY</v>
      </c>
      <c r="AC151" s="260" t="str">
        <f t="shared" si="31"/>
        <v>NCBPS08YDay Care</v>
      </c>
      <c r="AD151" s="260" t="str">
        <f t="shared" si="32"/>
        <v>NCBPS08Y/DC</v>
      </c>
      <c r="AE151" s="260" t="str">
        <f t="shared" si="33"/>
        <v>Day Care</v>
      </c>
      <c r="AF151" s="260" t="str">
        <f t="shared" si="23"/>
        <v>CONTACTS</v>
      </c>
      <c r="AG151" s="260" t="str">
        <f t="shared" si="24"/>
        <v>COMM</v>
      </c>
      <c r="AH151" s="260" t="str">
        <f t="shared" si="25"/>
        <v>999</v>
      </c>
      <c r="AI151" s="260" t="str">
        <f t="shared" si="26"/>
        <v/>
      </c>
      <c r="AJ151" s="260" t="str">
        <f t="shared" si="27"/>
        <v/>
      </c>
    </row>
    <row r="152" spans="10:36" x14ac:dyDescent="0.25">
      <c r="J152" s="26" t="s">
        <v>614</v>
      </c>
      <c r="K152" s="35" t="s">
        <v>613</v>
      </c>
      <c r="L152" s="26" t="s">
        <v>210</v>
      </c>
      <c r="N152" s="40"/>
      <c r="O152" s="40" t="s">
        <v>2612</v>
      </c>
      <c r="P152" s="135" t="s">
        <v>1324</v>
      </c>
      <c r="Q152" s="131" t="s">
        <v>1387</v>
      </c>
      <c r="R152" s="279" t="s">
        <v>1846</v>
      </c>
      <c r="S152" s="130" t="s">
        <v>1325</v>
      </c>
      <c r="T152" s="97" t="s">
        <v>17</v>
      </c>
      <c r="U152" s="131" t="s">
        <v>1937</v>
      </c>
      <c r="V152" s="131" t="s">
        <v>185</v>
      </c>
      <c r="W152" s="131" t="s">
        <v>2625</v>
      </c>
      <c r="X152" s="5" t="s">
        <v>2612</v>
      </c>
      <c r="Z152" s="260" t="str">
        <f t="shared" si="28"/>
        <v/>
      </c>
      <c r="AA152" s="260" t="str">
        <f t="shared" si="29"/>
        <v>NCBPS08Y</v>
      </c>
      <c r="AB152" s="260" t="str">
        <f t="shared" si="30"/>
        <v>NEUROPSYCHIATRY</v>
      </c>
      <c r="AC152" s="260" t="str">
        <f t="shared" si="31"/>
        <v>NCBPS08YInpatient</v>
      </c>
      <c r="AD152" s="260" t="str">
        <f t="shared" si="32"/>
        <v>NCBPS08Y/IP</v>
      </c>
      <c r="AE152" s="260" t="str">
        <f t="shared" si="33"/>
        <v>Inpatient</v>
      </c>
      <c r="AF152" s="260" t="str">
        <f t="shared" si="23"/>
        <v>OBDS</v>
      </c>
      <c r="AG152" s="260" t="str">
        <f t="shared" si="24"/>
        <v>IPOBD</v>
      </c>
      <c r="AH152" s="260" t="str">
        <f t="shared" si="25"/>
        <v>999</v>
      </c>
      <c r="AI152" s="260" t="str">
        <f t="shared" si="26"/>
        <v/>
      </c>
      <c r="AJ152" s="260" t="str">
        <f t="shared" si="27"/>
        <v/>
      </c>
    </row>
    <row r="153" spans="10:36" x14ac:dyDescent="0.25">
      <c r="J153" s="26" t="s">
        <v>354</v>
      </c>
      <c r="K153" s="35" t="s">
        <v>353</v>
      </c>
      <c r="L153" s="26" t="s">
        <v>202</v>
      </c>
      <c r="N153" s="40"/>
      <c r="O153" s="40" t="s">
        <v>2612</v>
      </c>
      <c r="P153" s="135" t="s">
        <v>1324</v>
      </c>
      <c r="Q153" s="131" t="s">
        <v>1387</v>
      </c>
      <c r="R153" s="279" t="s">
        <v>1847</v>
      </c>
      <c r="S153" s="130" t="s">
        <v>1326</v>
      </c>
      <c r="T153" s="97" t="s">
        <v>118</v>
      </c>
      <c r="U153" s="131" t="s">
        <v>1936</v>
      </c>
      <c r="V153" s="131" t="s">
        <v>187</v>
      </c>
      <c r="W153" s="131" t="s">
        <v>2625</v>
      </c>
      <c r="X153" s="5" t="s">
        <v>2612</v>
      </c>
      <c r="Z153" s="260" t="str">
        <f t="shared" si="28"/>
        <v/>
      </c>
      <c r="AA153" s="260" t="str">
        <f t="shared" si="29"/>
        <v>NCBPS08Y</v>
      </c>
      <c r="AB153" s="260" t="str">
        <f t="shared" si="30"/>
        <v>NEUROPSYCHIATRY</v>
      </c>
      <c r="AC153" s="260" t="str">
        <f t="shared" si="31"/>
        <v>NCBPS08YOutpatient First Appointment</v>
      </c>
      <c r="AD153" s="260" t="str">
        <f t="shared" si="32"/>
        <v>NCBPS08Y/OPFA</v>
      </c>
      <c r="AE153" s="260" t="str">
        <f t="shared" si="33"/>
        <v>Outpatient First Appointment</v>
      </c>
      <c r="AF153" s="260" t="str">
        <f t="shared" si="23"/>
        <v>CONTACTS</v>
      </c>
      <c r="AG153" s="260" t="str">
        <f t="shared" si="24"/>
        <v>OPFA</v>
      </c>
      <c r="AH153" s="260" t="str">
        <f t="shared" si="25"/>
        <v>999</v>
      </c>
      <c r="AI153" s="260" t="str">
        <f t="shared" si="26"/>
        <v/>
      </c>
      <c r="AJ153" s="260" t="str">
        <f t="shared" si="27"/>
        <v/>
      </c>
    </row>
    <row r="154" spans="10:36" x14ac:dyDescent="0.25">
      <c r="J154" s="26" t="s">
        <v>524</v>
      </c>
      <c r="K154" s="35" t="s">
        <v>523</v>
      </c>
      <c r="L154" s="26" t="s">
        <v>203</v>
      </c>
      <c r="N154" s="40"/>
      <c r="O154" s="40" t="s">
        <v>2612</v>
      </c>
      <c r="P154" s="135" t="s">
        <v>1324</v>
      </c>
      <c r="Q154" s="136" t="s">
        <v>1387</v>
      </c>
      <c r="R154" s="279" t="s">
        <v>2627</v>
      </c>
      <c r="S154" s="130" t="s">
        <v>1327</v>
      </c>
      <c r="T154" s="97" t="s">
        <v>2607</v>
      </c>
      <c r="U154" s="131" t="s">
        <v>1936</v>
      </c>
      <c r="V154" s="131" t="s">
        <v>188</v>
      </c>
      <c r="W154" s="131" t="s">
        <v>2625</v>
      </c>
      <c r="X154" s="5" t="s">
        <v>2612</v>
      </c>
      <c r="Z154" s="260" t="str">
        <f t="shared" si="28"/>
        <v/>
      </c>
      <c r="AA154" s="260" t="str">
        <f t="shared" si="29"/>
        <v>NCBPS08Y</v>
      </c>
      <c r="AB154" s="260" t="str">
        <f t="shared" si="30"/>
        <v>NEUROPSYCHIATRY</v>
      </c>
      <c r="AC154" s="260" t="str">
        <f t="shared" si="31"/>
        <v>NCBPS08YOutpatient Follow Up</v>
      </c>
      <c r="AD154" s="260" t="str">
        <f t="shared" si="32"/>
        <v>NCBPS08Y/OPFUP</v>
      </c>
      <c r="AE154" s="260" t="str">
        <f t="shared" si="33"/>
        <v>Outpatient Follow Up</v>
      </c>
      <c r="AF154" s="260" t="str">
        <f t="shared" si="23"/>
        <v>CONTACTS</v>
      </c>
      <c r="AG154" s="260" t="str">
        <f t="shared" si="24"/>
        <v>OPFUP</v>
      </c>
      <c r="AH154" s="260" t="str">
        <f t="shared" si="25"/>
        <v>999</v>
      </c>
      <c r="AI154" s="260" t="str">
        <f t="shared" si="26"/>
        <v/>
      </c>
      <c r="AJ154" s="260" t="str">
        <f t="shared" si="27"/>
        <v/>
      </c>
    </row>
    <row r="155" spans="10:36" ht="30" x14ac:dyDescent="0.25">
      <c r="J155" s="26" t="s">
        <v>1569</v>
      </c>
      <c r="K155" s="35" t="s">
        <v>1206</v>
      </c>
      <c r="L155" s="26" t="s">
        <v>204</v>
      </c>
      <c r="N155" s="40"/>
      <c r="O155" s="40" t="s">
        <v>2612</v>
      </c>
      <c r="P155" s="135" t="s">
        <v>1328</v>
      </c>
      <c r="Q155" s="136" t="s">
        <v>1388</v>
      </c>
      <c r="R155" s="279" t="s">
        <v>1960</v>
      </c>
      <c r="S155" s="130" t="s">
        <v>1868</v>
      </c>
      <c r="T155" s="97" t="s">
        <v>1869</v>
      </c>
      <c r="U155" s="131" t="s">
        <v>1940</v>
      </c>
      <c r="V155" s="131" t="s">
        <v>190</v>
      </c>
      <c r="W155" s="131" t="s">
        <v>2616</v>
      </c>
      <c r="X155" s="5" t="s">
        <v>2612</v>
      </c>
      <c r="Z155" s="260" t="str">
        <f t="shared" si="28"/>
        <v/>
      </c>
      <c r="AA155" s="260" t="str">
        <f t="shared" si="29"/>
        <v>NCBPS22O</v>
      </c>
      <c r="AB155" s="260" t="str">
        <f t="shared" si="30"/>
        <v>OFFENDER PERSONALITY DISORDER</v>
      </c>
      <c r="AC155" s="260" t="str">
        <f t="shared" si="31"/>
        <v>NCBPS22OOffender Personality Disorders</v>
      </c>
      <c r="AD155" s="260" t="str">
        <f t="shared" si="32"/>
        <v>NCBPS22O/IP_CONTACT</v>
      </c>
      <c r="AE155" s="260" t="str">
        <f t="shared" si="33"/>
        <v>Offender Personality Disorders</v>
      </c>
      <c r="AF155" s="260" t="str">
        <f t="shared" si="23"/>
        <v>CONTACT and/or OBD</v>
      </c>
      <c r="AG155" s="260" t="str">
        <f t="shared" si="24"/>
        <v>COMM or IPOBD</v>
      </c>
      <c r="AH155" s="260" t="str">
        <f t="shared" si="25"/>
        <v>710</v>
      </c>
      <c r="AI155" s="260" t="str">
        <f t="shared" si="26"/>
        <v/>
      </c>
      <c r="AJ155" s="260" t="str">
        <f t="shared" si="27"/>
        <v/>
      </c>
    </row>
    <row r="156" spans="10:36" ht="45" x14ac:dyDescent="0.25">
      <c r="J156" s="26" t="s">
        <v>482</v>
      </c>
      <c r="K156" s="35" t="s">
        <v>481</v>
      </c>
      <c r="L156" s="26" t="s">
        <v>202</v>
      </c>
      <c r="N156" s="40"/>
      <c r="O156" s="40" t="s">
        <v>2612</v>
      </c>
      <c r="P156" s="135" t="s">
        <v>2642</v>
      </c>
      <c r="Q156" s="136" t="s">
        <v>2645</v>
      </c>
      <c r="R156" s="279" t="s">
        <v>2647</v>
      </c>
      <c r="S156" s="130" t="s">
        <v>2643</v>
      </c>
      <c r="T156" s="97" t="s">
        <v>111</v>
      </c>
      <c r="U156" s="131" t="s">
        <v>1939</v>
      </c>
      <c r="V156" s="131" t="s">
        <v>1333</v>
      </c>
      <c r="W156" s="131" t="s">
        <v>192</v>
      </c>
      <c r="X156" s="5" t="s">
        <v>2612</v>
      </c>
      <c r="Z156" s="260" t="str">
        <f t="shared" si="28"/>
        <v/>
      </c>
      <c r="AA156" s="260" t="str">
        <f t="shared" si="29"/>
        <v>NCBPSYYY</v>
      </c>
      <c r="AB156" s="260" t="str">
        <f t="shared" si="30"/>
        <v>SPECIALISED MENTAL HEALTH SERVICES EXCEPTIONAL PACKAGES OF CARE</v>
      </c>
      <c r="AC156" s="260" t="str">
        <f t="shared" si="31"/>
        <v>NCBPSYYYInpatient only - in accordance with guidance</v>
      </c>
      <c r="AD156" s="260" t="str">
        <f t="shared" si="32"/>
        <v>NCBPSYYY/SMHEPOC</v>
      </c>
      <c r="AE156" s="260" t="str">
        <f t="shared" si="33"/>
        <v>Inpatient only - in accordance with guidance</v>
      </c>
      <c r="AF156" s="260" t="str">
        <f t="shared" si="23"/>
        <v>HOURLY/DAILY</v>
      </c>
      <c r="AG156" s="260" t="str">
        <f t="shared" si="24"/>
        <v>IPSPECIAL</v>
      </c>
      <c r="AH156" s="260" t="str">
        <f t="shared" si="25"/>
        <v>710 or 711</v>
      </c>
      <c r="AI156" s="260" t="str">
        <f t="shared" si="26"/>
        <v/>
      </c>
      <c r="AJ156" s="260" t="str">
        <f t="shared" si="27"/>
        <v/>
      </c>
    </row>
    <row r="157" spans="10:36" ht="30" x14ac:dyDescent="0.25">
      <c r="J157" s="26" t="s">
        <v>375</v>
      </c>
      <c r="K157" s="35" t="s">
        <v>374</v>
      </c>
      <c r="L157" s="26" t="s">
        <v>202</v>
      </c>
      <c r="N157" s="40"/>
      <c r="O157" s="40" t="s">
        <v>2612</v>
      </c>
      <c r="P157" s="135" t="s">
        <v>1350</v>
      </c>
      <c r="Q157" s="131" t="s">
        <v>2646</v>
      </c>
      <c r="R157" s="279" t="s">
        <v>2648</v>
      </c>
      <c r="S157" s="130" t="s">
        <v>2644</v>
      </c>
      <c r="T157" s="97" t="s">
        <v>191</v>
      </c>
      <c r="U157" s="131" t="s">
        <v>1329</v>
      </c>
      <c r="V157" s="131" t="s">
        <v>1329</v>
      </c>
      <c r="W157" s="131" t="s">
        <v>2625</v>
      </c>
      <c r="X157" s="5" t="s">
        <v>2612</v>
      </c>
      <c r="Z157" s="260" t="str">
        <f t="shared" si="28"/>
        <v/>
      </c>
      <c r="AA157" s="260" t="str">
        <f t="shared" si="29"/>
        <v>NCBPSXXX</v>
      </c>
      <c r="AB157" s="260" t="str">
        <f t="shared" si="30"/>
        <v>NONE (SPECIALISED SERVICE BUT NOT ATTRIBUTABLE)</v>
      </c>
      <c r="AC157" s="260" t="str">
        <f t="shared" si="31"/>
        <v>NCBPSXXXOther</v>
      </c>
      <c r="AD157" s="260" t="str">
        <f t="shared" si="32"/>
        <v>NCBPSXXX/SMHOTHER</v>
      </c>
      <c r="AE157" s="260" t="str">
        <f t="shared" si="33"/>
        <v>Other</v>
      </c>
      <c r="AF157" s="260" t="str">
        <f t="shared" si="23"/>
        <v>OTHER</v>
      </c>
      <c r="AG157" s="260" t="str">
        <f t="shared" si="24"/>
        <v>OTHER</v>
      </c>
      <c r="AH157" s="260" t="str">
        <f t="shared" si="25"/>
        <v>999</v>
      </c>
      <c r="AI157" s="260" t="str">
        <f t="shared" si="26"/>
        <v/>
      </c>
      <c r="AJ157" s="260" t="str">
        <f t="shared" si="27"/>
        <v/>
      </c>
    </row>
    <row r="158" spans="10:36" x14ac:dyDescent="0.25">
      <c r="J158" s="26" t="s">
        <v>1575</v>
      </c>
      <c r="K158" s="35" t="s">
        <v>1213</v>
      </c>
      <c r="L158" s="26" t="s">
        <v>205</v>
      </c>
      <c r="O158" s="5" t="s">
        <v>2612</v>
      </c>
      <c r="P158" s="129" t="s">
        <v>2612</v>
      </c>
      <c r="Q158" s="129" t="s">
        <v>2612</v>
      </c>
      <c r="R158" s="58" t="s">
        <v>2612</v>
      </c>
      <c r="S158" s="56" t="s">
        <v>2612</v>
      </c>
      <c r="T158" s="58" t="s">
        <v>2612</v>
      </c>
      <c r="U158" s="129" t="s">
        <v>2612</v>
      </c>
      <c r="V158" s="129" t="s">
        <v>2612</v>
      </c>
      <c r="W158" s="129" t="s">
        <v>2612</v>
      </c>
      <c r="X158" s="5" t="s">
        <v>2612</v>
      </c>
      <c r="Z158" s="260" t="str">
        <f t="shared" si="28"/>
        <v/>
      </c>
      <c r="AA158" s="260" t="str">
        <f t="shared" si="29"/>
        <v/>
      </c>
      <c r="AB158" s="260" t="str">
        <f t="shared" si="30"/>
        <v/>
      </c>
      <c r="AC158" s="260" t="str">
        <f t="shared" si="31"/>
        <v/>
      </c>
      <c r="AD158" s="260" t="str">
        <f t="shared" si="32"/>
        <v/>
      </c>
      <c r="AE158" s="260" t="str">
        <f t="shared" si="33"/>
        <v/>
      </c>
      <c r="AF158" s="260" t="str">
        <f t="shared" si="23"/>
        <v/>
      </c>
      <c r="AG158" s="260" t="str">
        <f t="shared" si="24"/>
        <v/>
      </c>
      <c r="AH158" s="260" t="str">
        <f t="shared" si="25"/>
        <v/>
      </c>
      <c r="AI158" s="260" t="str">
        <f t="shared" si="26"/>
        <v/>
      </c>
      <c r="AJ158" s="260" t="str">
        <f t="shared" si="27"/>
        <v/>
      </c>
    </row>
    <row r="159" spans="10:36" x14ac:dyDescent="0.25">
      <c r="J159" s="26" t="s">
        <v>537</v>
      </c>
      <c r="K159" s="35" t="s">
        <v>536</v>
      </c>
      <c r="L159" s="26" t="s">
        <v>203</v>
      </c>
      <c r="O159" s="5" t="s">
        <v>2612</v>
      </c>
      <c r="P159" s="55" t="s">
        <v>2612</v>
      </c>
      <c r="Q159" s="55" t="s">
        <v>2612</v>
      </c>
      <c r="R159" s="58" t="s">
        <v>2612</v>
      </c>
      <c r="S159" s="56" t="s">
        <v>2612</v>
      </c>
      <c r="T159" s="58" t="s">
        <v>2612</v>
      </c>
      <c r="U159" s="55" t="s">
        <v>2612</v>
      </c>
      <c r="V159" s="55" t="s">
        <v>2612</v>
      </c>
      <c r="W159" s="55" t="s">
        <v>2612</v>
      </c>
      <c r="X159" s="5" t="s">
        <v>2612</v>
      </c>
      <c r="Z159" s="260" t="str">
        <f t="shared" si="28"/>
        <v/>
      </c>
      <c r="AA159" s="260" t="str">
        <f t="shared" si="29"/>
        <v/>
      </c>
      <c r="AB159" s="260" t="str">
        <f t="shared" si="30"/>
        <v/>
      </c>
      <c r="AC159" s="260" t="str">
        <f t="shared" si="31"/>
        <v/>
      </c>
      <c r="AD159" s="260" t="str">
        <f t="shared" si="32"/>
        <v/>
      </c>
      <c r="AE159" s="260" t="str">
        <f t="shared" si="33"/>
        <v/>
      </c>
      <c r="AF159" s="260" t="str">
        <f t="shared" si="23"/>
        <v/>
      </c>
      <c r="AG159" s="260" t="str">
        <f t="shared" si="24"/>
        <v/>
      </c>
      <c r="AH159" s="260" t="str">
        <f t="shared" si="25"/>
        <v/>
      </c>
      <c r="AI159" s="260" t="str">
        <f t="shared" si="26"/>
        <v/>
      </c>
      <c r="AJ159" s="260" t="str">
        <f t="shared" si="27"/>
        <v/>
      </c>
    </row>
    <row r="160" spans="10:36" x14ac:dyDescent="0.25">
      <c r="J160" s="26" t="s">
        <v>1531</v>
      </c>
      <c r="K160" s="35" t="s">
        <v>1617</v>
      </c>
      <c r="L160" s="26" t="s">
        <v>209</v>
      </c>
      <c r="O160" s="5" t="s">
        <v>2612</v>
      </c>
      <c r="P160" s="55" t="s">
        <v>2612</v>
      </c>
      <c r="Q160" s="55" t="s">
        <v>2612</v>
      </c>
      <c r="R160" s="58" t="s">
        <v>2612</v>
      </c>
      <c r="S160" s="56" t="s">
        <v>2612</v>
      </c>
      <c r="T160" s="58" t="s">
        <v>2612</v>
      </c>
      <c r="U160" s="55" t="s">
        <v>2612</v>
      </c>
      <c r="V160" s="55" t="s">
        <v>2612</v>
      </c>
      <c r="W160" s="55" t="s">
        <v>2612</v>
      </c>
      <c r="X160" s="5" t="s">
        <v>2612</v>
      </c>
      <c r="Z160" s="260" t="str">
        <f t="shared" si="28"/>
        <v/>
      </c>
      <c r="AA160" s="260" t="str">
        <f t="shared" si="29"/>
        <v/>
      </c>
      <c r="AB160" s="260" t="str">
        <f t="shared" si="30"/>
        <v/>
      </c>
      <c r="AC160" s="260" t="str">
        <f t="shared" si="31"/>
        <v/>
      </c>
      <c r="AD160" s="260" t="str">
        <f t="shared" si="32"/>
        <v/>
      </c>
      <c r="AE160" s="260" t="str">
        <f t="shared" si="33"/>
        <v/>
      </c>
      <c r="AF160" s="260" t="str">
        <f t="shared" si="23"/>
        <v/>
      </c>
      <c r="AG160" s="260" t="str">
        <f t="shared" si="24"/>
        <v/>
      </c>
      <c r="AH160" s="260" t="str">
        <f t="shared" si="25"/>
        <v/>
      </c>
      <c r="AI160" s="260" t="str">
        <f t="shared" si="26"/>
        <v/>
      </c>
      <c r="AJ160" s="260" t="str">
        <f t="shared" si="27"/>
        <v/>
      </c>
    </row>
    <row r="161" spans="10:36" x14ac:dyDescent="0.25">
      <c r="J161" s="26" t="s">
        <v>449</v>
      </c>
      <c r="K161" s="35" t="s">
        <v>448</v>
      </c>
      <c r="L161" s="26" t="s">
        <v>1646</v>
      </c>
      <c r="O161" s="5" t="s">
        <v>2612</v>
      </c>
      <c r="P161" s="55" t="s">
        <v>2612</v>
      </c>
      <c r="Q161" s="55" t="s">
        <v>2612</v>
      </c>
      <c r="R161" s="58" t="s">
        <v>2612</v>
      </c>
      <c r="S161" s="56" t="s">
        <v>2612</v>
      </c>
      <c r="T161" s="58" t="s">
        <v>2612</v>
      </c>
      <c r="U161" s="55" t="s">
        <v>2612</v>
      </c>
      <c r="V161" s="55" t="s">
        <v>2612</v>
      </c>
      <c r="W161" s="55" t="s">
        <v>2612</v>
      </c>
      <c r="X161" s="5" t="s">
        <v>2612</v>
      </c>
      <c r="Z161" s="260" t="str">
        <f t="shared" si="28"/>
        <v/>
      </c>
      <c r="AA161" s="260" t="str">
        <f t="shared" si="29"/>
        <v/>
      </c>
      <c r="AB161" s="260" t="str">
        <f t="shared" si="30"/>
        <v/>
      </c>
      <c r="AC161" s="260" t="str">
        <f t="shared" si="31"/>
        <v/>
      </c>
      <c r="AD161" s="260" t="str">
        <f t="shared" si="32"/>
        <v/>
      </c>
      <c r="AE161" s="260" t="str">
        <f t="shared" si="33"/>
        <v/>
      </c>
      <c r="AF161" s="260" t="str">
        <f t="shared" si="23"/>
        <v/>
      </c>
      <c r="AG161" s="260" t="str">
        <f t="shared" si="24"/>
        <v/>
      </c>
      <c r="AH161" s="260" t="str">
        <f t="shared" si="25"/>
        <v/>
      </c>
      <c r="AI161" s="260" t="str">
        <f t="shared" si="26"/>
        <v/>
      </c>
      <c r="AJ161" s="260" t="str">
        <f t="shared" si="27"/>
        <v/>
      </c>
    </row>
    <row r="162" spans="10:36" x14ac:dyDescent="0.25">
      <c r="J162" s="26" t="s">
        <v>1587</v>
      </c>
      <c r="K162" s="35" t="s">
        <v>1643</v>
      </c>
      <c r="L162" s="26" t="s">
        <v>205</v>
      </c>
      <c r="O162" s="5" t="s">
        <v>2612</v>
      </c>
      <c r="P162" s="55" t="s">
        <v>2612</v>
      </c>
      <c r="Q162" s="55" t="s">
        <v>2612</v>
      </c>
      <c r="R162" s="58" t="s">
        <v>2612</v>
      </c>
      <c r="S162" s="56" t="s">
        <v>2612</v>
      </c>
      <c r="T162" s="58" t="s">
        <v>2612</v>
      </c>
      <c r="U162" s="55" t="s">
        <v>2612</v>
      </c>
      <c r="V162" s="55" t="s">
        <v>2612</v>
      </c>
      <c r="W162" s="55" t="s">
        <v>2612</v>
      </c>
      <c r="X162" s="5" t="s">
        <v>2612</v>
      </c>
      <c r="Z162" s="260" t="str">
        <f t="shared" si="28"/>
        <v/>
      </c>
      <c r="AA162" s="260" t="str">
        <f t="shared" si="29"/>
        <v/>
      </c>
      <c r="AB162" s="260" t="str">
        <f t="shared" si="30"/>
        <v/>
      </c>
      <c r="AC162" s="260" t="str">
        <f t="shared" si="31"/>
        <v/>
      </c>
      <c r="AD162" s="260" t="str">
        <f t="shared" si="32"/>
        <v/>
      </c>
      <c r="AE162" s="260" t="str">
        <f t="shared" si="33"/>
        <v/>
      </c>
      <c r="AF162" s="260" t="str">
        <f t="shared" si="23"/>
        <v/>
      </c>
      <c r="AG162" s="260" t="str">
        <f t="shared" si="24"/>
        <v/>
      </c>
      <c r="AH162" s="260" t="str">
        <f t="shared" si="25"/>
        <v/>
      </c>
      <c r="AI162" s="260" t="str">
        <f t="shared" si="26"/>
        <v/>
      </c>
      <c r="AJ162" s="260" t="str">
        <f t="shared" si="27"/>
        <v/>
      </c>
    </row>
    <row r="163" spans="10:36" x14ac:dyDescent="0.25">
      <c r="J163" s="26" t="s">
        <v>1536</v>
      </c>
      <c r="K163" s="35" t="s">
        <v>826</v>
      </c>
      <c r="L163" s="26" t="s">
        <v>203</v>
      </c>
      <c r="O163" s="5" t="s">
        <v>2612</v>
      </c>
      <c r="P163" s="55" t="s">
        <v>2612</v>
      </c>
      <c r="Q163" s="55" t="s">
        <v>2612</v>
      </c>
      <c r="R163" s="58" t="s">
        <v>2612</v>
      </c>
      <c r="S163" s="56" t="s">
        <v>2612</v>
      </c>
      <c r="T163" s="58" t="s">
        <v>2612</v>
      </c>
      <c r="U163" s="55" t="s">
        <v>2612</v>
      </c>
      <c r="V163" s="55" t="s">
        <v>2612</v>
      </c>
      <c r="W163" s="55" t="s">
        <v>2612</v>
      </c>
      <c r="X163" s="5" t="s">
        <v>2612</v>
      </c>
      <c r="Z163" s="260" t="str">
        <f t="shared" si="28"/>
        <v/>
      </c>
      <c r="AA163" s="260" t="str">
        <f t="shared" si="29"/>
        <v/>
      </c>
      <c r="AB163" s="260" t="str">
        <f t="shared" si="30"/>
        <v/>
      </c>
      <c r="AC163" s="260" t="str">
        <f t="shared" si="31"/>
        <v/>
      </c>
      <c r="AD163" s="260" t="str">
        <f t="shared" si="32"/>
        <v/>
      </c>
      <c r="AE163" s="260" t="str">
        <f t="shared" si="33"/>
        <v/>
      </c>
      <c r="AF163" s="260" t="str">
        <f t="shared" si="23"/>
        <v/>
      </c>
      <c r="AG163" s="260" t="str">
        <f t="shared" si="24"/>
        <v/>
      </c>
      <c r="AH163" s="260" t="str">
        <f t="shared" si="25"/>
        <v/>
      </c>
      <c r="AI163" s="260" t="str">
        <f t="shared" si="26"/>
        <v/>
      </c>
      <c r="AJ163" s="260" t="str">
        <f t="shared" si="27"/>
        <v/>
      </c>
    </row>
    <row r="164" spans="10:36" x14ac:dyDescent="0.25">
      <c r="J164" s="26" t="s">
        <v>388</v>
      </c>
      <c r="K164" s="35" t="s">
        <v>387</v>
      </c>
      <c r="L164" s="26" t="s">
        <v>208</v>
      </c>
      <c r="O164" s="5" t="s">
        <v>2612</v>
      </c>
      <c r="P164" s="55" t="s">
        <v>2612</v>
      </c>
      <c r="Q164" s="55" t="s">
        <v>2612</v>
      </c>
      <c r="R164" s="58" t="s">
        <v>2612</v>
      </c>
      <c r="S164" s="56" t="s">
        <v>2612</v>
      </c>
      <c r="T164" s="58" t="s">
        <v>2612</v>
      </c>
      <c r="U164" s="55" t="s">
        <v>2612</v>
      </c>
      <c r="V164" s="55" t="s">
        <v>2612</v>
      </c>
      <c r="W164" s="55" t="s">
        <v>2612</v>
      </c>
      <c r="X164" s="5" t="s">
        <v>2612</v>
      </c>
      <c r="Z164" s="260" t="str">
        <f t="shared" si="28"/>
        <v/>
      </c>
      <c r="AA164" s="260" t="str">
        <f t="shared" si="29"/>
        <v/>
      </c>
      <c r="AB164" s="260" t="str">
        <f t="shared" si="30"/>
        <v/>
      </c>
      <c r="AC164" s="260" t="str">
        <f t="shared" si="31"/>
        <v/>
      </c>
      <c r="AD164" s="260" t="str">
        <f t="shared" si="32"/>
        <v/>
      </c>
      <c r="AE164" s="260" t="str">
        <f t="shared" si="33"/>
        <v/>
      </c>
      <c r="AF164" s="260" t="str">
        <f t="shared" si="23"/>
        <v/>
      </c>
      <c r="AG164" s="260" t="str">
        <f t="shared" si="24"/>
        <v/>
      </c>
      <c r="AH164" s="260" t="str">
        <f t="shared" si="25"/>
        <v/>
      </c>
      <c r="AI164" s="260" t="str">
        <f t="shared" si="26"/>
        <v/>
      </c>
      <c r="AJ164" s="260" t="str">
        <f t="shared" si="27"/>
        <v/>
      </c>
    </row>
    <row r="165" spans="10:36" x14ac:dyDescent="0.25">
      <c r="J165" s="26" t="s">
        <v>1979</v>
      </c>
      <c r="K165" s="35" t="s">
        <v>1980</v>
      </c>
      <c r="L165" s="26" t="s">
        <v>202</v>
      </c>
      <c r="O165" s="5" t="s">
        <v>2612</v>
      </c>
      <c r="P165" s="55" t="s">
        <v>2612</v>
      </c>
      <c r="Q165" s="55" t="s">
        <v>2612</v>
      </c>
      <c r="R165" s="58" t="s">
        <v>2612</v>
      </c>
      <c r="S165" s="56" t="s">
        <v>2612</v>
      </c>
      <c r="T165" s="58" t="s">
        <v>2612</v>
      </c>
      <c r="U165" s="55" t="s">
        <v>2612</v>
      </c>
      <c r="V165" s="55" t="s">
        <v>2612</v>
      </c>
      <c r="W165" s="55" t="s">
        <v>2612</v>
      </c>
      <c r="X165" s="5" t="s">
        <v>2612</v>
      </c>
      <c r="Z165" s="260" t="str">
        <f t="shared" si="28"/>
        <v/>
      </c>
      <c r="AA165" s="260" t="str">
        <f t="shared" si="29"/>
        <v/>
      </c>
      <c r="AB165" s="260" t="str">
        <f t="shared" si="30"/>
        <v/>
      </c>
      <c r="AC165" s="260" t="str">
        <f t="shared" si="31"/>
        <v/>
      </c>
      <c r="AD165" s="260" t="str">
        <f t="shared" si="32"/>
        <v/>
      </c>
      <c r="AE165" s="260" t="str">
        <f t="shared" si="33"/>
        <v/>
      </c>
      <c r="AF165" s="260" t="str">
        <f t="shared" si="23"/>
        <v/>
      </c>
      <c r="AG165" s="260" t="str">
        <f t="shared" si="24"/>
        <v/>
      </c>
      <c r="AH165" s="260" t="str">
        <f t="shared" si="25"/>
        <v/>
      </c>
      <c r="AI165" s="260" t="str">
        <f t="shared" si="26"/>
        <v/>
      </c>
      <c r="AJ165" s="260" t="str">
        <f t="shared" si="27"/>
        <v/>
      </c>
    </row>
    <row r="166" spans="10:36" x14ac:dyDescent="0.25">
      <c r="J166" s="26" t="s">
        <v>404</v>
      </c>
      <c r="K166" s="35" t="s">
        <v>403</v>
      </c>
      <c r="L166" s="26" t="s">
        <v>205</v>
      </c>
      <c r="O166" s="5" t="s">
        <v>2612</v>
      </c>
      <c r="P166" s="55" t="s">
        <v>2612</v>
      </c>
      <c r="Q166" s="55" t="s">
        <v>2612</v>
      </c>
      <c r="R166" s="58" t="s">
        <v>2612</v>
      </c>
      <c r="S166" s="56" t="s">
        <v>2612</v>
      </c>
      <c r="T166" s="58" t="s">
        <v>2612</v>
      </c>
      <c r="U166" s="55" t="s">
        <v>2612</v>
      </c>
      <c r="V166" s="55" t="s">
        <v>2612</v>
      </c>
      <c r="W166" s="55" t="s">
        <v>2612</v>
      </c>
      <c r="X166" s="5" t="s">
        <v>2612</v>
      </c>
      <c r="Z166" s="260" t="str">
        <f t="shared" si="28"/>
        <v/>
      </c>
      <c r="AA166" s="260" t="str">
        <f t="shared" si="29"/>
        <v/>
      </c>
      <c r="AB166" s="260" t="str">
        <f t="shared" si="30"/>
        <v/>
      </c>
      <c r="AC166" s="260" t="str">
        <f t="shared" si="31"/>
        <v/>
      </c>
      <c r="AD166" s="260" t="str">
        <f t="shared" si="32"/>
        <v/>
      </c>
      <c r="AE166" s="260" t="str">
        <f t="shared" si="33"/>
        <v/>
      </c>
      <c r="AF166" s="260" t="str">
        <f t="shared" si="23"/>
        <v/>
      </c>
      <c r="AG166" s="260" t="str">
        <f t="shared" si="24"/>
        <v/>
      </c>
      <c r="AH166" s="260" t="str">
        <f t="shared" si="25"/>
        <v/>
      </c>
      <c r="AI166" s="260" t="str">
        <f t="shared" si="26"/>
        <v/>
      </c>
      <c r="AJ166" s="260" t="str">
        <f t="shared" si="27"/>
        <v/>
      </c>
    </row>
    <row r="167" spans="10:36" x14ac:dyDescent="0.25">
      <c r="J167" s="26" t="s">
        <v>1981</v>
      </c>
      <c r="K167" s="35" t="s">
        <v>1982</v>
      </c>
      <c r="L167" s="26" t="s">
        <v>1646</v>
      </c>
      <c r="O167" s="5" t="s">
        <v>2612</v>
      </c>
      <c r="P167" s="55" t="s">
        <v>2612</v>
      </c>
      <c r="Q167" s="55" t="s">
        <v>2612</v>
      </c>
      <c r="R167" s="58" t="s">
        <v>2612</v>
      </c>
      <c r="S167" s="56" t="s">
        <v>2612</v>
      </c>
      <c r="T167" s="58" t="s">
        <v>2612</v>
      </c>
      <c r="U167" s="55" t="s">
        <v>2612</v>
      </c>
      <c r="V167" s="55" t="s">
        <v>2612</v>
      </c>
      <c r="W167" s="55" t="s">
        <v>2612</v>
      </c>
      <c r="X167" s="5" t="s">
        <v>2612</v>
      </c>
      <c r="Z167" s="260" t="str">
        <f t="shared" si="28"/>
        <v/>
      </c>
      <c r="AA167" s="260" t="str">
        <f t="shared" si="29"/>
        <v/>
      </c>
      <c r="AB167" s="260" t="str">
        <f t="shared" si="30"/>
        <v/>
      </c>
      <c r="AC167" s="260" t="str">
        <f t="shared" si="31"/>
        <v/>
      </c>
      <c r="AD167" s="260" t="str">
        <f t="shared" si="32"/>
        <v/>
      </c>
      <c r="AE167" s="260" t="str">
        <f t="shared" si="33"/>
        <v/>
      </c>
      <c r="AF167" s="260" t="str">
        <f t="shared" si="23"/>
        <v/>
      </c>
      <c r="AG167" s="260" t="str">
        <f t="shared" si="24"/>
        <v/>
      </c>
      <c r="AH167" s="260" t="str">
        <f t="shared" si="25"/>
        <v/>
      </c>
      <c r="AI167" s="260" t="str">
        <f t="shared" si="26"/>
        <v/>
      </c>
      <c r="AJ167" s="260" t="str">
        <f t="shared" si="27"/>
        <v/>
      </c>
    </row>
    <row r="168" spans="10:36" x14ac:dyDescent="0.25">
      <c r="J168" s="26" t="s">
        <v>1495</v>
      </c>
      <c r="K168" s="35" t="s">
        <v>411</v>
      </c>
      <c r="L168" s="26" t="s">
        <v>208</v>
      </c>
      <c r="O168" s="5" t="s">
        <v>2612</v>
      </c>
      <c r="P168" s="55" t="s">
        <v>2612</v>
      </c>
      <c r="Q168" s="55" t="s">
        <v>2612</v>
      </c>
      <c r="R168" s="58" t="s">
        <v>2612</v>
      </c>
      <c r="S168" s="56" t="s">
        <v>2612</v>
      </c>
      <c r="T168" s="58" t="s">
        <v>2612</v>
      </c>
      <c r="U168" s="55" t="s">
        <v>2612</v>
      </c>
      <c r="V168" s="55" t="s">
        <v>2612</v>
      </c>
      <c r="W168" s="55" t="s">
        <v>2612</v>
      </c>
      <c r="X168" s="5" t="s">
        <v>2612</v>
      </c>
      <c r="Z168" s="260" t="str">
        <f t="shared" si="28"/>
        <v/>
      </c>
      <c r="AA168" s="260" t="str">
        <f t="shared" si="29"/>
        <v/>
      </c>
      <c r="AB168" s="260" t="str">
        <f t="shared" si="30"/>
        <v/>
      </c>
      <c r="AC168" s="260" t="str">
        <f t="shared" si="31"/>
        <v/>
      </c>
      <c r="AD168" s="260" t="str">
        <f t="shared" si="32"/>
        <v/>
      </c>
      <c r="AE168" s="260" t="str">
        <f t="shared" si="33"/>
        <v/>
      </c>
      <c r="AF168" s="260" t="str">
        <f t="shared" si="23"/>
        <v/>
      </c>
      <c r="AG168" s="260" t="str">
        <f t="shared" si="24"/>
        <v/>
      </c>
      <c r="AH168" s="260" t="str">
        <f t="shared" si="25"/>
        <v/>
      </c>
      <c r="AI168" s="260" t="str">
        <f t="shared" si="26"/>
        <v/>
      </c>
      <c r="AJ168" s="260" t="str">
        <f t="shared" si="27"/>
        <v/>
      </c>
    </row>
    <row r="169" spans="10:36" x14ac:dyDescent="0.25">
      <c r="J169" s="26" t="s">
        <v>1496</v>
      </c>
      <c r="K169" s="35" t="s">
        <v>416</v>
      </c>
      <c r="L169" s="26" t="s">
        <v>202</v>
      </c>
      <c r="O169" s="5" t="s">
        <v>2612</v>
      </c>
      <c r="P169" s="55" t="s">
        <v>2612</v>
      </c>
      <c r="Q169" s="55" t="s">
        <v>2612</v>
      </c>
      <c r="R169" s="58" t="s">
        <v>2612</v>
      </c>
      <c r="S169" s="56" t="s">
        <v>2612</v>
      </c>
      <c r="T169" s="58" t="s">
        <v>2612</v>
      </c>
      <c r="U169" s="55" t="s">
        <v>2612</v>
      </c>
      <c r="V169" s="55" t="s">
        <v>2612</v>
      </c>
      <c r="W169" s="55" t="s">
        <v>2612</v>
      </c>
      <c r="X169" s="5" t="s">
        <v>2612</v>
      </c>
      <c r="Z169" s="260" t="str">
        <f t="shared" si="28"/>
        <v/>
      </c>
      <c r="AA169" s="260" t="str">
        <f t="shared" si="29"/>
        <v/>
      </c>
      <c r="AB169" s="260" t="str">
        <f t="shared" si="30"/>
        <v/>
      </c>
      <c r="AC169" s="260" t="str">
        <f t="shared" si="31"/>
        <v/>
      </c>
      <c r="AD169" s="260" t="str">
        <f t="shared" si="32"/>
        <v/>
      </c>
      <c r="AE169" s="260" t="str">
        <f t="shared" si="33"/>
        <v/>
      </c>
      <c r="AF169" s="260" t="str">
        <f t="shared" si="23"/>
        <v/>
      </c>
      <c r="AG169" s="260" t="str">
        <f t="shared" si="24"/>
        <v/>
      </c>
      <c r="AH169" s="260" t="str">
        <f t="shared" si="25"/>
        <v/>
      </c>
      <c r="AI169" s="260" t="str">
        <f t="shared" si="26"/>
        <v/>
      </c>
      <c r="AJ169" s="260" t="str">
        <f t="shared" si="27"/>
        <v/>
      </c>
    </row>
    <row r="170" spans="10:36" x14ac:dyDescent="0.25">
      <c r="J170" s="26" t="s">
        <v>408</v>
      </c>
      <c r="K170" s="35" t="s">
        <v>407</v>
      </c>
      <c r="L170" s="26" t="s">
        <v>205</v>
      </c>
      <c r="O170" s="5" t="s">
        <v>2612</v>
      </c>
      <c r="P170" s="55" t="s">
        <v>2612</v>
      </c>
      <c r="Q170" s="55" t="s">
        <v>2612</v>
      </c>
      <c r="R170" s="58" t="s">
        <v>2612</v>
      </c>
      <c r="S170" s="56" t="s">
        <v>2612</v>
      </c>
      <c r="T170" s="58" t="s">
        <v>2612</v>
      </c>
      <c r="U170" s="55" t="s">
        <v>2612</v>
      </c>
      <c r="V170" s="55" t="s">
        <v>2612</v>
      </c>
      <c r="W170" s="55" t="s">
        <v>2612</v>
      </c>
      <c r="X170" s="5" t="s">
        <v>2612</v>
      </c>
      <c r="Z170" s="260" t="str">
        <f t="shared" si="28"/>
        <v/>
      </c>
      <c r="AA170" s="260" t="str">
        <f t="shared" si="29"/>
        <v/>
      </c>
      <c r="AB170" s="260" t="str">
        <f t="shared" si="30"/>
        <v/>
      </c>
      <c r="AC170" s="260" t="str">
        <f t="shared" si="31"/>
        <v/>
      </c>
      <c r="AD170" s="260" t="str">
        <f t="shared" si="32"/>
        <v/>
      </c>
      <c r="AE170" s="260" t="str">
        <f t="shared" si="33"/>
        <v/>
      </c>
      <c r="AF170" s="260" t="str">
        <f t="shared" si="23"/>
        <v/>
      </c>
      <c r="AG170" s="260" t="str">
        <f t="shared" si="24"/>
        <v/>
      </c>
      <c r="AH170" s="260" t="str">
        <f t="shared" si="25"/>
        <v/>
      </c>
      <c r="AI170" s="260" t="str">
        <f t="shared" si="26"/>
        <v/>
      </c>
      <c r="AJ170" s="260" t="str">
        <f t="shared" si="27"/>
        <v/>
      </c>
    </row>
    <row r="171" spans="10:36" x14ac:dyDescent="0.25">
      <c r="J171" s="26" t="s">
        <v>1497</v>
      </c>
      <c r="K171" s="35" t="s">
        <v>419</v>
      </c>
      <c r="L171" s="26" t="s">
        <v>202</v>
      </c>
      <c r="O171" s="5" t="s">
        <v>2612</v>
      </c>
      <c r="P171" s="55" t="s">
        <v>2612</v>
      </c>
      <c r="Q171" s="55" t="s">
        <v>2612</v>
      </c>
      <c r="R171" s="58" t="s">
        <v>2612</v>
      </c>
      <c r="S171" s="56" t="s">
        <v>2612</v>
      </c>
      <c r="T171" s="58" t="s">
        <v>2612</v>
      </c>
      <c r="U171" s="55" t="s">
        <v>2612</v>
      </c>
      <c r="V171" s="55" t="s">
        <v>2612</v>
      </c>
      <c r="W171" s="55" t="s">
        <v>2612</v>
      </c>
      <c r="X171" s="5" t="s">
        <v>2612</v>
      </c>
      <c r="Z171" s="260" t="str">
        <f t="shared" si="28"/>
        <v/>
      </c>
      <c r="AA171" s="260" t="str">
        <f t="shared" si="29"/>
        <v/>
      </c>
      <c r="AB171" s="260" t="str">
        <f t="shared" si="30"/>
        <v/>
      </c>
      <c r="AC171" s="260" t="str">
        <f t="shared" si="31"/>
        <v/>
      </c>
      <c r="AD171" s="260" t="str">
        <f t="shared" si="32"/>
        <v/>
      </c>
      <c r="AE171" s="260" t="str">
        <f t="shared" si="33"/>
        <v/>
      </c>
      <c r="AF171" s="260" t="str">
        <f t="shared" si="23"/>
        <v/>
      </c>
      <c r="AG171" s="260" t="str">
        <f t="shared" si="24"/>
        <v/>
      </c>
      <c r="AH171" s="260" t="str">
        <f t="shared" si="25"/>
        <v/>
      </c>
      <c r="AI171" s="260" t="str">
        <f t="shared" si="26"/>
        <v/>
      </c>
      <c r="AJ171" s="260" t="str">
        <f t="shared" si="27"/>
        <v/>
      </c>
    </row>
    <row r="172" spans="10:36" x14ac:dyDescent="0.25">
      <c r="J172" s="26" t="s">
        <v>395</v>
      </c>
      <c r="K172" s="35" t="s">
        <v>394</v>
      </c>
      <c r="L172" s="26" t="s">
        <v>202</v>
      </c>
      <c r="O172" s="5" t="s">
        <v>2612</v>
      </c>
      <c r="P172" s="55" t="s">
        <v>2612</v>
      </c>
      <c r="Q172" s="55" t="s">
        <v>2612</v>
      </c>
      <c r="R172" s="58" t="s">
        <v>2612</v>
      </c>
      <c r="S172" s="56" t="s">
        <v>2612</v>
      </c>
      <c r="T172" s="58" t="s">
        <v>2612</v>
      </c>
      <c r="U172" s="55" t="s">
        <v>2612</v>
      </c>
      <c r="V172" s="55" t="s">
        <v>2612</v>
      </c>
      <c r="W172" s="55" t="s">
        <v>2612</v>
      </c>
      <c r="X172" s="5" t="s">
        <v>2612</v>
      </c>
      <c r="Z172" s="260" t="str">
        <f t="shared" si="28"/>
        <v/>
      </c>
      <c r="AA172" s="260" t="str">
        <f t="shared" si="29"/>
        <v/>
      </c>
      <c r="AB172" s="260" t="str">
        <f t="shared" si="30"/>
        <v/>
      </c>
      <c r="AC172" s="260" t="str">
        <f t="shared" si="31"/>
        <v/>
      </c>
      <c r="AD172" s="260" t="str">
        <f t="shared" si="32"/>
        <v/>
      </c>
      <c r="AE172" s="260" t="str">
        <f t="shared" si="33"/>
        <v/>
      </c>
      <c r="AF172" s="260" t="str">
        <f t="shared" si="23"/>
        <v/>
      </c>
      <c r="AG172" s="260" t="str">
        <f t="shared" si="24"/>
        <v/>
      </c>
      <c r="AH172" s="260" t="str">
        <f t="shared" si="25"/>
        <v/>
      </c>
      <c r="AI172" s="260" t="str">
        <f t="shared" si="26"/>
        <v/>
      </c>
      <c r="AJ172" s="260" t="str">
        <f t="shared" si="27"/>
        <v/>
      </c>
    </row>
    <row r="173" spans="10:36" x14ac:dyDescent="0.25">
      <c r="J173" s="26" t="s">
        <v>1498</v>
      </c>
      <c r="K173" s="35" t="s">
        <v>414</v>
      </c>
      <c r="L173" s="26" t="s">
        <v>202</v>
      </c>
      <c r="O173" s="5" t="s">
        <v>2612</v>
      </c>
      <c r="P173" s="55" t="s">
        <v>2612</v>
      </c>
      <c r="Q173" s="55" t="s">
        <v>2612</v>
      </c>
      <c r="R173" s="58" t="s">
        <v>2612</v>
      </c>
      <c r="S173" s="56" t="s">
        <v>2612</v>
      </c>
      <c r="T173" s="58" t="s">
        <v>2612</v>
      </c>
      <c r="U173" s="55" t="s">
        <v>2612</v>
      </c>
      <c r="V173" s="55" t="s">
        <v>2612</v>
      </c>
      <c r="W173" s="55" t="s">
        <v>2612</v>
      </c>
      <c r="X173" s="5" t="s">
        <v>2612</v>
      </c>
      <c r="Z173" s="260" t="str">
        <f t="shared" si="28"/>
        <v/>
      </c>
      <c r="AA173" s="260" t="str">
        <f t="shared" si="29"/>
        <v/>
      </c>
      <c r="AB173" s="260" t="str">
        <f t="shared" si="30"/>
        <v/>
      </c>
      <c r="AC173" s="260" t="str">
        <f t="shared" si="31"/>
        <v/>
      </c>
      <c r="AD173" s="260" t="str">
        <f t="shared" si="32"/>
        <v/>
      </c>
      <c r="AE173" s="260" t="str">
        <f t="shared" si="33"/>
        <v/>
      </c>
      <c r="AF173" s="260" t="str">
        <f t="shared" si="23"/>
        <v/>
      </c>
      <c r="AG173" s="260" t="str">
        <f t="shared" si="24"/>
        <v/>
      </c>
      <c r="AH173" s="260" t="str">
        <f t="shared" si="25"/>
        <v/>
      </c>
      <c r="AI173" s="260" t="str">
        <f t="shared" si="26"/>
        <v/>
      </c>
      <c r="AJ173" s="260" t="str">
        <f t="shared" si="27"/>
        <v/>
      </c>
    </row>
    <row r="174" spans="10:36" x14ac:dyDescent="0.25">
      <c r="J174" s="26" t="s">
        <v>1499</v>
      </c>
      <c r="K174" s="35" t="s">
        <v>398</v>
      </c>
      <c r="L174" s="26" t="s">
        <v>202</v>
      </c>
      <c r="O174" s="5" t="s">
        <v>2612</v>
      </c>
      <c r="P174" s="55" t="s">
        <v>2612</v>
      </c>
      <c r="Q174" s="55" t="s">
        <v>2612</v>
      </c>
      <c r="R174" s="58" t="s">
        <v>2612</v>
      </c>
      <c r="S174" s="56" t="s">
        <v>2612</v>
      </c>
      <c r="T174" s="58" t="s">
        <v>2612</v>
      </c>
      <c r="U174" s="55" t="s">
        <v>2612</v>
      </c>
      <c r="V174" s="55" t="s">
        <v>2612</v>
      </c>
      <c r="W174" s="55" t="s">
        <v>2612</v>
      </c>
      <c r="X174" s="5" t="s">
        <v>2612</v>
      </c>
      <c r="Z174" s="260" t="str">
        <f t="shared" si="28"/>
        <v/>
      </c>
      <c r="AA174" s="260" t="str">
        <f t="shared" si="29"/>
        <v/>
      </c>
      <c r="AB174" s="260" t="str">
        <f t="shared" si="30"/>
        <v/>
      </c>
      <c r="AC174" s="260" t="str">
        <f t="shared" si="31"/>
        <v/>
      </c>
      <c r="AD174" s="260" t="str">
        <f t="shared" si="32"/>
        <v/>
      </c>
      <c r="AE174" s="260" t="str">
        <f t="shared" si="33"/>
        <v/>
      </c>
      <c r="AF174" s="260" t="str">
        <f t="shared" si="23"/>
        <v/>
      </c>
      <c r="AG174" s="260" t="str">
        <f t="shared" si="24"/>
        <v/>
      </c>
      <c r="AH174" s="260" t="str">
        <f t="shared" si="25"/>
        <v/>
      </c>
      <c r="AI174" s="260" t="str">
        <f t="shared" si="26"/>
        <v/>
      </c>
      <c r="AJ174" s="260" t="str">
        <f t="shared" si="27"/>
        <v/>
      </c>
    </row>
    <row r="175" spans="10:36" x14ac:dyDescent="0.25">
      <c r="J175" s="26" t="s">
        <v>1983</v>
      </c>
      <c r="K175" s="35" t="s">
        <v>1984</v>
      </c>
      <c r="L175" s="26" t="s">
        <v>1646</v>
      </c>
      <c r="O175" s="5" t="s">
        <v>2612</v>
      </c>
      <c r="P175" s="55" t="s">
        <v>2612</v>
      </c>
      <c r="Q175" s="55" t="s">
        <v>2612</v>
      </c>
      <c r="R175" s="58" t="s">
        <v>2612</v>
      </c>
      <c r="S175" s="56" t="s">
        <v>2612</v>
      </c>
      <c r="T175" s="58" t="s">
        <v>2612</v>
      </c>
      <c r="U175" s="55" t="s">
        <v>2612</v>
      </c>
      <c r="V175" s="55" t="s">
        <v>2612</v>
      </c>
      <c r="W175" s="55" t="s">
        <v>2612</v>
      </c>
      <c r="X175" s="5" t="s">
        <v>2612</v>
      </c>
      <c r="Z175" s="260" t="str">
        <f t="shared" si="28"/>
        <v/>
      </c>
      <c r="AA175" s="260" t="str">
        <f t="shared" si="29"/>
        <v/>
      </c>
      <c r="AB175" s="260" t="str">
        <f t="shared" si="30"/>
        <v/>
      </c>
      <c r="AC175" s="260" t="str">
        <f t="shared" si="31"/>
        <v/>
      </c>
      <c r="AD175" s="260" t="str">
        <f t="shared" si="32"/>
        <v/>
      </c>
      <c r="AE175" s="260" t="str">
        <f t="shared" si="33"/>
        <v/>
      </c>
      <c r="AF175" s="260" t="str">
        <f t="shared" si="23"/>
        <v/>
      </c>
      <c r="AG175" s="260" t="str">
        <f t="shared" si="24"/>
        <v/>
      </c>
      <c r="AH175" s="260" t="str">
        <f t="shared" si="25"/>
        <v/>
      </c>
      <c r="AI175" s="260" t="str">
        <f t="shared" si="26"/>
        <v/>
      </c>
      <c r="AJ175" s="260" t="str">
        <f t="shared" si="27"/>
        <v/>
      </c>
    </row>
    <row r="176" spans="10:36" x14ac:dyDescent="0.25">
      <c r="J176" s="26" t="s">
        <v>1500</v>
      </c>
      <c r="K176" s="35" t="s">
        <v>406</v>
      </c>
      <c r="L176" s="26" t="s">
        <v>203</v>
      </c>
      <c r="O176" s="5" t="s">
        <v>2612</v>
      </c>
      <c r="P176" s="55" t="s">
        <v>2612</v>
      </c>
      <c r="Q176" s="55" t="s">
        <v>2612</v>
      </c>
      <c r="R176" s="58" t="s">
        <v>2612</v>
      </c>
      <c r="S176" s="56" t="s">
        <v>2612</v>
      </c>
      <c r="T176" s="58" t="s">
        <v>2612</v>
      </c>
      <c r="U176" s="55" t="s">
        <v>2612</v>
      </c>
      <c r="V176" s="55" t="s">
        <v>2612</v>
      </c>
      <c r="W176" s="55" t="s">
        <v>2612</v>
      </c>
      <c r="X176" s="5" t="s">
        <v>2612</v>
      </c>
      <c r="Z176" s="260" t="str">
        <f t="shared" si="28"/>
        <v/>
      </c>
      <c r="AA176" s="260" t="str">
        <f t="shared" si="29"/>
        <v/>
      </c>
      <c r="AB176" s="260" t="str">
        <f t="shared" si="30"/>
        <v/>
      </c>
      <c r="AC176" s="260" t="str">
        <f t="shared" si="31"/>
        <v/>
      </c>
      <c r="AD176" s="260" t="str">
        <f t="shared" si="32"/>
        <v/>
      </c>
      <c r="AE176" s="260" t="str">
        <f t="shared" si="33"/>
        <v/>
      </c>
      <c r="AF176" s="260" t="str">
        <f t="shared" si="23"/>
        <v/>
      </c>
      <c r="AG176" s="260" t="str">
        <f t="shared" si="24"/>
        <v/>
      </c>
      <c r="AH176" s="260" t="str">
        <f t="shared" si="25"/>
        <v/>
      </c>
      <c r="AI176" s="260" t="str">
        <f t="shared" si="26"/>
        <v/>
      </c>
      <c r="AJ176" s="260" t="str">
        <f t="shared" si="27"/>
        <v/>
      </c>
    </row>
    <row r="177" spans="10:36" x14ac:dyDescent="0.25">
      <c r="J177" s="26" t="s">
        <v>1501</v>
      </c>
      <c r="K177" s="35" t="s">
        <v>1085</v>
      </c>
      <c r="L177" s="26" t="s">
        <v>202</v>
      </c>
      <c r="O177" s="5" t="s">
        <v>2612</v>
      </c>
      <c r="P177" s="55" t="s">
        <v>2612</v>
      </c>
      <c r="Q177" s="55" t="s">
        <v>2612</v>
      </c>
      <c r="R177" s="58" t="s">
        <v>2612</v>
      </c>
      <c r="S177" s="56" t="s">
        <v>2612</v>
      </c>
      <c r="T177" s="58" t="s">
        <v>2612</v>
      </c>
      <c r="U177" s="55" t="s">
        <v>2612</v>
      </c>
      <c r="V177" s="55" t="s">
        <v>2612</v>
      </c>
      <c r="W177" s="55" t="s">
        <v>2612</v>
      </c>
      <c r="X177" s="5" t="s">
        <v>2612</v>
      </c>
      <c r="Z177" s="260" t="str">
        <f t="shared" si="28"/>
        <v/>
      </c>
      <c r="AA177" s="260" t="str">
        <f t="shared" si="29"/>
        <v/>
      </c>
      <c r="AB177" s="260" t="str">
        <f t="shared" si="30"/>
        <v/>
      </c>
      <c r="AC177" s="260" t="str">
        <f t="shared" si="31"/>
        <v/>
      </c>
      <c r="AD177" s="260" t="str">
        <f t="shared" si="32"/>
        <v/>
      </c>
      <c r="AE177" s="260" t="str">
        <f t="shared" si="33"/>
        <v/>
      </c>
      <c r="AF177" s="260" t="str">
        <f t="shared" si="23"/>
        <v/>
      </c>
      <c r="AG177" s="260" t="str">
        <f t="shared" si="24"/>
        <v/>
      </c>
      <c r="AH177" s="260" t="str">
        <f t="shared" si="25"/>
        <v/>
      </c>
      <c r="AI177" s="260" t="str">
        <f t="shared" si="26"/>
        <v/>
      </c>
      <c r="AJ177" s="260" t="str">
        <f t="shared" si="27"/>
        <v/>
      </c>
    </row>
    <row r="178" spans="10:36" x14ac:dyDescent="0.25">
      <c r="J178" s="26" t="s">
        <v>1502</v>
      </c>
      <c r="K178" s="35" t="s">
        <v>405</v>
      </c>
      <c r="L178" s="26" t="s">
        <v>202</v>
      </c>
      <c r="O178" s="5" t="s">
        <v>2612</v>
      </c>
      <c r="P178" s="55" t="s">
        <v>2612</v>
      </c>
      <c r="Q178" s="55" t="s">
        <v>2612</v>
      </c>
      <c r="R178" s="58" t="s">
        <v>2612</v>
      </c>
      <c r="S178" s="56" t="s">
        <v>2612</v>
      </c>
      <c r="T178" s="58" t="s">
        <v>2612</v>
      </c>
      <c r="U178" s="55" t="s">
        <v>2612</v>
      </c>
      <c r="V178" s="55" t="s">
        <v>2612</v>
      </c>
      <c r="W178" s="55" t="s">
        <v>2612</v>
      </c>
      <c r="X178" s="5" t="s">
        <v>2612</v>
      </c>
      <c r="Z178" s="260" t="str">
        <f t="shared" si="28"/>
        <v/>
      </c>
      <c r="AA178" s="260" t="str">
        <f t="shared" si="29"/>
        <v/>
      </c>
      <c r="AB178" s="260" t="str">
        <f t="shared" si="30"/>
        <v/>
      </c>
      <c r="AC178" s="260" t="str">
        <f t="shared" si="31"/>
        <v/>
      </c>
      <c r="AD178" s="260" t="str">
        <f t="shared" si="32"/>
        <v/>
      </c>
      <c r="AE178" s="260" t="str">
        <f t="shared" si="33"/>
        <v/>
      </c>
      <c r="AF178" s="260" t="str">
        <f t="shared" si="23"/>
        <v/>
      </c>
      <c r="AG178" s="260" t="str">
        <f t="shared" si="24"/>
        <v/>
      </c>
      <c r="AH178" s="260" t="str">
        <f t="shared" si="25"/>
        <v/>
      </c>
      <c r="AI178" s="260" t="str">
        <f t="shared" si="26"/>
        <v/>
      </c>
      <c r="AJ178" s="260" t="str">
        <f t="shared" si="27"/>
        <v/>
      </c>
    </row>
    <row r="179" spans="10:36" x14ac:dyDescent="0.25">
      <c r="J179" s="26" t="s">
        <v>1503</v>
      </c>
      <c r="K179" s="35" t="s">
        <v>415</v>
      </c>
      <c r="L179" s="26" t="s">
        <v>202</v>
      </c>
      <c r="O179" s="5" t="s">
        <v>2612</v>
      </c>
      <c r="P179" s="55" t="s">
        <v>2612</v>
      </c>
      <c r="Q179" s="55" t="s">
        <v>2612</v>
      </c>
      <c r="R179" s="58" t="s">
        <v>2612</v>
      </c>
      <c r="S179" s="56" t="s">
        <v>2612</v>
      </c>
      <c r="T179" s="58" t="s">
        <v>2612</v>
      </c>
      <c r="U179" s="55" t="s">
        <v>2612</v>
      </c>
      <c r="V179" s="55" t="s">
        <v>2612</v>
      </c>
      <c r="W179" s="55" t="s">
        <v>2612</v>
      </c>
      <c r="X179" s="5" t="s">
        <v>2612</v>
      </c>
      <c r="Z179" s="260" t="str">
        <f t="shared" si="28"/>
        <v/>
      </c>
      <c r="AA179" s="260" t="str">
        <f t="shared" si="29"/>
        <v/>
      </c>
      <c r="AB179" s="260" t="str">
        <f t="shared" si="30"/>
        <v/>
      </c>
      <c r="AC179" s="260" t="str">
        <f t="shared" si="31"/>
        <v/>
      </c>
      <c r="AD179" s="260" t="str">
        <f t="shared" si="32"/>
        <v/>
      </c>
      <c r="AE179" s="260" t="str">
        <f t="shared" si="33"/>
        <v/>
      </c>
      <c r="AF179" s="260" t="str">
        <f t="shared" si="23"/>
        <v/>
      </c>
      <c r="AG179" s="260" t="str">
        <f t="shared" si="24"/>
        <v/>
      </c>
      <c r="AH179" s="260" t="str">
        <f t="shared" si="25"/>
        <v/>
      </c>
      <c r="AI179" s="260" t="str">
        <f t="shared" si="26"/>
        <v/>
      </c>
      <c r="AJ179" s="260" t="str">
        <f t="shared" si="27"/>
        <v/>
      </c>
    </row>
    <row r="180" spans="10:36" x14ac:dyDescent="0.25">
      <c r="J180" s="26" t="s">
        <v>400</v>
      </c>
      <c r="K180" s="35" t="s">
        <v>399</v>
      </c>
      <c r="L180" s="26" t="s">
        <v>203</v>
      </c>
      <c r="O180" s="5" t="s">
        <v>2612</v>
      </c>
      <c r="P180" s="55" t="s">
        <v>2612</v>
      </c>
      <c r="Q180" s="55" t="s">
        <v>2612</v>
      </c>
      <c r="R180" s="58" t="s">
        <v>2612</v>
      </c>
      <c r="S180" s="56" t="s">
        <v>2612</v>
      </c>
      <c r="T180" s="58" t="s">
        <v>2612</v>
      </c>
      <c r="U180" s="55" t="s">
        <v>2612</v>
      </c>
      <c r="V180" s="55" t="s">
        <v>2612</v>
      </c>
      <c r="W180" s="55" t="s">
        <v>2612</v>
      </c>
      <c r="X180" s="5" t="s">
        <v>2612</v>
      </c>
      <c r="Z180" s="260" t="str">
        <f t="shared" si="28"/>
        <v/>
      </c>
      <c r="AA180" s="260" t="str">
        <f t="shared" si="29"/>
        <v/>
      </c>
      <c r="AB180" s="260" t="str">
        <f t="shared" si="30"/>
        <v/>
      </c>
      <c r="AC180" s="260" t="str">
        <f t="shared" si="31"/>
        <v/>
      </c>
      <c r="AD180" s="260" t="str">
        <f t="shared" si="32"/>
        <v/>
      </c>
      <c r="AE180" s="260" t="str">
        <f t="shared" si="33"/>
        <v/>
      </c>
      <c r="AF180" s="260" t="str">
        <f t="shared" si="23"/>
        <v/>
      </c>
      <c r="AG180" s="260" t="str">
        <f t="shared" si="24"/>
        <v/>
      </c>
      <c r="AH180" s="260" t="str">
        <f t="shared" si="25"/>
        <v/>
      </c>
      <c r="AI180" s="260" t="str">
        <f t="shared" si="26"/>
        <v/>
      </c>
      <c r="AJ180" s="260" t="str">
        <f t="shared" si="27"/>
        <v/>
      </c>
    </row>
    <row r="181" spans="10:36" x14ac:dyDescent="0.25">
      <c r="J181" s="26" t="s">
        <v>1504</v>
      </c>
      <c r="K181" s="35" t="s">
        <v>413</v>
      </c>
      <c r="L181" s="26" t="s">
        <v>202</v>
      </c>
      <c r="O181" s="5" t="s">
        <v>2612</v>
      </c>
      <c r="P181" s="55" t="s">
        <v>2612</v>
      </c>
      <c r="Q181" s="55" t="s">
        <v>2612</v>
      </c>
      <c r="R181" s="58" t="s">
        <v>2612</v>
      </c>
      <c r="S181" s="56" t="s">
        <v>2612</v>
      </c>
      <c r="T181" s="58" t="s">
        <v>2612</v>
      </c>
      <c r="U181" s="55" t="s">
        <v>2612</v>
      </c>
      <c r="V181" s="55" t="s">
        <v>2612</v>
      </c>
      <c r="W181" s="55" t="s">
        <v>2612</v>
      </c>
      <c r="X181" s="5" t="s">
        <v>2612</v>
      </c>
      <c r="Z181" s="260" t="str">
        <f t="shared" si="28"/>
        <v/>
      </c>
      <c r="AA181" s="260" t="str">
        <f t="shared" si="29"/>
        <v/>
      </c>
      <c r="AB181" s="260" t="str">
        <f t="shared" si="30"/>
        <v/>
      </c>
      <c r="AC181" s="260" t="str">
        <f t="shared" si="31"/>
        <v/>
      </c>
      <c r="AD181" s="260" t="str">
        <f t="shared" si="32"/>
        <v/>
      </c>
      <c r="AE181" s="260" t="str">
        <f t="shared" si="33"/>
        <v/>
      </c>
      <c r="AF181" s="260" t="str">
        <f t="shared" si="23"/>
        <v/>
      </c>
      <c r="AG181" s="260" t="str">
        <f t="shared" si="24"/>
        <v/>
      </c>
      <c r="AH181" s="260" t="str">
        <f t="shared" si="25"/>
        <v/>
      </c>
      <c r="AI181" s="260" t="str">
        <f t="shared" si="26"/>
        <v/>
      </c>
      <c r="AJ181" s="260" t="str">
        <f t="shared" si="27"/>
        <v/>
      </c>
    </row>
    <row r="182" spans="10:36" x14ac:dyDescent="0.25">
      <c r="J182" s="26" t="s">
        <v>402</v>
      </c>
      <c r="K182" s="35" t="s">
        <v>401</v>
      </c>
      <c r="L182" s="26" t="s">
        <v>1646</v>
      </c>
      <c r="O182" s="5" t="s">
        <v>2612</v>
      </c>
      <c r="P182" s="55" t="s">
        <v>2612</v>
      </c>
      <c r="Q182" s="55" t="s">
        <v>2612</v>
      </c>
      <c r="R182" s="58" t="s">
        <v>2612</v>
      </c>
      <c r="S182" s="56" t="s">
        <v>2612</v>
      </c>
      <c r="T182" s="58" t="s">
        <v>2612</v>
      </c>
      <c r="U182" s="55" t="s">
        <v>2612</v>
      </c>
      <c r="V182" s="55" t="s">
        <v>2612</v>
      </c>
      <c r="W182" s="55" t="s">
        <v>2612</v>
      </c>
      <c r="X182" s="5" t="s">
        <v>2612</v>
      </c>
      <c r="Z182" s="260" t="str">
        <f t="shared" si="28"/>
        <v/>
      </c>
      <c r="AA182" s="260" t="str">
        <f t="shared" si="29"/>
        <v/>
      </c>
      <c r="AB182" s="260" t="str">
        <f t="shared" si="30"/>
        <v/>
      </c>
      <c r="AC182" s="260" t="str">
        <f t="shared" si="31"/>
        <v/>
      </c>
      <c r="AD182" s="260" t="str">
        <f t="shared" si="32"/>
        <v/>
      </c>
      <c r="AE182" s="260" t="str">
        <f t="shared" si="33"/>
        <v/>
      </c>
      <c r="AF182" s="260" t="str">
        <f t="shared" si="23"/>
        <v/>
      </c>
      <c r="AG182" s="260" t="str">
        <f t="shared" si="24"/>
        <v/>
      </c>
      <c r="AH182" s="260" t="str">
        <f t="shared" si="25"/>
        <v/>
      </c>
      <c r="AI182" s="260" t="str">
        <f t="shared" si="26"/>
        <v/>
      </c>
      <c r="AJ182" s="260" t="str">
        <f t="shared" si="27"/>
        <v/>
      </c>
    </row>
    <row r="183" spans="10:36" x14ac:dyDescent="0.25">
      <c r="J183" s="26" t="s">
        <v>393</v>
      </c>
      <c r="K183" s="35" t="s">
        <v>392</v>
      </c>
      <c r="L183" s="26" t="s">
        <v>1994</v>
      </c>
      <c r="O183" s="5" t="s">
        <v>2612</v>
      </c>
      <c r="P183" s="55" t="s">
        <v>2612</v>
      </c>
      <c r="Q183" s="55" t="s">
        <v>2612</v>
      </c>
      <c r="R183" s="58" t="s">
        <v>2612</v>
      </c>
      <c r="S183" s="56" t="s">
        <v>2612</v>
      </c>
      <c r="T183" s="58" t="s">
        <v>2612</v>
      </c>
      <c r="U183" s="55" t="s">
        <v>2612</v>
      </c>
      <c r="V183" s="55" t="s">
        <v>2612</v>
      </c>
      <c r="W183" s="55" t="s">
        <v>2612</v>
      </c>
      <c r="X183" s="5" t="s">
        <v>2612</v>
      </c>
      <c r="Z183" s="260" t="str">
        <f t="shared" si="28"/>
        <v/>
      </c>
      <c r="AA183" s="260" t="str">
        <f t="shared" si="29"/>
        <v/>
      </c>
      <c r="AB183" s="260" t="str">
        <f t="shared" si="30"/>
        <v/>
      </c>
      <c r="AC183" s="260" t="str">
        <f t="shared" si="31"/>
        <v/>
      </c>
      <c r="AD183" s="260" t="str">
        <f t="shared" si="32"/>
        <v/>
      </c>
      <c r="AE183" s="260" t="str">
        <f t="shared" si="33"/>
        <v/>
      </c>
      <c r="AF183" s="260" t="str">
        <f t="shared" si="23"/>
        <v/>
      </c>
      <c r="AG183" s="260" t="str">
        <f t="shared" si="24"/>
        <v/>
      </c>
      <c r="AH183" s="260" t="str">
        <f t="shared" si="25"/>
        <v/>
      </c>
      <c r="AI183" s="260" t="str">
        <f t="shared" si="26"/>
        <v/>
      </c>
      <c r="AJ183" s="260" t="str">
        <f t="shared" si="27"/>
        <v/>
      </c>
    </row>
    <row r="184" spans="10:36" x14ac:dyDescent="0.25">
      <c r="J184" s="26" t="s">
        <v>418</v>
      </c>
      <c r="K184" s="35" t="s">
        <v>417</v>
      </c>
      <c r="L184" s="26" t="s">
        <v>202</v>
      </c>
      <c r="O184" s="5" t="s">
        <v>2612</v>
      </c>
      <c r="P184" s="55" t="s">
        <v>2612</v>
      </c>
      <c r="Q184" s="55" t="s">
        <v>2612</v>
      </c>
      <c r="R184" s="58" t="s">
        <v>2612</v>
      </c>
      <c r="S184" s="56" t="s">
        <v>2612</v>
      </c>
      <c r="T184" s="58" t="s">
        <v>2612</v>
      </c>
      <c r="U184" s="55" t="s">
        <v>2612</v>
      </c>
      <c r="V184" s="55" t="s">
        <v>2612</v>
      </c>
      <c r="W184" s="55" t="s">
        <v>2612</v>
      </c>
      <c r="X184" s="5" t="s">
        <v>2612</v>
      </c>
      <c r="Z184" s="260" t="str">
        <f t="shared" si="28"/>
        <v/>
      </c>
      <c r="AA184" s="260" t="str">
        <f t="shared" si="29"/>
        <v/>
      </c>
      <c r="AB184" s="260" t="str">
        <f t="shared" si="30"/>
        <v/>
      </c>
      <c r="AC184" s="260" t="str">
        <f t="shared" si="31"/>
        <v/>
      </c>
      <c r="AD184" s="260" t="str">
        <f t="shared" si="32"/>
        <v/>
      </c>
      <c r="AE184" s="260" t="str">
        <f t="shared" si="33"/>
        <v/>
      </c>
      <c r="AF184" s="260" t="str">
        <f t="shared" si="23"/>
        <v/>
      </c>
      <c r="AG184" s="260" t="str">
        <f t="shared" si="24"/>
        <v/>
      </c>
      <c r="AH184" s="260" t="str">
        <f t="shared" si="25"/>
        <v/>
      </c>
      <c r="AI184" s="260" t="str">
        <f t="shared" si="26"/>
        <v/>
      </c>
      <c r="AJ184" s="260" t="str">
        <f t="shared" si="27"/>
        <v/>
      </c>
    </row>
    <row r="185" spans="10:36" x14ac:dyDescent="0.25">
      <c r="J185" s="26" t="s">
        <v>397</v>
      </c>
      <c r="K185" s="35" t="s">
        <v>396</v>
      </c>
      <c r="L185" s="26" t="s">
        <v>209</v>
      </c>
      <c r="O185" s="5" t="s">
        <v>2612</v>
      </c>
      <c r="P185" s="55" t="s">
        <v>2612</v>
      </c>
      <c r="Q185" s="55" t="s">
        <v>2612</v>
      </c>
      <c r="R185" s="58" t="s">
        <v>2612</v>
      </c>
      <c r="S185" s="56" t="s">
        <v>2612</v>
      </c>
      <c r="T185" s="58" t="s">
        <v>2612</v>
      </c>
      <c r="U185" s="55" t="s">
        <v>2612</v>
      </c>
      <c r="V185" s="55" t="s">
        <v>2612</v>
      </c>
      <c r="W185" s="55" t="s">
        <v>2612</v>
      </c>
      <c r="X185" s="5" t="s">
        <v>2612</v>
      </c>
      <c r="Z185" s="260" t="str">
        <f t="shared" si="28"/>
        <v/>
      </c>
      <c r="AA185" s="260" t="str">
        <f t="shared" si="29"/>
        <v/>
      </c>
      <c r="AB185" s="260" t="str">
        <f t="shared" si="30"/>
        <v/>
      </c>
      <c r="AC185" s="260" t="str">
        <f t="shared" si="31"/>
        <v/>
      </c>
      <c r="AD185" s="260" t="str">
        <f t="shared" si="32"/>
        <v/>
      </c>
      <c r="AE185" s="260" t="str">
        <f t="shared" si="33"/>
        <v/>
      </c>
      <c r="AF185" s="260" t="str">
        <f t="shared" si="23"/>
        <v/>
      </c>
      <c r="AG185" s="260" t="str">
        <f t="shared" si="24"/>
        <v/>
      </c>
      <c r="AH185" s="260" t="str">
        <f t="shared" si="25"/>
        <v/>
      </c>
      <c r="AI185" s="260" t="str">
        <f t="shared" si="26"/>
        <v/>
      </c>
      <c r="AJ185" s="260" t="str">
        <f t="shared" si="27"/>
        <v/>
      </c>
    </row>
    <row r="186" spans="10:36" x14ac:dyDescent="0.25">
      <c r="J186" s="26" t="s">
        <v>462</v>
      </c>
      <c r="K186" s="35" t="s">
        <v>461</v>
      </c>
      <c r="L186" s="26" t="s">
        <v>201</v>
      </c>
      <c r="O186" s="5" t="s">
        <v>2612</v>
      </c>
      <c r="P186" s="55" t="s">
        <v>2612</v>
      </c>
      <c r="Q186" s="55" t="s">
        <v>2612</v>
      </c>
      <c r="R186" s="58" t="s">
        <v>2612</v>
      </c>
      <c r="S186" s="56" t="s">
        <v>2612</v>
      </c>
      <c r="T186" s="58" t="s">
        <v>2612</v>
      </c>
      <c r="U186" s="55" t="s">
        <v>2612</v>
      </c>
      <c r="V186" s="55" t="s">
        <v>2612</v>
      </c>
      <c r="W186" s="55" t="s">
        <v>2612</v>
      </c>
      <c r="X186" s="5" t="s">
        <v>2612</v>
      </c>
      <c r="Z186" s="260" t="str">
        <f t="shared" si="28"/>
        <v/>
      </c>
      <c r="AA186" s="260" t="str">
        <f t="shared" si="29"/>
        <v/>
      </c>
      <c r="AB186" s="260" t="str">
        <f t="shared" si="30"/>
        <v/>
      </c>
      <c r="AC186" s="260" t="str">
        <f t="shared" si="31"/>
        <v/>
      </c>
      <c r="AD186" s="260" t="str">
        <f t="shared" si="32"/>
        <v/>
      </c>
      <c r="AE186" s="260" t="str">
        <f t="shared" si="33"/>
        <v/>
      </c>
      <c r="AF186" s="260" t="str">
        <f t="shared" si="23"/>
        <v/>
      </c>
      <c r="AG186" s="260" t="str">
        <f t="shared" si="24"/>
        <v/>
      </c>
      <c r="AH186" s="260" t="str">
        <f t="shared" si="25"/>
        <v/>
      </c>
      <c r="AI186" s="260" t="str">
        <f t="shared" si="26"/>
        <v/>
      </c>
      <c r="AJ186" s="260" t="str">
        <f t="shared" si="27"/>
        <v/>
      </c>
    </row>
    <row r="187" spans="10:36" x14ac:dyDescent="0.25">
      <c r="J187" s="26" t="s">
        <v>1554</v>
      </c>
      <c r="K187" s="35" t="s">
        <v>1195</v>
      </c>
      <c r="L187" s="26" t="s">
        <v>205</v>
      </c>
      <c r="O187" s="5" t="s">
        <v>2612</v>
      </c>
      <c r="P187" s="55" t="s">
        <v>2612</v>
      </c>
      <c r="Q187" s="55" t="s">
        <v>2612</v>
      </c>
      <c r="R187" s="58" t="s">
        <v>2612</v>
      </c>
      <c r="S187" s="56" t="s">
        <v>2612</v>
      </c>
      <c r="T187" s="58" t="s">
        <v>2612</v>
      </c>
      <c r="U187" s="55" t="s">
        <v>2612</v>
      </c>
      <c r="V187" s="55" t="s">
        <v>2612</v>
      </c>
      <c r="W187" s="55" t="s">
        <v>2612</v>
      </c>
      <c r="X187" s="5" t="s">
        <v>2612</v>
      </c>
      <c r="Z187" s="260" t="str">
        <f t="shared" si="28"/>
        <v/>
      </c>
      <c r="AA187" s="260" t="str">
        <f t="shared" si="29"/>
        <v/>
      </c>
      <c r="AB187" s="260" t="str">
        <f t="shared" si="30"/>
        <v/>
      </c>
      <c r="AC187" s="260" t="str">
        <f t="shared" si="31"/>
        <v/>
      </c>
      <c r="AD187" s="260" t="str">
        <f t="shared" si="32"/>
        <v/>
      </c>
      <c r="AE187" s="260" t="str">
        <f t="shared" si="33"/>
        <v/>
      </c>
      <c r="AF187" s="260" t="str">
        <f t="shared" si="23"/>
        <v/>
      </c>
      <c r="AG187" s="260" t="str">
        <f t="shared" si="24"/>
        <v/>
      </c>
      <c r="AH187" s="260" t="str">
        <f t="shared" si="25"/>
        <v/>
      </c>
      <c r="AI187" s="260" t="str">
        <f t="shared" si="26"/>
        <v/>
      </c>
      <c r="AJ187" s="260" t="str">
        <f t="shared" si="27"/>
        <v/>
      </c>
    </row>
    <row r="188" spans="10:36" x14ac:dyDescent="0.25">
      <c r="J188" s="26" t="s">
        <v>558</v>
      </c>
      <c r="K188" s="35" t="s">
        <v>557</v>
      </c>
      <c r="L188" s="26" t="s">
        <v>1646</v>
      </c>
      <c r="O188" s="5" t="s">
        <v>2612</v>
      </c>
      <c r="P188" s="55" t="s">
        <v>2612</v>
      </c>
      <c r="Q188" s="55" t="s">
        <v>2612</v>
      </c>
      <c r="R188" s="58" t="s">
        <v>2612</v>
      </c>
      <c r="S188" s="56" t="s">
        <v>2612</v>
      </c>
      <c r="T188" s="58" t="s">
        <v>2612</v>
      </c>
      <c r="U188" s="55" t="s">
        <v>2612</v>
      </c>
      <c r="V188" s="55" t="s">
        <v>2612</v>
      </c>
      <c r="W188" s="55" t="s">
        <v>2612</v>
      </c>
      <c r="X188" s="5" t="s">
        <v>2612</v>
      </c>
      <c r="Z188" s="260" t="str">
        <f t="shared" si="28"/>
        <v/>
      </c>
      <c r="AA188" s="260" t="str">
        <f t="shared" si="29"/>
        <v/>
      </c>
      <c r="AB188" s="260" t="str">
        <f t="shared" si="30"/>
        <v/>
      </c>
      <c r="AC188" s="260" t="str">
        <f t="shared" si="31"/>
        <v/>
      </c>
      <c r="AD188" s="260" t="str">
        <f t="shared" si="32"/>
        <v/>
      </c>
      <c r="AE188" s="260" t="str">
        <f t="shared" si="33"/>
        <v/>
      </c>
      <c r="AF188" s="260" t="str">
        <f t="shared" si="23"/>
        <v/>
      </c>
      <c r="AG188" s="260" t="str">
        <f t="shared" si="24"/>
        <v/>
      </c>
      <c r="AH188" s="260" t="str">
        <f t="shared" si="25"/>
        <v/>
      </c>
      <c r="AI188" s="260" t="str">
        <f t="shared" si="26"/>
        <v/>
      </c>
      <c r="AJ188" s="260" t="str">
        <f t="shared" si="27"/>
        <v/>
      </c>
    </row>
    <row r="189" spans="10:36" x14ac:dyDescent="0.25">
      <c r="J189" s="26" t="s">
        <v>1581</v>
      </c>
      <c r="K189" s="35" t="s">
        <v>1219</v>
      </c>
      <c r="L189" s="26" t="s">
        <v>209</v>
      </c>
      <c r="O189" s="5" t="s">
        <v>2612</v>
      </c>
      <c r="P189" s="55" t="s">
        <v>2612</v>
      </c>
      <c r="Q189" s="55" t="s">
        <v>2612</v>
      </c>
      <c r="R189" s="58" t="s">
        <v>2612</v>
      </c>
      <c r="S189" s="56" t="s">
        <v>2612</v>
      </c>
      <c r="T189" s="58" t="s">
        <v>2612</v>
      </c>
      <c r="U189" s="55" t="s">
        <v>2612</v>
      </c>
      <c r="V189" s="55" t="s">
        <v>2612</v>
      </c>
      <c r="W189" s="55" t="s">
        <v>2612</v>
      </c>
      <c r="X189" s="5" t="s">
        <v>2612</v>
      </c>
      <c r="Z189" s="260" t="str">
        <f t="shared" si="28"/>
        <v/>
      </c>
      <c r="AA189" s="260" t="str">
        <f t="shared" si="29"/>
        <v/>
      </c>
      <c r="AB189" s="260" t="str">
        <f t="shared" si="30"/>
        <v/>
      </c>
      <c r="AC189" s="260" t="str">
        <f t="shared" si="31"/>
        <v/>
      </c>
      <c r="AD189" s="260" t="str">
        <f t="shared" si="32"/>
        <v/>
      </c>
      <c r="AE189" s="260" t="str">
        <f t="shared" si="33"/>
        <v/>
      </c>
      <c r="AF189" s="260" t="str">
        <f t="shared" si="23"/>
        <v/>
      </c>
      <c r="AG189" s="260" t="str">
        <f t="shared" si="24"/>
        <v/>
      </c>
      <c r="AH189" s="260" t="str">
        <f t="shared" si="25"/>
        <v/>
      </c>
      <c r="AI189" s="260" t="str">
        <f t="shared" si="26"/>
        <v/>
      </c>
      <c r="AJ189" s="260" t="str">
        <f t="shared" si="27"/>
        <v/>
      </c>
    </row>
    <row r="190" spans="10:36" x14ac:dyDescent="0.25">
      <c r="J190" s="26" t="s">
        <v>1985</v>
      </c>
      <c r="K190" s="35" t="s">
        <v>1986</v>
      </c>
      <c r="L190" s="26" t="s">
        <v>208</v>
      </c>
      <c r="O190" s="5" t="s">
        <v>2612</v>
      </c>
      <c r="P190" s="55" t="s">
        <v>2612</v>
      </c>
      <c r="Q190" s="55" t="s">
        <v>2612</v>
      </c>
      <c r="R190" s="58" t="s">
        <v>2612</v>
      </c>
      <c r="S190" s="56" t="s">
        <v>2612</v>
      </c>
      <c r="T190" s="58" t="s">
        <v>2612</v>
      </c>
      <c r="U190" s="55" t="s">
        <v>2612</v>
      </c>
      <c r="V190" s="55" t="s">
        <v>2612</v>
      </c>
      <c r="W190" s="55" t="s">
        <v>2612</v>
      </c>
      <c r="X190" s="5" t="s">
        <v>2612</v>
      </c>
      <c r="Z190" s="260" t="str">
        <f t="shared" si="28"/>
        <v/>
      </c>
      <c r="AA190" s="260" t="str">
        <f t="shared" si="29"/>
        <v/>
      </c>
      <c r="AB190" s="260" t="str">
        <f t="shared" si="30"/>
        <v/>
      </c>
      <c r="AC190" s="260" t="str">
        <f t="shared" si="31"/>
        <v/>
      </c>
      <c r="AD190" s="260" t="str">
        <f t="shared" si="32"/>
        <v/>
      </c>
      <c r="AE190" s="260" t="str">
        <f t="shared" si="33"/>
        <v/>
      </c>
      <c r="AF190" s="260" t="str">
        <f t="shared" si="23"/>
        <v/>
      </c>
      <c r="AG190" s="260" t="str">
        <f t="shared" si="24"/>
        <v/>
      </c>
      <c r="AH190" s="260" t="str">
        <f t="shared" si="25"/>
        <v/>
      </c>
      <c r="AI190" s="260" t="str">
        <f t="shared" si="26"/>
        <v/>
      </c>
      <c r="AJ190" s="260" t="str">
        <f t="shared" si="27"/>
        <v/>
      </c>
    </row>
    <row r="191" spans="10:36" x14ac:dyDescent="0.25">
      <c r="J191" s="26" t="s">
        <v>1555</v>
      </c>
      <c r="K191" s="35" t="s">
        <v>1196</v>
      </c>
      <c r="L191" s="26" t="s">
        <v>205</v>
      </c>
      <c r="O191" s="5" t="s">
        <v>2612</v>
      </c>
      <c r="P191" s="55" t="s">
        <v>2612</v>
      </c>
      <c r="Q191" s="55" t="s">
        <v>2612</v>
      </c>
      <c r="R191" s="58" t="s">
        <v>2612</v>
      </c>
      <c r="S191" s="56" t="s">
        <v>2612</v>
      </c>
      <c r="T191" s="58" t="s">
        <v>2612</v>
      </c>
      <c r="U191" s="55" t="s">
        <v>2612</v>
      </c>
      <c r="V191" s="55" t="s">
        <v>2612</v>
      </c>
      <c r="W191" s="55" t="s">
        <v>2612</v>
      </c>
      <c r="X191" s="5" t="s">
        <v>2612</v>
      </c>
      <c r="Z191" s="260" t="str">
        <f t="shared" si="28"/>
        <v/>
      </c>
      <c r="AA191" s="260" t="str">
        <f t="shared" si="29"/>
        <v/>
      </c>
      <c r="AB191" s="260" t="str">
        <f t="shared" si="30"/>
        <v/>
      </c>
      <c r="AC191" s="260" t="str">
        <f t="shared" si="31"/>
        <v/>
      </c>
      <c r="AD191" s="260" t="str">
        <f t="shared" si="32"/>
        <v/>
      </c>
      <c r="AE191" s="260" t="str">
        <f t="shared" si="33"/>
        <v/>
      </c>
      <c r="AF191" s="260" t="str">
        <f t="shared" si="23"/>
        <v/>
      </c>
      <c r="AG191" s="260" t="str">
        <f t="shared" si="24"/>
        <v/>
      </c>
      <c r="AH191" s="260" t="str">
        <f t="shared" si="25"/>
        <v/>
      </c>
      <c r="AI191" s="260" t="str">
        <f t="shared" si="26"/>
        <v/>
      </c>
      <c r="AJ191" s="260" t="str">
        <f t="shared" si="27"/>
        <v/>
      </c>
    </row>
    <row r="192" spans="10:36" x14ac:dyDescent="0.25">
      <c r="J192" s="26" t="s">
        <v>1549</v>
      </c>
      <c r="K192" s="35" t="s">
        <v>1184</v>
      </c>
      <c r="L192" s="26" t="s">
        <v>209</v>
      </c>
      <c r="O192" s="5" t="s">
        <v>2612</v>
      </c>
      <c r="P192" s="55" t="s">
        <v>2612</v>
      </c>
      <c r="Q192" s="55" t="s">
        <v>2612</v>
      </c>
      <c r="R192" s="58" t="s">
        <v>2612</v>
      </c>
      <c r="S192" s="56" t="s">
        <v>2612</v>
      </c>
      <c r="T192" s="58" t="s">
        <v>2612</v>
      </c>
      <c r="U192" s="55" t="s">
        <v>2612</v>
      </c>
      <c r="V192" s="55" t="s">
        <v>2612</v>
      </c>
      <c r="W192" s="55" t="s">
        <v>2612</v>
      </c>
      <c r="X192" s="5" t="s">
        <v>2612</v>
      </c>
      <c r="Z192" s="260" t="str">
        <f t="shared" si="28"/>
        <v/>
      </c>
      <c r="AA192" s="260" t="str">
        <f t="shared" si="29"/>
        <v/>
      </c>
      <c r="AB192" s="260" t="str">
        <f t="shared" si="30"/>
        <v/>
      </c>
      <c r="AC192" s="260" t="str">
        <f t="shared" si="31"/>
        <v/>
      </c>
      <c r="AD192" s="260" t="str">
        <f t="shared" si="32"/>
        <v/>
      </c>
      <c r="AE192" s="260" t="str">
        <f t="shared" si="33"/>
        <v/>
      </c>
      <c r="AF192" s="260" t="str">
        <f t="shared" si="23"/>
        <v/>
      </c>
      <c r="AG192" s="260" t="str">
        <f t="shared" si="24"/>
        <v/>
      </c>
      <c r="AH192" s="260" t="str">
        <f t="shared" si="25"/>
        <v/>
      </c>
      <c r="AI192" s="260" t="str">
        <f t="shared" si="26"/>
        <v/>
      </c>
      <c r="AJ192" s="260" t="str">
        <f t="shared" si="27"/>
        <v/>
      </c>
    </row>
    <row r="193" spans="10:12" x14ac:dyDescent="0.25">
      <c r="J193" s="26" t="s">
        <v>1493</v>
      </c>
      <c r="K193" s="35" t="s">
        <v>1073</v>
      </c>
      <c r="L193" s="26" t="s">
        <v>210</v>
      </c>
    </row>
    <row r="194" spans="10:12" x14ac:dyDescent="0.25">
      <c r="J194" s="26" t="s">
        <v>807</v>
      </c>
      <c r="K194" s="35" t="s">
        <v>1595</v>
      </c>
      <c r="L194" s="26" t="s">
        <v>1646</v>
      </c>
    </row>
    <row r="195" spans="10:12" x14ac:dyDescent="0.25">
      <c r="J195" s="26" t="s">
        <v>601</v>
      </c>
      <c r="K195" s="35" t="s">
        <v>600</v>
      </c>
      <c r="L195" s="26" t="s">
        <v>204</v>
      </c>
    </row>
    <row r="196" spans="10:12" x14ac:dyDescent="0.25">
      <c r="J196" s="26" t="s">
        <v>593</v>
      </c>
      <c r="K196" s="35" t="s">
        <v>1632</v>
      </c>
      <c r="L196" s="26" t="s">
        <v>204</v>
      </c>
    </row>
    <row r="197" spans="10:12" x14ac:dyDescent="0.25">
      <c r="J197" s="26" t="s">
        <v>808</v>
      </c>
      <c r="K197" s="35" t="s">
        <v>1601</v>
      </c>
      <c r="L197" s="26" t="s">
        <v>210</v>
      </c>
    </row>
    <row r="198" spans="10:12" x14ac:dyDescent="0.25">
      <c r="J198" s="26" t="s">
        <v>390</v>
      </c>
      <c r="K198" s="35" t="s">
        <v>389</v>
      </c>
      <c r="L198" s="26" t="s">
        <v>210</v>
      </c>
    </row>
    <row r="199" spans="10:12" x14ac:dyDescent="0.25">
      <c r="J199" s="26" t="s">
        <v>550</v>
      </c>
      <c r="K199" s="35" t="s">
        <v>1188</v>
      </c>
      <c r="L199" s="26" t="s">
        <v>208</v>
      </c>
    </row>
    <row r="200" spans="10:12" x14ac:dyDescent="0.25">
      <c r="J200" s="26" t="s">
        <v>1508</v>
      </c>
      <c r="K200" s="35" t="s">
        <v>1605</v>
      </c>
      <c r="L200" s="26" t="s">
        <v>202</v>
      </c>
    </row>
    <row r="201" spans="10:12" x14ac:dyDescent="0.25">
      <c r="J201" s="26" t="s">
        <v>1545</v>
      </c>
      <c r="K201" s="35" t="s">
        <v>1167</v>
      </c>
      <c r="L201" s="26" t="s">
        <v>205</v>
      </c>
    </row>
    <row r="202" spans="10:12" x14ac:dyDescent="0.25">
      <c r="J202" s="26" t="s">
        <v>1509</v>
      </c>
      <c r="K202" s="35" t="s">
        <v>1606</v>
      </c>
      <c r="L202" s="26" t="s">
        <v>202</v>
      </c>
    </row>
    <row r="203" spans="10:12" x14ac:dyDescent="0.25">
      <c r="J203" s="26" t="s">
        <v>1588</v>
      </c>
      <c r="K203" s="35" t="s">
        <v>1225</v>
      </c>
      <c r="L203" s="26" t="s">
        <v>205</v>
      </c>
    </row>
    <row r="204" spans="10:12" x14ac:dyDescent="0.25">
      <c r="J204" s="26" t="s">
        <v>1576</v>
      </c>
      <c r="K204" s="35" t="s">
        <v>1212</v>
      </c>
      <c r="L204" s="26" t="s">
        <v>205</v>
      </c>
    </row>
    <row r="205" spans="10:12" x14ac:dyDescent="0.25">
      <c r="J205" s="26" t="s">
        <v>1556</v>
      </c>
      <c r="K205" s="35" t="s">
        <v>1625</v>
      </c>
      <c r="L205" s="26" t="s">
        <v>205</v>
      </c>
    </row>
    <row r="206" spans="10:12" x14ac:dyDescent="0.25">
      <c r="J206" s="26" t="s">
        <v>1520</v>
      </c>
      <c r="K206" s="35" t="s">
        <v>1147</v>
      </c>
      <c r="L206" s="26" t="s">
        <v>203</v>
      </c>
    </row>
    <row r="207" spans="10:12" x14ac:dyDescent="0.25">
      <c r="J207" s="26" t="s">
        <v>543</v>
      </c>
      <c r="K207" s="35" t="s">
        <v>542</v>
      </c>
      <c r="L207" s="26" t="s">
        <v>203</v>
      </c>
    </row>
    <row r="208" spans="10:12" x14ac:dyDescent="0.25">
      <c r="J208" s="26" t="s">
        <v>563</v>
      </c>
      <c r="K208" s="35" t="s">
        <v>562</v>
      </c>
      <c r="L208" s="26" t="s">
        <v>1646</v>
      </c>
    </row>
    <row r="209" spans="10:12" x14ac:dyDescent="0.25">
      <c r="J209" s="26" t="s">
        <v>515</v>
      </c>
      <c r="K209" s="35" t="s">
        <v>514</v>
      </c>
      <c r="L209" s="26" t="s">
        <v>203</v>
      </c>
    </row>
    <row r="210" spans="10:12" x14ac:dyDescent="0.25">
      <c r="J210" s="26" t="s">
        <v>439</v>
      </c>
      <c r="K210" s="35" t="s">
        <v>438</v>
      </c>
      <c r="L210" s="26" t="s">
        <v>201</v>
      </c>
    </row>
    <row r="211" spans="10:12" x14ac:dyDescent="0.25">
      <c r="J211" s="26" t="s">
        <v>437</v>
      </c>
      <c r="K211" s="35" t="s">
        <v>436</v>
      </c>
      <c r="L211" s="26" t="s">
        <v>201</v>
      </c>
    </row>
    <row r="212" spans="10:12" x14ac:dyDescent="0.25">
      <c r="J212" s="26" t="s">
        <v>443</v>
      </c>
      <c r="K212" s="35" t="s">
        <v>442</v>
      </c>
      <c r="L212" s="26" t="s">
        <v>201</v>
      </c>
    </row>
    <row r="213" spans="10:12" x14ac:dyDescent="0.25">
      <c r="J213" s="26" t="s">
        <v>441</v>
      </c>
      <c r="K213" s="35" t="s">
        <v>440</v>
      </c>
      <c r="L213" s="26" t="s">
        <v>201</v>
      </c>
    </row>
    <row r="214" spans="10:12" x14ac:dyDescent="0.25">
      <c r="J214" s="26" t="s">
        <v>447</v>
      </c>
      <c r="K214" s="35" t="s">
        <v>446</v>
      </c>
      <c r="L214" s="26" t="s">
        <v>1646</v>
      </c>
    </row>
    <row r="215" spans="10:12" x14ac:dyDescent="0.25">
      <c r="J215" s="26" t="s">
        <v>1510</v>
      </c>
      <c r="K215" s="35" t="s">
        <v>1607</v>
      </c>
      <c r="L215" s="26" t="s">
        <v>202</v>
      </c>
    </row>
    <row r="216" spans="10:12" x14ac:dyDescent="0.25">
      <c r="J216" s="26" t="s">
        <v>1525</v>
      </c>
      <c r="K216" s="35" t="s">
        <v>474</v>
      </c>
      <c r="L216" s="26" t="s">
        <v>203</v>
      </c>
    </row>
    <row r="217" spans="10:12" x14ac:dyDescent="0.25">
      <c r="J217" s="26" t="s">
        <v>1987</v>
      </c>
      <c r="K217" s="35" t="s">
        <v>1633</v>
      </c>
      <c r="L217" s="26" t="s">
        <v>204</v>
      </c>
    </row>
    <row r="218" spans="10:12" x14ac:dyDescent="0.25">
      <c r="J218" s="26" t="s">
        <v>1489</v>
      </c>
      <c r="K218" s="35" t="s">
        <v>376</v>
      </c>
      <c r="L218" s="26" t="s">
        <v>202</v>
      </c>
    </row>
    <row r="219" spans="10:12" x14ac:dyDescent="0.25">
      <c r="J219" s="26" t="s">
        <v>276</v>
      </c>
      <c r="K219" s="35" t="s">
        <v>331</v>
      </c>
      <c r="L219" s="26" t="s">
        <v>1994</v>
      </c>
    </row>
    <row r="220" spans="10:12" x14ac:dyDescent="0.25">
      <c r="J220" s="26" t="s">
        <v>1492</v>
      </c>
      <c r="K220" s="35" t="s">
        <v>1988</v>
      </c>
      <c r="L220" s="26" t="s">
        <v>205</v>
      </c>
    </row>
    <row r="221" spans="10:12" x14ac:dyDescent="0.25">
      <c r="J221" s="26" t="s">
        <v>1989</v>
      </c>
      <c r="K221" s="35" t="s">
        <v>603</v>
      </c>
      <c r="L221" s="26" t="s">
        <v>204</v>
      </c>
    </row>
    <row r="222" spans="10:12" x14ac:dyDescent="0.25">
      <c r="J222" s="26" t="s">
        <v>1551</v>
      </c>
      <c r="K222" s="35" t="s">
        <v>1185</v>
      </c>
      <c r="L222" s="26" t="s">
        <v>208</v>
      </c>
    </row>
    <row r="223" spans="10:12" x14ac:dyDescent="0.25">
      <c r="J223" s="26" t="s">
        <v>352</v>
      </c>
      <c r="K223" s="35" t="s">
        <v>351</v>
      </c>
      <c r="L223" s="26" t="s">
        <v>202</v>
      </c>
    </row>
    <row r="224" spans="10:12" x14ac:dyDescent="0.25">
      <c r="J224" s="26" t="s">
        <v>356</v>
      </c>
      <c r="K224" s="35" t="s">
        <v>355</v>
      </c>
      <c r="L224" s="26" t="s">
        <v>202</v>
      </c>
    </row>
    <row r="225" spans="10:12" x14ac:dyDescent="0.25">
      <c r="J225" s="26" t="s">
        <v>1582</v>
      </c>
      <c r="K225" s="35" t="s">
        <v>1221</v>
      </c>
      <c r="L225" s="26" t="s">
        <v>209</v>
      </c>
    </row>
    <row r="226" spans="10:12" x14ac:dyDescent="0.25">
      <c r="J226" s="26" t="s">
        <v>624</v>
      </c>
      <c r="K226" s="35" t="s">
        <v>623</v>
      </c>
      <c r="L226" s="26" t="s">
        <v>1994</v>
      </c>
    </row>
    <row r="227" spans="10:12" x14ac:dyDescent="0.25">
      <c r="J227" s="26" t="s">
        <v>1546</v>
      </c>
      <c r="K227" s="35" t="s">
        <v>1622</v>
      </c>
      <c r="L227" s="26" t="s">
        <v>205</v>
      </c>
    </row>
    <row r="228" spans="10:12" x14ac:dyDescent="0.25">
      <c r="J228" s="26" t="s">
        <v>1526</v>
      </c>
      <c r="K228" s="35" t="s">
        <v>1614</v>
      </c>
      <c r="L228" s="26" t="s">
        <v>203</v>
      </c>
    </row>
    <row r="229" spans="10:12" x14ac:dyDescent="0.25">
      <c r="J229" s="26" t="s">
        <v>1490</v>
      </c>
      <c r="K229" s="35" t="s">
        <v>1069</v>
      </c>
      <c r="L229" s="26" t="s">
        <v>202</v>
      </c>
    </row>
    <row r="230" spans="10:12" x14ac:dyDescent="0.25">
      <c r="J230" s="26" t="s">
        <v>1537</v>
      </c>
      <c r="K230" s="35" t="s">
        <v>1163</v>
      </c>
      <c r="L230" s="26" t="s">
        <v>203</v>
      </c>
    </row>
    <row r="231" spans="10:12" x14ac:dyDescent="0.25">
      <c r="J231" s="26" t="s">
        <v>1515</v>
      </c>
      <c r="K231" s="35" t="s">
        <v>1609</v>
      </c>
      <c r="L231" s="26" t="s">
        <v>210</v>
      </c>
    </row>
    <row r="232" spans="10:12" x14ac:dyDescent="0.25">
      <c r="J232" s="26" t="s">
        <v>1577</v>
      </c>
      <c r="K232" s="35" t="s">
        <v>1637</v>
      </c>
      <c r="L232" s="26" t="s">
        <v>201</v>
      </c>
    </row>
    <row r="233" spans="10:12" x14ac:dyDescent="0.25">
      <c r="J233" s="26" t="s">
        <v>531</v>
      </c>
      <c r="K233" s="35" t="s">
        <v>530</v>
      </c>
      <c r="L233" s="26" t="s">
        <v>201</v>
      </c>
    </row>
    <row r="234" spans="10:12" x14ac:dyDescent="0.25">
      <c r="J234" s="26" t="s">
        <v>510</v>
      </c>
      <c r="K234" s="35" t="s">
        <v>509</v>
      </c>
      <c r="L234" s="26" t="s">
        <v>203</v>
      </c>
    </row>
    <row r="235" spans="10:12" x14ac:dyDescent="0.25">
      <c r="J235" s="26" t="s">
        <v>1529</v>
      </c>
      <c r="K235" s="35" t="s">
        <v>500</v>
      </c>
      <c r="L235" s="26" t="s">
        <v>201</v>
      </c>
    </row>
    <row r="236" spans="10:12" x14ac:dyDescent="0.25">
      <c r="J236" s="26" t="s">
        <v>2628</v>
      </c>
      <c r="K236" s="35" t="s">
        <v>1627</v>
      </c>
      <c r="L236" s="26" t="s">
        <v>205</v>
      </c>
    </row>
    <row r="237" spans="10:12" x14ac:dyDescent="0.25">
      <c r="J237" s="26" t="s">
        <v>1541</v>
      </c>
      <c r="K237" s="35" t="s">
        <v>526</v>
      </c>
      <c r="L237" s="26" t="s">
        <v>202</v>
      </c>
    </row>
    <row r="238" spans="10:12" x14ac:dyDescent="0.25">
      <c r="J238" s="26" t="s">
        <v>363</v>
      </c>
      <c r="K238" s="35" t="s">
        <v>362</v>
      </c>
      <c r="L238" s="26" t="s">
        <v>202</v>
      </c>
    </row>
    <row r="239" spans="10:12" x14ac:dyDescent="0.25">
      <c r="J239" s="26" t="s">
        <v>384</v>
      </c>
      <c r="K239" s="35" t="s">
        <v>1596</v>
      </c>
      <c r="L239" s="26" t="s">
        <v>1646</v>
      </c>
    </row>
    <row r="240" spans="10:12" x14ac:dyDescent="0.25">
      <c r="J240" s="26" t="s">
        <v>533</v>
      </c>
      <c r="K240" s="35" t="s">
        <v>532</v>
      </c>
      <c r="L240" s="26" t="s">
        <v>201</v>
      </c>
    </row>
    <row r="241" spans="10:12" x14ac:dyDescent="0.25">
      <c r="J241" s="26" t="s">
        <v>333</v>
      </c>
      <c r="K241" s="35" t="s">
        <v>332</v>
      </c>
      <c r="L241" s="26" t="s">
        <v>1994</v>
      </c>
    </row>
    <row r="242" spans="10:12" x14ac:dyDescent="0.25">
      <c r="J242" s="26" t="s">
        <v>512</v>
      </c>
      <c r="K242" s="35" t="s">
        <v>511</v>
      </c>
      <c r="L242" s="26" t="s">
        <v>203</v>
      </c>
    </row>
    <row r="243" spans="10:12" x14ac:dyDescent="0.25">
      <c r="J243" s="26" t="s">
        <v>810</v>
      </c>
      <c r="K243" s="35" t="s">
        <v>823</v>
      </c>
      <c r="L243" s="26" t="s">
        <v>210</v>
      </c>
    </row>
    <row r="244" spans="10:12" x14ac:dyDescent="0.25">
      <c r="J244" s="26" t="s">
        <v>1527</v>
      </c>
      <c r="K244" s="35" t="s">
        <v>1615</v>
      </c>
      <c r="L244" s="26" t="s">
        <v>203</v>
      </c>
    </row>
    <row r="245" spans="10:12" x14ac:dyDescent="0.25">
      <c r="J245" s="26" t="s">
        <v>1542</v>
      </c>
      <c r="K245" s="35" t="s">
        <v>527</v>
      </c>
      <c r="L245" s="26" t="s">
        <v>202</v>
      </c>
    </row>
    <row r="246" spans="10:12" x14ac:dyDescent="0.25">
      <c r="J246" s="26" t="s">
        <v>1473</v>
      </c>
      <c r="K246" s="35" t="s">
        <v>1049</v>
      </c>
      <c r="L246" s="26" t="s">
        <v>210</v>
      </c>
    </row>
    <row r="247" spans="10:12" x14ac:dyDescent="0.25">
      <c r="J247" s="26" t="s">
        <v>504</v>
      </c>
      <c r="K247" s="35" t="s">
        <v>503</v>
      </c>
      <c r="L247" s="26" t="s">
        <v>201</v>
      </c>
    </row>
    <row r="248" spans="10:12" x14ac:dyDescent="0.25">
      <c r="J248" s="26" t="s">
        <v>1478</v>
      </c>
      <c r="K248" s="35" t="s">
        <v>1597</v>
      </c>
      <c r="L248" s="26" t="s">
        <v>1646</v>
      </c>
    </row>
    <row r="249" spans="10:12" x14ac:dyDescent="0.25">
      <c r="J249" s="26" t="s">
        <v>502</v>
      </c>
      <c r="K249" s="35" t="s">
        <v>501</v>
      </c>
      <c r="L249" s="26" t="s">
        <v>201</v>
      </c>
    </row>
    <row r="250" spans="10:12" x14ac:dyDescent="0.25">
      <c r="J250" s="26" t="s">
        <v>468</v>
      </c>
      <c r="K250" s="35" t="s">
        <v>467</v>
      </c>
      <c r="L250" s="26" t="s">
        <v>201</v>
      </c>
    </row>
    <row r="251" spans="10:12" x14ac:dyDescent="0.25">
      <c r="J251" s="26" t="s">
        <v>1479</v>
      </c>
      <c r="K251" s="35" t="s">
        <v>1598</v>
      </c>
      <c r="L251" s="26" t="s">
        <v>1646</v>
      </c>
    </row>
    <row r="252" spans="10:12" x14ac:dyDescent="0.25">
      <c r="J252" s="26" t="s">
        <v>476</v>
      </c>
      <c r="K252" s="35" t="s">
        <v>475</v>
      </c>
      <c r="L252" s="26" t="s">
        <v>203</v>
      </c>
    </row>
    <row r="253" spans="10:12" x14ac:dyDescent="0.25">
      <c r="J253" s="26" t="s">
        <v>622</v>
      </c>
      <c r="K253" s="35" t="s">
        <v>621</v>
      </c>
      <c r="L253" s="26" t="s">
        <v>1994</v>
      </c>
    </row>
    <row r="254" spans="10:12" x14ac:dyDescent="0.25">
      <c r="J254" s="26" t="s">
        <v>1472</v>
      </c>
      <c r="K254" s="35" t="s">
        <v>800</v>
      </c>
      <c r="L254" s="26" t="s">
        <v>210</v>
      </c>
    </row>
    <row r="255" spans="10:12" x14ac:dyDescent="0.25">
      <c r="J255" s="26" t="s">
        <v>373</v>
      </c>
      <c r="K255" s="35" t="s">
        <v>372</v>
      </c>
      <c r="L255" s="26" t="s">
        <v>202</v>
      </c>
    </row>
    <row r="256" spans="10:12" x14ac:dyDescent="0.25">
      <c r="J256" s="26" t="s">
        <v>379</v>
      </c>
      <c r="K256" s="35" t="s">
        <v>378</v>
      </c>
      <c r="L256" s="26" t="s">
        <v>202</v>
      </c>
    </row>
    <row r="257" spans="10:12" x14ac:dyDescent="0.25">
      <c r="J257" s="26" t="s">
        <v>541</v>
      </c>
      <c r="K257" s="35" t="s">
        <v>540</v>
      </c>
      <c r="L257" s="26" t="s">
        <v>203</v>
      </c>
    </row>
    <row r="258" spans="10:12" x14ac:dyDescent="0.25">
      <c r="J258" s="26" t="s">
        <v>1570</v>
      </c>
      <c r="K258" s="35" t="s">
        <v>1990</v>
      </c>
      <c r="L258" s="26" t="s">
        <v>204</v>
      </c>
    </row>
    <row r="259" spans="10:12" x14ac:dyDescent="0.25">
      <c r="J259" s="26" t="s">
        <v>1563</v>
      </c>
      <c r="K259" s="35" t="s">
        <v>577</v>
      </c>
      <c r="L259" s="26" t="s">
        <v>202</v>
      </c>
    </row>
    <row r="260" spans="10:12" x14ac:dyDescent="0.25">
      <c r="J260" s="26" t="s">
        <v>1591</v>
      </c>
      <c r="K260" s="35" t="s">
        <v>1645</v>
      </c>
      <c r="L260" s="26" t="s">
        <v>209</v>
      </c>
    </row>
    <row r="261" spans="10:12" x14ac:dyDescent="0.25">
      <c r="J261" s="26" t="s">
        <v>1475</v>
      </c>
      <c r="K261" s="35" t="s">
        <v>1053</v>
      </c>
      <c r="L261" s="26" t="s">
        <v>210</v>
      </c>
    </row>
    <row r="262" spans="10:12" x14ac:dyDescent="0.25">
      <c r="J262" s="26" t="s">
        <v>470</v>
      </c>
      <c r="K262" s="35" t="s">
        <v>469</v>
      </c>
      <c r="L262" s="26" t="s">
        <v>201</v>
      </c>
    </row>
    <row r="263" spans="10:12" x14ac:dyDescent="0.25">
      <c r="J263" s="26" t="s">
        <v>1480</v>
      </c>
      <c r="K263" s="35" t="s">
        <v>1599</v>
      </c>
      <c r="L263" s="26" t="s">
        <v>1646</v>
      </c>
    </row>
    <row r="264" spans="10:12" x14ac:dyDescent="0.25">
      <c r="J264" s="26" t="s">
        <v>466</v>
      </c>
      <c r="K264" s="35" t="s">
        <v>465</v>
      </c>
      <c r="L264" s="26" t="s">
        <v>201</v>
      </c>
    </row>
    <row r="265" spans="10:12" x14ac:dyDescent="0.25">
      <c r="J265" s="26" t="s">
        <v>1589</v>
      </c>
      <c r="K265" s="35" t="s">
        <v>1224</v>
      </c>
      <c r="L265" s="26" t="s">
        <v>205</v>
      </c>
    </row>
    <row r="266" spans="10:12" x14ac:dyDescent="0.25">
      <c r="J266" s="26" t="s">
        <v>458</v>
      </c>
      <c r="K266" s="35" t="s">
        <v>457</v>
      </c>
      <c r="L266" s="26" t="s">
        <v>208</v>
      </c>
    </row>
    <row r="267" spans="10:12" x14ac:dyDescent="0.25">
      <c r="J267" s="26" t="s">
        <v>1568</v>
      </c>
      <c r="K267" s="35" t="s">
        <v>595</v>
      </c>
      <c r="L267" s="26" t="s">
        <v>204</v>
      </c>
    </row>
    <row r="268" spans="10:12" x14ac:dyDescent="0.25">
      <c r="J268" s="26" t="s">
        <v>1557</v>
      </c>
      <c r="K268" s="35" t="s">
        <v>1626</v>
      </c>
      <c r="L268" s="26" t="s">
        <v>205</v>
      </c>
    </row>
    <row r="269" spans="10:12" x14ac:dyDescent="0.25">
      <c r="J269" s="26" t="s">
        <v>553</v>
      </c>
      <c r="K269" s="35" t="s">
        <v>1186</v>
      </c>
      <c r="L269" s="26" t="s">
        <v>208</v>
      </c>
    </row>
    <row r="270" spans="10:12" x14ac:dyDescent="0.25">
      <c r="J270" s="26" t="s">
        <v>1991</v>
      </c>
      <c r="K270" s="35" t="s">
        <v>1992</v>
      </c>
      <c r="L270" s="26" t="s">
        <v>205</v>
      </c>
    </row>
    <row r="271" spans="10:12" x14ac:dyDescent="0.25">
      <c r="J271" s="26" t="s">
        <v>567</v>
      </c>
      <c r="K271" s="35" t="s">
        <v>566</v>
      </c>
      <c r="L271" s="26" t="s">
        <v>203</v>
      </c>
    </row>
    <row r="272" spans="10:12" x14ac:dyDescent="0.25">
      <c r="J272" s="26" t="s">
        <v>560</v>
      </c>
      <c r="K272" s="35" t="s">
        <v>559</v>
      </c>
      <c r="L272" s="26" t="s">
        <v>1646</v>
      </c>
    </row>
    <row r="273" spans="10:12" x14ac:dyDescent="0.25">
      <c r="J273" s="26" t="s">
        <v>546</v>
      </c>
      <c r="K273" s="35" t="s">
        <v>1180</v>
      </c>
      <c r="L273" s="26" t="s">
        <v>203</v>
      </c>
    </row>
    <row r="274" spans="10:12" x14ac:dyDescent="0.25">
      <c r="J274" s="26" t="s">
        <v>497</v>
      </c>
      <c r="K274" s="35" t="s">
        <v>1993</v>
      </c>
      <c r="L274" s="26" t="s">
        <v>1994</v>
      </c>
    </row>
    <row r="275" spans="10:12" x14ac:dyDescent="0.25">
      <c r="J275" s="26" t="s">
        <v>1511</v>
      </c>
      <c r="K275" s="35" t="s">
        <v>1608</v>
      </c>
      <c r="L275" s="26" t="s">
        <v>202</v>
      </c>
    </row>
    <row r="276" spans="10:12" x14ac:dyDescent="0.25">
      <c r="J276" s="9"/>
      <c r="K276" s="9"/>
      <c r="L276" s="9"/>
    </row>
    <row r="277" spans="10:12" x14ac:dyDescent="0.25">
      <c r="J277" s="9"/>
      <c r="K277" s="9"/>
      <c r="L277" s="9"/>
    </row>
    <row r="278" spans="10:12" x14ac:dyDescent="0.25">
      <c r="J278" s="9"/>
      <c r="K278" s="9"/>
      <c r="L278" s="9"/>
    </row>
    <row r="279" spans="10:12" x14ac:dyDescent="0.25">
      <c r="J279" s="9"/>
      <c r="K279" s="9"/>
      <c r="L279" s="9"/>
    </row>
    <row r="280" spans="10:12" x14ac:dyDescent="0.25">
      <c r="J280" s="9"/>
      <c r="K280" s="9"/>
      <c r="L280" s="9"/>
    </row>
    <row r="281" spans="10:12" x14ac:dyDescent="0.25">
      <c r="J281" s="9"/>
      <c r="K281" s="9"/>
      <c r="L281" s="9"/>
    </row>
    <row r="282" spans="10:12" x14ac:dyDescent="0.25">
      <c r="J282" s="9"/>
      <c r="K282" s="9"/>
      <c r="L282" s="9"/>
    </row>
    <row r="283" spans="10:12" x14ac:dyDescent="0.25">
      <c r="J283" s="9"/>
      <c r="K283" s="9"/>
      <c r="L283" s="9"/>
    </row>
    <row r="284" spans="10:12" x14ac:dyDescent="0.25">
      <c r="J284" s="9"/>
      <c r="K284" s="9"/>
      <c r="L284" s="9"/>
    </row>
    <row r="285" spans="10:12" x14ac:dyDescent="0.25">
      <c r="J285" s="9"/>
      <c r="K285" s="9"/>
      <c r="L285" s="9"/>
    </row>
    <row r="286" spans="10:12" x14ac:dyDescent="0.25">
      <c r="J286" s="9"/>
      <c r="K286" s="9"/>
      <c r="L286" s="9"/>
    </row>
    <row r="287" spans="10:12" x14ac:dyDescent="0.25">
      <c r="J287" s="9"/>
      <c r="K287" s="9"/>
      <c r="L287" s="9"/>
    </row>
    <row r="288" spans="10:12" x14ac:dyDescent="0.25">
      <c r="J288" s="9"/>
      <c r="K288" s="9"/>
      <c r="L288" s="9"/>
    </row>
    <row r="289" spans="10:12" x14ac:dyDescent="0.25">
      <c r="J289" s="9"/>
      <c r="K289" s="9"/>
      <c r="L289" s="9"/>
    </row>
    <row r="290" spans="10:12" x14ac:dyDescent="0.25">
      <c r="J290" s="9"/>
      <c r="K290" s="9"/>
      <c r="L290" s="9"/>
    </row>
    <row r="291" spans="10:12" x14ac:dyDescent="0.25">
      <c r="J291" s="9"/>
      <c r="K291" s="9"/>
      <c r="L291" s="9"/>
    </row>
    <row r="292" spans="10:12" x14ac:dyDescent="0.25">
      <c r="J292" s="9"/>
      <c r="K292" s="9"/>
      <c r="L292" s="9"/>
    </row>
    <row r="293" spans="10:12" x14ac:dyDescent="0.25">
      <c r="J293" s="9"/>
      <c r="K293" s="9"/>
      <c r="L293" s="9"/>
    </row>
    <row r="294" spans="10:12" x14ac:dyDescent="0.25">
      <c r="J294" s="9"/>
      <c r="K294" s="9"/>
      <c r="L294" s="9"/>
    </row>
    <row r="295" spans="10:12" x14ac:dyDescent="0.25">
      <c r="J295" s="9"/>
      <c r="K295" s="9"/>
      <c r="L295" s="9"/>
    </row>
    <row r="296" spans="10:12" x14ac:dyDescent="0.25">
      <c r="J296" s="9"/>
      <c r="K296" s="9"/>
      <c r="L296" s="9"/>
    </row>
    <row r="297" spans="10:12" x14ac:dyDescent="0.25">
      <c r="J297" s="9"/>
      <c r="K297" s="9"/>
      <c r="L297" s="9"/>
    </row>
    <row r="298" spans="10:12" x14ac:dyDescent="0.25">
      <c r="J298" s="9"/>
      <c r="K298" s="9"/>
      <c r="L298" s="9"/>
    </row>
    <row r="299" spans="10:12" x14ac:dyDescent="0.25">
      <c r="J299" s="9"/>
      <c r="K299" s="9"/>
      <c r="L299" s="9"/>
    </row>
    <row r="300" spans="10:12" x14ac:dyDescent="0.25">
      <c r="J300" s="9"/>
      <c r="K300" s="9"/>
      <c r="L300" s="9"/>
    </row>
    <row r="301" spans="10:12" x14ac:dyDescent="0.25">
      <c r="J301" s="9"/>
      <c r="K301" s="9"/>
      <c r="L301" s="9"/>
    </row>
    <row r="302" spans="10:12" x14ac:dyDescent="0.25">
      <c r="J302" s="9"/>
      <c r="K302" s="9"/>
      <c r="L302" s="9"/>
    </row>
    <row r="303" spans="10:12" x14ac:dyDescent="0.25">
      <c r="J303" s="9"/>
      <c r="K303" s="9"/>
      <c r="L303" s="9"/>
    </row>
    <row r="304" spans="10:12" x14ac:dyDescent="0.25">
      <c r="J304" s="9"/>
      <c r="K304" s="9"/>
      <c r="L304" s="9"/>
    </row>
    <row r="305" spans="10:12" x14ac:dyDescent="0.25">
      <c r="J305" s="9"/>
      <c r="K305" s="9"/>
      <c r="L305" s="9"/>
    </row>
    <row r="306" spans="10:12" x14ac:dyDescent="0.25">
      <c r="J306" s="9"/>
      <c r="K306" s="9"/>
      <c r="L306" s="9"/>
    </row>
    <row r="307" spans="10:12" x14ac:dyDescent="0.25">
      <c r="J307" s="9"/>
      <c r="K307" s="9"/>
      <c r="L307" s="9"/>
    </row>
    <row r="308" spans="10:12" x14ac:dyDescent="0.25">
      <c r="J308" s="9"/>
      <c r="K308" s="9"/>
      <c r="L308" s="9"/>
    </row>
    <row r="309" spans="10:12" x14ac:dyDescent="0.25">
      <c r="L309" s="9"/>
    </row>
    <row r="310" spans="10:12" x14ac:dyDescent="0.25">
      <c r="L310" s="9"/>
    </row>
    <row r="311" spans="10:12" x14ac:dyDescent="0.25">
      <c r="L311" s="9"/>
    </row>
    <row r="312" spans="10:12" x14ac:dyDescent="0.25">
      <c r="L312" s="9"/>
    </row>
    <row r="313" spans="10:12" x14ac:dyDescent="0.25">
      <c r="L313" s="9"/>
    </row>
    <row r="314" spans="10:12" x14ac:dyDescent="0.25">
      <c r="L314" s="9"/>
    </row>
    <row r="315" spans="10:12" x14ac:dyDescent="0.25">
      <c r="L315" s="9"/>
    </row>
    <row r="316" spans="10:12" x14ac:dyDescent="0.25">
      <c r="L316" s="9"/>
    </row>
    <row r="317" spans="10:12" x14ac:dyDescent="0.25">
      <c r="L317" s="9"/>
    </row>
    <row r="318" spans="10:12" x14ac:dyDescent="0.25">
      <c r="L318" s="9"/>
    </row>
    <row r="319" spans="10:12" x14ac:dyDescent="0.25">
      <c r="L319" s="9"/>
    </row>
    <row r="320" spans="10:12" x14ac:dyDescent="0.25">
      <c r="L320" s="9"/>
    </row>
    <row r="321" spans="12:12" x14ac:dyDescent="0.25">
      <c r="L321" s="9"/>
    </row>
    <row r="322" spans="12:12" x14ac:dyDescent="0.25">
      <c r="L322" s="9"/>
    </row>
    <row r="323" spans="12:12" x14ac:dyDescent="0.25">
      <c r="L323" s="9"/>
    </row>
    <row r="324" spans="12:12" x14ac:dyDescent="0.25">
      <c r="L324" s="9"/>
    </row>
    <row r="325" spans="12:12" x14ac:dyDescent="0.25">
      <c r="L325" s="9"/>
    </row>
    <row r="326" spans="12:12" x14ac:dyDescent="0.25">
      <c r="L326" s="9"/>
    </row>
    <row r="327" spans="12:12" x14ac:dyDescent="0.25">
      <c r="L327" s="9"/>
    </row>
    <row r="328" spans="12:12" x14ac:dyDescent="0.25">
      <c r="L328" s="9"/>
    </row>
    <row r="329" spans="12:12" x14ac:dyDescent="0.25">
      <c r="L329" s="9"/>
    </row>
    <row r="330" spans="12:12" x14ac:dyDescent="0.25">
      <c r="L330" s="9"/>
    </row>
    <row r="331" spans="12:12" x14ac:dyDescent="0.25">
      <c r="L331" s="9"/>
    </row>
    <row r="332" spans="12:12" x14ac:dyDescent="0.25">
      <c r="L332" s="9"/>
    </row>
    <row r="333" spans="12:12" x14ac:dyDescent="0.25">
      <c r="L333" s="9"/>
    </row>
    <row r="334" spans="12:12" x14ac:dyDescent="0.25">
      <c r="L334" s="9"/>
    </row>
    <row r="335" spans="12:12" x14ac:dyDescent="0.25">
      <c r="L335" s="9"/>
    </row>
    <row r="336" spans="12:12" x14ac:dyDescent="0.25">
      <c r="L336" s="9"/>
    </row>
    <row r="337" spans="12:12" x14ac:dyDescent="0.25">
      <c r="L337" s="9"/>
    </row>
    <row r="338" spans="12:12" x14ac:dyDescent="0.25">
      <c r="L338" s="9"/>
    </row>
    <row r="339" spans="12:12" x14ac:dyDescent="0.25">
      <c r="L339" s="9"/>
    </row>
    <row r="340" spans="12:12" x14ac:dyDescent="0.25">
      <c r="L340" s="9"/>
    </row>
    <row r="341" spans="12:12" x14ac:dyDescent="0.25">
      <c r="L341" s="9"/>
    </row>
    <row r="342" spans="12:12" x14ac:dyDescent="0.25">
      <c r="L342" s="9"/>
    </row>
    <row r="343" spans="12:12" x14ac:dyDescent="0.25">
      <c r="L343" s="9"/>
    </row>
    <row r="344" spans="12:12" x14ac:dyDescent="0.25">
      <c r="L344" s="9"/>
    </row>
    <row r="345" spans="12:12" x14ac:dyDescent="0.25">
      <c r="L345" s="9"/>
    </row>
    <row r="346" spans="12:12" x14ac:dyDescent="0.25">
      <c r="L346" s="9"/>
    </row>
    <row r="347" spans="12:12" x14ac:dyDescent="0.25">
      <c r="L347" s="9"/>
    </row>
    <row r="348" spans="12:12" x14ac:dyDescent="0.25">
      <c r="L348" s="9"/>
    </row>
    <row r="349" spans="12:12" x14ac:dyDescent="0.25">
      <c r="L349" s="9"/>
    </row>
    <row r="350" spans="12:12" x14ac:dyDescent="0.25">
      <c r="L350" s="9"/>
    </row>
    <row r="351" spans="12:12" x14ac:dyDescent="0.25">
      <c r="L351" s="9"/>
    </row>
    <row r="352" spans="12:12" x14ac:dyDescent="0.25">
      <c r="L352" s="9"/>
    </row>
    <row r="353" spans="12:12" x14ac:dyDescent="0.25">
      <c r="L353" s="9"/>
    </row>
    <row r="354" spans="12:12" x14ac:dyDescent="0.25">
      <c r="L354" s="9"/>
    </row>
    <row r="355" spans="12:12" x14ac:dyDescent="0.25">
      <c r="L355" s="9"/>
    </row>
    <row r="356" spans="12:12" x14ac:dyDescent="0.25">
      <c r="L356" s="9"/>
    </row>
    <row r="357" spans="12:12" x14ac:dyDescent="0.25">
      <c r="L357" s="9"/>
    </row>
    <row r="358" spans="12:12" x14ac:dyDescent="0.25">
      <c r="L358" s="9"/>
    </row>
    <row r="359" spans="12:12" x14ac:dyDescent="0.25">
      <c r="L359" s="9"/>
    </row>
    <row r="360" spans="12:12" x14ac:dyDescent="0.25">
      <c r="L360" s="9"/>
    </row>
    <row r="361" spans="12:12" x14ac:dyDescent="0.25">
      <c r="L361" s="9"/>
    </row>
    <row r="362" spans="12:12" x14ac:dyDescent="0.25">
      <c r="L362" s="9"/>
    </row>
    <row r="363" spans="12:12" x14ac:dyDescent="0.25">
      <c r="L363" s="9"/>
    </row>
    <row r="364" spans="12:12" x14ac:dyDescent="0.25">
      <c r="L364" s="9"/>
    </row>
    <row r="365" spans="12:12" x14ac:dyDescent="0.25">
      <c r="L365" s="9"/>
    </row>
    <row r="366" spans="12:12" x14ac:dyDescent="0.25">
      <c r="L366" s="9"/>
    </row>
    <row r="367" spans="12:12" x14ac:dyDescent="0.25">
      <c r="L367" s="9"/>
    </row>
    <row r="368" spans="12:12" x14ac:dyDescent="0.25">
      <c r="L368" s="9"/>
    </row>
    <row r="369" spans="12:12" x14ac:dyDescent="0.25">
      <c r="L369" s="9"/>
    </row>
    <row r="370" spans="12:12" x14ac:dyDescent="0.25">
      <c r="L370" s="9"/>
    </row>
    <row r="371" spans="12:12" x14ac:dyDescent="0.25">
      <c r="L371" s="9"/>
    </row>
    <row r="372" spans="12:12" x14ac:dyDescent="0.25">
      <c r="L372" s="9"/>
    </row>
    <row r="373" spans="12:12" x14ac:dyDescent="0.25">
      <c r="L373" s="9"/>
    </row>
    <row r="374" spans="12:12" x14ac:dyDescent="0.25">
      <c r="L374" s="9"/>
    </row>
    <row r="375" spans="12:12" x14ac:dyDescent="0.25">
      <c r="L375" s="9"/>
    </row>
    <row r="376" spans="12:12" x14ac:dyDescent="0.25">
      <c r="L376" s="9"/>
    </row>
    <row r="377" spans="12:12" x14ac:dyDescent="0.25">
      <c r="L377" s="9"/>
    </row>
    <row r="378" spans="12:12" x14ac:dyDescent="0.25">
      <c r="L378" s="9"/>
    </row>
    <row r="379" spans="12:12" x14ac:dyDescent="0.25">
      <c r="L379" s="9"/>
    </row>
    <row r="380" spans="12:12" x14ac:dyDescent="0.25">
      <c r="L380" s="9"/>
    </row>
    <row r="381" spans="12:12" x14ac:dyDescent="0.25">
      <c r="L381" s="9"/>
    </row>
    <row r="382" spans="12:12" x14ac:dyDescent="0.25">
      <c r="L382" s="9"/>
    </row>
    <row r="383" spans="12:12" x14ac:dyDescent="0.25">
      <c r="L383" s="9"/>
    </row>
    <row r="384" spans="12:12" x14ac:dyDescent="0.25">
      <c r="L384" s="9"/>
    </row>
    <row r="385" spans="12:12" x14ac:dyDescent="0.25">
      <c r="L385" s="9"/>
    </row>
    <row r="386" spans="12:12" x14ac:dyDescent="0.25">
      <c r="L386" s="9"/>
    </row>
    <row r="387" spans="12:12" x14ac:dyDescent="0.25">
      <c r="L387" s="9"/>
    </row>
    <row r="388" spans="12:12" x14ac:dyDescent="0.25">
      <c r="L388" s="9"/>
    </row>
    <row r="389" spans="12:12" x14ac:dyDescent="0.25">
      <c r="L389" s="9"/>
    </row>
    <row r="390" spans="12:12" x14ac:dyDescent="0.25">
      <c r="L390" s="9"/>
    </row>
    <row r="391" spans="12:12" x14ac:dyDescent="0.25">
      <c r="L391" s="9"/>
    </row>
    <row r="392" spans="12:12" x14ac:dyDescent="0.25">
      <c r="L392" s="9"/>
    </row>
    <row r="393" spans="12:12" x14ac:dyDescent="0.25">
      <c r="L393" s="9"/>
    </row>
    <row r="394" spans="12:12" x14ac:dyDescent="0.25">
      <c r="L394" s="9"/>
    </row>
    <row r="395" spans="12:12" x14ac:dyDescent="0.25">
      <c r="L395" s="9"/>
    </row>
    <row r="396" spans="12:12" x14ac:dyDescent="0.25">
      <c r="L396" s="9"/>
    </row>
    <row r="397" spans="12:12" x14ac:dyDescent="0.25">
      <c r="L397" s="9"/>
    </row>
    <row r="398" spans="12:12" x14ac:dyDescent="0.25">
      <c r="L398" s="9"/>
    </row>
    <row r="399" spans="12:12" x14ac:dyDescent="0.25">
      <c r="L399" s="9"/>
    </row>
    <row r="400" spans="12:12" x14ac:dyDescent="0.25">
      <c r="L400" s="9"/>
    </row>
    <row r="401" spans="12:12" x14ac:dyDescent="0.25">
      <c r="L401" s="9"/>
    </row>
    <row r="402" spans="12:12" x14ac:dyDescent="0.25">
      <c r="L402" s="9"/>
    </row>
    <row r="403" spans="12:12" x14ac:dyDescent="0.25">
      <c r="L403" s="9"/>
    </row>
    <row r="404" spans="12:12" x14ac:dyDescent="0.25">
      <c r="L404" s="9"/>
    </row>
    <row r="405" spans="12:12" x14ac:dyDescent="0.25">
      <c r="L405" s="9"/>
    </row>
    <row r="406" spans="12:12" x14ac:dyDescent="0.25">
      <c r="L406" s="9"/>
    </row>
    <row r="407" spans="12:12" x14ac:dyDescent="0.25">
      <c r="L407" s="9"/>
    </row>
    <row r="408" spans="12:12" x14ac:dyDescent="0.25">
      <c r="L408" s="9"/>
    </row>
    <row r="409" spans="12:12" x14ac:dyDescent="0.25">
      <c r="L409" s="9"/>
    </row>
    <row r="410" spans="12:12" x14ac:dyDescent="0.25">
      <c r="L410" s="9"/>
    </row>
    <row r="411" spans="12:12" x14ac:dyDescent="0.25">
      <c r="L411" s="9"/>
    </row>
    <row r="412" spans="12:12" x14ac:dyDescent="0.25">
      <c r="L412" s="9"/>
    </row>
    <row r="413" spans="12:12" x14ac:dyDescent="0.25">
      <c r="L413" s="9"/>
    </row>
    <row r="414" spans="12:12" x14ac:dyDescent="0.25">
      <c r="L414" s="9"/>
    </row>
    <row r="415" spans="12:12" x14ac:dyDescent="0.25">
      <c r="L415" s="9"/>
    </row>
    <row r="416" spans="12:12" x14ac:dyDescent="0.25">
      <c r="L416" s="9"/>
    </row>
    <row r="417" spans="12:12" x14ac:dyDescent="0.25">
      <c r="L417" s="9"/>
    </row>
    <row r="418" spans="12:12" x14ac:dyDescent="0.25">
      <c r="L418" s="9"/>
    </row>
    <row r="419" spans="12:12" x14ac:dyDescent="0.25">
      <c r="L419" s="9"/>
    </row>
    <row r="420" spans="12:12" x14ac:dyDescent="0.25">
      <c r="L420" s="9"/>
    </row>
    <row r="421" spans="12:12" x14ac:dyDescent="0.25">
      <c r="L421" s="9"/>
    </row>
    <row r="422" spans="12:12" x14ac:dyDescent="0.25">
      <c r="L422" s="9"/>
    </row>
    <row r="423" spans="12:12" x14ac:dyDescent="0.25">
      <c r="L423" s="9"/>
    </row>
    <row r="424" spans="12:12" x14ac:dyDescent="0.25">
      <c r="L424" s="9"/>
    </row>
    <row r="425" spans="12:12" x14ac:dyDescent="0.25">
      <c r="L425" s="9"/>
    </row>
    <row r="426" spans="12:12" x14ac:dyDescent="0.25">
      <c r="L426" s="9"/>
    </row>
    <row r="427" spans="12:12" x14ac:dyDescent="0.25">
      <c r="L427" s="9"/>
    </row>
    <row r="428" spans="12:12" x14ac:dyDescent="0.25">
      <c r="L428" s="9"/>
    </row>
    <row r="429" spans="12:12" x14ac:dyDescent="0.25">
      <c r="L429" s="9"/>
    </row>
    <row r="430" spans="12:12" x14ac:dyDescent="0.25">
      <c r="L430" s="9"/>
    </row>
    <row r="431" spans="12:12" x14ac:dyDescent="0.25">
      <c r="L431" s="9"/>
    </row>
    <row r="432" spans="12:12" x14ac:dyDescent="0.25">
      <c r="L432" s="9"/>
    </row>
    <row r="433" spans="12:12" x14ac:dyDescent="0.25">
      <c r="L433" s="9"/>
    </row>
    <row r="434" spans="12:12" x14ac:dyDescent="0.25">
      <c r="L434" s="9"/>
    </row>
    <row r="435" spans="12:12" x14ac:dyDescent="0.25">
      <c r="L435" s="9"/>
    </row>
    <row r="436" spans="12:12" x14ac:dyDescent="0.25">
      <c r="L436" s="9"/>
    </row>
    <row r="437" spans="12:12" x14ac:dyDescent="0.25">
      <c r="L437" s="9"/>
    </row>
    <row r="438" spans="12:12" x14ac:dyDescent="0.25">
      <c r="L438" s="9"/>
    </row>
    <row r="439" spans="12:12" x14ac:dyDescent="0.25">
      <c r="L439" s="9"/>
    </row>
    <row r="440" spans="12:12" x14ac:dyDescent="0.25">
      <c r="L440" s="9"/>
    </row>
    <row r="441" spans="12:12" x14ac:dyDescent="0.25">
      <c r="L441" s="9"/>
    </row>
    <row r="442" spans="12:12" x14ac:dyDescent="0.25">
      <c r="L442" s="9"/>
    </row>
    <row r="443" spans="12:12" x14ac:dyDescent="0.25">
      <c r="L443" s="9"/>
    </row>
    <row r="444" spans="12:12" x14ac:dyDescent="0.25">
      <c r="L444" s="9"/>
    </row>
    <row r="445" spans="12:12" x14ac:dyDescent="0.25">
      <c r="L445" s="9"/>
    </row>
    <row r="446" spans="12:12" x14ac:dyDescent="0.25">
      <c r="L446" s="9"/>
    </row>
    <row r="447" spans="12:12" x14ac:dyDescent="0.25">
      <c r="L447" s="9"/>
    </row>
    <row r="448" spans="12:12" x14ac:dyDescent="0.25">
      <c r="L448" s="9"/>
    </row>
    <row r="449" spans="12:12" x14ac:dyDescent="0.25">
      <c r="L449" s="9"/>
    </row>
    <row r="450" spans="12:12" x14ac:dyDescent="0.25">
      <c r="L450" s="9"/>
    </row>
    <row r="451" spans="12:12" x14ac:dyDescent="0.25">
      <c r="L451" s="9"/>
    </row>
    <row r="452" spans="12:12" x14ac:dyDescent="0.25">
      <c r="L452" s="9"/>
    </row>
    <row r="453" spans="12:12" x14ac:dyDescent="0.25">
      <c r="L453" s="9"/>
    </row>
    <row r="454" spans="12:12" x14ac:dyDescent="0.25">
      <c r="L454" s="9"/>
    </row>
    <row r="455" spans="12:12" x14ac:dyDescent="0.25">
      <c r="L455" s="9"/>
    </row>
    <row r="456" spans="12:12" x14ac:dyDescent="0.25">
      <c r="L456" s="9"/>
    </row>
    <row r="457" spans="12:12" x14ac:dyDescent="0.25">
      <c r="L457" s="9"/>
    </row>
    <row r="458" spans="12:12" x14ac:dyDescent="0.25">
      <c r="L458" s="9"/>
    </row>
    <row r="459" spans="12:12" x14ac:dyDescent="0.25">
      <c r="L459" s="9"/>
    </row>
    <row r="460" spans="12:12" x14ac:dyDescent="0.25">
      <c r="L460" s="9"/>
    </row>
    <row r="461" spans="12:12" x14ac:dyDescent="0.25">
      <c r="L461" s="9"/>
    </row>
    <row r="462" spans="12:12" x14ac:dyDescent="0.25">
      <c r="L462" s="9"/>
    </row>
    <row r="463" spans="12:12" x14ac:dyDescent="0.25">
      <c r="L463" s="9"/>
    </row>
    <row r="464" spans="12:12" x14ac:dyDescent="0.25">
      <c r="L464" s="9"/>
    </row>
    <row r="465" spans="12:12" x14ac:dyDescent="0.25">
      <c r="L465" s="9"/>
    </row>
    <row r="466" spans="12:12" x14ac:dyDescent="0.25">
      <c r="L466" s="9"/>
    </row>
    <row r="467" spans="12:12" x14ac:dyDescent="0.25">
      <c r="L467" s="9"/>
    </row>
    <row r="468" spans="12:12" x14ac:dyDescent="0.25">
      <c r="L468" s="9"/>
    </row>
    <row r="469" spans="12:12" x14ac:dyDescent="0.25">
      <c r="L469" s="9"/>
    </row>
    <row r="470" spans="12:12" x14ac:dyDescent="0.25">
      <c r="L470" s="9"/>
    </row>
    <row r="471" spans="12:12" x14ac:dyDescent="0.25">
      <c r="L471" s="9"/>
    </row>
    <row r="472" spans="12:12" x14ac:dyDescent="0.25">
      <c r="L472" s="9"/>
    </row>
    <row r="473" spans="12:12" x14ac:dyDescent="0.25">
      <c r="L473" s="9"/>
    </row>
    <row r="474" spans="12:12" x14ac:dyDescent="0.25">
      <c r="L474" s="9"/>
    </row>
    <row r="475" spans="12:12" x14ac:dyDescent="0.25">
      <c r="L475" s="9"/>
    </row>
    <row r="476" spans="12:12" x14ac:dyDescent="0.25">
      <c r="L476" s="9"/>
    </row>
    <row r="477" spans="12:12" x14ac:dyDescent="0.25">
      <c r="L477" s="9"/>
    </row>
    <row r="478" spans="12:12" x14ac:dyDescent="0.25">
      <c r="L478" s="9"/>
    </row>
    <row r="479" spans="12:12" x14ac:dyDescent="0.25">
      <c r="L479" s="9"/>
    </row>
    <row r="480" spans="12:12" x14ac:dyDescent="0.25">
      <c r="L480" s="9"/>
    </row>
    <row r="481" spans="12:12" x14ac:dyDescent="0.25">
      <c r="L481" s="9"/>
    </row>
    <row r="482" spans="12:12" x14ac:dyDescent="0.25">
      <c r="L482" s="9"/>
    </row>
    <row r="483" spans="12:12" x14ac:dyDescent="0.25">
      <c r="L483" s="9"/>
    </row>
    <row r="484" spans="12:12" x14ac:dyDescent="0.25">
      <c r="L484" s="9"/>
    </row>
    <row r="485" spans="12:12" x14ac:dyDescent="0.25">
      <c r="L485" s="9"/>
    </row>
    <row r="486" spans="12:12" x14ac:dyDescent="0.25">
      <c r="L486" s="9"/>
    </row>
    <row r="487" spans="12:12" x14ac:dyDescent="0.25">
      <c r="L487" s="9"/>
    </row>
    <row r="488" spans="12:12" x14ac:dyDescent="0.25">
      <c r="L488" s="9"/>
    </row>
    <row r="489" spans="12:12" x14ac:dyDescent="0.25">
      <c r="L489" s="9"/>
    </row>
    <row r="490" spans="12:12" x14ac:dyDescent="0.25">
      <c r="L490" s="9"/>
    </row>
    <row r="491" spans="12:12" x14ac:dyDescent="0.25">
      <c r="L491" s="9"/>
    </row>
    <row r="492" spans="12:12" x14ac:dyDescent="0.25">
      <c r="L492" s="9"/>
    </row>
    <row r="493" spans="12:12" x14ac:dyDescent="0.25">
      <c r="L493" s="9"/>
    </row>
    <row r="494" spans="12:12" x14ac:dyDescent="0.25">
      <c r="L494" s="9"/>
    </row>
    <row r="495" spans="12:12" x14ac:dyDescent="0.25">
      <c r="L495" s="9"/>
    </row>
    <row r="496" spans="12:12" x14ac:dyDescent="0.25">
      <c r="L496" s="9"/>
    </row>
    <row r="497" spans="12:12" x14ac:dyDescent="0.25">
      <c r="L497" s="9"/>
    </row>
    <row r="498" spans="12:12" x14ac:dyDescent="0.25">
      <c r="L498" s="9"/>
    </row>
    <row r="499" spans="12:12" x14ac:dyDescent="0.25">
      <c r="L499" s="9"/>
    </row>
    <row r="500" spans="12:12" x14ac:dyDescent="0.25">
      <c r="L500" s="9"/>
    </row>
    <row r="501" spans="12:12" x14ac:dyDescent="0.25">
      <c r="L501" s="9"/>
    </row>
    <row r="502" spans="12:12" x14ac:dyDescent="0.25">
      <c r="L502" s="9"/>
    </row>
    <row r="503" spans="12:12" x14ac:dyDescent="0.25">
      <c r="L503" s="9"/>
    </row>
    <row r="504" spans="12:12" x14ac:dyDescent="0.25">
      <c r="L504" s="9"/>
    </row>
    <row r="505" spans="12:12" x14ac:dyDescent="0.25">
      <c r="L505" s="9"/>
    </row>
    <row r="506" spans="12:12" x14ac:dyDescent="0.25">
      <c r="L506" s="9"/>
    </row>
    <row r="507" spans="12:12" x14ac:dyDescent="0.25">
      <c r="L507" s="9"/>
    </row>
    <row r="508" spans="12:12" x14ac:dyDescent="0.25">
      <c r="L508" s="9"/>
    </row>
    <row r="509" spans="12:12" x14ac:dyDescent="0.25">
      <c r="L509" s="9"/>
    </row>
    <row r="510" spans="12:12" x14ac:dyDescent="0.25">
      <c r="L510" s="9"/>
    </row>
    <row r="511" spans="12:12" x14ac:dyDescent="0.25">
      <c r="L511" s="9"/>
    </row>
    <row r="512" spans="12:12" x14ac:dyDescent="0.25">
      <c r="L512" s="9"/>
    </row>
    <row r="513" spans="12:12" x14ac:dyDescent="0.25">
      <c r="L513" s="9"/>
    </row>
    <row r="514" spans="12:12" x14ac:dyDescent="0.25">
      <c r="L514" s="9"/>
    </row>
    <row r="515" spans="12:12" x14ac:dyDescent="0.25">
      <c r="L515" s="9"/>
    </row>
    <row r="516" spans="12:12" x14ac:dyDescent="0.25">
      <c r="L516" s="9"/>
    </row>
    <row r="517" spans="12:12" x14ac:dyDescent="0.25">
      <c r="L517" s="9"/>
    </row>
    <row r="518" spans="12:12" x14ac:dyDescent="0.25">
      <c r="L518" s="9"/>
    </row>
    <row r="519" spans="12:12" x14ac:dyDescent="0.25">
      <c r="L519" s="9"/>
    </row>
    <row r="520" spans="12:12" x14ac:dyDescent="0.25">
      <c r="L520" s="9"/>
    </row>
    <row r="521" spans="12:12" x14ac:dyDescent="0.25">
      <c r="L521" s="9"/>
    </row>
    <row r="522" spans="12:12" x14ac:dyDescent="0.25">
      <c r="L522" s="9"/>
    </row>
    <row r="523" spans="12:12" x14ac:dyDescent="0.25">
      <c r="L523" s="9"/>
    </row>
    <row r="524" spans="12:12" x14ac:dyDescent="0.25">
      <c r="L524" s="9"/>
    </row>
    <row r="525" spans="12:12" x14ac:dyDescent="0.25">
      <c r="L525" s="9"/>
    </row>
    <row r="526" spans="12:12" x14ac:dyDescent="0.25">
      <c r="L526" s="9"/>
    </row>
    <row r="527" spans="12:12" x14ac:dyDescent="0.25">
      <c r="L527" s="9"/>
    </row>
    <row r="528" spans="12:12" x14ac:dyDescent="0.25">
      <c r="L528" s="9"/>
    </row>
    <row r="529" spans="12:12" x14ac:dyDescent="0.25">
      <c r="L529" s="9"/>
    </row>
    <row r="530" spans="12:12" x14ac:dyDescent="0.25">
      <c r="L530" s="9"/>
    </row>
    <row r="531" spans="12:12" x14ac:dyDescent="0.25">
      <c r="L531" s="9"/>
    </row>
    <row r="532" spans="12:12" x14ac:dyDescent="0.25">
      <c r="L532" s="9"/>
    </row>
    <row r="533" spans="12:12" x14ac:dyDescent="0.25">
      <c r="L533" s="9"/>
    </row>
    <row r="534" spans="12:12" x14ac:dyDescent="0.25">
      <c r="L534" s="9"/>
    </row>
    <row r="535" spans="12:12" x14ac:dyDescent="0.25">
      <c r="L535" s="9"/>
    </row>
    <row r="536" spans="12:12" x14ac:dyDescent="0.25">
      <c r="L536" s="9"/>
    </row>
    <row r="537" spans="12:12" x14ac:dyDescent="0.25">
      <c r="L537" s="9"/>
    </row>
    <row r="538" spans="12:12" x14ac:dyDescent="0.25">
      <c r="L538" s="9"/>
    </row>
    <row r="539" spans="12:12" x14ac:dyDescent="0.25">
      <c r="L539" s="9"/>
    </row>
    <row r="540" spans="12:12" x14ac:dyDescent="0.25">
      <c r="L540" s="9"/>
    </row>
    <row r="541" spans="12:12" x14ac:dyDescent="0.25">
      <c r="L541" s="9"/>
    </row>
    <row r="542" spans="12:12" x14ac:dyDescent="0.25">
      <c r="L542" s="9"/>
    </row>
    <row r="543" spans="12:12" x14ac:dyDescent="0.25">
      <c r="L543" s="9"/>
    </row>
    <row r="544" spans="12:12" x14ac:dyDescent="0.25">
      <c r="L544" s="9"/>
    </row>
    <row r="545" spans="12:12" x14ac:dyDescent="0.25">
      <c r="L545" s="9"/>
    </row>
    <row r="546" spans="12:12" x14ac:dyDescent="0.25">
      <c r="L546" s="9"/>
    </row>
  </sheetData>
  <autoFilter ref="A6:X529" xr:uid="{00000000-0009-0000-0000-000003000000}"/>
  <sortState ref="P7:R127">
    <sortCondition ref="P7:P127"/>
  </sortState>
  <mergeCells count="1">
    <mergeCell ref="P5:W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AS257"/>
  <sheetViews>
    <sheetView zoomScale="90" zoomScaleNormal="90" workbookViewId="0"/>
  </sheetViews>
  <sheetFormatPr defaultColWidth="9.140625" defaultRowHeight="15.75" x14ac:dyDescent="0.25"/>
  <cols>
    <col min="1" max="1" width="15.85546875" style="66" customWidth="1"/>
    <col min="2" max="2" width="10.28515625" style="66" customWidth="1"/>
    <col min="3" max="3" width="48.140625" style="3" customWidth="1"/>
    <col min="4" max="4" width="10" style="45" customWidth="1"/>
    <col min="5" max="5" width="14.5703125" style="45" customWidth="1"/>
    <col min="6" max="6" width="64" style="3" customWidth="1"/>
    <col min="7" max="7" width="13" style="45" customWidth="1"/>
    <col min="8" max="8" width="44.140625" style="3" customWidth="1"/>
    <col min="9" max="9" width="30.5703125" style="45" bestFit="1" customWidth="1"/>
    <col min="10" max="10" width="20.7109375" style="45" customWidth="1"/>
    <col min="11" max="11" width="14.7109375" style="45" customWidth="1"/>
    <col min="12" max="12" width="41" style="58" customWidth="1"/>
    <col min="13" max="13" width="11.28515625" style="63" customWidth="1"/>
    <col min="14" max="14" width="25.7109375" style="58" customWidth="1"/>
    <col min="15" max="15" width="39.42578125" style="58" customWidth="1"/>
    <col min="16" max="16" width="14.42578125" style="3" customWidth="1"/>
    <col min="17" max="17" width="9.28515625" style="3" customWidth="1"/>
    <col min="18" max="18" width="17.7109375" style="77" customWidth="1"/>
    <col min="19" max="21" width="17.7109375" style="82" customWidth="1"/>
    <col min="22" max="22" width="17.7109375" style="86" customWidth="1"/>
    <col min="23" max="24" width="17.7109375" style="82" customWidth="1"/>
    <col min="25" max="26" width="12.7109375" style="3" customWidth="1"/>
    <col min="27" max="27" width="19.5703125" style="91" customWidth="1"/>
    <col min="28" max="28" width="15.140625" style="91" customWidth="1"/>
    <col min="29" max="38" width="14.85546875" style="91" customWidth="1"/>
    <col min="39" max="39" width="15.7109375" style="45" customWidth="1"/>
    <col min="40" max="40" width="14.85546875" style="45" customWidth="1"/>
    <col min="41" max="41" width="15.85546875" style="45" customWidth="1"/>
    <col min="42" max="44" width="20.140625" style="45" customWidth="1"/>
    <col min="45" max="45" width="40.7109375" style="3" customWidth="1"/>
    <col min="46" max="16384" width="9.140625" style="3"/>
  </cols>
  <sheetData>
    <row r="1" spans="1:45" s="49" customFormat="1" ht="26.25" x14ac:dyDescent="0.4">
      <c r="A1" s="126" t="s">
        <v>174</v>
      </c>
      <c r="B1" s="64"/>
      <c r="D1" s="51"/>
      <c r="E1" s="51"/>
      <c r="G1" s="51"/>
      <c r="I1" s="51"/>
      <c r="J1" s="51"/>
      <c r="K1" s="51"/>
      <c r="L1" s="18"/>
      <c r="M1" s="92"/>
      <c r="N1" s="18"/>
      <c r="O1" s="18"/>
      <c r="R1" s="73"/>
      <c r="S1" s="78"/>
      <c r="T1" s="78"/>
      <c r="U1" s="78"/>
      <c r="V1" s="83"/>
      <c r="W1" s="78"/>
      <c r="X1" s="78"/>
      <c r="AA1" s="87"/>
      <c r="AB1" s="87"/>
      <c r="AC1" s="87"/>
      <c r="AD1" s="87"/>
      <c r="AE1" s="87"/>
      <c r="AF1" s="87"/>
      <c r="AG1" s="87"/>
      <c r="AH1" s="87"/>
      <c r="AI1" s="87"/>
      <c r="AJ1" s="87"/>
      <c r="AK1" s="87"/>
      <c r="AL1" s="87"/>
      <c r="AM1" s="51"/>
      <c r="AN1" s="51"/>
      <c r="AO1" s="51"/>
      <c r="AP1" s="51"/>
      <c r="AQ1" s="51"/>
      <c r="AR1" s="51"/>
    </row>
    <row r="2" spans="1:45" s="49" customFormat="1" ht="26.25" x14ac:dyDescent="0.4">
      <c r="A2" s="127" t="s">
        <v>1934</v>
      </c>
      <c r="B2" s="64"/>
      <c r="D2" s="51"/>
      <c r="E2" s="51"/>
      <c r="G2" s="51"/>
      <c r="I2" s="51"/>
      <c r="J2" s="51"/>
      <c r="K2" s="51"/>
      <c r="L2" s="58"/>
      <c r="M2" s="63"/>
      <c r="N2" s="58"/>
      <c r="O2" s="58"/>
      <c r="P2" s="50"/>
      <c r="Q2" s="50"/>
      <c r="R2" s="74"/>
      <c r="S2" s="79"/>
      <c r="T2" s="79"/>
      <c r="U2" s="79"/>
      <c r="V2" s="84"/>
      <c r="W2" s="79"/>
      <c r="X2" s="79"/>
      <c r="Y2" s="50"/>
      <c r="Z2" s="54"/>
      <c r="AA2" s="88"/>
      <c r="AB2" s="88"/>
      <c r="AC2" s="88"/>
      <c r="AD2" s="88"/>
      <c r="AE2" s="88"/>
      <c r="AF2" s="88"/>
      <c r="AG2" s="88"/>
      <c r="AH2" s="88"/>
      <c r="AI2" s="88"/>
      <c r="AJ2" s="88"/>
      <c r="AK2" s="88"/>
      <c r="AL2" s="88"/>
      <c r="AM2" s="60"/>
      <c r="AN2" s="60"/>
      <c r="AO2" s="60"/>
      <c r="AS2" s="60"/>
    </row>
    <row r="3" spans="1:45" ht="19.5" thickBot="1" x14ac:dyDescent="0.35">
      <c r="A3" s="65"/>
      <c r="C3" s="14"/>
      <c r="D3" s="44"/>
      <c r="P3" s="42"/>
      <c r="Q3" s="42"/>
      <c r="R3" s="75"/>
      <c r="S3" s="80"/>
      <c r="T3" s="80"/>
      <c r="U3" s="80"/>
      <c r="V3" s="85"/>
      <c r="W3" s="80"/>
      <c r="X3" s="80"/>
      <c r="Y3" s="42"/>
      <c r="Z3" s="41"/>
      <c r="AA3" s="89"/>
      <c r="AB3" s="89"/>
      <c r="AC3" s="89"/>
      <c r="AD3" s="90"/>
      <c r="AE3" s="90"/>
      <c r="AF3" s="90"/>
      <c r="AK3" s="90"/>
      <c r="AL3" s="90"/>
      <c r="AM3" s="90"/>
      <c r="AN3" s="90"/>
      <c r="AO3" s="90"/>
      <c r="AP3" s="61"/>
      <c r="AQ3" s="61"/>
      <c r="AR3" s="61"/>
      <c r="AS3" s="90"/>
    </row>
    <row r="4" spans="1:45" ht="32.25" customHeight="1" thickBot="1" x14ac:dyDescent="0.3">
      <c r="A4" s="306" t="s">
        <v>761</v>
      </c>
      <c r="B4" s="307"/>
      <c r="C4" s="307"/>
      <c r="D4" s="307"/>
      <c r="E4" s="307"/>
      <c r="F4" s="307"/>
      <c r="G4" s="307"/>
      <c r="H4" s="307"/>
      <c r="I4" s="307"/>
      <c r="J4" s="307"/>
      <c r="K4" s="307"/>
      <c r="L4" s="307"/>
      <c r="M4" s="307"/>
      <c r="N4" s="307"/>
      <c r="O4" s="308"/>
      <c r="P4" s="306" t="s">
        <v>168</v>
      </c>
      <c r="Q4" s="307"/>
      <c r="R4" s="307"/>
      <c r="S4" s="307"/>
      <c r="T4" s="307"/>
      <c r="U4" s="307"/>
      <c r="V4" s="307"/>
      <c r="W4" s="307"/>
      <c r="X4" s="307"/>
      <c r="Y4" s="308"/>
      <c r="Z4" s="318" t="s">
        <v>70</v>
      </c>
      <c r="AA4" s="319"/>
      <c r="AB4" s="319"/>
      <c r="AC4" s="319"/>
      <c r="AD4" s="319"/>
      <c r="AE4" s="319"/>
      <c r="AF4" s="319"/>
      <c r="AG4" s="319"/>
      <c r="AH4" s="319"/>
      <c r="AI4" s="319"/>
      <c r="AJ4" s="319"/>
      <c r="AK4" s="319"/>
      <c r="AL4" s="319"/>
      <c r="AM4" s="319"/>
      <c r="AN4" s="319"/>
      <c r="AO4" s="320"/>
      <c r="AP4" s="312" t="s">
        <v>1240</v>
      </c>
      <c r="AQ4" s="313"/>
      <c r="AR4" s="314"/>
    </row>
    <row r="5" spans="1:45" ht="32.25" customHeight="1" thickBot="1" x14ac:dyDescent="0.3">
      <c r="A5" s="309"/>
      <c r="B5" s="310"/>
      <c r="C5" s="310"/>
      <c r="D5" s="310"/>
      <c r="E5" s="310"/>
      <c r="F5" s="310"/>
      <c r="G5" s="310"/>
      <c r="H5" s="310"/>
      <c r="I5" s="310"/>
      <c r="J5" s="310"/>
      <c r="K5" s="310"/>
      <c r="L5" s="310"/>
      <c r="M5" s="310"/>
      <c r="N5" s="310"/>
      <c r="O5" s="311"/>
      <c r="P5" s="309"/>
      <c r="Q5" s="310"/>
      <c r="R5" s="310"/>
      <c r="S5" s="310"/>
      <c r="T5" s="310"/>
      <c r="U5" s="310"/>
      <c r="V5" s="310"/>
      <c r="W5" s="310"/>
      <c r="X5" s="310"/>
      <c r="Y5" s="311"/>
      <c r="Z5" s="321" t="s">
        <v>782</v>
      </c>
      <c r="AA5" s="323" t="s">
        <v>753</v>
      </c>
      <c r="AB5" s="324"/>
      <c r="AC5" s="324"/>
      <c r="AD5" s="324"/>
      <c r="AE5" s="324"/>
      <c r="AF5" s="325"/>
      <c r="AG5" s="323" t="s">
        <v>760</v>
      </c>
      <c r="AH5" s="324"/>
      <c r="AI5" s="324"/>
      <c r="AJ5" s="324"/>
      <c r="AK5" s="324"/>
      <c r="AL5" s="325"/>
      <c r="AM5" s="43"/>
      <c r="AN5" s="43"/>
      <c r="AO5" s="59"/>
      <c r="AP5" s="315"/>
      <c r="AQ5" s="316"/>
      <c r="AR5" s="317"/>
    </row>
    <row r="6" spans="1:45" s="53" customFormat="1" ht="79.5" thickBot="1" x14ac:dyDescent="0.3">
      <c r="A6" s="52" t="s">
        <v>193</v>
      </c>
      <c r="B6" s="52" t="s">
        <v>641</v>
      </c>
      <c r="C6" s="52" t="s">
        <v>194</v>
      </c>
      <c r="D6" s="52" t="s">
        <v>195</v>
      </c>
      <c r="E6" s="71" t="s">
        <v>152</v>
      </c>
      <c r="F6" s="71" t="s">
        <v>1943</v>
      </c>
      <c r="G6" s="71" t="s">
        <v>1942</v>
      </c>
      <c r="H6" s="71" t="s">
        <v>1933</v>
      </c>
      <c r="I6" s="71" t="s">
        <v>1931</v>
      </c>
      <c r="J6" s="71" t="s">
        <v>1944</v>
      </c>
      <c r="K6" s="71" t="s">
        <v>1945</v>
      </c>
      <c r="L6" s="52" t="s">
        <v>196</v>
      </c>
      <c r="M6" s="52" t="s">
        <v>197</v>
      </c>
      <c r="N6" s="52" t="s">
        <v>1006</v>
      </c>
      <c r="O6" s="52" t="s">
        <v>198</v>
      </c>
      <c r="P6" s="46" t="s">
        <v>3</v>
      </c>
      <c r="Q6" s="47" t="s">
        <v>73</v>
      </c>
      <c r="R6" s="76" t="s">
        <v>61</v>
      </c>
      <c r="S6" s="76" t="s">
        <v>1339</v>
      </c>
      <c r="T6" s="81" t="s">
        <v>777</v>
      </c>
      <c r="U6" s="81" t="s">
        <v>778</v>
      </c>
      <c r="V6" s="81" t="s">
        <v>748</v>
      </c>
      <c r="W6" s="81" t="s">
        <v>779</v>
      </c>
      <c r="X6" s="81" t="s">
        <v>780</v>
      </c>
      <c r="Y6" s="48" t="s">
        <v>781</v>
      </c>
      <c r="Z6" s="322"/>
      <c r="AA6" s="48" t="s">
        <v>754</v>
      </c>
      <c r="AB6" s="48" t="s">
        <v>755</v>
      </c>
      <c r="AC6" s="48" t="s">
        <v>756</v>
      </c>
      <c r="AD6" s="48" t="s">
        <v>757</v>
      </c>
      <c r="AE6" s="48" t="s">
        <v>758</v>
      </c>
      <c r="AF6" s="48" t="s">
        <v>759</v>
      </c>
      <c r="AG6" s="48" t="s">
        <v>754</v>
      </c>
      <c r="AH6" s="48" t="s">
        <v>755</v>
      </c>
      <c r="AI6" s="48" t="s">
        <v>756</v>
      </c>
      <c r="AJ6" s="48" t="s">
        <v>757</v>
      </c>
      <c r="AK6" s="48" t="s">
        <v>758</v>
      </c>
      <c r="AL6" s="48" t="s">
        <v>759</v>
      </c>
      <c r="AM6" s="62" t="s">
        <v>69</v>
      </c>
      <c r="AN6" s="57" t="s">
        <v>71</v>
      </c>
      <c r="AO6" s="62" t="s">
        <v>72</v>
      </c>
      <c r="AP6" s="72" t="s">
        <v>109</v>
      </c>
      <c r="AQ6" s="72" t="s">
        <v>108</v>
      </c>
      <c r="AR6" s="72" t="s">
        <v>18</v>
      </c>
      <c r="AS6" s="52" t="s">
        <v>107</v>
      </c>
    </row>
    <row r="7" spans="1:45" x14ac:dyDescent="0.25">
      <c r="A7" s="139"/>
      <c r="B7" s="140" t="s">
        <v>1935</v>
      </c>
      <c r="C7" s="137"/>
      <c r="D7" s="141" t="str">
        <f>IF(C7&lt;&gt;"",VLOOKUP('PAM Template'!C7,'Validation Page'!$G$7:$I$97,2,FALSE),"")</f>
        <v/>
      </c>
      <c r="E7" s="141" t="str">
        <f>IF(C7&lt;&gt;"",VLOOKUP('PAM Template'!C7,'Validation Page'!$G$7:$I$97,3,FALSE),"")</f>
        <v/>
      </c>
      <c r="F7" s="137"/>
      <c r="G7" s="141" t="str">
        <f>IF(F7&lt;&gt;"",VLOOKUP('PAM Template'!F7,'Validation Page'!$N$7:$O$31,2,FALSE),"")</f>
        <v/>
      </c>
      <c r="H7" s="67"/>
      <c r="I7" s="142" t="str">
        <f>IF(AND(F7 &lt;&gt; "",H7&lt;&gt;""),VLOOKUP(G7&amp;H7,'Validation Page'!$R$7:$W$157,2,FALSE),"")</f>
        <v/>
      </c>
      <c r="J7" s="143" t="str">
        <f>IF(AND(F7 &lt;&gt; "",H7&lt;&gt;""),VLOOKUP(G7&amp;H7,'Validation Page'!$R$7:$W$157,4,FALSE),"")</f>
        <v/>
      </c>
      <c r="K7" s="143" t="str">
        <f>IF(AND(F7 &lt;&gt; "",H7&lt;&gt;""),VLOOKUP(G7&amp;H7,'Validation Page'!$R$7:$W$157,6,FALSE),"")</f>
        <v/>
      </c>
      <c r="L7" s="177"/>
      <c r="M7" s="178" t="str">
        <f>IF(L7&lt;&gt;"",VLOOKUP(L7,'Validation Page'!$J$7:$L$275,2,FALSE),"")</f>
        <v/>
      </c>
      <c r="N7" s="179" t="str">
        <f>IF(L7&lt;&gt;"",VLOOKUP(L7,'Validation Page'!$J$7:$L$275,3,FALSE),"")</f>
        <v/>
      </c>
      <c r="O7" s="177"/>
      <c r="P7" s="137"/>
      <c r="Q7" s="137"/>
      <c r="R7" s="145"/>
      <c r="S7" s="146"/>
      <c r="T7" s="149" t="str">
        <f t="shared" ref="T7:T71" si="0">IF(AND(R7&lt;&gt;"",S7&lt;&gt;""),R7*S7,"")</f>
        <v/>
      </c>
      <c r="U7" s="146"/>
      <c r="V7" s="148"/>
      <c r="W7" s="147" t="str">
        <f>IF(T7&lt;&gt;"",IF(V7&lt;&gt;"",T7*V7,0),"")</f>
        <v/>
      </c>
      <c r="X7" s="149" t="str">
        <f>IF(T7&lt;&gt;"",T7+U7+W7,"")</f>
        <v/>
      </c>
      <c r="Y7" s="137"/>
      <c r="Z7" s="137"/>
      <c r="AA7" s="150"/>
      <c r="AB7" s="150"/>
      <c r="AC7" s="150"/>
      <c r="AD7" s="150"/>
      <c r="AE7" s="150"/>
      <c r="AF7" s="150"/>
      <c r="AG7" s="150"/>
      <c r="AH7" s="150"/>
      <c r="AI7" s="150"/>
      <c r="AJ7" s="150"/>
      <c r="AK7" s="150"/>
      <c r="AL7" s="150"/>
      <c r="AM7" s="144"/>
      <c r="AN7" s="144"/>
      <c r="AO7" s="144"/>
      <c r="AP7" s="151"/>
      <c r="AQ7" s="151"/>
      <c r="AR7" s="237" t="str">
        <f>IF(AND(AQ7&lt;&gt;"",AP7&lt;&gt;""),AQ7-AP7,"")</f>
        <v/>
      </c>
      <c r="AS7" s="152"/>
    </row>
    <row r="8" spans="1:45" x14ac:dyDescent="0.25">
      <c r="A8" s="153"/>
      <c r="B8" s="154" t="s">
        <v>1935</v>
      </c>
      <c r="C8" s="67"/>
      <c r="D8" s="155" t="str">
        <f>IF(C8&lt;&gt;"",VLOOKUP('PAM Template'!C8,'Validation Page'!$G$7:$I$97,2,FALSE),"")</f>
        <v/>
      </c>
      <c r="E8" s="155" t="str">
        <f>IF(C8&lt;&gt;"",VLOOKUP('PAM Template'!C8,'Validation Page'!$G$7:$I$97,3,FALSE),"")</f>
        <v/>
      </c>
      <c r="F8" s="67"/>
      <c r="G8" s="155" t="str">
        <f>IF(F8&lt;&gt;"",VLOOKUP('PAM Template'!F8,'Validation Page'!$N$7:$O$31,2,FALSE),"")</f>
        <v/>
      </c>
      <c r="H8" s="67"/>
      <c r="I8" s="156" t="str">
        <f>IF(AND(F8 &lt;&gt; "",H8&lt;&gt;""),VLOOKUP(G8&amp;H8,'Validation Page'!$R$7:$W$157,2,FALSE),"")</f>
        <v/>
      </c>
      <c r="J8" s="155" t="str">
        <f>IF(AND(F8 &lt;&gt; "",H8&lt;&gt;""),VLOOKUP(G8&amp;H8,'Validation Page'!$R$7:$W$157,4,FALSE),"")</f>
        <v/>
      </c>
      <c r="K8" s="155" t="str">
        <f>IF(AND(F8 &lt;&gt; "",H8&lt;&gt;""),VLOOKUP(G8&amp;H8,'Validation Page'!$R$7:$W$157,6,FALSE),"")</f>
        <v/>
      </c>
      <c r="L8" s="186"/>
      <c r="M8" s="187" t="str">
        <f>IF(L8&lt;&gt;"",VLOOKUP(L8,'Validation Page'!$J$7:$L$275,2,FALSE),"")</f>
        <v/>
      </c>
      <c r="N8" s="190" t="str">
        <f>IF(L8&lt;&gt;"",VLOOKUP(L8,'Validation Page'!$J$7:$L$275,3,FALSE),"")</f>
        <v/>
      </c>
      <c r="O8" s="186"/>
      <c r="P8" s="67"/>
      <c r="Q8" s="67"/>
      <c r="R8" s="157"/>
      <c r="S8" s="158"/>
      <c r="T8" s="149" t="str">
        <f t="shared" si="0"/>
        <v/>
      </c>
      <c r="U8" s="158"/>
      <c r="V8" s="159"/>
      <c r="W8" s="149" t="str">
        <f t="shared" ref="W8:W71" si="1">IF(T8&lt;&gt;"",IF(V8&lt;&gt;"",T8*V8,0),"")</f>
        <v/>
      </c>
      <c r="X8" s="149" t="str">
        <f t="shared" ref="X8:X71" si="2">IF(T8&lt;&gt;"",T8+U8+W8,"")</f>
        <v/>
      </c>
      <c r="Y8" s="67"/>
      <c r="Z8" s="67"/>
      <c r="AA8" s="160"/>
      <c r="AB8" s="160"/>
      <c r="AC8" s="160"/>
      <c r="AD8" s="160"/>
      <c r="AE8" s="160"/>
      <c r="AF8" s="160"/>
      <c r="AG8" s="160"/>
      <c r="AH8" s="160"/>
      <c r="AI8" s="160"/>
      <c r="AJ8" s="160"/>
      <c r="AK8" s="160"/>
      <c r="AL8" s="160"/>
      <c r="AM8" s="161"/>
      <c r="AN8" s="161"/>
      <c r="AO8" s="161"/>
      <c r="AP8" s="162"/>
      <c r="AQ8" s="162"/>
      <c r="AR8" s="238" t="str">
        <f t="shared" ref="AR8:AR71" si="3">IF(AND(AQ8&lt;&gt;"",AP8&lt;&gt;""),AQ8-AP8,"")</f>
        <v/>
      </c>
      <c r="AS8" s="163"/>
    </row>
    <row r="9" spans="1:45" x14ac:dyDescent="0.25">
      <c r="A9" s="153"/>
      <c r="B9" s="262" t="s">
        <v>1935</v>
      </c>
      <c r="C9" s="67"/>
      <c r="D9" s="155" t="str">
        <f>IF(C9&lt;&gt;"",VLOOKUP('PAM Template'!C9,'Validation Page'!$G$7:$I$97,2,FALSE),"")</f>
        <v/>
      </c>
      <c r="E9" s="155" t="str">
        <f>IF(C9&lt;&gt;"",VLOOKUP('PAM Template'!C9,'Validation Page'!$G$7:$I$97,3,FALSE),"")</f>
        <v/>
      </c>
      <c r="F9" s="67"/>
      <c r="G9" s="155" t="str">
        <f>IF(F9&lt;&gt;"",VLOOKUP('PAM Template'!F9,'Validation Page'!$N$7:$O$31,2,FALSE),"")</f>
        <v/>
      </c>
      <c r="H9" s="67"/>
      <c r="I9" s="156" t="str">
        <f>IF(AND(F9 &lt;&gt; "",H9&lt;&gt;""),VLOOKUP(G9&amp;H9,'Validation Page'!$R$7:$W$157,2,FALSE),"")</f>
        <v/>
      </c>
      <c r="J9" s="155" t="str">
        <f>IF(AND(F9 &lt;&gt; "",H9&lt;&gt;""),VLOOKUP(G9&amp;H9,'Validation Page'!$R$7:$W$157,4,FALSE),"")</f>
        <v/>
      </c>
      <c r="K9" s="155" t="str">
        <f>IF(AND(F9 &lt;&gt; "",H9&lt;&gt;""),VLOOKUP(G9&amp;H9,'Validation Page'!$R$7:$W$157,6,FALSE),"")</f>
        <v/>
      </c>
      <c r="L9" s="186"/>
      <c r="M9" s="187" t="str">
        <f>IF(L9&lt;&gt;"",VLOOKUP(L9,'Validation Page'!$J$7:$L$275,2,FALSE),"")</f>
        <v/>
      </c>
      <c r="N9" s="196" t="str">
        <f>IF(L9&lt;&gt;"",VLOOKUP(L9,'Validation Page'!$J$7:$L$275,3,FALSE),"")</f>
        <v/>
      </c>
      <c r="O9" s="186"/>
      <c r="P9" s="67"/>
      <c r="Q9" s="67"/>
      <c r="R9" s="157"/>
      <c r="S9" s="158"/>
      <c r="T9" s="149" t="str">
        <f t="shared" si="0"/>
        <v/>
      </c>
      <c r="U9" s="158"/>
      <c r="V9" s="159"/>
      <c r="W9" s="149" t="str">
        <f t="shared" si="1"/>
        <v/>
      </c>
      <c r="X9" s="149" t="str">
        <f t="shared" si="2"/>
        <v/>
      </c>
      <c r="Y9" s="67"/>
      <c r="Z9" s="67"/>
      <c r="AA9" s="160"/>
      <c r="AB9" s="160"/>
      <c r="AC9" s="160"/>
      <c r="AD9" s="160"/>
      <c r="AE9" s="160"/>
      <c r="AF9" s="160"/>
      <c r="AG9" s="160"/>
      <c r="AH9" s="160"/>
      <c r="AI9" s="160"/>
      <c r="AJ9" s="160"/>
      <c r="AK9" s="160"/>
      <c r="AL9" s="160"/>
      <c r="AM9" s="161"/>
      <c r="AN9" s="161"/>
      <c r="AO9" s="161"/>
      <c r="AP9" s="162"/>
      <c r="AQ9" s="162"/>
      <c r="AR9" s="238" t="str">
        <f t="shared" si="3"/>
        <v/>
      </c>
      <c r="AS9" s="163"/>
    </row>
    <row r="10" spans="1:45" x14ac:dyDescent="0.25">
      <c r="A10" s="153"/>
      <c r="B10" s="262" t="s">
        <v>1935</v>
      </c>
      <c r="C10" s="67"/>
      <c r="D10" s="155" t="str">
        <f>IF(C10&lt;&gt;"",VLOOKUP('PAM Template'!C10,'Validation Page'!$G$7:$I$97,2,FALSE),"")</f>
        <v/>
      </c>
      <c r="E10" s="155" t="str">
        <f>IF(C10&lt;&gt;"",VLOOKUP('PAM Template'!C10,'Validation Page'!$G$7:$I$97,3,FALSE),"")</f>
        <v/>
      </c>
      <c r="F10" s="67"/>
      <c r="G10" s="155" t="str">
        <f>IF(F10&lt;&gt;"",VLOOKUP('PAM Template'!F10,'Validation Page'!$N$7:$O$31,2,FALSE),"")</f>
        <v/>
      </c>
      <c r="H10" s="67"/>
      <c r="I10" s="156" t="str">
        <f>IF(AND(F10 &lt;&gt; "",H10&lt;&gt;""),VLOOKUP(G10&amp;H10,'Validation Page'!$R$7:$W$157,2,FALSE),"")</f>
        <v/>
      </c>
      <c r="J10" s="155" t="str">
        <f>IF(AND(F10 &lt;&gt; "",H10&lt;&gt;""),VLOOKUP(G10&amp;H10,'Validation Page'!$R$7:$W$157,4,FALSE),"")</f>
        <v/>
      </c>
      <c r="K10" s="155" t="str">
        <f>IF(AND(F10 &lt;&gt; "",H10&lt;&gt;""),VLOOKUP(G10&amp;H10,'Validation Page'!$R$7:$W$157,6,FALSE),"")</f>
        <v/>
      </c>
      <c r="L10" s="186"/>
      <c r="M10" s="187" t="str">
        <f>IF(L10&lt;&gt;"",VLOOKUP(L10,'Validation Page'!$J$7:$L$275,2,FALSE),"")</f>
        <v/>
      </c>
      <c r="N10" s="196" t="str">
        <f>IF(L10&lt;&gt;"",VLOOKUP(L10,'Validation Page'!$J$7:$L$275,3,FALSE),"")</f>
        <v/>
      </c>
      <c r="O10" s="186"/>
      <c r="P10" s="67"/>
      <c r="Q10" s="67"/>
      <c r="R10" s="157"/>
      <c r="S10" s="158"/>
      <c r="T10" s="149" t="str">
        <f t="shared" si="0"/>
        <v/>
      </c>
      <c r="U10" s="158"/>
      <c r="V10" s="159"/>
      <c r="W10" s="149" t="str">
        <f t="shared" si="1"/>
        <v/>
      </c>
      <c r="X10" s="149" t="str">
        <f t="shared" si="2"/>
        <v/>
      </c>
      <c r="Y10" s="67"/>
      <c r="Z10" s="67"/>
      <c r="AA10" s="160"/>
      <c r="AB10" s="160"/>
      <c r="AC10" s="160"/>
      <c r="AD10" s="160"/>
      <c r="AE10" s="160"/>
      <c r="AF10" s="160"/>
      <c r="AG10" s="160"/>
      <c r="AH10" s="160"/>
      <c r="AI10" s="160"/>
      <c r="AJ10" s="160"/>
      <c r="AK10" s="160"/>
      <c r="AL10" s="160"/>
      <c r="AM10" s="161"/>
      <c r="AN10" s="161"/>
      <c r="AO10" s="161"/>
      <c r="AP10" s="162"/>
      <c r="AQ10" s="162"/>
      <c r="AR10" s="238" t="str">
        <f t="shared" si="3"/>
        <v/>
      </c>
      <c r="AS10" s="163"/>
    </row>
    <row r="11" spans="1:45" x14ac:dyDescent="0.25">
      <c r="A11" s="153"/>
      <c r="B11" s="262" t="s">
        <v>1935</v>
      </c>
      <c r="C11" s="67"/>
      <c r="D11" s="155" t="str">
        <f>IF(C11&lt;&gt;"",VLOOKUP('PAM Template'!C11,'Validation Page'!$G$7:$I$97,2,FALSE),"")</f>
        <v/>
      </c>
      <c r="E11" s="155" t="str">
        <f>IF(C11&lt;&gt;"",VLOOKUP('PAM Template'!C11,'Validation Page'!$G$7:$I$97,3,FALSE),"")</f>
        <v/>
      </c>
      <c r="F11" s="67"/>
      <c r="G11" s="155" t="str">
        <f>IF(F11&lt;&gt;"",VLOOKUP('PAM Template'!F11,'Validation Page'!$N$7:$O$31,2,FALSE),"")</f>
        <v/>
      </c>
      <c r="H11" s="67"/>
      <c r="I11" s="156" t="str">
        <f>IF(AND(F11 &lt;&gt; "",H11&lt;&gt;""),VLOOKUP(G11&amp;H11,'Validation Page'!$R$7:$W$157,2,FALSE),"")</f>
        <v/>
      </c>
      <c r="J11" s="155" t="str">
        <f>IF(AND(F11 &lt;&gt; "",H11&lt;&gt;""),VLOOKUP(G11&amp;H11,'Validation Page'!$R$7:$W$157,4,FALSE),"")</f>
        <v/>
      </c>
      <c r="K11" s="155" t="str">
        <f>IF(AND(F11 &lt;&gt; "",H11&lt;&gt;""),VLOOKUP(G11&amp;H11,'Validation Page'!$R$7:$W$157,6,FALSE),"")</f>
        <v/>
      </c>
      <c r="L11" s="186"/>
      <c r="M11" s="187" t="str">
        <f>IF(L11&lt;&gt;"",VLOOKUP(L11,'Validation Page'!$J$7:$L$275,2,FALSE),"")</f>
        <v/>
      </c>
      <c r="N11" s="196" t="str">
        <f>IF(L11&lt;&gt;"",VLOOKUP(L11,'Validation Page'!$J$7:$L$275,3,FALSE),"")</f>
        <v/>
      </c>
      <c r="O11" s="186"/>
      <c r="P11" s="67"/>
      <c r="Q11" s="67"/>
      <c r="R11" s="157"/>
      <c r="S11" s="158"/>
      <c r="T11" s="149" t="str">
        <f t="shared" si="0"/>
        <v/>
      </c>
      <c r="U11" s="158"/>
      <c r="V11" s="159"/>
      <c r="W11" s="149" t="str">
        <f t="shared" si="1"/>
        <v/>
      </c>
      <c r="X11" s="149" t="str">
        <f t="shared" si="2"/>
        <v/>
      </c>
      <c r="Y11" s="67"/>
      <c r="Z11" s="67"/>
      <c r="AA11" s="160"/>
      <c r="AB11" s="160"/>
      <c r="AC11" s="160"/>
      <c r="AD11" s="160"/>
      <c r="AE11" s="160"/>
      <c r="AF11" s="160"/>
      <c r="AG11" s="160"/>
      <c r="AH11" s="160"/>
      <c r="AI11" s="160"/>
      <c r="AJ11" s="160"/>
      <c r="AK11" s="160"/>
      <c r="AL11" s="160"/>
      <c r="AM11" s="161"/>
      <c r="AN11" s="161"/>
      <c r="AO11" s="161"/>
      <c r="AP11" s="162"/>
      <c r="AQ11" s="162"/>
      <c r="AR11" s="238" t="str">
        <f t="shared" si="3"/>
        <v/>
      </c>
      <c r="AS11" s="163"/>
    </row>
    <row r="12" spans="1:45" x14ac:dyDescent="0.25">
      <c r="A12" s="153"/>
      <c r="B12" s="262" t="s">
        <v>1935</v>
      </c>
      <c r="C12" s="67"/>
      <c r="D12" s="155" t="str">
        <f>IF(C12&lt;&gt;"",VLOOKUP('PAM Template'!C12,'Validation Page'!$G$7:$I$97,2,FALSE),"")</f>
        <v/>
      </c>
      <c r="E12" s="155" t="str">
        <f>IF(C12&lt;&gt;"",VLOOKUP('PAM Template'!C12,'Validation Page'!$G$7:$I$97,3,FALSE),"")</f>
        <v/>
      </c>
      <c r="F12" s="67"/>
      <c r="G12" s="155" t="str">
        <f>IF(F12&lt;&gt;"",VLOOKUP('PAM Template'!F12,'Validation Page'!$N$7:$O$31,2,FALSE),"")</f>
        <v/>
      </c>
      <c r="H12" s="67"/>
      <c r="I12" s="156" t="str">
        <f>IF(AND(F12 &lt;&gt; "",H12&lt;&gt;""),VLOOKUP(G12&amp;H12,'Validation Page'!$R$7:$W$157,2,FALSE),"")</f>
        <v/>
      </c>
      <c r="J12" s="155" t="str">
        <f>IF(AND(F12 &lt;&gt; "",H12&lt;&gt;""),VLOOKUP(G12&amp;H12,'Validation Page'!$R$7:$W$157,4,FALSE),"")</f>
        <v/>
      </c>
      <c r="K12" s="155" t="str">
        <f>IF(AND(F12 &lt;&gt; "",H12&lt;&gt;""),VLOOKUP(G12&amp;H12,'Validation Page'!$R$7:$W$157,6,FALSE),"")</f>
        <v/>
      </c>
      <c r="L12" s="186"/>
      <c r="M12" s="187" t="str">
        <f>IF(L12&lt;&gt;"",VLOOKUP(L12,'Validation Page'!$J$7:$L$275,2,FALSE),"")</f>
        <v/>
      </c>
      <c r="N12" s="196" t="str">
        <f>IF(L12&lt;&gt;"",VLOOKUP(L12,'Validation Page'!$J$7:$L$275,3,FALSE),"")</f>
        <v/>
      </c>
      <c r="O12" s="186"/>
      <c r="P12" s="67"/>
      <c r="Q12" s="67"/>
      <c r="R12" s="157"/>
      <c r="S12" s="158"/>
      <c r="T12" s="149" t="str">
        <f t="shared" si="0"/>
        <v/>
      </c>
      <c r="U12" s="158"/>
      <c r="V12" s="159"/>
      <c r="W12" s="149" t="str">
        <f t="shared" si="1"/>
        <v/>
      </c>
      <c r="X12" s="149" t="str">
        <f t="shared" si="2"/>
        <v/>
      </c>
      <c r="Y12" s="67"/>
      <c r="Z12" s="67"/>
      <c r="AA12" s="160"/>
      <c r="AB12" s="160"/>
      <c r="AC12" s="160"/>
      <c r="AD12" s="160"/>
      <c r="AE12" s="160"/>
      <c r="AF12" s="160"/>
      <c r="AG12" s="160"/>
      <c r="AH12" s="160"/>
      <c r="AI12" s="160"/>
      <c r="AJ12" s="160"/>
      <c r="AK12" s="160"/>
      <c r="AL12" s="160"/>
      <c r="AM12" s="161"/>
      <c r="AN12" s="161"/>
      <c r="AO12" s="161"/>
      <c r="AP12" s="162"/>
      <c r="AQ12" s="162"/>
      <c r="AR12" s="238" t="str">
        <f t="shared" si="3"/>
        <v/>
      </c>
      <c r="AS12" s="163"/>
    </row>
    <row r="13" spans="1:45" x14ac:dyDescent="0.25">
      <c r="A13" s="153"/>
      <c r="B13" s="262" t="s">
        <v>1935</v>
      </c>
      <c r="C13" s="67"/>
      <c r="D13" s="155" t="str">
        <f>IF(C13&lt;&gt;"",VLOOKUP('PAM Template'!C13,'Validation Page'!$G$7:$I$97,2,FALSE),"")</f>
        <v/>
      </c>
      <c r="E13" s="155" t="str">
        <f>IF(C13&lt;&gt;"",VLOOKUP('PAM Template'!C13,'Validation Page'!$G$7:$I$97,3,FALSE),"")</f>
        <v/>
      </c>
      <c r="F13" s="67"/>
      <c r="G13" s="155" t="str">
        <f>IF(F13&lt;&gt;"",VLOOKUP('PAM Template'!F13,'Validation Page'!$N$7:$O$31,2,FALSE),"")</f>
        <v/>
      </c>
      <c r="H13" s="67"/>
      <c r="I13" s="156" t="str">
        <f>IF(AND(F13 &lt;&gt; "",H13&lt;&gt;""),VLOOKUP(G13&amp;H13,'Validation Page'!$R$7:$W$157,2,FALSE),"")</f>
        <v/>
      </c>
      <c r="J13" s="155" t="str">
        <f>IF(AND(F13 &lt;&gt; "",H13&lt;&gt;""),VLOOKUP(G13&amp;H13,'Validation Page'!$R$7:$W$157,4,FALSE),"")</f>
        <v/>
      </c>
      <c r="K13" s="155" t="str">
        <f>IF(AND(F13 &lt;&gt; "",H13&lt;&gt;""),VLOOKUP(G13&amp;H13,'Validation Page'!$R$7:$W$157,6,FALSE),"")</f>
        <v/>
      </c>
      <c r="L13" s="186"/>
      <c r="M13" s="187" t="str">
        <f>IF(L13&lt;&gt;"",VLOOKUP(L13,'Validation Page'!$J$7:$L$275,2,FALSE),"")</f>
        <v/>
      </c>
      <c r="N13" s="196" t="str">
        <f>IF(L13&lt;&gt;"",VLOOKUP(L13,'Validation Page'!$J$7:$L$275,3,FALSE),"")</f>
        <v/>
      </c>
      <c r="O13" s="186"/>
      <c r="P13" s="67"/>
      <c r="Q13" s="67"/>
      <c r="R13" s="157"/>
      <c r="S13" s="158"/>
      <c r="T13" s="149" t="str">
        <f t="shared" si="0"/>
        <v/>
      </c>
      <c r="U13" s="158"/>
      <c r="V13" s="159"/>
      <c r="W13" s="149" t="str">
        <f t="shared" si="1"/>
        <v/>
      </c>
      <c r="X13" s="149" t="str">
        <f t="shared" si="2"/>
        <v/>
      </c>
      <c r="Y13" s="67"/>
      <c r="Z13" s="67"/>
      <c r="AA13" s="160"/>
      <c r="AB13" s="160"/>
      <c r="AC13" s="160"/>
      <c r="AD13" s="160"/>
      <c r="AE13" s="160"/>
      <c r="AF13" s="160"/>
      <c r="AG13" s="160"/>
      <c r="AH13" s="160"/>
      <c r="AI13" s="160"/>
      <c r="AJ13" s="160"/>
      <c r="AK13" s="160"/>
      <c r="AL13" s="160"/>
      <c r="AM13" s="161"/>
      <c r="AN13" s="161"/>
      <c r="AO13" s="161"/>
      <c r="AP13" s="162"/>
      <c r="AQ13" s="162"/>
      <c r="AR13" s="238" t="str">
        <f t="shared" si="3"/>
        <v/>
      </c>
      <c r="AS13" s="163"/>
    </row>
    <row r="14" spans="1:45" x14ac:dyDescent="0.25">
      <c r="A14" s="153"/>
      <c r="B14" s="262" t="s">
        <v>1935</v>
      </c>
      <c r="C14" s="67"/>
      <c r="D14" s="155" t="str">
        <f>IF(C14&lt;&gt;"",VLOOKUP('PAM Template'!C14,'Validation Page'!$G$7:$I$97,2,FALSE),"")</f>
        <v/>
      </c>
      <c r="E14" s="155" t="str">
        <f>IF(C14&lt;&gt;"",VLOOKUP('PAM Template'!C14,'Validation Page'!$G$7:$I$97,3,FALSE),"")</f>
        <v/>
      </c>
      <c r="F14" s="67"/>
      <c r="G14" s="155" t="str">
        <f>IF(F14&lt;&gt;"",VLOOKUP('PAM Template'!F14,'Validation Page'!$N$7:$O$31,2,FALSE),"")</f>
        <v/>
      </c>
      <c r="H14" s="67"/>
      <c r="I14" s="156" t="str">
        <f>IF(AND(F14 &lt;&gt; "",H14&lt;&gt;""),VLOOKUP(G14&amp;H14,'Validation Page'!$R$7:$W$157,2,FALSE),"")</f>
        <v/>
      </c>
      <c r="J14" s="155" t="str">
        <f>IF(AND(F14 &lt;&gt; "",H14&lt;&gt;""),VLOOKUP(G14&amp;H14,'Validation Page'!$R$7:$W$157,4,FALSE),"")</f>
        <v/>
      </c>
      <c r="K14" s="155" t="str">
        <f>IF(AND(F14 &lt;&gt; "",H14&lt;&gt;""),VLOOKUP(G14&amp;H14,'Validation Page'!$R$7:$W$157,6,FALSE),"")</f>
        <v/>
      </c>
      <c r="L14" s="186"/>
      <c r="M14" s="187" t="str">
        <f>IF(L14&lt;&gt;"",VLOOKUP(L14,'Validation Page'!$J$7:$L$275,2,FALSE),"")</f>
        <v/>
      </c>
      <c r="N14" s="196" t="str">
        <f>IF(L14&lt;&gt;"",VLOOKUP(L14,'Validation Page'!$J$7:$L$275,3,FALSE),"")</f>
        <v/>
      </c>
      <c r="O14" s="186"/>
      <c r="P14" s="67"/>
      <c r="Q14" s="67"/>
      <c r="R14" s="157"/>
      <c r="S14" s="158"/>
      <c r="T14" s="149" t="str">
        <f t="shared" si="0"/>
        <v/>
      </c>
      <c r="U14" s="158"/>
      <c r="V14" s="159"/>
      <c r="W14" s="149" t="str">
        <f t="shared" si="1"/>
        <v/>
      </c>
      <c r="X14" s="149" t="str">
        <f t="shared" si="2"/>
        <v/>
      </c>
      <c r="Y14" s="67"/>
      <c r="Z14" s="67"/>
      <c r="AA14" s="160"/>
      <c r="AB14" s="160"/>
      <c r="AC14" s="160"/>
      <c r="AD14" s="160"/>
      <c r="AE14" s="160"/>
      <c r="AF14" s="160"/>
      <c r="AG14" s="160"/>
      <c r="AH14" s="160"/>
      <c r="AI14" s="160"/>
      <c r="AJ14" s="160"/>
      <c r="AK14" s="160"/>
      <c r="AL14" s="160"/>
      <c r="AM14" s="161"/>
      <c r="AN14" s="161"/>
      <c r="AO14" s="161"/>
      <c r="AP14" s="162"/>
      <c r="AQ14" s="162"/>
      <c r="AR14" s="238" t="str">
        <f t="shared" si="3"/>
        <v/>
      </c>
      <c r="AS14" s="163"/>
    </row>
    <row r="15" spans="1:45" x14ac:dyDescent="0.25">
      <c r="A15" s="153"/>
      <c r="B15" s="262" t="s">
        <v>1935</v>
      </c>
      <c r="C15" s="67"/>
      <c r="D15" s="155" t="str">
        <f>IF(C15&lt;&gt;"",VLOOKUP('PAM Template'!C15,'Validation Page'!$G$7:$I$97,2,FALSE),"")</f>
        <v/>
      </c>
      <c r="E15" s="155" t="str">
        <f>IF(C15&lt;&gt;"",VLOOKUP('PAM Template'!C15,'Validation Page'!$G$7:$I$97,3,FALSE),"")</f>
        <v/>
      </c>
      <c r="F15" s="67"/>
      <c r="G15" s="155" t="str">
        <f>IF(F15&lt;&gt;"",VLOOKUP('PAM Template'!F15,'Validation Page'!$N$7:$O$31,2,FALSE),"")</f>
        <v/>
      </c>
      <c r="H15" s="67"/>
      <c r="I15" s="156" t="str">
        <f>IF(AND(F15 &lt;&gt; "",H15&lt;&gt;""),VLOOKUP(G15&amp;H15,'Validation Page'!$R$7:$W$157,2,FALSE),"")</f>
        <v/>
      </c>
      <c r="J15" s="155" t="str">
        <f>IF(AND(F15 &lt;&gt; "",H15&lt;&gt;""),VLOOKUP(G15&amp;H15,'Validation Page'!$R$7:$W$157,4,FALSE),"")</f>
        <v/>
      </c>
      <c r="K15" s="155" t="str">
        <f>IF(AND(F15 &lt;&gt; "",H15&lt;&gt;""),VLOOKUP(G15&amp;H15,'Validation Page'!$R$7:$W$157,6,FALSE),"")</f>
        <v/>
      </c>
      <c r="L15" s="186"/>
      <c r="M15" s="187" t="str">
        <f>IF(L15&lt;&gt;"",VLOOKUP(L15,'Validation Page'!$J$7:$L$275,2,FALSE),"")</f>
        <v/>
      </c>
      <c r="N15" s="196" t="str">
        <f>IF(L15&lt;&gt;"",VLOOKUP(L15,'Validation Page'!$J$7:$L$275,3,FALSE),"")</f>
        <v/>
      </c>
      <c r="O15" s="186"/>
      <c r="P15" s="67"/>
      <c r="Q15" s="67"/>
      <c r="R15" s="157"/>
      <c r="S15" s="158"/>
      <c r="T15" s="149" t="str">
        <f t="shared" si="0"/>
        <v/>
      </c>
      <c r="U15" s="158"/>
      <c r="V15" s="159"/>
      <c r="W15" s="149" t="str">
        <f t="shared" si="1"/>
        <v/>
      </c>
      <c r="X15" s="149" t="str">
        <f t="shared" si="2"/>
        <v/>
      </c>
      <c r="Y15" s="67"/>
      <c r="Z15" s="67"/>
      <c r="AA15" s="160"/>
      <c r="AB15" s="160"/>
      <c r="AC15" s="160"/>
      <c r="AD15" s="160"/>
      <c r="AE15" s="160"/>
      <c r="AF15" s="160"/>
      <c r="AG15" s="160"/>
      <c r="AH15" s="160"/>
      <c r="AI15" s="160"/>
      <c r="AJ15" s="160"/>
      <c r="AK15" s="160"/>
      <c r="AL15" s="160"/>
      <c r="AM15" s="161"/>
      <c r="AN15" s="161"/>
      <c r="AO15" s="161"/>
      <c r="AP15" s="162"/>
      <c r="AQ15" s="162"/>
      <c r="AR15" s="238" t="str">
        <f t="shared" si="3"/>
        <v/>
      </c>
      <c r="AS15" s="163"/>
    </row>
    <row r="16" spans="1:45" x14ac:dyDescent="0.25">
      <c r="A16" s="153"/>
      <c r="B16" s="262" t="s">
        <v>1935</v>
      </c>
      <c r="C16" s="67"/>
      <c r="D16" s="155" t="str">
        <f>IF(C16&lt;&gt;"",VLOOKUP('PAM Template'!C16,'Validation Page'!$G$7:$I$97,2,FALSE),"")</f>
        <v/>
      </c>
      <c r="E16" s="155" t="str">
        <f>IF(C16&lt;&gt;"",VLOOKUP('PAM Template'!C16,'Validation Page'!$G$7:$I$97,3,FALSE),"")</f>
        <v/>
      </c>
      <c r="F16" s="67"/>
      <c r="G16" s="155" t="str">
        <f>IF(F16&lt;&gt;"",VLOOKUP('PAM Template'!F16,'Validation Page'!$N$7:$O$31,2,FALSE),"")</f>
        <v/>
      </c>
      <c r="H16" s="67"/>
      <c r="I16" s="156" t="str">
        <f>IF(AND(F16 &lt;&gt; "",H16&lt;&gt;""),VLOOKUP(G16&amp;H16,'Validation Page'!$R$7:$W$157,2,FALSE),"")</f>
        <v/>
      </c>
      <c r="J16" s="155" t="str">
        <f>IF(AND(F16 &lt;&gt; "",H16&lt;&gt;""),VLOOKUP(G16&amp;H16,'Validation Page'!$R$7:$W$157,4,FALSE),"")</f>
        <v/>
      </c>
      <c r="K16" s="155" t="str">
        <f>IF(AND(F16 &lt;&gt; "",H16&lt;&gt;""),VLOOKUP(G16&amp;H16,'Validation Page'!$R$7:$W$157,6,FALSE),"")</f>
        <v/>
      </c>
      <c r="L16" s="186"/>
      <c r="M16" s="187" t="str">
        <f>IF(L16&lt;&gt;"",VLOOKUP(L16,'Validation Page'!$J$7:$L$275,2,FALSE),"")</f>
        <v/>
      </c>
      <c r="N16" s="196" t="str">
        <f>IF(L16&lt;&gt;"",VLOOKUP(L16,'Validation Page'!$J$7:$L$275,3,FALSE),"")</f>
        <v/>
      </c>
      <c r="O16" s="186"/>
      <c r="P16" s="67"/>
      <c r="Q16" s="67"/>
      <c r="R16" s="157"/>
      <c r="S16" s="158"/>
      <c r="T16" s="149" t="str">
        <f t="shared" si="0"/>
        <v/>
      </c>
      <c r="U16" s="158"/>
      <c r="V16" s="159"/>
      <c r="W16" s="149" t="str">
        <f t="shared" si="1"/>
        <v/>
      </c>
      <c r="X16" s="149" t="str">
        <f t="shared" si="2"/>
        <v/>
      </c>
      <c r="Y16" s="67"/>
      <c r="Z16" s="67"/>
      <c r="AA16" s="160"/>
      <c r="AB16" s="160"/>
      <c r="AC16" s="160"/>
      <c r="AD16" s="160"/>
      <c r="AE16" s="160"/>
      <c r="AF16" s="160"/>
      <c r="AG16" s="160"/>
      <c r="AH16" s="160"/>
      <c r="AI16" s="160"/>
      <c r="AJ16" s="160"/>
      <c r="AK16" s="160"/>
      <c r="AL16" s="160"/>
      <c r="AM16" s="161"/>
      <c r="AN16" s="161"/>
      <c r="AO16" s="161"/>
      <c r="AP16" s="162"/>
      <c r="AQ16" s="162"/>
      <c r="AR16" s="238" t="str">
        <f t="shared" si="3"/>
        <v/>
      </c>
      <c r="AS16" s="163"/>
    </row>
    <row r="17" spans="1:45" x14ac:dyDescent="0.25">
      <c r="A17" s="153"/>
      <c r="B17" s="262" t="s">
        <v>1935</v>
      </c>
      <c r="C17" s="67"/>
      <c r="D17" s="155" t="str">
        <f>IF(C17&lt;&gt;"",VLOOKUP('PAM Template'!C17,'Validation Page'!$G$7:$I$97,2,FALSE),"")</f>
        <v/>
      </c>
      <c r="E17" s="155" t="str">
        <f>IF(C17&lt;&gt;"",VLOOKUP('PAM Template'!C17,'Validation Page'!$G$7:$I$97,3,FALSE),"")</f>
        <v/>
      </c>
      <c r="F17" s="67"/>
      <c r="G17" s="155" t="str">
        <f>IF(F17&lt;&gt;"",VLOOKUP('PAM Template'!F17,'Validation Page'!$N$7:$O$31,2,FALSE),"")</f>
        <v/>
      </c>
      <c r="H17" s="67"/>
      <c r="I17" s="156" t="str">
        <f>IF(AND(F17 &lt;&gt; "",H17&lt;&gt;""),VLOOKUP(G17&amp;H17,'Validation Page'!$R$7:$W$157,2,FALSE),"")</f>
        <v/>
      </c>
      <c r="J17" s="155" t="str">
        <f>IF(AND(F17 &lt;&gt; "",H17&lt;&gt;""),VLOOKUP(G17&amp;H17,'Validation Page'!$R$7:$W$157,4,FALSE),"")</f>
        <v/>
      </c>
      <c r="K17" s="155" t="str">
        <f>IF(AND(F17 &lt;&gt; "",H17&lt;&gt;""),VLOOKUP(G17&amp;H17,'Validation Page'!$R$7:$W$157,6,FALSE),"")</f>
        <v/>
      </c>
      <c r="L17" s="186"/>
      <c r="M17" s="187" t="str">
        <f>IF(L17&lt;&gt;"",VLOOKUP(L17,'Validation Page'!$J$7:$L$275,2,FALSE),"")</f>
        <v/>
      </c>
      <c r="N17" s="187" t="str">
        <f>IF(L17&lt;&gt;"",VLOOKUP(L17,'Validation Page'!$J$7:$L$275,3,FALSE),"")</f>
        <v/>
      </c>
      <c r="O17" s="186"/>
      <c r="P17" s="67"/>
      <c r="Q17" s="67"/>
      <c r="R17" s="157"/>
      <c r="S17" s="158"/>
      <c r="T17" s="149" t="str">
        <f t="shared" si="0"/>
        <v/>
      </c>
      <c r="U17" s="158"/>
      <c r="V17" s="159"/>
      <c r="W17" s="149" t="str">
        <f t="shared" si="1"/>
        <v/>
      </c>
      <c r="X17" s="149" t="str">
        <f t="shared" si="2"/>
        <v/>
      </c>
      <c r="Y17" s="67"/>
      <c r="Z17" s="67"/>
      <c r="AA17" s="160"/>
      <c r="AB17" s="160"/>
      <c r="AC17" s="160"/>
      <c r="AD17" s="160"/>
      <c r="AE17" s="160"/>
      <c r="AF17" s="160"/>
      <c r="AG17" s="160"/>
      <c r="AH17" s="160"/>
      <c r="AI17" s="160"/>
      <c r="AJ17" s="160"/>
      <c r="AK17" s="160"/>
      <c r="AL17" s="160"/>
      <c r="AM17" s="161"/>
      <c r="AN17" s="161"/>
      <c r="AO17" s="161"/>
      <c r="AP17" s="162"/>
      <c r="AQ17" s="162"/>
      <c r="AR17" s="238" t="str">
        <f t="shared" si="3"/>
        <v/>
      </c>
      <c r="AS17" s="163"/>
    </row>
    <row r="18" spans="1:45" x14ac:dyDescent="0.25">
      <c r="A18" s="153"/>
      <c r="B18" s="262" t="s">
        <v>1935</v>
      </c>
      <c r="C18" s="67"/>
      <c r="D18" s="155" t="str">
        <f>IF(C18&lt;&gt;"",VLOOKUP('PAM Template'!C18,'Validation Page'!$G$7:$I$97,2,FALSE),"")</f>
        <v/>
      </c>
      <c r="E18" s="155" t="str">
        <f>IF(C18&lt;&gt;"",VLOOKUP('PAM Template'!C18,'Validation Page'!$G$7:$I$97,3,FALSE),"")</f>
        <v/>
      </c>
      <c r="F18" s="67"/>
      <c r="G18" s="155" t="str">
        <f>IF(F18&lt;&gt;"",VLOOKUP('PAM Template'!F18,'Validation Page'!$N$7:$O$31,2,FALSE),"")</f>
        <v/>
      </c>
      <c r="H18" s="67"/>
      <c r="I18" s="156" t="str">
        <f>IF(AND(F18 &lt;&gt; "",H18&lt;&gt;""),VLOOKUP(G18&amp;H18,'Validation Page'!$R$7:$W$157,2,FALSE),"")</f>
        <v/>
      </c>
      <c r="J18" s="155" t="str">
        <f>IF(AND(F18 &lt;&gt; "",H18&lt;&gt;""),VLOOKUP(G18&amp;H18,'Validation Page'!$R$7:$W$157,4,FALSE),"")</f>
        <v/>
      </c>
      <c r="K18" s="155" t="str">
        <f>IF(AND(F18 &lt;&gt; "",H18&lt;&gt;""),VLOOKUP(G18&amp;H18,'Validation Page'!$R$7:$W$157,6,FALSE),"")</f>
        <v/>
      </c>
      <c r="L18" s="186"/>
      <c r="M18" s="187" t="str">
        <f>IF(L18&lt;&gt;"",VLOOKUP(L18,'Validation Page'!$J$7:$L$275,2,FALSE),"")</f>
        <v/>
      </c>
      <c r="N18" s="187" t="str">
        <f>IF(L18&lt;&gt;"",VLOOKUP(L18,'Validation Page'!$J$7:$L$275,3,FALSE),"")</f>
        <v/>
      </c>
      <c r="O18" s="186"/>
      <c r="P18" s="67"/>
      <c r="Q18" s="67"/>
      <c r="R18" s="157"/>
      <c r="S18" s="158"/>
      <c r="T18" s="149" t="str">
        <f t="shared" si="0"/>
        <v/>
      </c>
      <c r="U18" s="158"/>
      <c r="V18" s="159"/>
      <c r="W18" s="149" t="str">
        <f t="shared" si="1"/>
        <v/>
      </c>
      <c r="X18" s="149" t="str">
        <f t="shared" si="2"/>
        <v/>
      </c>
      <c r="Y18" s="67"/>
      <c r="Z18" s="67"/>
      <c r="AA18" s="160"/>
      <c r="AB18" s="160"/>
      <c r="AC18" s="160"/>
      <c r="AD18" s="160"/>
      <c r="AE18" s="160"/>
      <c r="AF18" s="160"/>
      <c r="AG18" s="160"/>
      <c r="AH18" s="160"/>
      <c r="AI18" s="160"/>
      <c r="AJ18" s="160"/>
      <c r="AK18" s="160"/>
      <c r="AL18" s="160"/>
      <c r="AM18" s="161"/>
      <c r="AN18" s="161"/>
      <c r="AO18" s="161"/>
      <c r="AP18" s="162"/>
      <c r="AQ18" s="162"/>
      <c r="AR18" s="238" t="str">
        <f t="shared" si="3"/>
        <v/>
      </c>
      <c r="AS18" s="163"/>
    </row>
    <row r="19" spans="1:45" x14ac:dyDescent="0.25">
      <c r="A19" s="153"/>
      <c r="B19" s="262" t="s">
        <v>1935</v>
      </c>
      <c r="C19" s="67"/>
      <c r="D19" s="155" t="str">
        <f>IF(C19&lt;&gt;"",VLOOKUP('PAM Template'!C19,'Validation Page'!$G$7:$I$97,2,FALSE),"")</f>
        <v/>
      </c>
      <c r="E19" s="155" t="str">
        <f>IF(C19&lt;&gt;"",VLOOKUP('PAM Template'!C19,'Validation Page'!$G$7:$I$97,3,FALSE),"")</f>
        <v/>
      </c>
      <c r="F19" s="67"/>
      <c r="G19" s="155" t="str">
        <f>IF(F19&lt;&gt;"",VLOOKUP('PAM Template'!F19,'Validation Page'!$N$7:$O$31,2,FALSE),"")</f>
        <v/>
      </c>
      <c r="H19" s="67"/>
      <c r="I19" s="156" t="str">
        <f>IF(AND(F19 &lt;&gt; "",H19&lt;&gt;""),VLOOKUP(G19&amp;H19,'Validation Page'!$R$7:$W$157,2,FALSE),"")</f>
        <v/>
      </c>
      <c r="J19" s="155" t="str">
        <f>IF(AND(F19 &lt;&gt; "",H19&lt;&gt;""),VLOOKUP(G19&amp;H19,'Validation Page'!$R$7:$W$157,4,FALSE),"")</f>
        <v/>
      </c>
      <c r="K19" s="155" t="str">
        <f>IF(AND(F19 &lt;&gt; "",H19&lt;&gt;""),VLOOKUP(G19&amp;H19,'Validation Page'!$R$7:$W$157,6,FALSE),"")</f>
        <v/>
      </c>
      <c r="L19" s="186"/>
      <c r="M19" s="187" t="str">
        <f>IF(L19&lt;&gt;"",VLOOKUP(L19,'Validation Page'!$J$7:$L$275,2,FALSE),"")</f>
        <v/>
      </c>
      <c r="N19" s="187" t="str">
        <f>IF(L19&lt;&gt;"",VLOOKUP(L19,'Validation Page'!$J$7:$L$275,3,FALSE),"")</f>
        <v/>
      </c>
      <c r="O19" s="186"/>
      <c r="P19" s="67"/>
      <c r="Q19" s="67"/>
      <c r="R19" s="157"/>
      <c r="S19" s="158"/>
      <c r="T19" s="149" t="str">
        <f t="shared" si="0"/>
        <v/>
      </c>
      <c r="U19" s="158"/>
      <c r="V19" s="159"/>
      <c r="W19" s="149" t="str">
        <f t="shared" si="1"/>
        <v/>
      </c>
      <c r="X19" s="149" t="str">
        <f t="shared" si="2"/>
        <v/>
      </c>
      <c r="Y19" s="67"/>
      <c r="Z19" s="67"/>
      <c r="AA19" s="160"/>
      <c r="AB19" s="160"/>
      <c r="AC19" s="160"/>
      <c r="AD19" s="160"/>
      <c r="AE19" s="160"/>
      <c r="AF19" s="160"/>
      <c r="AG19" s="160"/>
      <c r="AH19" s="160"/>
      <c r="AI19" s="160"/>
      <c r="AJ19" s="160"/>
      <c r="AK19" s="160"/>
      <c r="AL19" s="160"/>
      <c r="AM19" s="161"/>
      <c r="AN19" s="161"/>
      <c r="AO19" s="161"/>
      <c r="AP19" s="162"/>
      <c r="AQ19" s="162"/>
      <c r="AR19" s="238" t="str">
        <f t="shared" si="3"/>
        <v/>
      </c>
      <c r="AS19" s="163"/>
    </row>
    <row r="20" spans="1:45" x14ac:dyDescent="0.25">
      <c r="A20" s="153"/>
      <c r="B20" s="262" t="s">
        <v>1935</v>
      </c>
      <c r="C20" s="67"/>
      <c r="D20" s="155" t="str">
        <f>IF(C20&lt;&gt;"",VLOOKUP('PAM Template'!C20,'Validation Page'!$G$7:$I$97,2,FALSE),"")</f>
        <v/>
      </c>
      <c r="E20" s="155" t="str">
        <f>IF(C20&lt;&gt;"",VLOOKUP('PAM Template'!C20,'Validation Page'!$G$7:$I$97,3,FALSE),"")</f>
        <v/>
      </c>
      <c r="F20" s="67"/>
      <c r="G20" s="155" t="str">
        <f>IF(F20&lt;&gt;"",VLOOKUP('PAM Template'!F20,'Validation Page'!$N$7:$O$31,2,FALSE),"")</f>
        <v/>
      </c>
      <c r="H20" s="67"/>
      <c r="I20" s="156" t="str">
        <f>IF(AND(F20 &lt;&gt; "",H20&lt;&gt;""),VLOOKUP(G20&amp;H20,'Validation Page'!$R$7:$W$157,2,FALSE),"")</f>
        <v/>
      </c>
      <c r="J20" s="155" t="str">
        <f>IF(AND(F20 &lt;&gt; "",H20&lt;&gt;""),VLOOKUP(G20&amp;H20,'Validation Page'!$R$7:$W$157,4,FALSE),"")</f>
        <v/>
      </c>
      <c r="K20" s="155" t="str">
        <f>IF(AND(F20 &lt;&gt; "",H20&lt;&gt;""),VLOOKUP(G20&amp;H20,'Validation Page'!$R$7:$W$157,6,FALSE),"")</f>
        <v/>
      </c>
      <c r="L20" s="186"/>
      <c r="M20" s="187" t="str">
        <f>IF(L20&lt;&gt;"",VLOOKUP(L20,'Validation Page'!$J$7:$L$275,2,FALSE),"")</f>
        <v/>
      </c>
      <c r="N20" s="187" t="str">
        <f>IF(L20&lt;&gt;"",VLOOKUP(L20,'Validation Page'!$J$7:$L$275,3,FALSE),"")</f>
        <v/>
      </c>
      <c r="O20" s="186"/>
      <c r="P20" s="67"/>
      <c r="Q20" s="67"/>
      <c r="R20" s="157"/>
      <c r="S20" s="158"/>
      <c r="T20" s="149" t="str">
        <f t="shared" si="0"/>
        <v/>
      </c>
      <c r="U20" s="158"/>
      <c r="V20" s="159"/>
      <c r="W20" s="149" t="str">
        <f t="shared" si="1"/>
        <v/>
      </c>
      <c r="X20" s="149" t="str">
        <f t="shared" si="2"/>
        <v/>
      </c>
      <c r="Y20" s="67"/>
      <c r="Z20" s="67"/>
      <c r="AA20" s="160"/>
      <c r="AB20" s="160"/>
      <c r="AC20" s="160"/>
      <c r="AD20" s="160"/>
      <c r="AE20" s="160"/>
      <c r="AF20" s="160"/>
      <c r="AG20" s="160"/>
      <c r="AH20" s="160"/>
      <c r="AI20" s="160"/>
      <c r="AJ20" s="160"/>
      <c r="AK20" s="160"/>
      <c r="AL20" s="160"/>
      <c r="AM20" s="161"/>
      <c r="AN20" s="161"/>
      <c r="AO20" s="161"/>
      <c r="AP20" s="162"/>
      <c r="AQ20" s="162"/>
      <c r="AR20" s="238" t="str">
        <f t="shared" si="3"/>
        <v/>
      </c>
      <c r="AS20" s="163"/>
    </row>
    <row r="21" spans="1:45" x14ac:dyDescent="0.25">
      <c r="A21" s="153"/>
      <c r="B21" s="262" t="s">
        <v>1935</v>
      </c>
      <c r="C21" s="67"/>
      <c r="D21" s="155" t="str">
        <f>IF(C21&lt;&gt;"",VLOOKUP('PAM Template'!C21,'Validation Page'!$G$7:$I$97,2,FALSE),"")</f>
        <v/>
      </c>
      <c r="E21" s="155" t="str">
        <f>IF(C21&lt;&gt;"",VLOOKUP('PAM Template'!C21,'Validation Page'!$G$7:$I$97,3,FALSE),"")</f>
        <v/>
      </c>
      <c r="F21" s="67"/>
      <c r="G21" s="155" t="str">
        <f>IF(F21&lt;&gt;"",VLOOKUP('PAM Template'!F21,'Validation Page'!$N$7:$O$31,2,FALSE),"")</f>
        <v/>
      </c>
      <c r="H21" s="67"/>
      <c r="I21" s="156" t="str">
        <f>IF(AND(F21 &lt;&gt; "",H21&lt;&gt;""),VLOOKUP(G21&amp;H21,'Validation Page'!$R$7:$W$157,2,FALSE),"")</f>
        <v/>
      </c>
      <c r="J21" s="155" t="str">
        <f>IF(AND(F21 &lt;&gt; "",H21&lt;&gt;""),VLOOKUP(G21&amp;H21,'Validation Page'!$R$7:$W$157,4,FALSE),"")</f>
        <v/>
      </c>
      <c r="K21" s="155" t="str">
        <f>IF(AND(F21 &lt;&gt; "",H21&lt;&gt;""),VLOOKUP(G21&amp;H21,'Validation Page'!$R$7:$W$157,6,FALSE),"")</f>
        <v/>
      </c>
      <c r="L21" s="186"/>
      <c r="M21" s="187" t="str">
        <f>IF(L21&lt;&gt;"",VLOOKUP(L21,'Validation Page'!$J$7:$L$275,2,FALSE),"")</f>
        <v/>
      </c>
      <c r="N21" s="187" t="str">
        <f>IF(L21&lt;&gt;"",VLOOKUP(L21,'Validation Page'!$J$7:$L$275,3,FALSE),"")</f>
        <v/>
      </c>
      <c r="O21" s="186"/>
      <c r="P21" s="67"/>
      <c r="Q21" s="67"/>
      <c r="R21" s="157"/>
      <c r="S21" s="158"/>
      <c r="T21" s="149" t="str">
        <f t="shared" si="0"/>
        <v/>
      </c>
      <c r="U21" s="158"/>
      <c r="V21" s="159"/>
      <c r="W21" s="149" t="str">
        <f t="shared" si="1"/>
        <v/>
      </c>
      <c r="X21" s="149" t="str">
        <f t="shared" si="2"/>
        <v/>
      </c>
      <c r="Y21" s="67"/>
      <c r="Z21" s="67"/>
      <c r="AA21" s="160"/>
      <c r="AB21" s="160"/>
      <c r="AC21" s="160"/>
      <c r="AD21" s="160"/>
      <c r="AE21" s="160"/>
      <c r="AF21" s="160"/>
      <c r="AG21" s="160"/>
      <c r="AH21" s="160"/>
      <c r="AI21" s="160"/>
      <c r="AJ21" s="160"/>
      <c r="AK21" s="160"/>
      <c r="AL21" s="160"/>
      <c r="AM21" s="161"/>
      <c r="AN21" s="161"/>
      <c r="AO21" s="161"/>
      <c r="AP21" s="162"/>
      <c r="AQ21" s="162"/>
      <c r="AR21" s="238" t="str">
        <f t="shared" si="3"/>
        <v/>
      </c>
      <c r="AS21" s="163"/>
    </row>
    <row r="22" spans="1:45" x14ac:dyDescent="0.25">
      <c r="A22" s="153"/>
      <c r="B22" s="262" t="s">
        <v>1935</v>
      </c>
      <c r="C22" s="67"/>
      <c r="D22" s="155" t="str">
        <f>IF(C22&lt;&gt;"",VLOOKUP('PAM Template'!C22,'Validation Page'!$G$7:$I$97,2,FALSE),"")</f>
        <v/>
      </c>
      <c r="E22" s="155" t="str">
        <f>IF(C22&lt;&gt;"",VLOOKUP('PAM Template'!C22,'Validation Page'!$G$7:$I$97,3,FALSE),"")</f>
        <v/>
      </c>
      <c r="F22" s="67"/>
      <c r="G22" s="155" t="str">
        <f>IF(F22&lt;&gt;"",VLOOKUP('PAM Template'!F22,'Validation Page'!$N$7:$O$31,2,FALSE),"")</f>
        <v/>
      </c>
      <c r="H22" s="67"/>
      <c r="I22" s="156" t="str">
        <f>IF(AND(F22 &lt;&gt; "",H22&lt;&gt;""),VLOOKUP(G22&amp;H22,'Validation Page'!$R$7:$W$157,2,FALSE),"")</f>
        <v/>
      </c>
      <c r="J22" s="155" t="str">
        <f>IF(AND(F22 &lt;&gt; "",H22&lt;&gt;""),VLOOKUP(G22&amp;H22,'Validation Page'!$R$7:$W$157,4,FALSE),"")</f>
        <v/>
      </c>
      <c r="K22" s="155" t="str">
        <f>IF(AND(F22 &lt;&gt; "",H22&lt;&gt;""),VLOOKUP(G22&amp;H22,'Validation Page'!$R$7:$W$157,6,FALSE),"")</f>
        <v/>
      </c>
      <c r="L22" s="186"/>
      <c r="M22" s="187" t="str">
        <f>IF(L22&lt;&gt;"",VLOOKUP(L22,'Validation Page'!$J$7:$L$275,2,FALSE),"")</f>
        <v/>
      </c>
      <c r="N22" s="187" t="str">
        <f>IF(L22&lt;&gt;"",VLOOKUP(L22,'Validation Page'!$J$7:$L$275,3,FALSE),"")</f>
        <v/>
      </c>
      <c r="O22" s="186"/>
      <c r="P22" s="67"/>
      <c r="Q22" s="67"/>
      <c r="R22" s="157"/>
      <c r="S22" s="158"/>
      <c r="T22" s="149" t="str">
        <f t="shared" si="0"/>
        <v/>
      </c>
      <c r="U22" s="158"/>
      <c r="V22" s="159"/>
      <c r="W22" s="149" t="str">
        <f t="shared" si="1"/>
        <v/>
      </c>
      <c r="X22" s="149" t="str">
        <f t="shared" si="2"/>
        <v/>
      </c>
      <c r="Y22" s="67"/>
      <c r="Z22" s="67"/>
      <c r="AA22" s="160"/>
      <c r="AB22" s="160"/>
      <c r="AC22" s="160"/>
      <c r="AD22" s="160"/>
      <c r="AE22" s="160"/>
      <c r="AF22" s="160"/>
      <c r="AG22" s="160"/>
      <c r="AH22" s="160"/>
      <c r="AI22" s="160"/>
      <c r="AJ22" s="160"/>
      <c r="AK22" s="160"/>
      <c r="AL22" s="160"/>
      <c r="AM22" s="161"/>
      <c r="AN22" s="161"/>
      <c r="AO22" s="161"/>
      <c r="AP22" s="162"/>
      <c r="AQ22" s="162"/>
      <c r="AR22" s="238" t="str">
        <f t="shared" si="3"/>
        <v/>
      </c>
      <c r="AS22" s="163"/>
    </row>
    <row r="23" spans="1:45" x14ac:dyDescent="0.25">
      <c r="A23" s="153"/>
      <c r="B23" s="262" t="s">
        <v>1935</v>
      </c>
      <c r="C23" s="67"/>
      <c r="D23" s="155" t="str">
        <f>IF(C23&lt;&gt;"",VLOOKUP('PAM Template'!C23,'Validation Page'!$G$7:$I$97,2,FALSE),"")</f>
        <v/>
      </c>
      <c r="E23" s="155" t="str">
        <f>IF(C23&lt;&gt;"",VLOOKUP('PAM Template'!C23,'Validation Page'!$G$7:$I$97,3,FALSE),"")</f>
        <v/>
      </c>
      <c r="F23" s="67"/>
      <c r="G23" s="155" t="str">
        <f>IF(F23&lt;&gt;"",VLOOKUP('PAM Template'!F23,'Validation Page'!$N$7:$O$31,2,FALSE),"")</f>
        <v/>
      </c>
      <c r="H23" s="67"/>
      <c r="I23" s="156" t="str">
        <f>IF(AND(F23 &lt;&gt; "",H23&lt;&gt;""),VLOOKUP(G23&amp;H23,'Validation Page'!$R$7:$W$157,2,FALSE),"")</f>
        <v/>
      </c>
      <c r="J23" s="155" t="str">
        <f>IF(AND(F23 &lt;&gt; "",H23&lt;&gt;""),VLOOKUP(G23&amp;H23,'Validation Page'!$R$7:$W$157,4,FALSE),"")</f>
        <v/>
      </c>
      <c r="K23" s="155" t="str">
        <f>IF(AND(F23 &lt;&gt; "",H23&lt;&gt;""),VLOOKUP(G23&amp;H23,'Validation Page'!$R$7:$W$157,6,FALSE),"")</f>
        <v/>
      </c>
      <c r="L23" s="186"/>
      <c r="M23" s="187" t="str">
        <f>IF(L23&lt;&gt;"",VLOOKUP(L23,'Validation Page'!$J$7:$L$275,2,FALSE),"")</f>
        <v/>
      </c>
      <c r="N23" s="187" t="str">
        <f>IF(L23&lt;&gt;"",VLOOKUP(L23,'Validation Page'!$J$7:$L$275,3,FALSE),"")</f>
        <v/>
      </c>
      <c r="O23" s="186"/>
      <c r="P23" s="67"/>
      <c r="Q23" s="67"/>
      <c r="R23" s="157"/>
      <c r="S23" s="158"/>
      <c r="T23" s="149" t="str">
        <f t="shared" si="0"/>
        <v/>
      </c>
      <c r="U23" s="158"/>
      <c r="V23" s="159"/>
      <c r="W23" s="149" t="str">
        <f t="shared" si="1"/>
        <v/>
      </c>
      <c r="X23" s="149" t="str">
        <f t="shared" si="2"/>
        <v/>
      </c>
      <c r="Y23" s="67"/>
      <c r="Z23" s="67"/>
      <c r="AA23" s="160"/>
      <c r="AB23" s="160"/>
      <c r="AC23" s="160"/>
      <c r="AD23" s="160"/>
      <c r="AE23" s="160"/>
      <c r="AF23" s="160"/>
      <c r="AG23" s="160"/>
      <c r="AH23" s="160"/>
      <c r="AI23" s="160"/>
      <c r="AJ23" s="160"/>
      <c r="AK23" s="160"/>
      <c r="AL23" s="160"/>
      <c r="AM23" s="161"/>
      <c r="AN23" s="161"/>
      <c r="AO23" s="161"/>
      <c r="AP23" s="162"/>
      <c r="AQ23" s="162"/>
      <c r="AR23" s="238" t="str">
        <f t="shared" si="3"/>
        <v/>
      </c>
      <c r="AS23" s="163"/>
    </row>
    <row r="24" spans="1:45" x14ac:dyDescent="0.25">
      <c r="A24" s="153"/>
      <c r="B24" s="262" t="s">
        <v>1935</v>
      </c>
      <c r="C24" s="67"/>
      <c r="D24" s="155" t="str">
        <f>IF(C24&lt;&gt;"",VLOOKUP('PAM Template'!C24,'Validation Page'!$G$7:$I$97,2,FALSE),"")</f>
        <v/>
      </c>
      <c r="E24" s="155" t="str">
        <f>IF(C24&lt;&gt;"",VLOOKUP('PAM Template'!C24,'Validation Page'!$G$7:$I$97,3,FALSE),"")</f>
        <v/>
      </c>
      <c r="F24" s="67"/>
      <c r="G24" s="155" t="str">
        <f>IF(F24&lt;&gt;"",VLOOKUP('PAM Template'!F24,'Validation Page'!$N$7:$O$31,2,FALSE),"")</f>
        <v/>
      </c>
      <c r="H24" s="67"/>
      <c r="I24" s="156" t="str">
        <f>IF(AND(F24 &lt;&gt; "",H24&lt;&gt;""),VLOOKUP(G24&amp;H24,'Validation Page'!$R$7:$W$157,2,FALSE),"")</f>
        <v/>
      </c>
      <c r="J24" s="155" t="str">
        <f>IF(AND(F24 &lt;&gt; "",H24&lt;&gt;""),VLOOKUP(G24&amp;H24,'Validation Page'!$R$7:$W$157,4,FALSE),"")</f>
        <v/>
      </c>
      <c r="K24" s="155" t="str">
        <f>IF(AND(F24 &lt;&gt; "",H24&lt;&gt;""),VLOOKUP(G24&amp;H24,'Validation Page'!$R$7:$W$157,6,FALSE),"")</f>
        <v/>
      </c>
      <c r="L24" s="186"/>
      <c r="M24" s="187" t="str">
        <f>IF(L24&lt;&gt;"",VLOOKUP(L24,'Validation Page'!$J$7:$L$275,2,FALSE),"")</f>
        <v/>
      </c>
      <c r="N24" s="187" t="str">
        <f>IF(L24&lt;&gt;"",VLOOKUP(L24,'Validation Page'!$J$7:$L$275,3,FALSE),"")</f>
        <v/>
      </c>
      <c r="O24" s="186"/>
      <c r="P24" s="67"/>
      <c r="Q24" s="67"/>
      <c r="R24" s="157"/>
      <c r="S24" s="158"/>
      <c r="T24" s="149" t="str">
        <f t="shared" si="0"/>
        <v/>
      </c>
      <c r="U24" s="158"/>
      <c r="V24" s="159"/>
      <c r="W24" s="149" t="str">
        <f t="shared" si="1"/>
        <v/>
      </c>
      <c r="X24" s="149" t="str">
        <f t="shared" si="2"/>
        <v/>
      </c>
      <c r="Y24" s="67"/>
      <c r="Z24" s="67"/>
      <c r="AA24" s="160"/>
      <c r="AB24" s="160"/>
      <c r="AC24" s="160"/>
      <c r="AD24" s="160"/>
      <c r="AE24" s="160"/>
      <c r="AF24" s="160"/>
      <c r="AG24" s="160"/>
      <c r="AH24" s="160"/>
      <c r="AI24" s="160"/>
      <c r="AJ24" s="160"/>
      <c r="AK24" s="160"/>
      <c r="AL24" s="160"/>
      <c r="AM24" s="161"/>
      <c r="AN24" s="161"/>
      <c r="AO24" s="161"/>
      <c r="AP24" s="162"/>
      <c r="AQ24" s="162"/>
      <c r="AR24" s="238" t="str">
        <f t="shared" si="3"/>
        <v/>
      </c>
      <c r="AS24" s="163"/>
    </row>
    <row r="25" spans="1:45" x14ac:dyDescent="0.25">
      <c r="A25" s="153"/>
      <c r="B25" s="262" t="s">
        <v>1935</v>
      </c>
      <c r="C25" s="67"/>
      <c r="D25" s="155" t="str">
        <f>IF(C25&lt;&gt;"",VLOOKUP('PAM Template'!C25,'Validation Page'!$G$7:$I$97,2,FALSE),"")</f>
        <v/>
      </c>
      <c r="E25" s="155" t="str">
        <f>IF(C25&lt;&gt;"",VLOOKUP('PAM Template'!C25,'Validation Page'!$G$7:$I$97,3,FALSE),"")</f>
        <v/>
      </c>
      <c r="F25" s="67"/>
      <c r="G25" s="155" t="str">
        <f>IF(F25&lt;&gt;"",VLOOKUP('PAM Template'!F25,'Validation Page'!$N$7:$O$31,2,FALSE),"")</f>
        <v/>
      </c>
      <c r="H25" s="67"/>
      <c r="I25" s="156" t="str">
        <f>IF(AND(F25 &lt;&gt; "",H25&lt;&gt;""),VLOOKUP(G25&amp;H25,'Validation Page'!$R$7:$W$157,2,FALSE),"")</f>
        <v/>
      </c>
      <c r="J25" s="155" t="str">
        <f>IF(AND(F25 &lt;&gt; "",H25&lt;&gt;""),VLOOKUP(G25&amp;H25,'Validation Page'!$R$7:$W$157,4,FALSE),"")</f>
        <v/>
      </c>
      <c r="K25" s="155" t="str">
        <f>IF(AND(F25 &lt;&gt; "",H25&lt;&gt;""),VLOOKUP(G25&amp;H25,'Validation Page'!$R$7:$W$157,6,FALSE),"")</f>
        <v/>
      </c>
      <c r="L25" s="186"/>
      <c r="M25" s="187" t="str">
        <f>IF(L25&lt;&gt;"",VLOOKUP(L25,'Validation Page'!$J$7:$L$275,2,FALSE),"")</f>
        <v/>
      </c>
      <c r="N25" s="187" t="str">
        <f>IF(L25&lt;&gt;"",VLOOKUP(L25,'Validation Page'!$J$7:$L$275,3,FALSE),"")</f>
        <v/>
      </c>
      <c r="O25" s="186"/>
      <c r="P25" s="67"/>
      <c r="Q25" s="67"/>
      <c r="R25" s="157"/>
      <c r="S25" s="158"/>
      <c r="T25" s="149" t="str">
        <f t="shared" si="0"/>
        <v/>
      </c>
      <c r="U25" s="158"/>
      <c r="V25" s="159"/>
      <c r="W25" s="149" t="str">
        <f t="shared" si="1"/>
        <v/>
      </c>
      <c r="X25" s="149" t="str">
        <f t="shared" si="2"/>
        <v/>
      </c>
      <c r="Y25" s="67"/>
      <c r="Z25" s="67"/>
      <c r="AA25" s="160"/>
      <c r="AB25" s="160"/>
      <c r="AC25" s="160"/>
      <c r="AD25" s="160"/>
      <c r="AE25" s="160"/>
      <c r="AF25" s="160"/>
      <c r="AG25" s="160"/>
      <c r="AH25" s="160"/>
      <c r="AI25" s="160"/>
      <c r="AJ25" s="160"/>
      <c r="AK25" s="160"/>
      <c r="AL25" s="160"/>
      <c r="AM25" s="161"/>
      <c r="AN25" s="161"/>
      <c r="AO25" s="161"/>
      <c r="AP25" s="162"/>
      <c r="AQ25" s="162"/>
      <c r="AR25" s="238" t="str">
        <f t="shared" si="3"/>
        <v/>
      </c>
      <c r="AS25" s="163"/>
    </row>
    <row r="26" spans="1:45" x14ac:dyDescent="0.25">
      <c r="A26" s="153"/>
      <c r="B26" s="262" t="s">
        <v>1935</v>
      </c>
      <c r="C26" s="67"/>
      <c r="D26" s="155" t="str">
        <f>IF(C26&lt;&gt;"",VLOOKUP('PAM Template'!C26,'Validation Page'!$G$7:$I$97,2,FALSE),"")</f>
        <v/>
      </c>
      <c r="E26" s="155" t="str">
        <f>IF(C26&lt;&gt;"",VLOOKUP('PAM Template'!C26,'Validation Page'!$G$7:$I$97,3,FALSE),"")</f>
        <v/>
      </c>
      <c r="F26" s="67"/>
      <c r="G26" s="155" t="str">
        <f>IF(F26&lt;&gt;"",VLOOKUP('PAM Template'!F26,'Validation Page'!$N$7:$O$31,2,FALSE),"")</f>
        <v/>
      </c>
      <c r="H26" s="67"/>
      <c r="I26" s="156" t="str">
        <f>IF(AND(F26 &lt;&gt; "",H26&lt;&gt;""),VLOOKUP(G26&amp;H26,'Validation Page'!$R$7:$W$157,2,FALSE),"")</f>
        <v/>
      </c>
      <c r="J26" s="155" t="str">
        <f>IF(AND(F26 &lt;&gt; "",H26&lt;&gt;""),VLOOKUP(G26&amp;H26,'Validation Page'!$R$7:$W$157,4,FALSE),"")</f>
        <v/>
      </c>
      <c r="K26" s="155" t="str">
        <f>IF(AND(F26 &lt;&gt; "",H26&lt;&gt;""),VLOOKUP(G26&amp;H26,'Validation Page'!$R$7:$W$157,6,FALSE),"")</f>
        <v/>
      </c>
      <c r="L26" s="186"/>
      <c r="M26" s="187" t="str">
        <f>IF(L26&lt;&gt;"",VLOOKUP(L26,'Validation Page'!$J$7:$L$275,2,FALSE),"")</f>
        <v/>
      </c>
      <c r="N26" s="187" t="str">
        <f>IF(L26&lt;&gt;"",VLOOKUP(L26,'Validation Page'!$J$7:$L$275,3,FALSE),"")</f>
        <v/>
      </c>
      <c r="O26" s="186"/>
      <c r="P26" s="67"/>
      <c r="Q26" s="67"/>
      <c r="R26" s="157"/>
      <c r="S26" s="158"/>
      <c r="T26" s="149" t="str">
        <f t="shared" si="0"/>
        <v/>
      </c>
      <c r="U26" s="158"/>
      <c r="V26" s="159"/>
      <c r="W26" s="149" t="str">
        <f t="shared" si="1"/>
        <v/>
      </c>
      <c r="X26" s="149" t="str">
        <f t="shared" si="2"/>
        <v/>
      </c>
      <c r="Y26" s="67"/>
      <c r="Z26" s="67"/>
      <c r="AA26" s="160"/>
      <c r="AB26" s="160"/>
      <c r="AC26" s="160"/>
      <c r="AD26" s="160"/>
      <c r="AE26" s="160"/>
      <c r="AF26" s="160"/>
      <c r="AG26" s="160"/>
      <c r="AH26" s="160"/>
      <c r="AI26" s="160"/>
      <c r="AJ26" s="160"/>
      <c r="AK26" s="160"/>
      <c r="AL26" s="160"/>
      <c r="AM26" s="161"/>
      <c r="AN26" s="161"/>
      <c r="AO26" s="161"/>
      <c r="AP26" s="162"/>
      <c r="AQ26" s="162"/>
      <c r="AR26" s="238" t="str">
        <f t="shared" si="3"/>
        <v/>
      </c>
      <c r="AS26" s="163"/>
    </row>
    <row r="27" spans="1:45" x14ac:dyDescent="0.25">
      <c r="A27" s="153"/>
      <c r="B27" s="262" t="s">
        <v>1935</v>
      </c>
      <c r="C27" s="67"/>
      <c r="D27" s="155" t="str">
        <f>IF(C27&lt;&gt;"",VLOOKUP('PAM Template'!C27,'Validation Page'!$G$7:$I$97,2,FALSE),"")</f>
        <v/>
      </c>
      <c r="E27" s="155" t="str">
        <f>IF(C27&lt;&gt;"",VLOOKUP('PAM Template'!C27,'Validation Page'!$G$7:$I$97,3,FALSE),"")</f>
        <v/>
      </c>
      <c r="F27" s="67"/>
      <c r="G27" s="155" t="str">
        <f>IF(F27&lt;&gt;"",VLOOKUP('PAM Template'!F27,'Validation Page'!$N$7:$O$31,2,FALSE),"")</f>
        <v/>
      </c>
      <c r="H27" s="67"/>
      <c r="I27" s="156" t="str">
        <f>IF(AND(F27 &lt;&gt; "",H27&lt;&gt;""),VLOOKUP(G27&amp;H27,'Validation Page'!$R$7:$W$157,2,FALSE),"")</f>
        <v/>
      </c>
      <c r="J27" s="155" t="str">
        <f>IF(AND(F27 &lt;&gt; "",H27&lt;&gt;""),VLOOKUP(G27&amp;H27,'Validation Page'!$R$7:$W$157,4,FALSE),"")</f>
        <v/>
      </c>
      <c r="K27" s="155" t="str">
        <f>IF(AND(F27 &lt;&gt; "",H27&lt;&gt;""),VLOOKUP(G27&amp;H27,'Validation Page'!$R$7:$W$157,6,FALSE),"")</f>
        <v/>
      </c>
      <c r="L27" s="186"/>
      <c r="M27" s="187" t="str">
        <f>IF(L27&lt;&gt;"",VLOOKUP(L27,'Validation Page'!$J$7:$L$275,2,FALSE),"")</f>
        <v/>
      </c>
      <c r="N27" s="187" t="str">
        <f>IF(L27&lt;&gt;"",VLOOKUP(L27,'Validation Page'!$J$7:$L$275,3,FALSE),"")</f>
        <v/>
      </c>
      <c r="O27" s="186"/>
      <c r="P27" s="67"/>
      <c r="Q27" s="67"/>
      <c r="R27" s="157"/>
      <c r="S27" s="158"/>
      <c r="T27" s="149" t="str">
        <f t="shared" si="0"/>
        <v/>
      </c>
      <c r="U27" s="158"/>
      <c r="V27" s="159"/>
      <c r="W27" s="149" t="str">
        <f t="shared" si="1"/>
        <v/>
      </c>
      <c r="X27" s="149" t="str">
        <f t="shared" si="2"/>
        <v/>
      </c>
      <c r="Y27" s="67"/>
      <c r="Z27" s="67"/>
      <c r="AA27" s="160"/>
      <c r="AB27" s="160"/>
      <c r="AC27" s="160"/>
      <c r="AD27" s="160"/>
      <c r="AE27" s="160"/>
      <c r="AF27" s="160"/>
      <c r="AG27" s="160"/>
      <c r="AH27" s="160"/>
      <c r="AI27" s="160"/>
      <c r="AJ27" s="160"/>
      <c r="AK27" s="160"/>
      <c r="AL27" s="160"/>
      <c r="AM27" s="161"/>
      <c r="AN27" s="161"/>
      <c r="AO27" s="161"/>
      <c r="AP27" s="162"/>
      <c r="AQ27" s="162"/>
      <c r="AR27" s="238" t="str">
        <f t="shared" si="3"/>
        <v/>
      </c>
      <c r="AS27" s="163"/>
    </row>
    <row r="28" spans="1:45" x14ac:dyDescent="0.25">
      <c r="A28" s="153"/>
      <c r="B28" s="262" t="s">
        <v>1935</v>
      </c>
      <c r="C28" s="67"/>
      <c r="D28" s="155" t="str">
        <f>IF(C28&lt;&gt;"",VLOOKUP('PAM Template'!C28,'Validation Page'!$G$7:$I$97,2,FALSE),"")</f>
        <v/>
      </c>
      <c r="E28" s="155" t="str">
        <f>IF(C28&lt;&gt;"",VLOOKUP('PAM Template'!C28,'Validation Page'!$G$7:$I$97,3,FALSE),"")</f>
        <v/>
      </c>
      <c r="F28" s="67"/>
      <c r="G28" s="155" t="str">
        <f>IF(F28&lt;&gt;"",VLOOKUP('PAM Template'!F28,'Validation Page'!$N$7:$O$31,2,FALSE),"")</f>
        <v/>
      </c>
      <c r="H28" s="67"/>
      <c r="I28" s="156" t="str">
        <f>IF(AND(F28 &lt;&gt; "",H28&lt;&gt;""),VLOOKUP(G28&amp;H28,'Validation Page'!$R$7:$W$157,2,FALSE),"")</f>
        <v/>
      </c>
      <c r="J28" s="155" t="str">
        <f>IF(AND(F28 &lt;&gt; "",H28&lt;&gt;""),VLOOKUP(G28&amp;H28,'Validation Page'!$R$7:$W$157,4,FALSE),"")</f>
        <v/>
      </c>
      <c r="K28" s="155" t="str">
        <f>IF(AND(F28 &lt;&gt; "",H28&lt;&gt;""),VLOOKUP(G28&amp;H28,'Validation Page'!$R$7:$W$157,6,FALSE),"")</f>
        <v/>
      </c>
      <c r="L28" s="186"/>
      <c r="M28" s="187" t="str">
        <f>IF(L28&lt;&gt;"",VLOOKUP(L28,'Validation Page'!$J$7:$L$275,2,FALSE),"")</f>
        <v/>
      </c>
      <c r="N28" s="187" t="str">
        <f>IF(L28&lt;&gt;"",VLOOKUP(L28,'Validation Page'!$J$7:$L$275,3,FALSE),"")</f>
        <v/>
      </c>
      <c r="O28" s="186"/>
      <c r="P28" s="67"/>
      <c r="Q28" s="67"/>
      <c r="R28" s="157"/>
      <c r="S28" s="158"/>
      <c r="T28" s="149" t="str">
        <f t="shared" si="0"/>
        <v/>
      </c>
      <c r="U28" s="158"/>
      <c r="V28" s="159"/>
      <c r="W28" s="149" t="str">
        <f t="shared" si="1"/>
        <v/>
      </c>
      <c r="X28" s="149" t="str">
        <f t="shared" si="2"/>
        <v/>
      </c>
      <c r="Y28" s="67"/>
      <c r="Z28" s="67"/>
      <c r="AA28" s="160"/>
      <c r="AB28" s="160"/>
      <c r="AC28" s="160"/>
      <c r="AD28" s="160"/>
      <c r="AE28" s="160"/>
      <c r="AF28" s="160"/>
      <c r="AG28" s="160"/>
      <c r="AH28" s="160"/>
      <c r="AI28" s="160"/>
      <c r="AJ28" s="160"/>
      <c r="AK28" s="160"/>
      <c r="AL28" s="160"/>
      <c r="AM28" s="161"/>
      <c r="AN28" s="161"/>
      <c r="AO28" s="161"/>
      <c r="AP28" s="162"/>
      <c r="AQ28" s="162"/>
      <c r="AR28" s="238" t="str">
        <f t="shared" si="3"/>
        <v/>
      </c>
      <c r="AS28" s="163"/>
    </row>
    <row r="29" spans="1:45" x14ac:dyDescent="0.25">
      <c r="A29" s="153"/>
      <c r="B29" s="262" t="s">
        <v>1935</v>
      </c>
      <c r="C29" s="67"/>
      <c r="D29" s="155" t="str">
        <f>IF(C29&lt;&gt;"",VLOOKUP('PAM Template'!C29,'Validation Page'!$G$7:$I$97,2,FALSE),"")</f>
        <v/>
      </c>
      <c r="E29" s="155" t="str">
        <f>IF(C29&lt;&gt;"",VLOOKUP('PAM Template'!C29,'Validation Page'!$G$7:$I$97,3,FALSE),"")</f>
        <v/>
      </c>
      <c r="F29" s="67"/>
      <c r="G29" s="155" t="str">
        <f>IF(F29&lt;&gt;"",VLOOKUP('PAM Template'!F29,'Validation Page'!$N$7:$O$31,2,FALSE),"")</f>
        <v/>
      </c>
      <c r="H29" s="67"/>
      <c r="I29" s="156" t="str">
        <f>IF(AND(F29 &lt;&gt; "",H29&lt;&gt;""),VLOOKUP(G29&amp;H29,'Validation Page'!$R$7:$W$157,2,FALSE),"")</f>
        <v/>
      </c>
      <c r="J29" s="155" t="str">
        <f>IF(AND(F29 &lt;&gt; "",H29&lt;&gt;""),VLOOKUP(G29&amp;H29,'Validation Page'!$R$7:$W$157,4,FALSE),"")</f>
        <v/>
      </c>
      <c r="K29" s="155" t="str">
        <f>IF(AND(F29 &lt;&gt; "",H29&lt;&gt;""),VLOOKUP(G29&amp;H29,'Validation Page'!$R$7:$W$157,6,FALSE),"")</f>
        <v/>
      </c>
      <c r="L29" s="186"/>
      <c r="M29" s="187" t="str">
        <f>IF(L29&lt;&gt;"",VLOOKUP(L29,'Validation Page'!$J$7:$L$275,2,FALSE),"")</f>
        <v/>
      </c>
      <c r="N29" s="187" t="str">
        <f>IF(L29&lt;&gt;"",VLOOKUP(L29,'Validation Page'!$J$7:$L$275,3,FALSE),"")</f>
        <v/>
      </c>
      <c r="O29" s="186"/>
      <c r="P29" s="67"/>
      <c r="Q29" s="67"/>
      <c r="R29" s="157"/>
      <c r="S29" s="158"/>
      <c r="T29" s="149" t="str">
        <f t="shared" si="0"/>
        <v/>
      </c>
      <c r="U29" s="158"/>
      <c r="V29" s="159"/>
      <c r="W29" s="149" t="str">
        <f t="shared" si="1"/>
        <v/>
      </c>
      <c r="X29" s="149" t="str">
        <f t="shared" si="2"/>
        <v/>
      </c>
      <c r="Y29" s="67"/>
      <c r="Z29" s="67"/>
      <c r="AA29" s="160"/>
      <c r="AB29" s="160"/>
      <c r="AC29" s="160"/>
      <c r="AD29" s="160"/>
      <c r="AE29" s="160"/>
      <c r="AF29" s="160"/>
      <c r="AG29" s="160"/>
      <c r="AH29" s="160"/>
      <c r="AI29" s="160"/>
      <c r="AJ29" s="160"/>
      <c r="AK29" s="160"/>
      <c r="AL29" s="160"/>
      <c r="AM29" s="161"/>
      <c r="AN29" s="161"/>
      <c r="AO29" s="161"/>
      <c r="AP29" s="162"/>
      <c r="AQ29" s="162"/>
      <c r="AR29" s="238" t="str">
        <f t="shared" si="3"/>
        <v/>
      </c>
      <c r="AS29" s="163"/>
    </row>
    <row r="30" spans="1:45" x14ac:dyDescent="0.25">
      <c r="A30" s="153"/>
      <c r="B30" s="262" t="s">
        <v>1935</v>
      </c>
      <c r="C30" s="67"/>
      <c r="D30" s="155" t="str">
        <f>IF(C30&lt;&gt;"",VLOOKUP('PAM Template'!C30,'Validation Page'!$G$7:$I$97,2,FALSE),"")</f>
        <v/>
      </c>
      <c r="E30" s="155" t="str">
        <f>IF(C30&lt;&gt;"",VLOOKUP('PAM Template'!C30,'Validation Page'!$G$7:$I$97,3,FALSE),"")</f>
        <v/>
      </c>
      <c r="F30" s="67"/>
      <c r="G30" s="155" t="str">
        <f>IF(F30&lt;&gt;"",VLOOKUP('PAM Template'!F30,'Validation Page'!$N$7:$O$31,2,FALSE),"")</f>
        <v/>
      </c>
      <c r="H30" s="67"/>
      <c r="I30" s="156" t="str">
        <f>IF(AND(F30 &lt;&gt; "",H30&lt;&gt;""),VLOOKUP(G30&amp;H30,'Validation Page'!$R$7:$W$157,2,FALSE),"")</f>
        <v/>
      </c>
      <c r="J30" s="155" t="str">
        <f>IF(AND(F30 &lt;&gt; "",H30&lt;&gt;""),VLOOKUP(G30&amp;H30,'Validation Page'!$R$7:$W$157,4,FALSE),"")</f>
        <v/>
      </c>
      <c r="K30" s="155" t="str">
        <f>IF(AND(F30 &lt;&gt; "",H30&lt;&gt;""),VLOOKUP(G30&amp;H30,'Validation Page'!$R$7:$W$157,6,FALSE),"")</f>
        <v/>
      </c>
      <c r="L30" s="186"/>
      <c r="M30" s="187" t="str">
        <f>IF(L30&lt;&gt;"",VLOOKUP(L30,'Validation Page'!$J$7:$L$275,2,FALSE),"")</f>
        <v/>
      </c>
      <c r="N30" s="187" t="str">
        <f>IF(L30&lt;&gt;"",VLOOKUP(L30,'Validation Page'!$J$7:$L$275,3,FALSE),"")</f>
        <v/>
      </c>
      <c r="O30" s="186"/>
      <c r="P30" s="67"/>
      <c r="Q30" s="67"/>
      <c r="R30" s="157"/>
      <c r="S30" s="158"/>
      <c r="T30" s="149" t="str">
        <f t="shared" si="0"/>
        <v/>
      </c>
      <c r="U30" s="158"/>
      <c r="V30" s="159"/>
      <c r="W30" s="149" t="str">
        <f t="shared" si="1"/>
        <v/>
      </c>
      <c r="X30" s="149" t="str">
        <f t="shared" si="2"/>
        <v/>
      </c>
      <c r="Y30" s="67"/>
      <c r="Z30" s="67"/>
      <c r="AA30" s="160"/>
      <c r="AB30" s="160"/>
      <c r="AC30" s="160"/>
      <c r="AD30" s="160"/>
      <c r="AE30" s="160"/>
      <c r="AF30" s="160"/>
      <c r="AG30" s="160"/>
      <c r="AH30" s="160"/>
      <c r="AI30" s="160"/>
      <c r="AJ30" s="160"/>
      <c r="AK30" s="160"/>
      <c r="AL30" s="160"/>
      <c r="AM30" s="161"/>
      <c r="AN30" s="161"/>
      <c r="AO30" s="161"/>
      <c r="AP30" s="162"/>
      <c r="AQ30" s="162"/>
      <c r="AR30" s="238" t="str">
        <f t="shared" si="3"/>
        <v/>
      </c>
      <c r="AS30" s="163"/>
    </row>
    <row r="31" spans="1:45" x14ac:dyDescent="0.25">
      <c r="A31" s="153"/>
      <c r="B31" s="262" t="s">
        <v>1935</v>
      </c>
      <c r="C31" s="67"/>
      <c r="D31" s="155" t="str">
        <f>IF(C31&lt;&gt;"",VLOOKUP('PAM Template'!C31,'Validation Page'!$G$7:$I$97,2,FALSE),"")</f>
        <v/>
      </c>
      <c r="E31" s="155" t="str">
        <f>IF(C31&lt;&gt;"",VLOOKUP('PAM Template'!C31,'Validation Page'!$G$7:$I$97,3,FALSE),"")</f>
        <v/>
      </c>
      <c r="F31" s="67"/>
      <c r="G31" s="155" t="str">
        <f>IF(F31&lt;&gt;"",VLOOKUP('PAM Template'!F31,'Validation Page'!$N$7:$O$31,2,FALSE),"")</f>
        <v/>
      </c>
      <c r="H31" s="67"/>
      <c r="I31" s="156" t="str">
        <f>IF(AND(F31 &lt;&gt; "",H31&lt;&gt;""),VLOOKUP(G31&amp;H31,'Validation Page'!$R$7:$W$157,2,FALSE),"")</f>
        <v/>
      </c>
      <c r="J31" s="155" t="str">
        <f>IF(AND(F31 &lt;&gt; "",H31&lt;&gt;""),VLOOKUP(G31&amp;H31,'Validation Page'!$R$7:$W$157,4,FALSE),"")</f>
        <v/>
      </c>
      <c r="K31" s="155" t="str">
        <f>IF(AND(F31 &lt;&gt; "",H31&lt;&gt;""),VLOOKUP(G31&amp;H31,'Validation Page'!$R$7:$W$157,6,FALSE),"")</f>
        <v/>
      </c>
      <c r="L31" s="186"/>
      <c r="M31" s="187" t="str">
        <f>IF(L31&lt;&gt;"",VLOOKUP(L31,'Validation Page'!$J$7:$L$275,2,FALSE),"")</f>
        <v/>
      </c>
      <c r="N31" s="187" t="str">
        <f>IF(L31&lt;&gt;"",VLOOKUP(L31,'Validation Page'!$J$7:$L$275,3,FALSE),"")</f>
        <v/>
      </c>
      <c r="O31" s="186"/>
      <c r="P31" s="67"/>
      <c r="Q31" s="67"/>
      <c r="R31" s="157"/>
      <c r="S31" s="158"/>
      <c r="T31" s="149" t="str">
        <f t="shared" si="0"/>
        <v/>
      </c>
      <c r="U31" s="158"/>
      <c r="V31" s="159"/>
      <c r="W31" s="149" t="str">
        <f t="shared" si="1"/>
        <v/>
      </c>
      <c r="X31" s="149" t="str">
        <f t="shared" si="2"/>
        <v/>
      </c>
      <c r="Y31" s="67"/>
      <c r="Z31" s="67"/>
      <c r="AA31" s="160"/>
      <c r="AB31" s="160"/>
      <c r="AC31" s="160"/>
      <c r="AD31" s="160"/>
      <c r="AE31" s="160"/>
      <c r="AF31" s="160"/>
      <c r="AG31" s="160"/>
      <c r="AH31" s="160"/>
      <c r="AI31" s="160"/>
      <c r="AJ31" s="160"/>
      <c r="AK31" s="160"/>
      <c r="AL31" s="160"/>
      <c r="AM31" s="161"/>
      <c r="AN31" s="161"/>
      <c r="AO31" s="161"/>
      <c r="AP31" s="162"/>
      <c r="AQ31" s="162"/>
      <c r="AR31" s="238" t="str">
        <f t="shared" si="3"/>
        <v/>
      </c>
      <c r="AS31" s="163"/>
    </row>
    <row r="32" spans="1:45" x14ac:dyDescent="0.25">
      <c r="A32" s="153"/>
      <c r="B32" s="262" t="s">
        <v>1935</v>
      </c>
      <c r="C32" s="67"/>
      <c r="D32" s="155" t="str">
        <f>IF(C32&lt;&gt;"",VLOOKUP('PAM Template'!C32,'Validation Page'!$G$7:$I$97,2,FALSE),"")</f>
        <v/>
      </c>
      <c r="E32" s="155" t="str">
        <f>IF(C32&lt;&gt;"",VLOOKUP('PAM Template'!C32,'Validation Page'!$G$7:$I$97,3,FALSE),"")</f>
        <v/>
      </c>
      <c r="F32" s="67"/>
      <c r="G32" s="155" t="str">
        <f>IF(F32&lt;&gt;"",VLOOKUP('PAM Template'!F32,'Validation Page'!$N$7:$O$31,2,FALSE),"")</f>
        <v/>
      </c>
      <c r="H32" s="67"/>
      <c r="I32" s="156" t="str">
        <f>IF(AND(F32 &lt;&gt; "",H32&lt;&gt;""),VLOOKUP(G32&amp;H32,'Validation Page'!$R$7:$W$157,2,FALSE),"")</f>
        <v/>
      </c>
      <c r="J32" s="155" t="str">
        <f>IF(AND(F32 &lt;&gt; "",H32&lt;&gt;""),VLOOKUP(G32&amp;H32,'Validation Page'!$R$7:$W$157,4,FALSE),"")</f>
        <v/>
      </c>
      <c r="K32" s="155" t="str">
        <f>IF(AND(F32 &lt;&gt; "",H32&lt;&gt;""),VLOOKUP(G32&amp;H32,'Validation Page'!$R$7:$W$157,6,FALSE),"")</f>
        <v/>
      </c>
      <c r="L32" s="186"/>
      <c r="M32" s="187" t="str">
        <f>IF(L32&lt;&gt;"",VLOOKUP(L32,'Validation Page'!$J$7:$L$275,2,FALSE),"")</f>
        <v/>
      </c>
      <c r="N32" s="187" t="str">
        <f>IF(L32&lt;&gt;"",VLOOKUP(L32,'Validation Page'!$J$7:$L$275,3,FALSE),"")</f>
        <v/>
      </c>
      <c r="O32" s="186"/>
      <c r="P32" s="67"/>
      <c r="Q32" s="67"/>
      <c r="R32" s="157"/>
      <c r="S32" s="158"/>
      <c r="T32" s="149" t="str">
        <f t="shared" si="0"/>
        <v/>
      </c>
      <c r="U32" s="158"/>
      <c r="V32" s="159"/>
      <c r="W32" s="149" t="str">
        <f t="shared" si="1"/>
        <v/>
      </c>
      <c r="X32" s="149" t="str">
        <f t="shared" si="2"/>
        <v/>
      </c>
      <c r="Y32" s="67"/>
      <c r="Z32" s="67"/>
      <c r="AA32" s="160"/>
      <c r="AB32" s="160"/>
      <c r="AC32" s="160"/>
      <c r="AD32" s="160"/>
      <c r="AE32" s="160"/>
      <c r="AF32" s="160"/>
      <c r="AG32" s="160"/>
      <c r="AH32" s="160"/>
      <c r="AI32" s="160"/>
      <c r="AJ32" s="160"/>
      <c r="AK32" s="160"/>
      <c r="AL32" s="160"/>
      <c r="AM32" s="161"/>
      <c r="AN32" s="161"/>
      <c r="AO32" s="161"/>
      <c r="AP32" s="162"/>
      <c r="AQ32" s="162"/>
      <c r="AR32" s="238" t="str">
        <f t="shared" si="3"/>
        <v/>
      </c>
      <c r="AS32" s="163"/>
    </row>
    <row r="33" spans="1:45" x14ac:dyDescent="0.25">
      <c r="A33" s="153"/>
      <c r="B33" s="262" t="s">
        <v>1935</v>
      </c>
      <c r="C33" s="67"/>
      <c r="D33" s="155" t="str">
        <f>IF(C33&lt;&gt;"",VLOOKUP('PAM Template'!C33,'Validation Page'!$G$7:$I$97,2,FALSE),"")</f>
        <v/>
      </c>
      <c r="E33" s="155" t="str">
        <f>IF(C33&lt;&gt;"",VLOOKUP('PAM Template'!C33,'Validation Page'!$G$7:$I$97,3,FALSE),"")</f>
        <v/>
      </c>
      <c r="F33" s="67"/>
      <c r="G33" s="155" t="str">
        <f>IF(F33&lt;&gt;"",VLOOKUP('PAM Template'!F33,'Validation Page'!$N$7:$O$31,2,FALSE),"")</f>
        <v/>
      </c>
      <c r="H33" s="67"/>
      <c r="I33" s="156" t="str">
        <f>IF(AND(F33 &lt;&gt; "",H33&lt;&gt;""),VLOOKUP(G33&amp;H33,'Validation Page'!$R$7:$W$157,2,FALSE),"")</f>
        <v/>
      </c>
      <c r="J33" s="155" t="str">
        <f>IF(AND(F33 &lt;&gt; "",H33&lt;&gt;""),VLOOKUP(G33&amp;H33,'Validation Page'!$R$7:$W$157,4,FALSE),"")</f>
        <v/>
      </c>
      <c r="K33" s="155" t="str">
        <f>IF(AND(F33 &lt;&gt; "",H33&lt;&gt;""),VLOOKUP(G33&amp;H33,'Validation Page'!$R$7:$W$157,6,FALSE),"")</f>
        <v/>
      </c>
      <c r="L33" s="186"/>
      <c r="M33" s="187" t="str">
        <f>IF(L33&lt;&gt;"",VLOOKUP(L33,'Validation Page'!$J$7:$L$275,2,FALSE),"")</f>
        <v/>
      </c>
      <c r="N33" s="187" t="str">
        <f>IF(L33&lt;&gt;"",VLOOKUP(L33,'Validation Page'!$J$7:$L$275,3,FALSE),"")</f>
        <v/>
      </c>
      <c r="O33" s="186"/>
      <c r="P33" s="67"/>
      <c r="Q33" s="67"/>
      <c r="R33" s="157"/>
      <c r="S33" s="158"/>
      <c r="T33" s="149" t="str">
        <f t="shared" si="0"/>
        <v/>
      </c>
      <c r="U33" s="158"/>
      <c r="V33" s="159"/>
      <c r="W33" s="149" t="str">
        <f t="shared" si="1"/>
        <v/>
      </c>
      <c r="X33" s="149" t="str">
        <f t="shared" si="2"/>
        <v/>
      </c>
      <c r="Y33" s="67"/>
      <c r="Z33" s="67"/>
      <c r="AA33" s="160"/>
      <c r="AB33" s="160"/>
      <c r="AC33" s="160"/>
      <c r="AD33" s="160"/>
      <c r="AE33" s="160"/>
      <c r="AF33" s="160"/>
      <c r="AG33" s="160"/>
      <c r="AH33" s="160"/>
      <c r="AI33" s="160"/>
      <c r="AJ33" s="160"/>
      <c r="AK33" s="160"/>
      <c r="AL33" s="160"/>
      <c r="AM33" s="161"/>
      <c r="AN33" s="161"/>
      <c r="AO33" s="161"/>
      <c r="AP33" s="162"/>
      <c r="AQ33" s="162"/>
      <c r="AR33" s="238" t="str">
        <f t="shared" si="3"/>
        <v/>
      </c>
      <c r="AS33" s="163"/>
    </row>
    <row r="34" spans="1:45" x14ac:dyDescent="0.25">
      <c r="A34" s="153"/>
      <c r="B34" s="262" t="s">
        <v>1935</v>
      </c>
      <c r="C34" s="67"/>
      <c r="D34" s="155" t="str">
        <f>IF(C34&lt;&gt;"",VLOOKUP('PAM Template'!C34,'Validation Page'!$G$7:$I$97,2,FALSE),"")</f>
        <v/>
      </c>
      <c r="E34" s="155" t="str">
        <f>IF(C34&lt;&gt;"",VLOOKUP('PAM Template'!C34,'Validation Page'!$G$7:$I$97,3,FALSE),"")</f>
        <v/>
      </c>
      <c r="F34" s="67"/>
      <c r="G34" s="155" t="str">
        <f>IF(F34&lt;&gt;"",VLOOKUP('PAM Template'!F34,'Validation Page'!$N$7:$O$31,2,FALSE),"")</f>
        <v/>
      </c>
      <c r="H34" s="67"/>
      <c r="I34" s="156" t="str">
        <f>IF(AND(F34 &lt;&gt; "",H34&lt;&gt;""),VLOOKUP(G34&amp;H34,'Validation Page'!$R$7:$W$157,2,FALSE),"")</f>
        <v/>
      </c>
      <c r="J34" s="155" t="str">
        <f>IF(AND(F34 &lt;&gt; "",H34&lt;&gt;""),VLOOKUP(G34&amp;H34,'Validation Page'!$R$7:$W$157,4,FALSE),"")</f>
        <v/>
      </c>
      <c r="K34" s="155" t="str">
        <f>IF(AND(F34 &lt;&gt; "",H34&lt;&gt;""),VLOOKUP(G34&amp;H34,'Validation Page'!$R$7:$W$157,6,FALSE),"")</f>
        <v/>
      </c>
      <c r="L34" s="186"/>
      <c r="M34" s="187" t="str">
        <f>IF(L34&lt;&gt;"",VLOOKUP(L34,'Validation Page'!$J$7:$L$275,2,FALSE),"")</f>
        <v/>
      </c>
      <c r="N34" s="187" t="str">
        <f>IF(L34&lt;&gt;"",VLOOKUP(L34,'Validation Page'!$J$7:$L$275,3,FALSE),"")</f>
        <v/>
      </c>
      <c r="O34" s="186"/>
      <c r="P34" s="67"/>
      <c r="Q34" s="67"/>
      <c r="R34" s="157"/>
      <c r="S34" s="158"/>
      <c r="T34" s="149" t="str">
        <f t="shared" si="0"/>
        <v/>
      </c>
      <c r="U34" s="158"/>
      <c r="V34" s="159"/>
      <c r="W34" s="149" t="str">
        <f t="shared" si="1"/>
        <v/>
      </c>
      <c r="X34" s="149" t="str">
        <f t="shared" si="2"/>
        <v/>
      </c>
      <c r="Y34" s="67"/>
      <c r="Z34" s="67"/>
      <c r="AA34" s="160"/>
      <c r="AB34" s="160"/>
      <c r="AC34" s="160"/>
      <c r="AD34" s="160"/>
      <c r="AE34" s="160"/>
      <c r="AF34" s="160"/>
      <c r="AG34" s="160"/>
      <c r="AH34" s="160"/>
      <c r="AI34" s="160"/>
      <c r="AJ34" s="160"/>
      <c r="AK34" s="160"/>
      <c r="AL34" s="160"/>
      <c r="AM34" s="161"/>
      <c r="AN34" s="161"/>
      <c r="AO34" s="161"/>
      <c r="AP34" s="162"/>
      <c r="AQ34" s="162"/>
      <c r="AR34" s="238" t="str">
        <f t="shared" si="3"/>
        <v/>
      </c>
      <c r="AS34" s="163"/>
    </row>
    <row r="35" spans="1:45" x14ac:dyDescent="0.25">
      <c r="A35" s="153"/>
      <c r="B35" s="262" t="s">
        <v>1935</v>
      </c>
      <c r="C35" s="67"/>
      <c r="D35" s="155" t="str">
        <f>IF(C35&lt;&gt;"",VLOOKUP('PAM Template'!C35,'Validation Page'!$G$7:$I$97,2,FALSE),"")</f>
        <v/>
      </c>
      <c r="E35" s="155" t="str">
        <f>IF(C35&lt;&gt;"",VLOOKUP('PAM Template'!C35,'Validation Page'!$G$7:$I$97,3,FALSE),"")</f>
        <v/>
      </c>
      <c r="F35" s="67"/>
      <c r="G35" s="155" t="str">
        <f>IF(F35&lt;&gt;"",VLOOKUP('PAM Template'!F35,'Validation Page'!$N$7:$O$31,2,FALSE),"")</f>
        <v/>
      </c>
      <c r="H35" s="67"/>
      <c r="I35" s="156" t="str">
        <f>IF(AND(F35 &lt;&gt; "",H35&lt;&gt;""),VLOOKUP(G35&amp;H35,'Validation Page'!$R$7:$W$157,2,FALSE),"")</f>
        <v/>
      </c>
      <c r="J35" s="155" t="str">
        <f>IF(AND(F35 &lt;&gt; "",H35&lt;&gt;""),VLOOKUP(G35&amp;H35,'Validation Page'!$R$7:$W$157,4,FALSE),"")</f>
        <v/>
      </c>
      <c r="K35" s="155" t="str">
        <f>IF(AND(F35 &lt;&gt; "",H35&lt;&gt;""),VLOOKUP(G35&amp;H35,'Validation Page'!$R$7:$W$157,6,FALSE),"")</f>
        <v/>
      </c>
      <c r="L35" s="186"/>
      <c r="M35" s="187" t="str">
        <f>IF(L35&lt;&gt;"",VLOOKUP(L35,'Validation Page'!$J$7:$L$275,2,FALSE),"")</f>
        <v/>
      </c>
      <c r="N35" s="187" t="str">
        <f>IF(L35&lt;&gt;"",VLOOKUP(L35,'Validation Page'!$J$7:$L$275,3,FALSE),"")</f>
        <v/>
      </c>
      <c r="O35" s="186"/>
      <c r="P35" s="67"/>
      <c r="Q35" s="67"/>
      <c r="R35" s="157"/>
      <c r="S35" s="158"/>
      <c r="T35" s="149" t="str">
        <f t="shared" si="0"/>
        <v/>
      </c>
      <c r="U35" s="158"/>
      <c r="V35" s="159"/>
      <c r="W35" s="149" t="str">
        <f t="shared" si="1"/>
        <v/>
      </c>
      <c r="X35" s="149" t="str">
        <f t="shared" si="2"/>
        <v/>
      </c>
      <c r="Y35" s="67"/>
      <c r="Z35" s="67"/>
      <c r="AA35" s="160"/>
      <c r="AB35" s="160"/>
      <c r="AC35" s="160"/>
      <c r="AD35" s="160"/>
      <c r="AE35" s="160"/>
      <c r="AF35" s="160"/>
      <c r="AG35" s="160"/>
      <c r="AH35" s="160"/>
      <c r="AI35" s="160"/>
      <c r="AJ35" s="160"/>
      <c r="AK35" s="160"/>
      <c r="AL35" s="160"/>
      <c r="AM35" s="161"/>
      <c r="AN35" s="161"/>
      <c r="AO35" s="161"/>
      <c r="AP35" s="162"/>
      <c r="AQ35" s="162"/>
      <c r="AR35" s="238" t="str">
        <f t="shared" si="3"/>
        <v/>
      </c>
      <c r="AS35" s="163"/>
    </row>
    <row r="36" spans="1:45" x14ac:dyDescent="0.25">
      <c r="A36" s="153"/>
      <c r="B36" s="262" t="s">
        <v>1935</v>
      </c>
      <c r="C36" s="67"/>
      <c r="D36" s="155" t="str">
        <f>IF(C36&lt;&gt;"",VLOOKUP('PAM Template'!C36,'Validation Page'!$G$7:$I$97,2,FALSE),"")</f>
        <v/>
      </c>
      <c r="E36" s="155" t="str">
        <f>IF(C36&lt;&gt;"",VLOOKUP('PAM Template'!C36,'Validation Page'!$G$7:$I$97,3,FALSE),"")</f>
        <v/>
      </c>
      <c r="F36" s="67"/>
      <c r="G36" s="155" t="str">
        <f>IF(F36&lt;&gt;"",VLOOKUP('PAM Template'!F36,'Validation Page'!$N$7:$O$31,2,FALSE),"")</f>
        <v/>
      </c>
      <c r="H36" s="67"/>
      <c r="I36" s="156" t="str">
        <f>IF(AND(F36 &lt;&gt; "",H36&lt;&gt;""),VLOOKUP(G36&amp;H36,'Validation Page'!$R$7:$W$157,2,FALSE),"")</f>
        <v/>
      </c>
      <c r="J36" s="155" t="str">
        <f>IF(AND(F36 &lt;&gt; "",H36&lt;&gt;""),VLOOKUP(G36&amp;H36,'Validation Page'!$R$7:$W$157,4,FALSE),"")</f>
        <v/>
      </c>
      <c r="K36" s="155" t="str">
        <f>IF(AND(F36 &lt;&gt; "",H36&lt;&gt;""),VLOOKUP(G36&amp;H36,'Validation Page'!$R$7:$W$157,6,FALSE),"")</f>
        <v/>
      </c>
      <c r="L36" s="186"/>
      <c r="M36" s="187" t="str">
        <f>IF(L36&lt;&gt;"",VLOOKUP(L36,'Validation Page'!$J$7:$L$275,2,FALSE),"")</f>
        <v/>
      </c>
      <c r="N36" s="187" t="str">
        <f>IF(L36&lt;&gt;"",VLOOKUP(L36,'Validation Page'!$J$7:$L$275,3,FALSE),"")</f>
        <v/>
      </c>
      <c r="O36" s="186"/>
      <c r="P36" s="67"/>
      <c r="Q36" s="67"/>
      <c r="R36" s="157"/>
      <c r="S36" s="158"/>
      <c r="T36" s="149" t="str">
        <f t="shared" si="0"/>
        <v/>
      </c>
      <c r="U36" s="158"/>
      <c r="V36" s="159"/>
      <c r="W36" s="149" t="str">
        <f t="shared" si="1"/>
        <v/>
      </c>
      <c r="X36" s="149" t="str">
        <f t="shared" si="2"/>
        <v/>
      </c>
      <c r="Y36" s="67"/>
      <c r="Z36" s="67"/>
      <c r="AA36" s="160"/>
      <c r="AB36" s="160"/>
      <c r="AC36" s="160"/>
      <c r="AD36" s="160"/>
      <c r="AE36" s="160"/>
      <c r="AF36" s="160"/>
      <c r="AG36" s="160"/>
      <c r="AH36" s="160"/>
      <c r="AI36" s="160"/>
      <c r="AJ36" s="160"/>
      <c r="AK36" s="160"/>
      <c r="AL36" s="160"/>
      <c r="AM36" s="161"/>
      <c r="AN36" s="161"/>
      <c r="AO36" s="161"/>
      <c r="AP36" s="162"/>
      <c r="AQ36" s="162"/>
      <c r="AR36" s="238" t="str">
        <f t="shared" si="3"/>
        <v/>
      </c>
      <c r="AS36" s="163"/>
    </row>
    <row r="37" spans="1:45" x14ac:dyDescent="0.25">
      <c r="A37" s="153"/>
      <c r="B37" s="262" t="s">
        <v>1935</v>
      </c>
      <c r="C37" s="67"/>
      <c r="D37" s="155" t="str">
        <f>IF(C37&lt;&gt;"",VLOOKUP('PAM Template'!C37,'Validation Page'!$G$7:$I$97,2,FALSE),"")</f>
        <v/>
      </c>
      <c r="E37" s="155" t="str">
        <f>IF(C37&lt;&gt;"",VLOOKUP('PAM Template'!C37,'Validation Page'!$G$7:$I$97,3,FALSE),"")</f>
        <v/>
      </c>
      <c r="F37" s="67"/>
      <c r="G37" s="155" t="str">
        <f>IF(F37&lt;&gt;"",VLOOKUP('PAM Template'!F37,'Validation Page'!$N$7:$O$31,2,FALSE),"")</f>
        <v/>
      </c>
      <c r="H37" s="67"/>
      <c r="I37" s="156" t="str">
        <f>IF(AND(F37 &lt;&gt; "",H37&lt;&gt;""),VLOOKUP(G37&amp;H37,'Validation Page'!$R$7:$W$157,2,FALSE),"")</f>
        <v/>
      </c>
      <c r="J37" s="155" t="str">
        <f>IF(AND(F37 &lt;&gt; "",H37&lt;&gt;""),VLOOKUP(G37&amp;H37,'Validation Page'!$R$7:$W$157,4,FALSE),"")</f>
        <v/>
      </c>
      <c r="K37" s="155" t="str">
        <f>IF(AND(F37 &lt;&gt; "",H37&lt;&gt;""),VLOOKUP(G37&amp;H37,'Validation Page'!$R$7:$W$157,6,FALSE),"")</f>
        <v/>
      </c>
      <c r="L37" s="186"/>
      <c r="M37" s="187" t="str">
        <f>IF(L37&lt;&gt;"",VLOOKUP(L37,'Validation Page'!$J$7:$L$275,2,FALSE),"")</f>
        <v/>
      </c>
      <c r="N37" s="187" t="str">
        <f>IF(L37&lt;&gt;"",VLOOKUP(L37,'Validation Page'!$J$7:$L$275,3,FALSE),"")</f>
        <v/>
      </c>
      <c r="O37" s="186"/>
      <c r="P37" s="67"/>
      <c r="Q37" s="67"/>
      <c r="R37" s="157"/>
      <c r="S37" s="158"/>
      <c r="T37" s="149" t="str">
        <f t="shared" si="0"/>
        <v/>
      </c>
      <c r="U37" s="158"/>
      <c r="V37" s="159"/>
      <c r="W37" s="149" t="str">
        <f t="shared" si="1"/>
        <v/>
      </c>
      <c r="X37" s="149" t="str">
        <f t="shared" si="2"/>
        <v/>
      </c>
      <c r="Y37" s="67"/>
      <c r="Z37" s="67"/>
      <c r="AA37" s="160"/>
      <c r="AB37" s="160"/>
      <c r="AC37" s="160"/>
      <c r="AD37" s="160"/>
      <c r="AE37" s="160"/>
      <c r="AF37" s="160"/>
      <c r="AG37" s="160"/>
      <c r="AH37" s="160"/>
      <c r="AI37" s="160"/>
      <c r="AJ37" s="160"/>
      <c r="AK37" s="160"/>
      <c r="AL37" s="160"/>
      <c r="AM37" s="161"/>
      <c r="AN37" s="161"/>
      <c r="AO37" s="161"/>
      <c r="AP37" s="162"/>
      <c r="AQ37" s="162"/>
      <c r="AR37" s="238" t="str">
        <f t="shared" si="3"/>
        <v/>
      </c>
      <c r="AS37" s="163"/>
    </row>
    <row r="38" spans="1:45" x14ac:dyDescent="0.25">
      <c r="A38" s="153"/>
      <c r="B38" s="262" t="s">
        <v>1935</v>
      </c>
      <c r="C38" s="67"/>
      <c r="D38" s="155" t="str">
        <f>IF(C38&lt;&gt;"",VLOOKUP('PAM Template'!C38,'Validation Page'!$G$7:$I$97,2,FALSE),"")</f>
        <v/>
      </c>
      <c r="E38" s="155" t="str">
        <f>IF(C38&lt;&gt;"",VLOOKUP('PAM Template'!C38,'Validation Page'!$G$7:$I$97,3,FALSE),"")</f>
        <v/>
      </c>
      <c r="F38" s="67"/>
      <c r="G38" s="155" t="str">
        <f>IF(F38&lt;&gt;"",VLOOKUP('PAM Template'!F38,'Validation Page'!$N$7:$O$31,2,FALSE),"")</f>
        <v/>
      </c>
      <c r="H38" s="67"/>
      <c r="I38" s="156" t="str">
        <f>IF(AND(F38 &lt;&gt; "",H38&lt;&gt;""),VLOOKUP(G38&amp;H38,'Validation Page'!$R$7:$W$157,2,FALSE),"")</f>
        <v/>
      </c>
      <c r="J38" s="155" t="str">
        <f>IF(AND(F38 &lt;&gt; "",H38&lt;&gt;""),VLOOKUP(G38&amp;H38,'Validation Page'!$R$7:$W$157,4,FALSE),"")</f>
        <v/>
      </c>
      <c r="K38" s="155" t="str">
        <f>IF(AND(F38 &lt;&gt; "",H38&lt;&gt;""),VLOOKUP(G38&amp;H38,'Validation Page'!$R$7:$W$157,6,FALSE),"")</f>
        <v/>
      </c>
      <c r="L38" s="186"/>
      <c r="M38" s="187" t="str">
        <f>IF(L38&lt;&gt;"",VLOOKUP(L38,'Validation Page'!$J$7:$L$275,2,FALSE),"")</f>
        <v/>
      </c>
      <c r="N38" s="187" t="str">
        <f>IF(L38&lt;&gt;"",VLOOKUP(L38,'Validation Page'!$J$7:$L$275,3,FALSE),"")</f>
        <v/>
      </c>
      <c r="O38" s="186"/>
      <c r="P38" s="67"/>
      <c r="Q38" s="67"/>
      <c r="R38" s="157"/>
      <c r="S38" s="158"/>
      <c r="T38" s="149" t="str">
        <f t="shared" si="0"/>
        <v/>
      </c>
      <c r="U38" s="158"/>
      <c r="V38" s="159"/>
      <c r="W38" s="149" t="str">
        <f t="shared" si="1"/>
        <v/>
      </c>
      <c r="X38" s="149" t="str">
        <f t="shared" si="2"/>
        <v/>
      </c>
      <c r="Y38" s="67"/>
      <c r="Z38" s="67"/>
      <c r="AA38" s="160"/>
      <c r="AB38" s="160"/>
      <c r="AC38" s="160"/>
      <c r="AD38" s="160"/>
      <c r="AE38" s="160"/>
      <c r="AF38" s="160"/>
      <c r="AG38" s="160"/>
      <c r="AH38" s="160"/>
      <c r="AI38" s="160"/>
      <c r="AJ38" s="160"/>
      <c r="AK38" s="160"/>
      <c r="AL38" s="160"/>
      <c r="AM38" s="161"/>
      <c r="AN38" s="161"/>
      <c r="AO38" s="161"/>
      <c r="AP38" s="162"/>
      <c r="AQ38" s="162"/>
      <c r="AR38" s="238" t="str">
        <f t="shared" si="3"/>
        <v/>
      </c>
      <c r="AS38" s="163"/>
    </row>
    <row r="39" spans="1:45" x14ac:dyDescent="0.25">
      <c r="A39" s="153"/>
      <c r="B39" s="262" t="s">
        <v>1935</v>
      </c>
      <c r="C39" s="67"/>
      <c r="D39" s="155" t="str">
        <f>IF(C39&lt;&gt;"",VLOOKUP('PAM Template'!C39,'Validation Page'!$G$7:$I$97,2,FALSE),"")</f>
        <v/>
      </c>
      <c r="E39" s="155" t="str">
        <f>IF(C39&lt;&gt;"",VLOOKUP('PAM Template'!C39,'Validation Page'!$G$7:$I$97,3,FALSE),"")</f>
        <v/>
      </c>
      <c r="F39" s="67"/>
      <c r="G39" s="155" t="str">
        <f>IF(F39&lt;&gt;"",VLOOKUP('PAM Template'!F39,'Validation Page'!$N$7:$O$31,2,FALSE),"")</f>
        <v/>
      </c>
      <c r="H39" s="67"/>
      <c r="I39" s="156" t="str">
        <f>IF(AND(F39 &lt;&gt; "",H39&lt;&gt;""),VLOOKUP(G39&amp;H39,'Validation Page'!$R$7:$W$157,2,FALSE),"")</f>
        <v/>
      </c>
      <c r="J39" s="155" t="str">
        <f>IF(AND(F39 &lt;&gt; "",H39&lt;&gt;""),VLOOKUP(G39&amp;H39,'Validation Page'!$R$7:$W$157,4,FALSE),"")</f>
        <v/>
      </c>
      <c r="K39" s="155" t="str">
        <f>IF(AND(F39 &lt;&gt; "",H39&lt;&gt;""),VLOOKUP(G39&amp;H39,'Validation Page'!$R$7:$W$157,6,FALSE),"")</f>
        <v/>
      </c>
      <c r="L39" s="186"/>
      <c r="M39" s="187" t="str">
        <f>IF(L39&lt;&gt;"",VLOOKUP(L39,'Validation Page'!$J$7:$L$275,2,FALSE),"")</f>
        <v/>
      </c>
      <c r="N39" s="187" t="str">
        <f>IF(L39&lt;&gt;"",VLOOKUP(L39,'Validation Page'!$J$7:$L$275,3,FALSE),"")</f>
        <v/>
      </c>
      <c r="O39" s="186"/>
      <c r="P39" s="67"/>
      <c r="Q39" s="67"/>
      <c r="R39" s="157"/>
      <c r="S39" s="158"/>
      <c r="T39" s="149" t="str">
        <f t="shared" si="0"/>
        <v/>
      </c>
      <c r="U39" s="158"/>
      <c r="V39" s="159"/>
      <c r="W39" s="149" t="str">
        <f t="shared" si="1"/>
        <v/>
      </c>
      <c r="X39" s="149" t="str">
        <f t="shared" si="2"/>
        <v/>
      </c>
      <c r="Y39" s="67"/>
      <c r="Z39" s="67"/>
      <c r="AA39" s="160"/>
      <c r="AB39" s="160"/>
      <c r="AC39" s="160"/>
      <c r="AD39" s="160"/>
      <c r="AE39" s="160"/>
      <c r="AF39" s="160"/>
      <c r="AG39" s="160"/>
      <c r="AH39" s="160"/>
      <c r="AI39" s="160"/>
      <c r="AJ39" s="160"/>
      <c r="AK39" s="160"/>
      <c r="AL39" s="160"/>
      <c r="AM39" s="161"/>
      <c r="AN39" s="161"/>
      <c r="AO39" s="161"/>
      <c r="AP39" s="162"/>
      <c r="AQ39" s="162"/>
      <c r="AR39" s="238" t="str">
        <f t="shared" si="3"/>
        <v/>
      </c>
      <c r="AS39" s="163"/>
    </row>
    <row r="40" spans="1:45" x14ac:dyDescent="0.25">
      <c r="A40" s="153"/>
      <c r="B40" s="262" t="s">
        <v>1935</v>
      </c>
      <c r="C40" s="67"/>
      <c r="D40" s="155" t="str">
        <f>IF(C40&lt;&gt;"",VLOOKUP('PAM Template'!C40,'Validation Page'!$G$7:$I$97,2,FALSE),"")</f>
        <v/>
      </c>
      <c r="E40" s="155" t="str">
        <f>IF(C40&lt;&gt;"",VLOOKUP('PAM Template'!C40,'Validation Page'!$G$7:$I$97,3,FALSE),"")</f>
        <v/>
      </c>
      <c r="F40" s="67"/>
      <c r="G40" s="155" t="str">
        <f>IF(F40&lt;&gt;"",VLOOKUP('PAM Template'!F40,'Validation Page'!$N$7:$O$31,2,FALSE),"")</f>
        <v/>
      </c>
      <c r="H40" s="67"/>
      <c r="I40" s="156" t="str">
        <f>IF(AND(F40 &lt;&gt; "",H40&lt;&gt;""),VLOOKUP(G40&amp;H40,'Validation Page'!$R$7:$W$157,2,FALSE),"")</f>
        <v/>
      </c>
      <c r="J40" s="155" t="str">
        <f>IF(AND(F40 &lt;&gt; "",H40&lt;&gt;""),VLOOKUP(G40&amp;H40,'Validation Page'!$R$7:$W$157,4,FALSE),"")</f>
        <v/>
      </c>
      <c r="K40" s="155" t="str">
        <f>IF(AND(F40 &lt;&gt; "",H40&lt;&gt;""),VLOOKUP(G40&amp;H40,'Validation Page'!$R$7:$W$157,6,FALSE),"")</f>
        <v/>
      </c>
      <c r="L40" s="186"/>
      <c r="M40" s="187" t="str">
        <f>IF(L40&lt;&gt;"",VLOOKUP(L40,'Validation Page'!$J$7:$L$275,2,FALSE),"")</f>
        <v/>
      </c>
      <c r="N40" s="187" t="str">
        <f>IF(L40&lt;&gt;"",VLOOKUP(L40,'Validation Page'!$J$7:$L$275,3,FALSE),"")</f>
        <v/>
      </c>
      <c r="O40" s="186"/>
      <c r="P40" s="67"/>
      <c r="Q40" s="67"/>
      <c r="R40" s="157"/>
      <c r="S40" s="158"/>
      <c r="T40" s="149" t="str">
        <f t="shared" si="0"/>
        <v/>
      </c>
      <c r="U40" s="158"/>
      <c r="V40" s="159"/>
      <c r="W40" s="149" t="str">
        <f t="shared" si="1"/>
        <v/>
      </c>
      <c r="X40" s="149" t="str">
        <f t="shared" si="2"/>
        <v/>
      </c>
      <c r="Y40" s="67"/>
      <c r="Z40" s="67"/>
      <c r="AA40" s="160"/>
      <c r="AB40" s="160"/>
      <c r="AC40" s="160"/>
      <c r="AD40" s="160"/>
      <c r="AE40" s="160"/>
      <c r="AF40" s="160"/>
      <c r="AG40" s="160"/>
      <c r="AH40" s="160"/>
      <c r="AI40" s="160"/>
      <c r="AJ40" s="160"/>
      <c r="AK40" s="160"/>
      <c r="AL40" s="160"/>
      <c r="AM40" s="161"/>
      <c r="AN40" s="161"/>
      <c r="AO40" s="161"/>
      <c r="AP40" s="162"/>
      <c r="AQ40" s="162"/>
      <c r="AR40" s="238" t="str">
        <f t="shared" si="3"/>
        <v/>
      </c>
      <c r="AS40" s="163"/>
    </row>
    <row r="41" spans="1:45" ht="15" customHeight="1" x14ac:dyDescent="0.25">
      <c r="A41" s="153"/>
      <c r="B41" s="262" t="s">
        <v>1935</v>
      </c>
      <c r="C41" s="67"/>
      <c r="D41" s="155" t="str">
        <f>IF(C41&lt;&gt;"",VLOOKUP('PAM Template'!C41,'Validation Page'!$G$7:$I$97,2,FALSE),"")</f>
        <v/>
      </c>
      <c r="E41" s="155" t="str">
        <f>IF(C41&lt;&gt;"",VLOOKUP('PAM Template'!C41,'Validation Page'!$G$7:$I$97,3,FALSE),"")</f>
        <v/>
      </c>
      <c r="F41" s="68"/>
      <c r="G41" s="155" t="str">
        <f>IF(F41&lt;&gt;"",VLOOKUP('PAM Template'!F41,'Validation Page'!$N$7:$O$31,2,FALSE),"")</f>
        <v/>
      </c>
      <c r="H41" s="67"/>
      <c r="I41" s="156" t="str">
        <f>IF(AND(F41 &lt;&gt; "",H41&lt;&gt;""),VLOOKUP(G41&amp;H41,'Validation Page'!$R$7:$W$157,2,FALSE),"")</f>
        <v/>
      </c>
      <c r="J41" s="155" t="str">
        <f>IF(AND(F41 &lt;&gt; "",H41&lt;&gt;""),VLOOKUP(G41&amp;H41,'Validation Page'!$R$7:$W$157,4,FALSE),"")</f>
        <v/>
      </c>
      <c r="K41" s="155" t="str">
        <f>IF(AND(F41 &lt;&gt; "",H41&lt;&gt;""),VLOOKUP(G41&amp;H41,'Validation Page'!$R$7:$W$157,6,FALSE),"")</f>
        <v/>
      </c>
      <c r="L41" s="186"/>
      <c r="M41" s="187" t="str">
        <f>IF(L41&lt;&gt;"",VLOOKUP(L41,'Validation Page'!$J$7:$L$275,2,FALSE),"")</f>
        <v/>
      </c>
      <c r="N41" s="187" t="str">
        <f>IF(L41&lt;&gt;"",VLOOKUP(L41,'Validation Page'!$J$7:$L$275,3,FALSE),"")</f>
        <v/>
      </c>
      <c r="O41" s="186"/>
      <c r="P41" s="67"/>
      <c r="Q41" s="67"/>
      <c r="R41" s="157"/>
      <c r="S41" s="158"/>
      <c r="T41" s="149" t="str">
        <f t="shared" si="0"/>
        <v/>
      </c>
      <c r="U41" s="158"/>
      <c r="V41" s="159"/>
      <c r="W41" s="149" t="str">
        <f t="shared" si="1"/>
        <v/>
      </c>
      <c r="X41" s="149" t="str">
        <f t="shared" si="2"/>
        <v/>
      </c>
      <c r="Y41" s="67"/>
      <c r="Z41" s="67"/>
      <c r="AA41" s="160"/>
      <c r="AB41" s="160"/>
      <c r="AC41" s="160"/>
      <c r="AD41" s="160"/>
      <c r="AE41" s="160"/>
      <c r="AF41" s="160"/>
      <c r="AG41" s="160"/>
      <c r="AH41" s="160"/>
      <c r="AI41" s="160"/>
      <c r="AJ41" s="160"/>
      <c r="AK41" s="160"/>
      <c r="AL41" s="160"/>
      <c r="AM41" s="161"/>
      <c r="AN41" s="161"/>
      <c r="AO41" s="161"/>
      <c r="AP41" s="162"/>
      <c r="AQ41" s="162"/>
      <c r="AR41" s="238" t="str">
        <f t="shared" si="3"/>
        <v/>
      </c>
      <c r="AS41" s="163"/>
    </row>
    <row r="42" spans="1:45" ht="15" customHeight="1" x14ac:dyDescent="0.25">
      <c r="A42" s="153"/>
      <c r="B42" s="262" t="s">
        <v>1935</v>
      </c>
      <c r="C42" s="67"/>
      <c r="D42" s="155" t="str">
        <f>IF(C42&lt;&gt;"",VLOOKUP('PAM Template'!C42,'Validation Page'!$G$7:$I$97,2,FALSE),"")</f>
        <v/>
      </c>
      <c r="E42" s="155" t="str">
        <f>IF(C42&lt;&gt;"",VLOOKUP('PAM Template'!C42,'Validation Page'!$G$7:$I$97,3,FALSE),"")</f>
        <v/>
      </c>
      <c r="F42" s="68"/>
      <c r="G42" s="155" t="str">
        <f>IF(F42&lt;&gt;"",VLOOKUP('PAM Template'!F42,'Validation Page'!$N$7:$O$31,2,FALSE),"")</f>
        <v/>
      </c>
      <c r="H42" s="67"/>
      <c r="I42" s="156" t="str">
        <f>IF(AND(F42 &lt;&gt; "",H42&lt;&gt;""),VLOOKUP(G42&amp;H42,'Validation Page'!$R$7:$W$157,2,FALSE),"")</f>
        <v/>
      </c>
      <c r="J42" s="155" t="str">
        <f>IF(AND(F42 &lt;&gt; "",H42&lt;&gt;""),VLOOKUP(G42&amp;H42,'Validation Page'!$R$7:$W$157,4,FALSE),"")</f>
        <v/>
      </c>
      <c r="K42" s="155" t="str">
        <f>IF(AND(F42 &lt;&gt; "",H42&lt;&gt;""),VLOOKUP(G42&amp;H42,'Validation Page'!$R$7:$W$157,6,FALSE),"")</f>
        <v/>
      </c>
      <c r="L42" s="186"/>
      <c r="M42" s="187" t="str">
        <f>IF(L42&lt;&gt;"",VLOOKUP(L42,'Validation Page'!$J$7:$L$275,2,FALSE),"")</f>
        <v/>
      </c>
      <c r="N42" s="187" t="str">
        <f>IF(L42&lt;&gt;"",VLOOKUP(L42,'Validation Page'!$J$7:$L$275,3,FALSE),"")</f>
        <v/>
      </c>
      <c r="O42" s="186"/>
      <c r="P42" s="67"/>
      <c r="Q42" s="67"/>
      <c r="R42" s="157"/>
      <c r="S42" s="158"/>
      <c r="T42" s="149" t="str">
        <f t="shared" si="0"/>
        <v/>
      </c>
      <c r="U42" s="158"/>
      <c r="V42" s="159"/>
      <c r="W42" s="149" t="str">
        <f t="shared" si="1"/>
        <v/>
      </c>
      <c r="X42" s="149" t="str">
        <f t="shared" si="2"/>
        <v/>
      </c>
      <c r="Y42" s="67"/>
      <c r="Z42" s="67"/>
      <c r="AA42" s="160"/>
      <c r="AB42" s="160"/>
      <c r="AC42" s="160"/>
      <c r="AD42" s="160"/>
      <c r="AE42" s="160"/>
      <c r="AF42" s="160"/>
      <c r="AG42" s="160"/>
      <c r="AH42" s="160"/>
      <c r="AI42" s="160"/>
      <c r="AJ42" s="160"/>
      <c r="AK42" s="160"/>
      <c r="AL42" s="160"/>
      <c r="AM42" s="161"/>
      <c r="AN42" s="161"/>
      <c r="AO42" s="161"/>
      <c r="AP42" s="162"/>
      <c r="AQ42" s="162"/>
      <c r="AR42" s="238" t="str">
        <f t="shared" si="3"/>
        <v/>
      </c>
      <c r="AS42" s="163"/>
    </row>
    <row r="43" spans="1:45" ht="15" customHeight="1" x14ac:dyDescent="0.25">
      <c r="A43" s="153"/>
      <c r="B43" s="262" t="s">
        <v>1935</v>
      </c>
      <c r="C43" s="67"/>
      <c r="D43" s="155" t="str">
        <f>IF(C43&lt;&gt;"",VLOOKUP('PAM Template'!C43,'Validation Page'!$G$7:$I$97,2,FALSE),"")</f>
        <v/>
      </c>
      <c r="E43" s="155" t="str">
        <f>IF(C43&lt;&gt;"",VLOOKUP('PAM Template'!C43,'Validation Page'!$G$7:$I$97,3,FALSE),"")</f>
        <v/>
      </c>
      <c r="F43" s="68"/>
      <c r="G43" s="155" t="str">
        <f>IF(F43&lt;&gt;"",VLOOKUP('PAM Template'!F43,'Validation Page'!$N$7:$O$31,2,FALSE),"")</f>
        <v/>
      </c>
      <c r="H43" s="67"/>
      <c r="I43" s="156" t="str">
        <f>IF(AND(F43 &lt;&gt; "",H43&lt;&gt;""),VLOOKUP(G43&amp;H43,'Validation Page'!$R$7:$W$157,2,FALSE),"")</f>
        <v/>
      </c>
      <c r="J43" s="155" t="str">
        <f>IF(AND(F43 &lt;&gt; "",H43&lt;&gt;""),VLOOKUP(G43&amp;H43,'Validation Page'!$R$7:$W$157,4,FALSE),"")</f>
        <v/>
      </c>
      <c r="K43" s="155" t="str">
        <f>IF(AND(F43 &lt;&gt; "",H43&lt;&gt;""),VLOOKUP(G43&amp;H43,'Validation Page'!$R$7:$W$157,6,FALSE),"")</f>
        <v/>
      </c>
      <c r="L43" s="186"/>
      <c r="M43" s="187" t="str">
        <f>IF(L43&lt;&gt;"",VLOOKUP(L43,'Validation Page'!$J$7:$L$275,2,FALSE),"")</f>
        <v/>
      </c>
      <c r="N43" s="187" t="str">
        <f>IF(L43&lt;&gt;"",VLOOKUP(L43,'Validation Page'!$J$7:$L$275,3,FALSE),"")</f>
        <v/>
      </c>
      <c r="O43" s="186"/>
      <c r="P43" s="67"/>
      <c r="Q43" s="67"/>
      <c r="R43" s="157"/>
      <c r="S43" s="158"/>
      <c r="T43" s="149" t="str">
        <f t="shared" si="0"/>
        <v/>
      </c>
      <c r="U43" s="158"/>
      <c r="V43" s="159"/>
      <c r="W43" s="149" t="str">
        <f t="shared" si="1"/>
        <v/>
      </c>
      <c r="X43" s="149" t="str">
        <f t="shared" si="2"/>
        <v/>
      </c>
      <c r="Y43" s="67"/>
      <c r="Z43" s="67"/>
      <c r="AA43" s="160"/>
      <c r="AB43" s="160"/>
      <c r="AC43" s="160"/>
      <c r="AD43" s="160"/>
      <c r="AE43" s="160"/>
      <c r="AF43" s="160"/>
      <c r="AG43" s="160"/>
      <c r="AH43" s="160"/>
      <c r="AI43" s="160"/>
      <c r="AJ43" s="160"/>
      <c r="AK43" s="160"/>
      <c r="AL43" s="160"/>
      <c r="AM43" s="161"/>
      <c r="AN43" s="161"/>
      <c r="AO43" s="161"/>
      <c r="AP43" s="162"/>
      <c r="AQ43" s="162"/>
      <c r="AR43" s="238" t="str">
        <f t="shared" si="3"/>
        <v/>
      </c>
      <c r="AS43" s="163"/>
    </row>
    <row r="44" spans="1:45" x14ac:dyDescent="0.25">
      <c r="A44" s="153"/>
      <c r="B44" s="262" t="s">
        <v>1935</v>
      </c>
      <c r="C44" s="67"/>
      <c r="D44" s="155" t="str">
        <f>IF(C44&lt;&gt;"",VLOOKUP('PAM Template'!C44,'Validation Page'!$G$7:$I$97,2,FALSE),"")</f>
        <v/>
      </c>
      <c r="E44" s="155" t="str">
        <f>IF(C44&lt;&gt;"",VLOOKUP('PAM Template'!C44,'Validation Page'!$G$7:$I$97,3,FALSE),"")</f>
        <v/>
      </c>
      <c r="F44" s="68"/>
      <c r="G44" s="155" t="str">
        <f>IF(F44&lt;&gt;"",VLOOKUP('PAM Template'!F44,'Validation Page'!$N$7:$O$31,2,FALSE),"")</f>
        <v/>
      </c>
      <c r="H44" s="67"/>
      <c r="I44" s="156" t="str">
        <f>IF(AND(F44 &lt;&gt; "",H44&lt;&gt;""),VLOOKUP(G44&amp;H44,'Validation Page'!$R$7:$W$157,2,FALSE),"")</f>
        <v/>
      </c>
      <c r="J44" s="155" t="str">
        <f>IF(AND(F44 &lt;&gt; "",H44&lt;&gt;""),VLOOKUP(G44&amp;H44,'Validation Page'!$R$7:$W$157,4,FALSE),"")</f>
        <v/>
      </c>
      <c r="K44" s="155" t="str">
        <f>IF(AND(F44 &lt;&gt; "",H44&lt;&gt;""),VLOOKUP(G44&amp;H44,'Validation Page'!$R$7:$W$157,6,FALSE),"")</f>
        <v/>
      </c>
      <c r="L44" s="186"/>
      <c r="M44" s="187" t="str">
        <f>IF(L44&lt;&gt;"",VLOOKUP(L44,'Validation Page'!$J$7:$L$275,2,FALSE),"")</f>
        <v/>
      </c>
      <c r="N44" s="187" t="str">
        <f>IF(L44&lt;&gt;"",VLOOKUP(L44,'Validation Page'!$J$7:$L$275,3,FALSE),"")</f>
        <v/>
      </c>
      <c r="O44" s="186"/>
      <c r="P44" s="67"/>
      <c r="Q44" s="67"/>
      <c r="R44" s="157"/>
      <c r="S44" s="158"/>
      <c r="T44" s="149" t="str">
        <f t="shared" si="0"/>
        <v/>
      </c>
      <c r="U44" s="158"/>
      <c r="V44" s="159"/>
      <c r="W44" s="149" t="str">
        <f t="shared" si="1"/>
        <v/>
      </c>
      <c r="X44" s="149" t="str">
        <f t="shared" si="2"/>
        <v/>
      </c>
      <c r="Y44" s="67"/>
      <c r="Z44" s="67"/>
      <c r="AA44" s="160"/>
      <c r="AB44" s="160"/>
      <c r="AC44" s="160"/>
      <c r="AD44" s="160"/>
      <c r="AE44" s="160"/>
      <c r="AF44" s="160"/>
      <c r="AG44" s="160"/>
      <c r="AH44" s="160"/>
      <c r="AI44" s="160"/>
      <c r="AJ44" s="160"/>
      <c r="AK44" s="160"/>
      <c r="AL44" s="160"/>
      <c r="AM44" s="161"/>
      <c r="AN44" s="161"/>
      <c r="AO44" s="161"/>
      <c r="AP44" s="162"/>
      <c r="AQ44" s="162"/>
      <c r="AR44" s="238" t="str">
        <f t="shared" si="3"/>
        <v/>
      </c>
      <c r="AS44" s="163"/>
    </row>
    <row r="45" spans="1:45" x14ac:dyDescent="0.25">
      <c r="A45" s="153"/>
      <c r="B45" s="262" t="s">
        <v>1935</v>
      </c>
      <c r="C45" s="67"/>
      <c r="D45" s="155" t="str">
        <f>IF(C45&lt;&gt;"",VLOOKUP('PAM Template'!C45,'Validation Page'!$G$7:$I$97,2,FALSE),"")</f>
        <v/>
      </c>
      <c r="E45" s="155" t="str">
        <f>IF(C45&lt;&gt;"",VLOOKUP('PAM Template'!C45,'Validation Page'!$G$7:$I$97,3,FALSE),"")</f>
        <v/>
      </c>
      <c r="F45" s="68"/>
      <c r="G45" s="155" t="str">
        <f>IF(F45&lt;&gt;"",VLOOKUP('PAM Template'!F45,'Validation Page'!$N$7:$O$31,2,FALSE),"")</f>
        <v/>
      </c>
      <c r="H45" s="67"/>
      <c r="I45" s="156" t="str">
        <f>IF(AND(F45 &lt;&gt; "",H45&lt;&gt;""),VLOOKUP(G45&amp;H45,'Validation Page'!$R$7:$W$157,2,FALSE),"")</f>
        <v/>
      </c>
      <c r="J45" s="155" t="str">
        <f>IF(AND(F45 &lt;&gt; "",H45&lt;&gt;""),VLOOKUP(G45&amp;H45,'Validation Page'!$R$7:$W$157,4,FALSE),"")</f>
        <v/>
      </c>
      <c r="K45" s="155" t="str">
        <f>IF(AND(F45 &lt;&gt; "",H45&lt;&gt;""),VLOOKUP(G45&amp;H45,'Validation Page'!$R$7:$W$157,6,FALSE),"")</f>
        <v/>
      </c>
      <c r="L45" s="186"/>
      <c r="M45" s="187" t="str">
        <f>IF(L45&lt;&gt;"",VLOOKUP(L45,'Validation Page'!$J$7:$L$275,2,FALSE),"")</f>
        <v/>
      </c>
      <c r="N45" s="187" t="str">
        <f>IF(L45&lt;&gt;"",VLOOKUP(L45,'Validation Page'!$J$7:$L$275,3,FALSE),"")</f>
        <v/>
      </c>
      <c r="O45" s="186"/>
      <c r="P45" s="67"/>
      <c r="Q45" s="67"/>
      <c r="R45" s="157"/>
      <c r="S45" s="158"/>
      <c r="T45" s="149" t="str">
        <f t="shared" si="0"/>
        <v/>
      </c>
      <c r="U45" s="158"/>
      <c r="V45" s="159"/>
      <c r="W45" s="149" t="str">
        <f t="shared" si="1"/>
        <v/>
      </c>
      <c r="X45" s="149" t="str">
        <f t="shared" si="2"/>
        <v/>
      </c>
      <c r="Y45" s="67"/>
      <c r="Z45" s="67"/>
      <c r="AA45" s="160"/>
      <c r="AB45" s="160"/>
      <c r="AC45" s="160"/>
      <c r="AD45" s="160"/>
      <c r="AE45" s="160"/>
      <c r="AF45" s="160"/>
      <c r="AG45" s="160"/>
      <c r="AH45" s="160"/>
      <c r="AI45" s="160"/>
      <c r="AJ45" s="160"/>
      <c r="AK45" s="160"/>
      <c r="AL45" s="160"/>
      <c r="AM45" s="161"/>
      <c r="AN45" s="161"/>
      <c r="AO45" s="161"/>
      <c r="AP45" s="162"/>
      <c r="AQ45" s="162"/>
      <c r="AR45" s="238" t="str">
        <f t="shared" si="3"/>
        <v/>
      </c>
      <c r="AS45" s="163"/>
    </row>
    <row r="46" spans="1:45" x14ac:dyDescent="0.25">
      <c r="A46" s="153"/>
      <c r="B46" s="262" t="s">
        <v>1935</v>
      </c>
      <c r="C46" s="67"/>
      <c r="D46" s="155" t="str">
        <f>IF(C46&lt;&gt;"",VLOOKUP('PAM Template'!C46,'Validation Page'!$G$7:$I$97,2,FALSE),"")</f>
        <v/>
      </c>
      <c r="E46" s="155" t="str">
        <f>IF(C46&lt;&gt;"",VLOOKUP('PAM Template'!C46,'Validation Page'!$G$7:$I$97,3,FALSE),"")</f>
        <v/>
      </c>
      <c r="F46" s="68"/>
      <c r="G46" s="155" t="str">
        <f>IF(F46&lt;&gt;"",VLOOKUP('PAM Template'!F46,'Validation Page'!$N$7:$O$31,2,FALSE),"")</f>
        <v/>
      </c>
      <c r="H46" s="67"/>
      <c r="I46" s="156" t="str">
        <f>IF(AND(F46 &lt;&gt; "",H46&lt;&gt;""),VLOOKUP(G46&amp;H46,'Validation Page'!$R$7:$W$157,2,FALSE),"")</f>
        <v/>
      </c>
      <c r="J46" s="155" t="str">
        <f>IF(AND(F46 &lt;&gt; "",H46&lt;&gt;""),VLOOKUP(G46&amp;H46,'Validation Page'!$R$7:$W$157,4,FALSE),"")</f>
        <v/>
      </c>
      <c r="K46" s="155" t="str">
        <f>IF(AND(F46 &lt;&gt; "",H46&lt;&gt;""),VLOOKUP(G46&amp;H46,'Validation Page'!$R$7:$W$157,6,FALSE),"")</f>
        <v/>
      </c>
      <c r="L46" s="186"/>
      <c r="M46" s="187" t="str">
        <f>IF(L46&lt;&gt;"",VLOOKUP(L46,'Validation Page'!$J$7:$L$275,2,FALSE),"")</f>
        <v/>
      </c>
      <c r="N46" s="187" t="str">
        <f>IF(L46&lt;&gt;"",VLOOKUP(L46,'Validation Page'!$J$7:$L$275,3,FALSE),"")</f>
        <v/>
      </c>
      <c r="O46" s="186"/>
      <c r="P46" s="67"/>
      <c r="Q46" s="67"/>
      <c r="R46" s="157"/>
      <c r="S46" s="158"/>
      <c r="T46" s="149" t="str">
        <f t="shared" si="0"/>
        <v/>
      </c>
      <c r="U46" s="158"/>
      <c r="V46" s="159"/>
      <c r="W46" s="149" t="str">
        <f t="shared" si="1"/>
        <v/>
      </c>
      <c r="X46" s="149" t="str">
        <f t="shared" si="2"/>
        <v/>
      </c>
      <c r="Y46" s="67"/>
      <c r="Z46" s="67"/>
      <c r="AA46" s="160"/>
      <c r="AB46" s="160"/>
      <c r="AC46" s="160"/>
      <c r="AD46" s="160"/>
      <c r="AE46" s="160"/>
      <c r="AF46" s="160"/>
      <c r="AG46" s="160"/>
      <c r="AH46" s="160"/>
      <c r="AI46" s="160"/>
      <c r="AJ46" s="160"/>
      <c r="AK46" s="160"/>
      <c r="AL46" s="160"/>
      <c r="AM46" s="161"/>
      <c r="AN46" s="161"/>
      <c r="AO46" s="161"/>
      <c r="AP46" s="162"/>
      <c r="AQ46" s="162"/>
      <c r="AR46" s="238" t="str">
        <f t="shared" si="3"/>
        <v/>
      </c>
      <c r="AS46" s="163"/>
    </row>
    <row r="47" spans="1:45" x14ac:dyDescent="0.25">
      <c r="A47" s="153"/>
      <c r="B47" s="262" t="s">
        <v>1935</v>
      </c>
      <c r="C47" s="67"/>
      <c r="D47" s="155" t="str">
        <f>IF(C47&lt;&gt;"",VLOOKUP('PAM Template'!C47,'Validation Page'!$G$7:$I$97,2,FALSE),"")</f>
        <v/>
      </c>
      <c r="E47" s="155" t="str">
        <f>IF(C47&lt;&gt;"",VLOOKUP('PAM Template'!C47,'Validation Page'!$G$7:$I$97,3,FALSE),"")</f>
        <v/>
      </c>
      <c r="F47" s="68"/>
      <c r="G47" s="155" t="str">
        <f>IF(F47&lt;&gt;"",VLOOKUP('PAM Template'!F47,'Validation Page'!$N$7:$O$31,2,FALSE),"")</f>
        <v/>
      </c>
      <c r="H47" s="67"/>
      <c r="I47" s="156" t="str">
        <f>IF(AND(F47 &lt;&gt; "",H47&lt;&gt;""),VLOOKUP(G47&amp;H47,'Validation Page'!$R$7:$W$157,2,FALSE),"")</f>
        <v/>
      </c>
      <c r="J47" s="155" t="str">
        <f>IF(AND(F47 &lt;&gt; "",H47&lt;&gt;""),VLOOKUP(G47&amp;H47,'Validation Page'!$R$7:$W$157,4,FALSE),"")</f>
        <v/>
      </c>
      <c r="K47" s="155" t="str">
        <f>IF(AND(F47 &lt;&gt; "",H47&lt;&gt;""),VLOOKUP(G47&amp;H47,'Validation Page'!$R$7:$W$157,6,FALSE),"")</f>
        <v/>
      </c>
      <c r="L47" s="186"/>
      <c r="M47" s="187" t="str">
        <f>IF(L47&lt;&gt;"",VLOOKUP(L47,'Validation Page'!$J$7:$L$275,2,FALSE),"")</f>
        <v/>
      </c>
      <c r="N47" s="187" t="str">
        <f>IF(L47&lt;&gt;"",VLOOKUP(L47,'Validation Page'!$J$7:$L$275,3,FALSE),"")</f>
        <v/>
      </c>
      <c r="O47" s="186"/>
      <c r="P47" s="67"/>
      <c r="Q47" s="67"/>
      <c r="R47" s="157"/>
      <c r="S47" s="158"/>
      <c r="T47" s="149" t="str">
        <f t="shared" si="0"/>
        <v/>
      </c>
      <c r="U47" s="158"/>
      <c r="V47" s="159"/>
      <c r="W47" s="149" t="str">
        <f t="shared" si="1"/>
        <v/>
      </c>
      <c r="X47" s="149" t="str">
        <f t="shared" si="2"/>
        <v/>
      </c>
      <c r="Y47" s="67"/>
      <c r="Z47" s="67"/>
      <c r="AA47" s="160"/>
      <c r="AB47" s="160"/>
      <c r="AC47" s="160"/>
      <c r="AD47" s="160"/>
      <c r="AE47" s="160"/>
      <c r="AF47" s="160"/>
      <c r="AG47" s="160"/>
      <c r="AH47" s="160"/>
      <c r="AI47" s="160"/>
      <c r="AJ47" s="160"/>
      <c r="AK47" s="160"/>
      <c r="AL47" s="160"/>
      <c r="AM47" s="161"/>
      <c r="AN47" s="161"/>
      <c r="AO47" s="161"/>
      <c r="AP47" s="162"/>
      <c r="AQ47" s="162"/>
      <c r="AR47" s="238" t="str">
        <f t="shared" si="3"/>
        <v/>
      </c>
      <c r="AS47" s="163"/>
    </row>
    <row r="48" spans="1:45" x14ac:dyDescent="0.25">
      <c r="A48" s="153"/>
      <c r="B48" s="262" t="s">
        <v>1935</v>
      </c>
      <c r="C48" s="67"/>
      <c r="D48" s="155" t="str">
        <f>IF(C48&lt;&gt;"",VLOOKUP('PAM Template'!C48,'Validation Page'!$G$7:$I$97,2,FALSE),"")</f>
        <v/>
      </c>
      <c r="E48" s="155" t="str">
        <f>IF(C48&lt;&gt;"",VLOOKUP('PAM Template'!C48,'Validation Page'!$G$7:$I$97,3,FALSE),"")</f>
        <v/>
      </c>
      <c r="F48" s="68"/>
      <c r="G48" s="155" t="str">
        <f>IF(F48&lt;&gt;"",VLOOKUP('PAM Template'!F48,'Validation Page'!$N$7:$O$31,2,FALSE),"")</f>
        <v/>
      </c>
      <c r="H48" s="67"/>
      <c r="I48" s="156" t="str">
        <f>IF(AND(F48 &lt;&gt; "",H48&lt;&gt;""),VLOOKUP(G48&amp;H48,'Validation Page'!$R$7:$W$157,2,FALSE),"")</f>
        <v/>
      </c>
      <c r="J48" s="155" t="str">
        <f>IF(AND(F48 &lt;&gt; "",H48&lt;&gt;""),VLOOKUP(G48&amp;H48,'Validation Page'!$R$7:$W$157,4,FALSE),"")</f>
        <v/>
      </c>
      <c r="K48" s="155" t="str">
        <f>IF(AND(F48 &lt;&gt; "",H48&lt;&gt;""),VLOOKUP(G48&amp;H48,'Validation Page'!$R$7:$W$157,6,FALSE),"")</f>
        <v/>
      </c>
      <c r="L48" s="186"/>
      <c r="M48" s="187" t="str">
        <f>IF(L48&lt;&gt;"",VLOOKUP(L48,'Validation Page'!$J$7:$L$275,2,FALSE),"")</f>
        <v/>
      </c>
      <c r="N48" s="187" t="str">
        <f>IF(L48&lt;&gt;"",VLOOKUP(L48,'Validation Page'!$J$7:$L$275,3,FALSE),"")</f>
        <v/>
      </c>
      <c r="O48" s="186"/>
      <c r="P48" s="67"/>
      <c r="Q48" s="67"/>
      <c r="R48" s="157"/>
      <c r="S48" s="158"/>
      <c r="T48" s="149" t="str">
        <f t="shared" si="0"/>
        <v/>
      </c>
      <c r="U48" s="158"/>
      <c r="V48" s="159"/>
      <c r="W48" s="149" t="str">
        <f t="shared" si="1"/>
        <v/>
      </c>
      <c r="X48" s="149" t="str">
        <f t="shared" si="2"/>
        <v/>
      </c>
      <c r="Y48" s="67"/>
      <c r="Z48" s="67"/>
      <c r="AA48" s="160"/>
      <c r="AB48" s="160"/>
      <c r="AC48" s="160"/>
      <c r="AD48" s="160"/>
      <c r="AE48" s="160"/>
      <c r="AF48" s="160"/>
      <c r="AG48" s="160"/>
      <c r="AH48" s="160"/>
      <c r="AI48" s="160"/>
      <c r="AJ48" s="160"/>
      <c r="AK48" s="160"/>
      <c r="AL48" s="160"/>
      <c r="AM48" s="161"/>
      <c r="AN48" s="161"/>
      <c r="AO48" s="161"/>
      <c r="AP48" s="162"/>
      <c r="AQ48" s="162"/>
      <c r="AR48" s="238" t="str">
        <f t="shared" si="3"/>
        <v/>
      </c>
      <c r="AS48" s="163"/>
    </row>
    <row r="49" spans="1:45" x14ac:dyDescent="0.25">
      <c r="A49" s="153"/>
      <c r="B49" s="262" t="s">
        <v>1935</v>
      </c>
      <c r="C49" s="67"/>
      <c r="D49" s="155" t="str">
        <f>IF(C49&lt;&gt;"",VLOOKUP('PAM Template'!C49,'Validation Page'!$G$7:$I$97,2,FALSE),"")</f>
        <v/>
      </c>
      <c r="E49" s="155" t="str">
        <f>IF(C49&lt;&gt;"",VLOOKUP('PAM Template'!C49,'Validation Page'!$G$7:$I$97,3,FALSE),"")</f>
        <v/>
      </c>
      <c r="F49" s="68"/>
      <c r="G49" s="155" t="str">
        <f>IF(F49&lt;&gt;"",VLOOKUP('PAM Template'!F49,'Validation Page'!$N$7:$O$31,2,FALSE),"")</f>
        <v/>
      </c>
      <c r="H49" s="67"/>
      <c r="I49" s="156" t="str">
        <f>IF(AND(F49 &lt;&gt; "",H49&lt;&gt;""),VLOOKUP(G49&amp;H49,'Validation Page'!$R$7:$W$157,2,FALSE),"")</f>
        <v/>
      </c>
      <c r="J49" s="155" t="str">
        <f>IF(AND(F49 &lt;&gt; "",H49&lt;&gt;""),VLOOKUP(G49&amp;H49,'Validation Page'!$R$7:$W$157,4,FALSE),"")</f>
        <v/>
      </c>
      <c r="K49" s="155" t="str">
        <f>IF(AND(F49 &lt;&gt; "",H49&lt;&gt;""),VLOOKUP(G49&amp;H49,'Validation Page'!$R$7:$W$157,6,FALSE),"")</f>
        <v/>
      </c>
      <c r="L49" s="186"/>
      <c r="M49" s="187" t="str">
        <f>IF(L49&lt;&gt;"",VLOOKUP(L49,'Validation Page'!$J$7:$L$275,2,FALSE),"")</f>
        <v/>
      </c>
      <c r="N49" s="187" t="str">
        <f>IF(L49&lt;&gt;"",VLOOKUP(L49,'Validation Page'!$J$7:$L$275,3,FALSE),"")</f>
        <v/>
      </c>
      <c r="O49" s="186"/>
      <c r="P49" s="67"/>
      <c r="Q49" s="67"/>
      <c r="R49" s="157"/>
      <c r="S49" s="158"/>
      <c r="T49" s="149" t="str">
        <f t="shared" si="0"/>
        <v/>
      </c>
      <c r="U49" s="158"/>
      <c r="V49" s="159"/>
      <c r="W49" s="149" t="str">
        <f t="shared" si="1"/>
        <v/>
      </c>
      <c r="X49" s="149" t="str">
        <f t="shared" si="2"/>
        <v/>
      </c>
      <c r="Y49" s="67"/>
      <c r="Z49" s="67"/>
      <c r="AA49" s="160"/>
      <c r="AB49" s="160"/>
      <c r="AC49" s="160"/>
      <c r="AD49" s="160"/>
      <c r="AE49" s="160"/>
      <c r="AF49" s="160"/>
      <c r="AG49" s="160"/>
      <c r="AH49" s="160"/>
      <c r="AI49" s="160"/>
      <c r="AJ49" s="160"/>
      <c r="AK49" s="160"/>
      <c r="AL49" s="160"/>
      <c r="AM49" s="161"/>
      <c r="AN49" s="161"/>
      <c r="AO49" s="161"/>
      <c r="AP49" s="162"/>
      <c r="AQ49" s="162"/>
      <c r="AR49" s="238" t="str">
        <f t="shared" si="3"/>
        <v/>
      </c>
      <c r="AS49" s="163"/>
    </row>
    <row r="50" spans="1:45" x14ac:dyDescent="0.25">
      <c r="A50" s="153"/>
      <c r="B50" s="262" t="s">
        <v>1935</v>
      </c>
      <c r="C50" s="67"/>
      <c r="D50" s="155" t="str">
        <f>IF(C50&lt;&gt;"",VLOOKUP('PAM Template'!C50,'Validation Page'!$G$7:$I$97,2,FALSE),"")</f>
        <v/>
      </c>
      <c r="E50" s="155" t="str">
        <f>IF(C50&lt;&gt;"",VLOOKUP('PAM Template'!C50,'Validation Page'!$G$7:$I$97,3,FALSE),"")</f>
        <v/>
      </c>
      <c r="F50" s="68"/>
      <c r="G50" s="155" t="str">
        <f>IF(F50&lt;&gt;"",VLOOKUP('PAM Template'!F50,'Validation Page'!$N$7:$O$31,2,FALSE),"")</f>
        <v/>
      </c>
      <c r="H50" s="67"/>
      <c r="I50" s="156" t="str">
        <f>IF(AND(F50 &lt;&gt; "",H50&lt;&gt;""),VLOOKUP(G50&amp;H50,'Validation Page'!$R$7:$W$157,2,FALSE),"")</f>
        <v/>
      </c>
      <c r="J50" s="155" t="str">
        <f>IF(AND(F50 &lt;&gt; "",H50&lt;&gt;""),VLOOKUP(G50&amp;H50,'Validation Page'!$R$7:$W$157,4,FALSE),"")</f>
        <v/>
      </c>
      <c r="K50" s="155" t="str">
        <f>IF(AND(F50 &lt;&gt; "",H50&lt;&gt;""),VLOOKUP(G50&amp;H50,'Validation Page'!$R$7:$W$157,6,FALSE),"")</f>
        <v/>
      </c>
      <c r="L50" s="186"/>
      <c r="M50" s="187" t="str">
        <f>IF(L50&lt;&gt;"",VLOOKUP(L50,'Validation Page'!$J$7:$L$275,2,FALSE),"")</f>
        <v/>
      </c>
      <c r="N50" s="187" t="str">
        <f>IF(L50&lt;&gt;"",VLOOKUP(L50,'Validation Page'!$J$7:$L$275,3,FALSE),"")</f>
        <v/>
      </c>
      <c r="O50" s="186"/>
      <c r="P50" s="67"/>
      <c r="Q50" s="67"/>
      <c r="R50" s="157"/>
      <c r="S50" s="158"/>
      <c r="T50" s="149" t="str">
        <f t="shared" si="0"/>
        <v/>
      </c>
      <c r="U50" s="158"/>
      <c r="V50" s="159"/>
      <c r="W50" s="149" t="str">
        <f t="shared" si="1"/>
        <v/>
      </c>
      <c r="X50" s="149" t="str">
        <f t="shared" si="2"/>
        <v/>
      </c>
      <c r="Y50" s="67"/>
      <c r="Z50" s="67"/>
      <c r="AA50" s="160"/>
      <c r="AB50" s="160"/>
      <c r="AC50" s="160"/>
      <c r="AD50" s="160"/>
      <c r="AE50" s="160"/>
      <c r="AF50" s="160"/>
      <c r="AG50" s="160"/>
      <c r="AH50" s="160"/>
      <c r="AI50" s="160"/>
      <c r="AJ50" s="160"/>
      <c r="AK50" s="160"/>
      <c r="AL50" s="160"/>
      <c r="AM50" s="161"/>
      <c r="AN50" s="161"/>
      <c r="AO50" s="161"/>
      <c r="AP50" s="162"/>
      <c r="AQ50" s="162"/>
      <c r="AR50" s="238" t="str">
        <f t="shared" si="3"/>
        <v/>
      </c>
      <c r="AS50" s="163"/>
    </row>
    <row r="51" spans="1:45" x14ac:dyDescent="0.25">
      <c r="A51" s="153"/>
      <c r="B51" s="262" t="s">
        <v>1935</v>
      </c>
      <c r="C51" s="67"/>
      <c r="D51" s="155" t="str">
        <f>IF(C51&lt;&gt;"",VLOOKUP('PAM Template'!C51,'Validation Page'!$G$7:$I$97,2,FALSE),"")</f>
        <v/>
      </c>
      <c r="E51" s="155" t="str">
        <f>IF(C51&lt;&gt;"",VLOOKUP('PAM Template'!C51,'Validation Page'!$G$7:$I$97,3,FALSE),"")</f>
        <v/>
      </c>
      <c r="F51" s="68"/>
      <c r="G51" s="155" t="str">
        <f>IF(F51&lt;&gt;"",VLOOKUP('PAM Template'!F51,'Validation Page'!$N$7:$O$31,2,FALSE),"")</f>
        <v/>
      </c>
      <c r="H51" s="67"/>
      <c r="I51" s="156" t="str">
        <f>IF(AND(F51 &lt;&gt; "",H51&lt;&gt;""),VLOOKUP(G51&amp;H51,'Validation Page'!$R$7:$W$157,2,FALSE),"")</f>
        <v/>
      </c>
      <c r="J51" s="155" t="str">
        <f>IF(AND(F51 &lt;&gt; "",H51&lt;&gt;""),VLOOKUP(G51&amp;H51,'Validation Page'!$R$7:$W$157,4,FALSE),"")</f>
        <v/>
      </c>
      <c r="K51" s="155" t="str">
        <f>IF(AND(F51 &lt;&gt; "",H51&lt;&gt;""),VLOOKUP(G51&amp;H51,'Validation Page'!$R$7:$W$157,6,FALSE),"")</f>
        <v/>
      </c>
      <c r="L51" s="186"/>
      <c r="M51" s="187" t="str">
        <f>IF(L51&lt;&gt;"",VLOOKUP(L51,'Validation Page'!$J$7:$L$275,2,FALSE),"")</f>
        <v/>
      </c>
      <c r="N51" s="187" t="str">
        <f>IF(L51&lt;&gt;"",VLOOKUP(L51,'Validation Page'!$J$7:$L$275,3,FALSE),"")</f>
        <v/>
      </c>
      <c r="O51" s="186"/>
      <c r="P51" s="67"/>
      <c r="Q51" s="67"/>
      <c r="R51" s="157"/>
      <c r="S51" s="158"/>
      <c r="T51" s="149" t="str">
        <f t="shared" si="0"/>
        <v/>
      </c>
      <c r="U51" s="158"/>
      <c r="V51" s="159"/>
      <c r="W51" s="149" t="str">
        <f t="shared" si="1"/>
        <v/>
      </c>
      <c r="X51" s="149" t="str">
        <f t="shared" si="2"/>
        <v/>
      </c>
      <c r="Y51" s="67"/>
      <c r="Z51" s="67"/>
      <c r="AA51" s="160"/>
      <c r="AB51" s="160"/>
      <c r="AC51" s="160"/>
      <c r="AD51" s="160"/>
      <c r="AE51" s="160"/>
      <c r="AF51" s="160"/>
      <c r="AG51" s="160"/>
      <c r="AH51" s="160"/>
      <c r="AI51" s="160"/>
      <c r="AJ51" s="160"/>
      <c r="AK51" s="160"/>
      <c r="AL51" s="160"/>
      <c r="AM51" s="161"/>
      <c r="AN51" s="161"/>
      <c r="AO51" s="161"/>
      <c r="AP51" s="162"/>
      <c r="AQ51" s="162"/>
      <c r="AR51" s="238" t="str">
        <f t="shared" si="3"/>
        <v/>
      </c>
      <c r="AS51" s="163"/>
    </row>
    <row r="52" spans="1:45" x14ac:dyDescent="0.25">
      <c r="A52" s="153"/>
      <c r="B52" s="262" t="s">
        <v>1935</v>
      </c>
      <c r="C52" s="67"/>
      <c r="D52" s="155" t="str">
        <f>IF(C52&lt;&gt;"",VLOOKUP('PAM Template'!C52,'Validation Page'!$G$7:$I$97,2,FALSE),"")</f>
        <v/>
      </c>
      <c r="E52" s="155" t="str">
        <f>IF(C52&lt;&gt;"",VLOOKUP('PAM Template'!C52,'Validation Page'!$G$7:$I$97,3,FALSE),"")</f>
        <v/>
      </c>
      <c r="F52" s="68"/>
      <c r="G52" s="155" t="str">
        <f>IF(F52&lt;&gt;"",VLOOKUP('PAM Template'!F52,'Validation Page'!$N$7:$O$31,2,FALSE),"")</f>
        <v/>
      </c>
      <c r="H52" s="67"/>
      <c r="I52" s="156" t="str">
        <f>IF(AND(F52 &lt;&gt; "",H52&lt;&gt;""),VLOOKUP(G52&amp;H52,'Validation Page'!$R$7:$W$157,2,FALSE),"")</f>
        <v/>
      </c>
      <c r="J52" s="155" t="str">
        <f>IF(AND(F52 &lt;&gt; "",H52&lt;&gt;""),VLOOKUP(G52&amp;H52,'Validation Page'!$R$7:$W$157,4,FALSE),"")</f>
        <v/>
      </c>
      <c r="K52" s="155" t="str">
        <f>IF(AND(F52 &lt;&gt; "",H52&lt;&gt;""),VLOOKUP(G52&amp;H52,'Validation Page'!$R$7:$W$157,6,FALSE),"")</f>
        <v/>
      </c>
      <c r="L52" s="186"/>
      <c r="M52" s="187" t="str">
        <f>IF(L52&lt;&gt;"",VLOOKUP(L52,'Validation Page'!$J$7:$L$275,2,FALSE),"")</f>
        <v/>
      </c>
      <c r="N52" s="187" t="str">
        <f>IF(L52&lt;&gt;"",VLOOKUP(L52,'Validation Page'!$J$7:$L$275,3,FALSE),"")</f>
        <v/>
      </c>
      <c r="O52" s="186"/>
      <c r="P52" s="67"/>
      <c r="Q52" s="67"/>
      <c r="R52" s="157"/>
      <c r="S52" s="158"/>
      <c r="T52" s="149" t="str">
        <f t="shared" si="0"/>
        <v/>
      </c>
      <c r="U52" s="158"/>
      <c r="V52" s="159"/>
      <c r="W52" s="149" t="str">
        <f t="shared" si="1"/>
        <v/>
      </c>
      <c r="X52" s="149" t="str">
        <f t="shared" si="2"/>
        <v/>
      </c>
      <c r="Y52" s="67"/>
      <c r="Z52" s="67"/>
      <c r="AA52" s="160"/>
      <c r="AB52" s="160"/>
      <c r="AC52" s="160"/>
      <c r="AD52" s="160"/>
      <c r="AE52" s="160"/>
      <c r="AF52" s="160"/>
      <c r="AG52" s="160"/>
      <c r="AH52" s="160"/>
      <c r="AI52" s="160"/>
      <c r="AJ52" s="160"/>
      <c r="AK52" s="160"/>
      <c r="AL52" s="160"/>
      <c r="AM52" s="161"/>
      <c r="AN52" s="161"/>
      <c r="AO52" s="161"/>
      <c r="AP52" s="162"/>
      <c r="AQ52" s="162"/>
      <c r="AR52" s="238" t="str">
        <f t="shared" si="3"/>
        <v/>
      </c>
      <c r="AS52" s="163"/>
    </row>
    <row r="53" spans="1:45" x14ac:dyDescent="0.25">
      <c r="A53" s="153"/>
      <c r="B53" s="262" t="s">
        <v>1935</v>
      </c>
      <c r="C53" s="67"/>
      <c r="D53" s="155" t="str">
        <f>IF(C53&lt;&gt;"",VLOOKUP('PAM Template'!C53,'Validation Page'!$G$7:$I$97,2,FALSE),"")</f>
        <v/>
      </c>
      <c r="E53" s="155" t="str">
        <f>IF(C53&lt;&gt;"",VLOOKUP('PAM Template'!C53,'Validation Page'!$G$7:$I$97,3,FALSE),"")</f>
        <v/>
      </c>
      <c r="F53" s="68"/>
      <c r="G53" s="155" t="str">
        <f>IF(F53&lt;&gt;"",VLOOKUP('PAM Template'!F53,'Validation Page'!$N$7:$O$31,2,FALSE),"")</f>
        <v/>
      </c>
      <c r="H53" s="67"/>
      <c r="I53" s="156" t="str">
        <f>IF(AND(F53 &lt;&gt; "",H53&lt;&gt;""),VLOOKUP(G53&amp;H53,'Validation Page'!$R$7:$W$157,2,FALSE),"")</f>
        <v/>
      </c>
      <c r="J53" s="155" t="str">
        <f>IF(AND(F53 &lt;&gt; "",H53&lt;&gt;""),VLOOKUP(G53&amp;H53,'Validation Page'!$R$7:$W$157,4,FALSE),"")</f>
        <v/>
      </c>
      <c r="K53" s="155" t="str">
        <f>IF(AND(F53 &lt;&gt; "",H53&lt;&gt;""),VLOOKUP(G53&amp;H53,'Validation Page'!$R$7:$W$157,6,FALSE),"")</f>
        <v/>
      </c>
      <c r="L53" s="186"/>
      <c r="M53" s="187" t="str">
        <f>IF(L53&lt;&gt;"",VLOOKUP(L53,'Validation Page'!$J$7:$L$275,2,FALSE),"")</f>
        <v/>
      </c>
      <c r="N53" s="187" t="str">
        <f>IF(L53&lt;&gt;"",VLOOKUP(L53,'Validation Page'!$J$7:$L$275,3,FALSE),"")</f>
        <v/>
      </c>
      <c r="O53" s="186"/>
      <c r="P53" s="67"/>
      <c r="Q53" s="67"/>
      <c r="R53" s="157"/>
      <c r="S53" s="158"/>
      <c r="T53" s="149" t="str">
        <f t="shared" si="0"/>
        <v/>
      </c>
      <c r="U53" s="158"/>
      <c r="V53" s="159"/>
      <c r="W53" s="149" t="str">
        <f t="shared" si="1"/>
        <v/>
      </c>
      <c r="X53" s="149" t="str">
        <f t="shared" si="2"/>
        <v/>
      </c>
      <c r="Y53" s="67"/>
      <c r="Z53" s="67"/>
      <c r="AA53" s="160"/>
      <c r="AB53" s="160"/>
      <c r="AC53" s="160"/>
      <c r="AD53" s="160"/>
      <c r="AE53" s="160"/>
      <c r="AF53" s="160"/>
      <c r="AG53" s="160"/>
      <c r="AH53" s="160"/>
      <c r="AI53" s="160"/>
      <c r="AJ53" s="160"/>
      <c r="AK53" s="160"/>
      <c r="AL53" s="160"/>
      <c r="AM53" s="161"/>
      <c r="AN53" s="161"/>
      <c r="AO53" s="161"/>
      <c r="AP53" s="162"/>
      <c r="AQ53" s="162"/>
      <c r="AR53" s="238" t="str">
        <f t="shared" si="3"/>
        <v/>
      </c>
      <c r="AS53" s="163"/>
    </row>
    <row r="54" spans="1:45" x14ac:dyDescent="0.25">
      <c r="A54" s="153"/>
      <c r="B54" s="262" t="s">
        <v>1935</v>
      </c>
      <c r="C54" s="67"/>
      <c r="D54" s="155" t="str">
        <f>IF(C54&lt;&gt;"",VLOOKUP('PAM Template'!C54,'Validation Page'!$G$7:$I$97,2,FALSE),"")</f>
        <v/>
      </c>
      <c r="E54" s="155" t="str">
        <f>IF(C54&lt;&gt;"",VLOOKUP('PAM Template'!C54,'Validation Page'!$G$7:$I$97,3,FALSE),"")</f>
        <v/>
      </c>
      <c r="F54" s="68"/>
      <c r="G54" s="155" t="str">
        <f>IF(F54&lt;&gt;"",VLOOKUP('PAM Template'!F54,'Validation Page'!$N$7:$O$31,2,FALSE),"")</f>
        <v/>
      </c>
      <c r="H54" s="67"/>
      <c r="I54" s="156" t="str">
        <f>IF(AND(F54 &lt;&gt; "",H54&lt;&gt;""),VLOOKUP(G54&amp;H54,'Validation Page'!$R$7:$W$157,2,FALSE),"")</f>
        <v/>
      </c>
      <c r="J54" s="155" t="str">
        <f>IF(AND(F54 &lt;&gt; "",H54&lt;&gt;""),VLOOKUP(G54&amp;H54,'Validation Page'!$R$7:$W$157,4,FALSE),"")</f>
        <v/>
      </c>
      <c r="K54" s="155" t="str">
        <f>IF(AND(F54 &lt;&gt; "",H54&lt;&gt;""),VLOOKUP(G54&amp;H54,'Validation Page'!$R$7:$W$157,6,FALSE),"")</f>
        <v/>
      </c>
      <c r="L54" s="186"/>
      <c r="M54" s="187" t="str">
        <f>IF(L54&lt;&gt;"",VLOOKUP(L54,'Validation Page'!$J$7:$L$275,2,FALSE),"")</f>
        <v/>
      </c>
      <c r="N54" s="187" t="str">
        <f>IF(L54&lt;&gt;"",VLOOKUP(L54,'Validation Page'!$J$7:$L$275,3,FALSE),"")</f>
        <v/>
      </c>
      <c r="O54" s="186"/>
      <c r="P54" s="67"/>
      <c r="Q54" s="67"/>
      <c r="R54" s="157"/>
      <c r="S54" s="158"/>
      <c r="T54" s="149" t="str">
        <f t="shared" si="0"/>
        <v/>
      </c>
      <c r="U54" s="158"/>
      <c r="V54" s="159"/>
      <c r="W54" s="149" t="str">
        <f t="shared" si="1"/>
        <v/>
      </c>
      <c r="X54" s="149" t="str">
        <f t="shared" si="2"/>
        <v/>
      </c>
      <c r="Y54" s="67"/>
      <c r="Z54" s="67"/>
      <c r="AA54" s="160"/>
      <c r="AB54" s="160"/>
      <c r="AC54" s="160"/>
      <c r="AD54" s="160"/>
      <c r="AE54" s="160"/>
      <c r="AF54" s="160"/>
      <c r="AG54" s="160"/>
      <c r="AH54" s="160"/>
      <c r="AI54" s="160"/>
      <c r="AJ54" s="160"/>
      <c r="AK54" s="160"/>
      <c r="AL54" s="160"/>
      <c r="AM54" s="161"/>
      <c r="AN54" s="161"/>
      <c r="AO54" s="161"/>
      <c r="AP54" s="162"/>
      <c r="AQ54" s="162"/>
      <c r="AR54" s="238" t="str">
        <f t="shared" si="3"/>
        <v/>
      </c>
      <c r="AS54" s="163"/>
    </row>
    <row r="55" spans="1:45" x14ac:dyDescent="0.25">
      <c r="A55" s="153"/>
      <c r="B55" s="262" t="s">
        <v>1935</v>
      </c>
      <c r="C55" s="67"/>
      <c r="D55" s="155" t="str">
        <f>IF(C55&lt;&gt;"",VLOOKUP('PAM Template'!C55,'Validation Page'!$G$7:$I$97,2,FALSE),"")</f>
        <v/>
      </c>
      <c r="E55" s="155" t="str">
        <f>IF(C55&lt;&gt;"",VLOOKUP('PAM Template'!C55,'Validation Page'!$G$7:$I$97,3,FALSE),"")</f>
        <v/>
      </c>
      <c r="F55" s="68"/>
      <c r="G55" s="155" t="str">
        <f>IF(F55&lt;&gt;"",VLOOKUP('PAM Template'!F55,'Validation Page'!$N$7:$O$31,2,FALSE),"")</f>
        <v/>
      </c>
      <c r="H55" s="67"/>
      <c r="I55" s="156" t="str">
        <f>IF(AND(F55 &lt;&gt; "",H55&lt;&gt;""),VLOOKUP(G55&amp;H55,'Validation Page'!$R$7:$W$157,2,FALSE),"")</f>
        <v/>
      </c>
      <c r="J55" s="155" t="str">
        <f>IF(AND(F55 &lt;&gt; "",H55&lt;&gt;""),VLOOKUP(G55&amp;H55,'Validation Page'!$R$7:$W$157,4,FALSE),"")</f>
        <v/>
      </c>
      <c r="K55" s="155" t="str">
        <f>IF(AND(F55 &lt;&gt; "",H55&lt;&gt;""),VLOOKUP(G55&amp;H55,'Validation Page'!$R$7:$W$157,6,FALSE),"")</f>
        <v/>
      </c>
      <c r="L55" s="186"/>
      <c r="M55" s="187" t="str">
        <f>IF(L55&lt;&gt;"",VLOOKUP(L55,'Validation Page'!$J$7:$L$275,2,FALSE),"")</f>
        <v/>
      </c>
      <c r="N55" s="187" t="str">
        <f>IF(L55&lt;&gt;"",VLOOKUP(L55,'Validation Page'!$J$7:$L$275,3,FALSE),"")</f>
        <v/>
      </c>
      <c r="O55" s="186"/>
      <c r="P55" s="67"/>
      <c r="Q55" s="67"/>
      <c r="R55" s="157"/>
      <c r="S55" s="158"/>
      <c r="T55" s="149" t="str">
        <f t="shared" si="0"/>
        <v/>
      </c>
      <c r="U55" s="158"/>
      <c r="V55" s="159"/>
      <c r="W55" s="149" t="str">
        <f t="shared" si="1"/>
        <v/>
      </c>
      <c r="X55" s="149" t="str">
        <f t="shared" si="2"/>
        <v/>
      </c>
      <c r="Y55" s="67"/>
      <c r="Z55" s="67"/>
      <c r="AA55" s="160"/>
      <c r="AB55" s="160"/>
      <c r="AC55" s="160"/>
      <c r="AD55" s="160"/>
      <c r="AE55" s="160"/>
      <c r="AF55" s="160"/>
      <c r="AG55" s="160"/>
      <c r="AH55" s="160"/>
      <c r="AI55" s="160"/>
      <c r="AJ55" s="160"/>
      <c r="AK55" s="160"/>
      <c r="AL55" s="160"/>
      <c r="AM55" s="161"/>
      <c r="AN55" s="161"/>
      <c r="AO55" s="161"/>
      <c r="AP55" s="162"/>
      <c r="AQ55" s="162"/>
      <c r="AR55" s="238" t="str">
        <f t="shared" si="3"/>
        <v/>
      </c>
      <c r="AS55" s="163"/>
    </row>
    <row r="56" spans="1:45" ht="15" customHeight="1" x14ac:dyDescent="0.25">
      <c r="A56" s="153"/>
      <c r="B56" s="262" t="s">
        <v>1935</v>
      </c>
      <c r="C56" s="67"/>
      <c r="D56" s="155" t="str">
        <f>IF(C56&lt;&gt;"",VLOOKUP('PAM Template'!C56,'Validation Page'!$G$7:$I$97,2,FALSE),"")</f>
        <v/>
      </c>
      <c r="E56" s="155" t="str">
        <f>IF(C56&lt;&gt;"",VLOOKUP('PAM Template'!C56,'Validation Page'!$G$7:$I$97,3,FALSE),"")</f>
        <v/>
      </c>
      <c r="F56" s="68"/>
      <c r="G56" s="155" t="str">
        <f>IF(F56&lt;&gt;"",VLOOKUP('PAM Template'!F56,'Validation Page'!$N$7:$O$31,2,FALSE),"")</f>
        <v/>
      </c>
      <c r="H56" s="67"/>
      <c r="I56" s="156" t="str">
        <f>IF(AND(F56 &lt;&gt; "",H56&lt;&gt;""),VLOOKUP(G56&amp;H56,'Validation Page'!$R$7:$W$157,2,FALSE),"")</f>
        <v/>
      </c>
      <c r="J56" s="155" t="str">
        <f>IF(AND(F56 &lt;&gt; "",H56&lt;&gt;""),VLOOKUP(G56&amp;H56,'Validation Page'!$R$7:$W$157,4,FALSE),"")</f>
        <v/>
      </c>
      <c r="K56" s="155" t="str">
        <f>IF(AND(F56 &lt;&gt; "",H56&lt;&gt;""),VLOOKUP(G56&amp;H56,'Validation Page'!$R$7:$W$157,6,FALSE),"")</f>
        <v/>
      </c>
      <c r="L56" s="186"/>
      <c r="M56" s="187" t="str">
        <f>IF(L56&lt;&gt;"",VLOOKUP(L56,'Validation Page'!$J$7:$L$275,2,FALSE),"")</f>
        <v/>
      </c>
      <c r="N56" s="187" t="str">
        <f>IF(L56&lt;&gt;"",VLOOKUP(L56,'Validation Page'!$J$7:$L$275,3,FALSE),"")</f>
        <v/>
      </c>
      <c r="O56" s="186"/>
      <c r="P56" s="67"/>
      <c r="Q56" s="67"/>
      <c r="R56" s="157"/>
      <c r="S56" s="158"/>
      <c r="T56" s="149" t="str">
        <f t="shared" si="0"/>
        <v/>
      </c>
      <c r="U56" s="158"/>
      <c r="V56" s="159"/>
      <c r="W56" s="149" t="str">
        <f t="shared" si="1"/>
        <v/>
      </c>
      <c r="X56" s="149" t="str">
        <f t="shared" si="2"/>
        <v/>
      </c>
      <c r="Y56" s="67"/>
      <c r="Z56" s="67"/>
      <c r="AA56" s="160"/>
      <c r="AB56" s="160"/>
      <c r="AC56" s="160"/>
      <c r="AD56" s="160"/>
      <c r="AE56" s="160"/>
      <c r="AF56" s="160"/>
      <c r="AG56" s="160"/>
      <c r="AH56" s="160"/>
      <c r="AI56" s="160"/>
      <c r="AJ56" s="160"/>
      <c r="AK56" s="160"/>
      <c r="AL56" s="160"/>
      <c r="AM56" s="161"/>
      <c r="AN56" s="161"/>
      <c r="AO56" s="161"/>
      <c r="AP56" s="162"/>
      <c r="AQ56" s="162"/>
      <c r="AR56" s="238" t="str">
        <f t="shared" si="3"/>
        <v/>
      </c>
      <c r="AS56" s="163"/>
    </row>
    <row r="57" spans="1:45" ht="15" customHeight="1" x14ac:dyDescent="0.25">
      <c r="A57" s="153"/>
      <c r="B57" s="262" t="s">
        <v>1935</v>
      </c>
      <c r="C57" s="67"/>
      <c r="D57" s="155" t="str">
        <f>IF(C57&lt;&gt;"",VLOOKUP('PAM Template'!C57,'Validation Page'!$G$7:$I$97,2,FALSE),"")</f>
        <v/>
      </c>
      <c r="E57" s="155" t="str">
        <f>IF(C57&lt;&gt;"",VLOOKUP('PAM Template'!C57,'Validation Page'!$G$7:$I$97,3,FALSE),"")</f>
        <v/>
      </c>
      <c r="F57" s="68"/>
      <c r="G57" s="155" t="str">
        <f>IF(F57&lt;&gt;"",VLOOKUP('PAM Template'!F57,'Validation Page'!$N$7:$O$31,2,FALSE),"")</f>
        <v/>
      </c>
      <c r="H57" s="67"/>
      <c r="I57" s="156" t="str">
        <f>IF(AND(F57 &lt;&gt; "",H57&lt;&gt;""),VLOOKUP(G57&amp;H57,'Validation Page'!$R$7:$W$157,2,FALSE),"")</f>
        <v/>
      </c>
      <c r="J57" s="155" t="str">
        <f>IF(AND(F57 &lt;&gt; "",H57&lt;&gt;""),VLOOKUP(G57&amp;H57,'Validation Page'!$R$7:$W$157,4,FALSE),"")</f>
        <v/>
      </c>
      <c r="K57" s="155" t="str">
        <f>IF(AND(F57 &lt;&gt; "",H57&lt;&gt;""),VLOOKUP(G57&amp;H57,'Validation Page'!$R$7:$W$157,6,FALSE),"")</f>
        <v/>
      </c>
      <c r="L57" s="186"/>
      <c r="M57" s="187" t="str">
        <f>IF(L57&lt;&gt;"",VLOOKUP(L57,'Validation Page'!$J$7:$L$275,2,FALSE),"")</f>
        <v/>
      </c>
      <c r="N57" s="187" t="str">
        <f>IF(L57&lt;&gt;"",VLOOKUP(L57,'Validation Page'!$J$7:$L$275,3,FALSE),"")</f>
        <v/>
      </c>
      <c r="O57" s="186"/>
      <c r="P57" s="67"/>
      <c r="Q57" s="67"/>
      <c r="R57" s="157"/>
      <c r="S57" s="158"/>
      <c r="T57" s="149" t="str">
        <f t="shared" si="0"/>
        <v/>
      </c>
      <c r="U57" s="158"/>
      <c r="V57" s="159"/>
      <c r="W57" s="149" t="str">
        <f t="shared" si="1"/>
        <v/>
      </c>
      <c r="X57" s="149" t="str">
        <f t="shared" si="2"/>
        <v/>
      </c>
      <c r="Y57" s="67"/>
      <c r="Z57" s="67"/>
      <c r="AA57" s="160"/>
      <c r="AB57" s="160"/>
      <c r="AC57" s="160"/>
      <c r="AD57" s="160"/>
      <c r="AE57" s="160"/>
      <c r="AF57" s="160"/>
      <c r="AG57" s="160"/>
      <c r="AH57" s="160"/>
      <c r="AI57" s="160"/>
      <c r="AJ57" s="160"/>
      <c r="AK57" s="160"/>
      <c r="AL57" s="160"/>
      <c r="AM57" s="161"/>
      <c r="AN57" s="161"/>
      <c r="AO57" s="161"/>
      <c r="AP57" s="162"/>
      <c r="AQ57" s="162"/>
      <c r="AR57" s="238" t="str">
        <f t="shared" si="3"/>
        <v/>
      </c>
      <c r="AS57" s="163"/>
    </row>
    <row r="58" spans="1:45" x14ac:dyDescent="0.25">
      <c r="A58" s="153"/>
      <c r="B58" s="262" t="s">
        <v>1935</v>
      </c>
      <c r="C58" s="67"/>
      <c r="D58" s="155" t="str">
        <f>IF(C58&lt;&gt;"",VLOOKUP('PAM Template'!C58,'Validation Page'!$G$7:$I$97,2,FALSE),"")</f>
        <v/>
      </c>
      <c r="E58" s="155" t="str">
        <f>IF(C58&lt;&gt;"",VLOOKUP('PAM Template'!C58,'Validation Page'!$G$7:$I$97,3,FALSE),"")</f>
        <v/>
      </c>
      <c r="F58" s="68"/>
      <c r="G58" s="155" t="str">
        <f>IF(F58&lt;&gt;"",VLOOKUP('PAM Template'!F58,'Validation Page'!$N$7:$O$31,2,FALSE),"")</f>
        <v/>
      </c>
      <c r="H58" s="67"/>
      <c r="I58" s="156" t="str">
        <f>IF(AND(F58 &lt;&gt; "",H58&lt;&gt;""),VLOOKUP(G58&amp;H58,'Validation Page'!$R$7:$W$157,2,FALSE),"")</f>
        <v/>
      </c>
      <c r="J58" s="155" t="str">
        <f>IF(AND(F58 &lt;&gt; "",H58&lt;&gt;""),VLOOKUP(G58&amp;H58,'Validation Page'!$R$7:$W$157,4,FALSE),"")</f>
        <v/>
      </c>
      <c r="K58" s="155" t="str">
        <f>IF(AND(F58 &lt;&gt; "",H58&lt;&gt;""),VLOOKUP(G58&amp;H58,'Validation Page'!$R$7:$W$157,6,FALSE),"")</f>
        <v/>
      </c>
      <c r="L58" s="186"/>
      <c r="M58" s="187" t="str">
        <f>IF(L58&lt;&gt;"",VLOOKUP(L58,'Validation Page'!$J$7:$L$275,2,FALSE),"")</f>
        <v/>
      </c>
      <c r="N58" s="187" t="str">
        <f>IF(L58&lt;&gt;"",VLOOKUP(L58,'Validation Page'!$J$7:$L$275,3,FALSE),"")</f>
        <v/>
      </c>
      <c r="O58" s="186"/>
      <c r="P58" s="67"/>
      <c r="Q58" s="67"/>
      <c r="R58" s="157"/>
      <c r="S58" s="158"/>
      <c r="T58" s="149" t="str">
        <f t="shared" si="0"/>
        <v/>
      </c>
      <c r="U58" s="158"/>
      <c r="V58" s="159"/>
      <c r="W58" s="149" t="str">
        <f t="shared" si="1"/>
        <v/>
      </c>
      <c r="X58" s="149" t="str">
        <f t="shared" si="2"/>
        <v/>
      </c>
      <c r="Y58" s="67"/>
      <c r="Z58" s="67"/>
      <c r="AA58" s="160"/>
      <c r="AB58" s="160"/>
      <c r="AC58" s="160"/>
      <c r="AD58" s="160"/>
      <c r="AE58" s="160"/>
      <c r="AF58" s="160"/>
      <c r="AG58" s="160"/>
      <c r="AH58" s="160"/>
      <c r="AI58" s="160"/>
      <c r="AJ58" s="160"/>
      <c r="AK58" s="160"/>
      <c r="AL58" s="160"/>
      <c r="AM58" s="161"/>
      <c r="AN58" s="161"/>
      <c r="AO58" s="161"/>
      <c r="AP58" s="162"/>
      <c r="AQ58" s="162"/>
      <c r="AR58" s="238" t="str">
        <f t="shared" si="3"/>
        <v/>
      </c>
      <c r="AS58" s="163"/>
    </row>
    <row r="59" spans="1:45" ht="15.75" customHeight="1" x14ac:dyDescent="0.25">
      <c r="A59" s="153"/>
      <c r="B59" s="262" t="s">
        <v>1935</v>
      </c>
      <c r="C59" s="67"/>
      <c r="D59" s="155" t="str">
        <f>IF(C59&lt;&gt;"",VLOOKUP('PAM Template'!C59,'Validation Page'!$G$7:$I$97,2,FALSE),"")</f>
        <v/>
      </c>
      <c r="E59" s="155" t="str">
        <f>IF(C59&lt;&gt;"",VLOOKUP('PAM Template'!C59,'Validation Page'!$G$7:$I$97,3,FALSE),"")</f>
        <v/>
      </c>
      <c r="F59" s="68"/>
      <c r="G59" s="155" t="str">
        <f>IF(F59&lt;&gt;"",VLOOKUP('PAM Template'!F59,'Validation Page'!$N$7:$O$31,2,FALSE),"")</f>
        <v/>
      </c>
      <c r="H59" s="67"/>
      <c r="I59" s="156" t="str">
        <f>IF(AND(F59 &lt;&gt; "",H59&lt;&gt;""),VLOOKUP(G59&amp;H59,'Validation Page'!$R$7:$W$157,2,FALSE),"")</f>
        <v/>
      </c>
      <c r="J59" s="155" t="str">
        <f>IF(AND(F59 &lt;&gt; "",H59&lt;&gt;""),VLOOKUP(G59&amp;H59,'Validation Page'!$R$7:$W$157,4,FALSE),"")</f>
        <v/>
      </c>
      <c r="K59" s="155" t="str">
        <f>IF(AND(F59 &lt;&gt; "",H59&lt;&gt;""),VLOOKUP(G59&amp;H59,'Validation Page'!$R$7:$W$157,6,FALSE),"")</f>
        <v/>
      </c>
      <c r="L59" s="186"/>
      <c r="M59" s="187" t="str">
        <f>IF(L59&lt;&gt;"",VLOOKUP(L59,'Validation Page'!$J$7:$L$275,2,FALSE),"")</f>
        <v/>
      </c>
      <c r="N59" s="187" t="str">
        <f>IF(L59&lt;&gt;"",VLOOKUP(L59,'Validation Page'!$J$7:$L$275,3,FALSE),"")</f>
        <v/>
      </c>
      <c r="O59" s="186"/>
      <c r="P59" s="67"/>
      <c r="Q59" s="67"/>
      <c r="R59" s="157"/>
      <c r="S59" s="158"/>
      <c r="T59" s="149" t="str">
        <f t="shared" si="0"/>
        <v/>
      </c>
      <c r="U59" s="158"/>
      <c r="V59" s="159"/>
      <c r="W59" s="149" t="str">
        <f t="shared" si="1"/>
        <v/>
      </c>
      <c r="X59" s="149" t="str">
        <f t="shared" si="2"/>
        <v/>
      </c>
      <c r="Y59" s="67"/>
      <c r="Z59" s="67"/>
      <c r="AA59" s="160"/>
      <c r="AB59" s="160"/>
      <c r="AC59" s="160"/>
      <c r="AD59" s="160"/>
      <c r="AE59" s="160"/>
      <c r="AF59" s="160"/>
      <c r="AG59" s="160"/>
      <c r="AH59" s="160"/>
      <c r="AI59" s="160"/>
      <c r="AJ59" s="160"/>
      <c r="AK59" s="160"/>
      <c r="AL59" s="160"/>
      <c r="AM59" s="161"/>
      <c r="AN59" s="161"/>
      <c r="AO59" s="161"/>
      <c r="AP59" s="162"/>
      <c r="AQ59" s="162"/>
      <c r="AR59" s="238" t="str">
        <f t="shared" si="3"/>
        <v/>
      </c>
      <c r="AS59" s="163"/>
    </row>
    <row r="60" spans="1:45" x14ac:dyDescent="0.25">
      <c r="A60" s="153"/>
      <c r="B60" s="262" t="s">
        <v>1935</v>
      </c>
      <c r="C60" s="67"/>
      <c r="D60" s="155" t="str">
        <f>IF(C60&lt;&gt;"",VLOOKUP('PAM Template'!C60,'Validation Page'!$G$7:$I$97,2,FALSE),"")</f>
        <v/>
      </c>
      <c r="E60" s="155" t="str">
        <f>IF(C60&lt;&gt;"",VLOOKUP('PAM Template'!C60,'Validation Page'!$G$7:$I$97,3,FALSE),"")</f>
        <v/>
      </c>
      <c r="F60" s="68"/>
      <c r="G60" s="155" t="str">
        <f>IF(F60&lt;&gt;"",VLOOKUP('PAM Template'!F60,'Validation Page'!$N$7:$O$31,2,FALSE),"")</f>
        <v/>
      </c>
      <c r="H60" s="67"/>
      <c r="I60" s="156" t="str">
        <f>IF(AND(F60 &lt;&gt; "",H60&lt;&gt;""),VLOOKUP(G60&amp;H60,'Validation Page'!$R$7:$W$157,2,FALSE),"")</f>
        <v/>
      </c>
      <c r="J60" s="155" t="str">
        <f>IF(AND(F60 &lt;&gt; "",H60&lt;&gt;""),VLOOKUP(G60&amp;H60,'Validation Page'!$R$7:$W$157,4,FALSE),"")</f>
        <v/>
      </c>
      <c r="K60" s="155" t="str">
        <f>IF(AND(F60 &lt;&gt; "",H60&lt;&gt;""),VLOOKUP(G60&amp;H60,'Validation Page'!$R$7:$W$157,6,FALSE),"")</f>
        <v/>
      </c>
      <c r="L60" s="186"/>
      <c r="M60" s="187" t="str">
        <f>IF(L60&lt;&gt;"",VLOOKUP(L60,'Validation Page'!$J$7:$L$275,2,FALSE),"")</f>
        <v/>
      </c>
      <c r="N60" s="187" t="str">
        <f>IF(L60&lt;&gt;"",VLOOKUP(L60,'Validation Page'!$J$7:$L$275,3,FALSE),"")</f>
        <v/>
      </c>
      <c r="O60" s="186"/>
      <c r="P60" s="67"/>
      <c r="Q60" s="67"/>
      <c r="R60" s="157"/>
      <c r="S60" s="158"/>
      <c r="T60" s="149" t="str">
        <f t="shared" si="0"/>
        <v/>
      </c>
      <c r="U60" s="158"/>
      <c r="V60" s="159"/>
      <c r="W60" s="149" t="str">
        <f t="shared" si="1"/>
        <v/>
      </c>
      <c r="X60" s="149" t="str">
        <f t="shared" si="2"/>
        <v/>
      </c>
      <c r="Y60" s="67"/>
      <c r="Z60" s="67"/>
      <c r="AA60" s="160"/>
      <c r="AB60" s="160"/>
      <c r="AC60" s="160"/>
      <c r="AD60" s="160"/>
      <c r="AE60" s="160"/>
      <c r="AF60" s="160"/>
      <c r="AG60" s="160"/>
      <c r="AH60" s="160"/>
      <c r="AI60" s="160"/>
      <c r="AJ60" s="160"/>
      <c r="AK60" s="160"/>
      <c r="AL60" s="160"/>
      <c r="AM60" s="161"/>
      <c r="AN60" s="161"/>
      <c r="AO60" s="161"/>
      <c r="AP60" s="162"/>
      <c r="AQ60" s="162"/>
      <c r="AR60" s="238" t="str">
        <f t="shared" si="3"/>
        <v/>
      </c>
      <c r="AS60" s="163"/>
    </row>
    <row r="61" spans="1:45" x14ac:dyDescent="0.25">
      <c r="A61" s="153"/>
      <c r="B61" s="262" t="s">
        <v>1935</v>
      </c>
      <c r="C61" s="67"/>
      <c r="D61" s="155" t="str">
        <f>IF(C61&lt;&gt;"",VLOOKUP('PAM Template'!C61,'Validation Page'!$G$7:$I$97,2,FALSE),"")</f>
        <v/>
      </c>
      <c r="E61" s="155" t="str">
        <f>IF(C61&lt;&gt;"",VLOOKUP('PAM Template'!C61,'Validation Page'!$G$7:$I$97,3,FALSE),"")</f>
        <v/>
      </c>
      <c r="F61" s="68"/>
      <c r="G61" s="155" t="str">
        <f>IF(F61&lt;&gt;"",VLOOKUP('PAM Template'!F61,'Validation Page'!$N$7:$O$31,2,FALSE),"")</f>
        <v/>
      </c>
      <c r="H61" s="67"/>
      <c r="I61" s="156" t="str">
        <f>IF(AND(F61 &lt;&gt; "",H61&lt;&gt;""),VLOOKUP(G61&amp;H61,'Validation Page'!$R$7:$W$157,2,FALSE),"")</f>
        <v/>
      </c>
      <c r="J61" s="155" t="str">
        <f>IF(AND(F61 &lt;&gt; "",H61&lt;&gt;""),VLOOKUP(G61&amp;H61,'Validation Page'!$R$7:$W$157,4,FALSE),"")</f>
        <v/>
      </c>
      <c r="K61" s="155" t="str">
        <f>IF(AND(F61 &lt;&gt; "",H61&lt;&gt;""),VLOOKUP(G61&amp;H61,'Validation Page'!$R$7:$W$157,6,FALSE),"")</f>
        <v/>
      </c>
      <c r="L61" s="186"/>
      <c r="M61" s="187" t="str">
        <f>IF(L61&lt;&gt;"",VLOOKUP(L61,'Validation Page'!$J$7:$L$275,2,FALSE),"")</f>
        <v/>
      </c>
      <c r="N61" s="187" t="str">
        <f>IF(L61&lt;&gt;"",VLOOKUP(L61,'Validation Page'!$J$7:$L$275,3,FALSE),"")</f>
        <v/>
      </c>
      <c r="O61" s="186"/>
      <c r="P61" s="67"/>
      <c r="Q61" s="67"/>
      <c r="R61" s="157"/>
      <c r="S61" s="158"/>
      <c r="T61" s="149" t="str">
        <f t="shared" si="0"/>
        <v/>
      </c>
      <c r="U61" s="158"/>
      <c r="V61" s="159"/>
      <c r="W61" s="149" t="str">
        <f t="shared" si="1"/>
        <v/>
      </c>
      <c r="X61" s="149" t="str">
        <f t="shared" si="2"/>
        <v/>
      </c>
      <c r="Y61" s="67"/>
      <c r="Z61" s="67"/>
      <c r="AA61" s="160"/>
      <c r="AB61" s="160"/>
      <c r="AC61" s="160"/>
      <c r="AD61" s="160"/>
      <c r="AE61" s="160"/>
      <c r="AF61" s="160"/>
      <c r="AG61" s="160"/>
      <c r="AH61" s="160"/>
      <c r="AI61" s="160"/>
      <c r="AJ61" s="160"/>
      <c r="AK61" s="160"/>
      <c r="AL61" s="160"/>
      <c r="AM61" s="161"/>
      <c r="AN61" s="161"/>
      <c r="AO61" s="161"/>
      <c r="AP61" s="162"/>
      <c r="AQ61" s="162"/>
      <c r="AR61" s="238" t="str">
        <f t="shared" si="3"/>
        <v/>
      </c>
      <c r="AS61" s="163"/>
    </row>
    <row r="62" spans="1:45" x14ac:dyDescent="0.25">
      <c r="A62" s="153"/>
      <c r="B62" s="262" t="s">
        <v>1935</v>
      </c>
      <c r="C62" s="67"/>
      <c r="D62" s="155" t="str">
        <f>IF(C62&lt;&gt;"",VLOOKUP('PAM Template'!C62,'Validation Page'!$G$7:$I$97,2,FALSE),"")</f>
        <v/>
      </c>
      <c r="E62" s="155" t="str">
        <f>IF(C62&lt;&gt;"",VLOOKUP('PAM Template'!C62,'Validation Page'!$G$7:$I$97,3,FALSE),"")</f>
        <v/>
      </c>
      <c r="F62" s="68"/>
      <c r="G62" s="155" t="str">
        <f>IF(F62&lt;&gt;"",VLOOKUP('PAM Template'!F62,'Validation Page'!$N$7:$O$31,2,FALSE),"")</f>
        <v/>
      </c>
      <c r="H62" s="67"/>
      <c r="I62" s="156" t="str">
        <f>IF(AND(F62 &lt;&gt; "",H62&lt;&gt;""),VLOOKUP(G62&amp;H62,'Validation Page'!$R$7:$W$157,2,FALSE),"")</f>
        <v/>
      </c>
      <c r="J62" s="155" t="str">
        <f>IF(AND(F62 &lt;&gt; "",H62&lt;&gt;""),VLOOKUP(G62&amp;H62,'Validation Page'!$R$7:$W$157,4,FALSE),"")</f>
        <v/>
      </c>
      <c r="K62" s="155" t="str">
        <f>IF(AND(F62 &lt;&gt; "",H62&lt;&gt;""),VLOOKUP(G62&amp;H62,'Validation Page'!$R$7:$W$157,6,FALSE),"")</f>
        <v/>
      </c>
      <c r="L62" s="186"/>
      <c r="M62" s="187" t="str">
        <f>IF(L62&lt;&gt;"",VLOOKUP(L62,'Validation Page'!$J$7:$L$275,2,FALSE),"")</f>
        <v/>
      </c>
      <c r="N62" s="187" t="str">
        <f>IF(L62&lt;&gt;"",VLOOKUP(L62,'Validation Page'!$J$7:$L$275,3,FALSE),"")</f>
        <v/>
      </c>
      <c r="O62" s="186"/>
      <c r="P62" s="67"/>
      <c r="Q62" s="67"/>
      <c r="R62" s="157"/>
      <c r="S62" s="158"/>
      <c r="T62" s="149" t="str">
        <f t="shared" si="0"/>
        <v/>
      </c>
      <c r="U62" s="158"/>
      <c r="V62" s="159"/>
      <c r="W62" s="149" t="str">
        <f t="shared" si="1"/>
        <v/>
      </c>
      <c r="X62" s="149" t="str">
        <f t="shared" si="2"/>
        <v/>
      </c>
      <c r="Y62" s="67"/>
      <c r="Z62" s="67"/>
      <c r="AA62" s="160"/>
      <c r="AB62" s="160"/>
      <c r="AC62" s="160"/>
      <c r="AD62" s="160"/>
      <c r="AE62" s="160"/>
      <c r="AF62" s="160"/>
      <c r="AG62" s="160"/>
      <c r="AH62" s="160"/>
      <c r="AI62" s="160"/>
      <c r="AJ62" s="160"/>
      <c r="AK62" s="160"/>
      <c r="AL62" s="160"/>
      <c r="AM62" s="161"/>
      <c r="AN62" s="161"/>
      <c r="AO62" s="161"/>
      <c r="AP62" s="162"/>
      <c r="AQ62" s="162"/>
      <c r="AR62" s="238" t="str">
        <f t="shared" si="3"/>
        <v/>
      </c>
      <c r="AS62" s="163"/>
    </row>
    <row r="63" spans="1:45" x14ac:dyDescent="0.25">
      <c r="A63" s="153"/>
      <c r="B63" s="262" t="s">
        <v>1935</v>
      </c>
      <c r="C63" s="67"/>
      <c r="D63" s="155" t="str">
        <f>IF(C63&lt;&gt;"",VLOOKUP('PAM Template'!C63,'Validation Page'!$G$7:$I$97,2,FALSE),"")</f>
        <v/>
      </c>
      <c r="E63" s="155" t="str">
        <f>IF(C63&lt;&gt;"",VLOOKUP('PAM Template'!C63,'Validation Page'!$G$7:$I$97,3,FALSE),"")</f>
        <v/>
      </c>
      <c r="F63" s="68"/>
      <c r="G63" s="155" t="str">
        <f>IF(F63&lt;&gt;"",VLOOKUP('PAM Template'!F63,'Validation Page'!$N$7:$O$31,2,FALSE),"")</f>
        <v/>
      </c>
      <c r="H63" s="67"/>
      <c r="I63" s="156" t="str">
        <f>IF(AND(F63 &lt;&gt; "",H63&lt;&gt;""),VLOOKUP(G63&amp;H63,'Validation Page'!$R$7:$W$157,2,FALSE),"")</f>
        <v/>
      </c>
      <c r="J63" s="155" t="str">
        <f>IF(AND(F63 &lt;&gt; "",H63&lt;&gt;""),VLOOKUP(G63&amp;H63,'Validation Page'!$R$7:$W$157,4,FALSE),"")</f>
        <v/>
      </c>
      <c r="K63" s="155" t="str">
        <f>IF(AND(F63 &lt;&gt; "",H63&lt;&gt;""),VLOOKUP(G63&amp;H63,'Validation Page'!$R$7:$W$157,6,FALSE),"")</f>
        <v/>
      </c>
      <c r="L63" s="186"/>
      <c r="M63" s="187" t="str">
        <f>IF(L63&lt;&gt;"",VLOOKUP(L63,'Validation Page'!$J$7:$L$275,2,FALSE),"")</f>
        <v/>
      </c>
      <c r="N63" s="187" t="str">
        <f>IF(L63&lt;&gt;"",VLOOKUP(L63,'Validation Page'!$J$7:$L$275,3,FALSE),"")</f>
        <v/>
      </c>
      <c r="O63" s="186"/>
      <c r="P63" s="67"/>
      <c r="Q63" s="67"/>
      <c r="R63" s="157"/>
      <c r="S63" s="158"/>
      <c r="T63" s="149" t="str">
        <f t="shared" si="0"/>
        <v/>
      </c>
      <c r="U63" s="158"/>
      <c r="V63" s="159"/>
      <c r="W63" s="149" t="str">
        <f t="shared" si="1"/>
        <v/>
      </c>
      <c r="X63" s="149" t="str">
        <f t="shared" si="2"/>
        <v/>
      </c>
      <c r="Y63" s="67"/>
      <c r="Z63" s="67"/>
      <c r="AA63" s="160"/>
      <c r="AB63" s="160"/>
      <c r="AC63" s="160"/>
      <c r="AD63" s="160"/>
      <c r="AE63" s="160"/>
      <c r="AF63" s="160"/>
      <c r="AG63" s="160"/>
      <c r="AH63" s="160"/>
      <c r="AI63" s="160"/>
      <c r="AJ63" s="160"/>
      <c r="AK63" s="160"/>
      <c r="AL63" s="160"/>
      <c r="AM63" s="161"/>
      <c r="AN63" s="161"/>
      <c r="AO63" s="161"/>
      <c r="AP63" s="162"/>
      <c r="AQ63" s="162"/>
      <c r="AR63" s="238" t="str">
        <f t="shared" si="3"/>
        <v/>
      </c>
      <c r="AS63" s="163"/>
    </row>
    <row r="64" spans="1:45" x14ac:dyDescent="0.25">
      <c r="A64" s="153"/>
      <c r="B64" s="262" t="s">
        <v>1935</v>
      </c>
      <c r="C64" s="67"/>
      <c r="D64" s="155" t="str">
        <f>IF(C64&lt;&gt;"",VLOOKUP('PAM Template'!C64,'Validation Page'!$G$7:$I$97,2,FALSE),"")</f>
        <v/>
      </c>
      <c r="E64" s="155" t="str">
        <f>IF(C64&lt;&gt;"",VLOOKUP('PAM Template'!C64,'Validation Page'!$G$7:$I$97,3,FALSE),"")</f>
        <v/>
      </c>
      <c r="F64" s="68"/>
      <c r="G64" s="155" t="str">
        <f>IF(F64&lt;&gt;"",VLOOKUP('PAM Template'!F64,'Validation Page'!$N$7:$O$31,2,FALSE),"")</f>
        <v/>
      </c>
      <c r="H64" s="67"/>
      <c r="I64" s="156" t="str">
        <f>IF(AND(F64 &lt;&gt; "",H64&lt;&gt;""),VLOOKUP(G64&amp;H64,'Validation Page'!$R$7:$W$157,2,FALSE),"")</f>
        <v/>
      </c>
      <c r="J64" s="155" t="str">
        <f>IF(AND(F64 &lt;&gt; "",H64&lt;&gt;""),VLOOKUP(G64&amp;H64,'Validation Page'!$R$7:$W$157,4,FALSE),"")</f>
        <v/>
      </c>
      <c r="K64" s="155" t="str">
        <f>IF(AND(F64 &lt;&gt; "",H64&lt;&gt;""),VLOOKUP(G64&amp;H64,'Validation Page'!$R$7:$W$157,6,FALSE),"")</f>
        <v/>
      </c>
      <c r="L64" s="186"/>
      <c r="M64" s="187" t="str">
        <f>IF(L64&lt;&gt;"",VLOOKUP(L64,'Validation Page'!$J$7:$L$275,2,FALSE),"")</f>
        <v/>
      </c>
      <c r="N64" s="187" t="str">
        <f>IF(L64&lt;&gt;"",VLOOKUP(L64,'Validation Page'!$J$7:$L$275,3,FALSE),"")</f>
        <v/>
      </c>
      <c r="O64" s="186"/>
      <c r="P64" s="67"/>
      <c r="Q64" s="67"/>
      <c r="R64" s="157"/>
      <c r="S64" s="158"/>
      <c r="T64" s="149" t="str">
        <f t="shared" si="0"/>
        <v/>
      </c>
      <c r="U64" s="158"/>
      <c r="V64" s="159"/>
      <c r="W64" s="149" t="str">
        <f t="shared" si="1"/>
        <v/>
      </c>
      <c r="X64" s="149" t="str">
        <f t="shared" si="2"/>
        <v/>
      </c>
      <c r="Y64" s="67"/>
      <c r="Z64" s="67"/>
      <c r="AA64" s="160"/>
      <c r="AB64" s="160"/>
      <c r="AC64" s="160"/>
      <c r="AD64" s="160"/>
      <c r="AE64" s="160"/>
      <c r="AF64" s="160"/>
      <c r="AG64" s="160"/>
      <c r="AH64" s="160"/>
      <c r="AI64" s="160"/>
      <c r="AJ64" s="160"/>
      <c r="AK64" s="160"/>
      <c r="AL64" s="160"/>
      <c r="AM64" s="161"/>
      <c r="AN64" s="161"/>
      <c r="AO64" s="161"/>
      <c r="AP64" s="162"/>
      <c r="AQ64" s="162"/>
      <c r="AR64" s="238" t="str">
        <f t="shared" si="3"/>
        <v/>
      </c>
      <c r="AS64" s="163"/>
    </row>
    <row r="65" spans="1:45" x14ac:dyDescent="0.25">
      <c r="A65" s="153"/>
      <c r="B65" s="262" t="s">
        <v>1935</v>
      </c>
      <c r="C65" s="67"/>
      <c r="D65" s="155" t="str">
        <f>IF(C65&lt;&gt;"",VLOOKUP('PAM Template'!C65,'Validation Page'!$G$7:$I$97,2,FALSE),"")</f>
        <v/>
      </c>
      <c r="E65" s="155" t="str">
        <f>IF(C65&lt;&gt;"",VLOOKUP('PAM Template'!C65,'Validation Page'!$G$7:$I$97,3,FALSE),"")</f>
        <v/>
      </c>
      <c r="F65" s="67"/>
      <c r="G65" s="155" t="str">
        <f>IF(F65&lt;&gt;"",VLOOKUP('PAM Template'!F65,'Validation Page'!$N$7:$O$31,2,FALSE),"")</f>
        <v/>
      </c>
      <c r="H65" s="67"/>
      <c r="I65" s="156" t="str">
        <f>IF(AND(F65 &lt;&gt; "",H65&lt;&gt;""),VLOOKUP(G65&amp;H65,'Validation Page'!$R$7:$W$157,2,FALSE),"")</f>
        <v/>
      </c>
      <c r="J65" s="155" t="str">
        <f>IF(AND(F65 &lt;&gt; "",H65&lt;&gt;""),VLOOKUP(G65&amp;H65,'Validation Page'!$R$7:$W$157,4,FALSE),"")</f>
        <v/>
      </c>
      <c r="K65" s="155" t="str">
        <f>IF(AND(F65 &lt;&gt; "",H65&lt;&gt;""),VLOOKUP(G65&amp;H65,'Validation Page'!$R$7:$W$157,6,FALSE),"")</f>
        <v/>
      </c>
      <c r="L65" s="186"/>
      <c r="M65" s="187" t="str">
        <f>IF(L65&lt;&gt;"",VLOOKUP(L65,'Validation Page'!$J$7:$L$275,2,FALSE),"")</f>
        <v/>
      </c>
      <c r="N65" s="188" t="str">
        <f>IF(L65&lt;&gt;"",VLOOKUP(L65,'Validation Page'!$J$7:$L$275,3,FALSE),"")</f>
        <v/>
      </c>
      <c r="O65" s="186"/>
      <c r="P65" s="67"/>
      <c r="Q65" s="67"/>
      <c r="R65" s="157"/>
      <c r="S65" s="158"/>
      <c r="T65" s="149" t="str">
        <f t="shared" si="0"/>
        <v/>
      </c>
      <c r="U65" s="158"/>
      <c r="V65" s="159"/>
      <c r="W65" s="149" t="str">
        <f t="shared" si="1"/>
        <v/>
      </c>
      <c r="X65" s="149" t="str">
        <f t="shared" si="2"/>
        <v/>
      </c>
      <c r="Y65" s="67"/>
      <c r="Z65" s="67"/>
      <c r="AA65" s="160"/>
      <c r="AB65" s="160"/>
      <c r="AC65" s="160"/>
      <c r="AD65" s="160"/>
      <c r="AE65" s="160"/>
      <c r="AF65" s="160"/>
      <c r="AG65" s="160"/>
      <c r="AH65" s="160"/>
      <c r="AI65" s="160"/>
      <c r="AJ65" s="160"/>
      <c r="AK65" s="160"/>
      <c r="AL65" s="160"/>
      <c r="AM65" s="161"/>
      <c r="AN65" s="161"/>
      <c r="AO65" s="161"/>
      <c r="AP65" s="162"/>
      <c r="AQ65" s="162"/>
      <c r="AR65" s="238" t="str">
        <f t="shared" si="3"/>
        <v/>
      </c>
      <c r="AS65" s="163"/>
    </row>
    <row r="66" spans="1:45" x14ac:dyDescent="0.25">
      <c r="A66" s="153"/>
      <c r="B66" s="262" t="s">
        <v>1935</v>
      </c>
      <c r="C66" s="67"/>
      <c r="D66" s="155" t="str">
        <f>IF(C66&lt;&gt;"",VLOOKUP('PAM Template'!C66,'Validation Page'!$G$7:$I$97,2,FALSE),"")</f>
        <v/>
      </c>
      <c r="E66" s="155" t="str">
        <f>IF(C66&lt;&gt;"",VLOOKUP('PAM Template'!C66,'Validation Page'!$G$7:$I$97,3,FALSE),"")</f>
        <v/>
      </c>
      <c r="F66" s="67"/>
      <c r="G66" s="155" t="str">
        <f>IF(F66&lt;&gt;"",VLOOKUP('PAM Template'!F66,'Validation Page'!$N$7:$O$31,2,FALSE),"")</f>
        <v/>
      </c>
      <c r="H66" s="67"/>
      <c r="I66" s="156" t="str">
        <f>IF(AND(F66 &lt;&gt; "",H66&lt;&gt;""),VLOOKUP(G66&amp;H66,'Validation Page'!$R$7:$W$157,2,FALSE),"")</f>
        <v/>
      </c>
      <c r="J66" s="155" t="str">
        <f>IF(AND(F66 &lt;&gt; "",H66&lt;&gt;""),VLOOKUP(G66&amp;H66,'Validation Page'!$R$7:$W$157,4,FALSE),"")</f>
        <v/>
      </c>
      <c r="K66" s="155" t="str">
        <f>IF(AND(F66 &lt;&gt; "",H66&lt;&gt;""),VLOOKUP(G66&amp;H66,'Validation Page'!$R$7:$W$157,6,FALSE),"")</f>
        <v/>
      </c>
      <c r="L66" s="186"/>
      <c r="M66" s="187" t="str">
        <f>IF(L66&lt;&gt;"",VLOOKUP(L66,'Validation Page'!$J$7:$L$275,2,FALSE),"")</f>
        <v/>
      </c>
      <c r="N66" s="188" t="str">
        <f>IF(L66&lt;&gt;"",VLOOKUP(L66,'Validation Page'!$J$7:$L$275,3,FALSE),"")</f>
        <v/>
      </c>
      <c r="O66" s="186"/>
      <c r="P66" s="67"/>
      <c r="Q66" s="67"/>
      <c r="R66" s="157"/>
      <c r="S66" s="158"/>
      <c r="T66" s="149" t="str">
        <f t="shared" si="0"/>
        <v/>
      </c>
      <c r="U66" s="158"/>
      <c r="V66" s="159"/>
      <c r="W66" s="149" t="str">
        <f t="shared" si="1"/>
        <v/>
      </c>
      <c r="X66" s="149" t="str">
        <f t="shared" si="2"/>
        <v/>
      </c>
      <c r="Y66" s="67"/>
      <c r="Z66" s="67"/>
      <c r="AA66" s="160"/>
      <c r="AB66" s="160"/>
      <c r="AC66" s="160"/>
      <c r="AD66" s="160"/>
      <c r="AE66" s="160"/>
      <c r="AF66" s="160"/>
      <c r="AG66" s="160"/>
      <c r="AH66" s="160"/>
      <c r="AI66" s="160"/>
      <c r="AJ66" s="160"/>
      <c r="AK66" s="160"/>
      <c r="AL66" s="160"/>
      <c r="AM66" s="161"/>
      <c r="AN66" s="161"/>
      <c r="AO66" s="161"/>
      <c r="AP66" s="162"/>
      <c r="AQ66" s="162"/>
      <c r="AR66" s="238" t="str">
        <f t="shared" si="3"/>
        <v/>
      </c>
      <c r="AS66" s="163"/>
    </row>
    <row r="67" spans="1:45" x14ac:dyDescent="0.25">
      <c r="A67" s="153"/>
      <c r="B67" s="262" t="s">
        <v>1935</v>
      </c>
      <c r="C67" s="67"/>
      <c r="D67" s="155" t="str">
        <f>IF(C67&lt;&gt;"",VLOOKUP('PAM Template'!C67,'Validation Page'!$G$7:$I$97,2,FALSE),"")</f>
        <v/>
      </c>
      <c r="E67" s="155" t="str">
        <f>IF(C67&lt;&gt;"",VLOOKUP('PAM Template'!C67,'Validation Page'!$G$7:$I$97,3,FALSE),"")</f>
        <v/>
      </c>
      <c r="F67" s="67"/>
      <c r="G67" s="155" t="str">
        <f>IF(F67&lt;&gt;"",VLOOKUP('PAM Template'!F67,'Validation Page'!$N$7:$O$31,2,FALSE),"")</f>
        <v/>
      </c>
      <c r="H67" s="67"/>
      <c r="I67" s="156" t="str">
        <f>IF(AND(F67 &lt;&gt; "",H67&lt;&gt;""),VLOOKUP(G67&amp;H67,'Validation Page'!$R$7:$W$157,2,FALSE),"")</f>
        <v/>
      </c>
      <c r="J67" s="155" t="str">
        <f>IF(AND(F67 &lt;&gt; "",H67&lt;&gt;""),VLOOKUP(G67&amp;H67,'Validation Page'!$R$7:$W$157,4,FALSE),"")</f>
        <v/>
      </c>
      <c r="K67" s="155" t="str">
        <f>IF(AND(F67 &lt;&gt; "",H67&lt;&gt;""),VLOOKUP(G67&amp;H67,'Validation Page'!$R$7:$W$157,6,FALSE),"")</f>
        <v/>
      </c>
      <c r="L67" s="186"/>
      <c r="M67" s="187" t="str">
        <f>IF(L67&lt;&gt;"",VLOOKUP(L67,'Validation Page'!$J$7:$L$275,2,FALSE),"")</f>
        <v/>
      </c>
      <c r="N67" s="188" t="str">
        <f>IF(L67&lt;&gt;"",VLOOKUP(L67,'Validation Page'!$J$7:$L$275,3,FALSE),"")</f>
        <v/>
      </c>
      <c r="O67" s="186"/>
      <c r="P67" s="67"/>
      <c r="Q67" s="67"/>
      <c r="R67" s="157"/>
      <c r="S67" s="158"/>
      <c r="T67" s="149" t="str">
        <f t="shared" si="0"/>
        <v/>
      </c>
      <c r="U67" s="158"/>
      <c r="V67" s="159"/>
      <c r="W67" s="149" t="str">
        <f t="shared" si="1"/>
        <v/>
      </c>
      <c r="X67" s="149" t="str">
        <f t="shared" si="2"/>
        <v/>
      </c>
      <c r="Y67" s="67"/>
      <c r="Z67" s="67"/>
      <c r="AA67" s="160"/>
      <c r="AB67" s="160"/>
      <c r="AC67" s="160"/>
      <c r="AD67" s="160"/>
      <c r="AE67" s="160"/>
      <c r="AF67" s="160"/>
      <c r="AG67" s="160"/>
      <c r="AH67" s="160"/>
      <c r="AI67" s="160"/>
      <c r="AJ67" s="160"/>
      <c r="AK67" s="160"/>
      <c r="AL67" s="160"/>
      <c r="AM67" s="161"/>
      <c r="AN67" s="161"/>
      <c r="AO67" s="161"/>
      <c r="AP67" s="162"/>
      <c r="AQ67" s="162"/>
      <c r="AR67" s="238" t="str">
        <f t="shared" si="3"/>
        <v/>
      </c>
      <c r="AS67" s="163"/>
    </row>
    <row r="68" spans="1:45" x14ac:dyDescent="0.25">
      <c r="A68" s="153"/>
      <c r="B68" s="262" t="s">
        <v>1935</v>
      </c>
      <c r="C68" s="67"/>
      <c r="D68" s="155" t="str">
        <f>IF(C68&lt;&gt;"",VLOOKUP('PAM Template'!C68,'Validation Page'!$G$7:$I$97,2,FALSE),"")</f>
        <v/>
      </c>
      <c r="E68" s="155" t="str">
        <f>IF(C68&lt;&gt;"",VLOOKUP('PAM Template'!C68,'Validation Page'!$G$7:$I$97,3,FALSE),"")</f>
        <v/>
      </c>
      <c r="F68" s="67"/>
      <c r="G68" s="155" t="str">
        <f>IF(F68&lt;&gt;"",VLOOKUP('PAM Template'!F68,'Validation Page'!$N$7:$O$31,2,FALSE),"")</f>
        <v/>
      </c>
      <c r="H68" s="67"/>
      <c r="I68" s="156" t="str">
        <f>IF(AND(F68 &lt;&gt; "",H68&lt;&gt;""),VLOOKUP(G68&amp;H68,'Validation Page'!$R$7:$W$157,2,FALSE),"")</f>
        <v/>
      </c>
      <c r="J68" s="155" t="str">
        <f>IF(AND(F68 &lt;&gt; "",H68&lt;&gt;""),VLOOKUP(G68&amp;H68,'Validation Page'!$R$7:$W$157,4,FALSE),"")</f>
        <v/>
      </c>
      <c r="K68" s="155" t="str">
        <f>IF(AND(F68 &lt;&gt; "",H68&lt;&gt;""),VLOOKUP(G68&amp;H68,'Validation Page'!$R$7:$W$157,6,FALSE),"")</f>
        <v/>
      </c>
      <c r="L68" s="186"/>
      <c r="M68" s="187" t="str">
        <f>IF(L68&lt;&gt;"",VLOOKUP(L68,'Validation Page'!$J$7:$L$275,2,FALSE),"")</f>
        <v/>
      </c>
      <c r="N68" s="188" t="str">
        <f>IF(L68&lt;&gt;"",VLOOKUP(L68,'Validation Page'!$J$7:$L$275,3,FALSE),"")</f>
        <v/>
      </c>
      <c r="O68" s="186"/>
      <c r="P68" s="67"/>
      <c r="Q68" s="67"/>
      <c r="R68" s="157"/>
      <c r="S68" s="158"/>
      <c r="T68" s="149" t="str">
        <f t="shared" si="0"/>
        <v/>
      </c>
      <c r="U68" s="158"/>
      <c r="V68" s="159"/>
      <c r="W68" s="149" t="str">
        <f t="shared" si="1"/>
        <v/>
      </c>
      <c r="X68" s="149" t="str">
        <f t="shared" si="2"/>
        <v/>
      </c>
      <c r="Y68" s="67"/>
      <c r="Z68" s="67"/>
      <c r="AA68" s="160"/>
      <c r="AB68" s="160"/>
      <c r="AC68" s="160"/>
      <c r="AD68" s="160"/>
      <c r="AE68" s="160"/>
      <c r="AF68" s="160"/>
      <c r="AG68" s="160"/>
      <c r="AH68" s="160"/>
      <c r="AI68" s="160"/>
      <c r="AJ68" s="160"/>
      <c r="AK68" s="160"/>
      <c r="AL68" s="160"/>
      <c r="AM68" s="161"/>
      <c r="AN68" s="161"/>
      <c r="AO68" s="161"/>
      <c r="AP68" s="162"/>
      <c r="AQ68" s="162"/>
      <c r="AR68" s="238" t="str">
        <f t="shared" si="3"/>
        <v/>
      </c>
      <c r="AS68" s="163"/>
    </row>
    <row r="69" spans="1:45" x14ac:dyDescent="0.25">
      <c r="A69" s="153"/>
      <c r="B69" s="262" t="s">
        <v>1935</v>
      </c>
      <c r="C69" s="67"/>
      <c r="D69" s="155" t="str">
        <f>IF(C69&lt;&gt;"",VLOOKUP('PAM Template'!C69,'Validation Page'!$G$7:$I$97,2,FALSE),"")</f>
        <v/>
      </c>
      <c r="E69" s="155" t="str">
        <f>IF(C69&lt;&gt;"",VLOOKUP('PAM Template'!C69,'Validation Page'!$G$7:$I$97,3,FALSE),"")</f>
        <v/>
      </c>
      <c r="F69" s="67"/>
      <c r="G69" s="155" t="str">
        <f>IF(F69&lt;&gt;"",VLOOKUP('PAM Template'!F69,'Validation Page'!$N$7:$O$31,2,FALSE),"")</f>
        <v/>
      </c>
      <c r="H69" s="67"/>
      <c r="I69" s="156" t="str">
        <f>IF(AND(F69 &lt;&gt; "",H69&lt;&gt;""),VLOOKUP(G69&amp;H69,'Validation Page'!$R$7:$W$157,2,FALSE),"")</f>
        <v/>
      </c>
      <c r="J69" s="155" t="str">
        <f>IF(AND(F69 &lt;&gt; "",H69&lt;&gt;""),VLOOKUP(G69&amp;H69,'Validation Page'!$R$7:$W$157,4,FALSE),"")</f>
        <v/>
      </c>
      <c r="K69" s="155" t="str">
        <f>IF(AND(F69 &lt;&gt; "",H69&lt;&gt;""),VLOOKUP(G69&amp;H69,'Validation Page'!$R$7:$W$157,6,FALSE),"")</f>
        <v/>
      </c>
      <c r="L69" s="186"/>
      <c r="M69" s="187" t="str">
        <f>IF(L69&lt;&gt;"",VLOOKUP(L69,'Validation Page'!$J$7:$L$275,2,FALSE),"")</f>
        <v/>
      </c>
      <c r="N69" s="188" t="str">
        <f>IF(L69&lt;&gt;"",VLOOKUP(L69,'Validation Page'!$J$7:$L$275,3,FALSE),"")</f>
        <v/>
      </c>
      <c r="O69" s="186"/>
      <c r="P69" s="67"/>
      <c r="Q69" s="67"/>
      <c r="R69" s="157"/>
      <c r="S69" s="158"/>
      <c r="T69" s="149" t="str">
        <f t="shared" si="0"/>
        <v/>
      </c>
      <c r="U69" s="158"/>
      <c r="V69" s="159"/>
      <c r="W69" s="149" t="str">
        <f t="shared" si="1"/>
        <v/>
      </c>
      <c r="X69" s="149" t="str">
        <f t="shared" si="2"/>
        <v/>
      </c>
      <c r="Y69" s="67"/>
      <c r="Z69" s="67"/>
      <c r="AA69" s="160"/>
      <c r="AB69" s="160"/>
      <c r="AC69" s="160"/>
      <c r="AD69" s="160"/>
      <c r="AE69" s="160"/>
      <c r="AF69" s="160"/>
      <c r="AG69" s="160"/>
      <c r="AH69" s="160"/>
      <c r="AI69" s="160"/>
      <c r="AJ69" s="160"/>
      <c r="AK69" s="160"/>
      <c r="AL69" s="160"/>
      <c r="AM69" s="161"/>
      <c r="AN69" s="161"/>
      <c r="AO69" s="161"/>
      <c r="AP69" s="162"/>
      <c r="AQ69" s="162"/>
      <c r="AR69" s="238" t="str">
        <f t="shared" si="3"/>
        <v/>
      </c>
      <c r="AS69" s="163"/>
    </row>
    <row r="70" spans="1:45" x14ac:dyDescent="0.25">
      <c r="A70" s="153"/>
      <c r="B70" s="262" t="s">
        <v>1935</v>
      </c>
      <c r="C70" s="67"/>
      <c r="D70" s="155" t="str">
        <f>IF(C70&lt;&gt;"",VLOOKUP('PAM Template'!C70,'Validation Page'!$G$7:$I$97,2,FALSE),"")</f>
        <v/>
      </c>
      <c r="E70" s="155" t="str">
        <f>IF(C70&lt;&gt;"",VLOOKUP('PAM Template'!C70,'Validation Page'!$G$7:$I$97,3,FALSE),"")</f>
        <v/>
      </c>
      <c r="F70" s="67"/>
      <c r="G70" s="155" t="str">
        <f>IF(F70&lt;&gt;"",VLOOKUP('PAM Template'!F70,'Validation Page'!$N$7:$O$31,2,FALSE),"")</f>
        <v/>
      </c>
      <c r="H70" s="67"/>
      <c r="I70" s="156" t="str">
        <f>IF(AND(F70 &lt;&gt; "",H70&lt;&gt;""),VLOOKUP(G70&amp;H70,'Validation Page'!$R$7:$W$157,2,FALSE),"")</f>
        <v/>
      </c>
      <c r="J70" s="155" t="str">
        <f>IF(AND(F70 &lt;&gt; "",H70&lt;&gt;""),VLOOKUP(G70&amp;H70,'Validation Page'!$R$7:$W$157,4,FALSE),"")</f>
        <v/>
      </c>
      <c r="K70" s="155" t="str">
        <f>IF(AND(F70 &lt;&gt; "",H70&lt;&gt;""),VLOOKUP(G70&amp;H70,'Validation Page'!$R$7:$W$157,6,FALSE),"")</f>
        <v/>
      </c>
      <c r="L70" s="186"/>
      <c r="M70" s="187" t="str">
        <f>IF(L70&lt;&gt;"",VLOOKUP(L70,'Validation Page'!$J$7:$L$275,2,FALSE),"")</f>
        <v/>
      </c>
      <c r="N70" s="196" t="str">
        <f>IF(L70&lt;&gt;"",VLOOKUP(L70,'Validation Page'!$J$7:$L$275,3,FALSE),"")</f>
        <v/>
      </c>
      <c r="O70" s="186"/>
      <c r="P70" s="67"/>
      <c r="Q70" s="67"/>
      <c r="R70" s="157"/>
      <c r="S70" s="158"/>
      <c r="T70" s="149" t="str">
        <f t="shared" si="0"/>
        <v/>
      </c>
      <c r="U70" s="158"/>
      <c r="V70" s="159"/>
      <c r="W70" s="149" t="str">
        <f t="shared" si="1"/>
        <v/>
      </c>
      <c r="X70" s="149" t="str">
        <f t="shared" si="2"/>
        <v/>
      </c>
      <c r="Y70" s="67"/>
      <c r="Z70" s="67"/>
      <c r="AA70" s="160"/>
      <c r="AB70" s="160"/>
      <c r="AC70" s="160"/>
      <c r="AD70" s="160"/>
      <c r="AE70" s="160"/>
      <c r="AF70" s="160"/>
      <c r="AG70" s="160"/>
      <c r="AH70" s="160"/>
      <c r="AI70" s="160"/>
      <c r="AJ70" s="160"/>
      <c r="AK70" s="160"/>
      <c r="AL70" s="160"/>
      <c r="AM70" s="161"/>
      <c r="AN70" s="161"/>
      <c r="AO70" s="161"/>
      <c r="AP70" s="162"/>
      <c r="AQ70" s="162"/>
      <c r="AR70" s="238" t="str">
        <f t="shared" si="3"/>
        <v/>
      </c>
      <c r="AS70" s="163"/>
    </row>
    <row r="71" spans="1:45" x14ac:dyDescent="0.25">
      <c r="A71" s="153"/>
      <c r="B71" s="262" t="s">
        <v>1935</v>
      </c>
      <c r="C71" s="67"/>
      <c r="D71" s="164" t="str">
        <f>IF(C71&lt;&gt;"",VLOOKUP('PAM Template'!C71,'Validation Page'!$G$7:$I$97,2,FALSE),"")</f>
        <v/>
      </c>
      <c r="E71" s="155" t="str">
        <f>IF(C71&lt;&gt;"",VLOOKUP('PAM Template'!C71,'Validation Page'!$G$7:$I$97,3,FALSE),"")</f>
        <v/>
      </c>
      <c r="F71" s="67"/>
      <c r="G71" s="155" t="str">
        <f>IF(F71&lt;&gt;"",VLOOKUP('PAM Template'!F71,'Validation Page'!$N$7:$O$31,2,FALSE),"")</f>
        <v/>
      </c>
      <c r="H71" s="67"/>
      <c r="I71" s="156" t="str">
        <f>IF(AND(F71 &lt;&gt; "",H71&lt;&gt;""),VLOOKUP(G71&amp;H71,'Validation Page'!$R$7:$W$157,2,FALSE),"")</f>
        <v/>
      </c>
      <c r="J71" s="155" t="str">
        <f>IF(AND(F71 &lt;&gt; "",H71&lt;&gt;""),VLOOKUP(G71&amp;H71,'Validation Page'!$R$7:$W$157,4,FALSE),"")</f>
        <v/>
      </c>
      <c r="K71" s="155" t="str">
        <f>IF(AND(F71 &lt;&gt; "",H71&lt;&gt;""),VLOOKUP(G71&amp;H71,'Validation Page'!$R$7:$W$157,6,FALSE),"")</f>
        <v/>
      </c>
      <c r="L71" s="186"/>
      <c r="M71" s="187" t="str">
        <f>IF(L71&lt;&gt;"",VLOOKUP(L71,'Validation Page'!$J$7:$L$275,2,FALSE),"")</f>
        <v/>
      </c>
      <c r="N71" s="187" t="str">
        <f>IF(L71&lt;&gt;"",VLOOKUP(L71,'Validation Page'!$J$7:$L$275,3,FALSE),"")</f>
        <v/>
      </c>
      <c r="O71" s="186"/>
      <c r="P71" s="67"/>
      <c r="Q71" s="67"/>
      <c r="R71" s="157"/>
      <c r="S71" s="158"/>
      <c r="T71" s="149" t="str">
        <f t="shared" si="0"/>
        <v/>
      </c>
      <c r="U71" s="158"/>
      <c r="V71" s="159"/>
      <c r="W71" s="149" t="str">
        <f t="shared" si="1"/>
        <v/>
      </c>
      <c r="X71" s="149" t="str">
        <f t="shared" si="2"/>
        <v/>
      </c>
      <c r="Y71" s="67"/>
      <c r="Z71" s="67"/>
      <c r="AA71" s="160"/>
      <c r="AB71" s="160"/>
      <c r="AC71" s="160"/>
      <c r="AD71" s="160"/>
      <c r="AE71" s="160"/>
      <c r="AF71" s="160"/>
      <c r="AG71" s="160"/>
      <c r="AH71" s="160"/>
      <c r="AI71" s="160"/>
      <c r="AJ71" s="160"/>
      <c r="AK71" s="160"/>
      <c r="AL71" s="160"/>
      <c r="AM71" s="161"/>
      <c r="AN71" s="161"/>
      <c r="AO71" s="161"/>
      <c r="AP71" s="162"/>
      <c r="AQ71" s="162"/>
      <c r="AR71" s="238" t="str">
        <f t="shared" si="3"/>
        <v/>
      </c>
      <c r="AS71" s="163"/>
    </row>
    <row r="72" spans="1:45" x14ac:dyDescent="0.25">
      <c r="A72" s="153"/>
      <c r="B72" s="262" t="s">
        <v>1935</v>
      </c>
      <c r="C72" s="67"/>
      <c r="D72" s="155" t="str">
        <f>IF(C72&lt;&gt;"",VLOOKUP('PAM Template'!C72,'Validation Page'!$G$7:$I$97,2,FALSE),"")</f>
        <v/>
      </c>
      <c r="E72" s="155" t="str">
        <f>IF(C72&lt;&gt;"",VLOOKUP('PAM Template'!C72,'Validation Page'!$G$7:$I$97,3,FALSE),"")</f>
        <v/>
      </c>
      <c r="F72" s="67"/>
      <c r="G72" s="155" t="str">
        <f>IF(F72&lt;&gt;"",VLOOKUP('PAM Template'!F72,'Validation Page'!$N$7:$O$31,2,FALSE),"")</f>
        <v/>
      </c>
      <c r="H72" s="67"/>
      <c r="I72" s="156" t="str">
        <f>IF(AND(F72 &lt;&gt; "",H72&lt;&gt;""),VLOOKUP(G72&amp;H72,'Validation Page'!$R$7:$W$157,2,FALSE),"")</f>
        <v/>
      </c>
      <c r="J72" s="155" t="str">
        <f>IF(AND(F72 &lt;&gt; "",H72&lt;&gt;""),VLOOKUP(G72&amp;H72,'Validation Page'!$R$7:$W$157,4,FALSE),"")</f>
        <v/>
      </c>
      <c r="K72" s="155" t="str">
        <f>IF(AND(F72 &lt;&gt; "",H72&lt;&gt;""),VLOOKUP(G72&amp;H72,'Validation Page'!$R$7:$W$157,6,FALSE),"")</f>
        <v/>
      </c>
      <c r="L72" s="186"/>
      <c r="M72" s="187" t="str">
        <f>IF(L72&lt;&gt;"",VLOOKUP(L72,'Validation Page'!$J$7:$L$275,2,FALSE),"")</f>
        <v/>
      </c>
      <c r="N72" s="188" t="str">
        <f>IF(L72&lt;&gt;"",VLOOKUP(L72,'Validation Page'!$J$7:$L$275,3,FALSE),"")</f>
        <v/>
      </c>
      <c r="O72" s="186"/>
      <c r="P72" s="67"/>
      <c r="Q72" s="67"/>
      <c r="R72" s="157"/>
      <c r="S72" s="158"/>
      <c r="T72" s="149" t="str">
        <f t="shared" ref="T72:T135" si="4">IF(AND(R72&lt;&gt;"",S72&lt;&gt;""),R72*S72,"")</f>
        <v/>
      </c>
      <c r="U72" s="158"/>
      <c r="V72" s="159"/>
      <c r="W72" s="149" t="str">
        <f t="shared" ref="W72:W135" si="5">IF(T72&lt;&gt;"",IF(V72&lt;&gt;"",T72*V72,0),"")</f>
        <v/>
      </c>
      <c r="X72" s="149" t="str">
        <f t="shared" ref="X72:X135" si="6">IF(T72&lt;&gt;"",T72+U72+W72,"")</f>
        <v/>
      </c>
      <c r="Y72" s="67"/>
      <c r="Z72" s="67"/>
      <c r="AA72" s="160"/>
      <c r="AB72" s="160"/>
      <c r="AC72" s="160"/>
      <c r="AD72" s="160"/>
      <c r="AE72" s="160"/>
      <c r="AF72" s="160"/>
      <c r="AG72" s="160"/>
      <c r="AH72" s="160"/>
      <c r="AI72" s="160"/>
      <c r="AJ72" s="160"/>
      <c r="AK72" s="160"/>
      <c r="AL72" s="160"/>
      <c r="AM72" s="161"/>
      <c r="AN72" s="161"/>
      <c r="AO72" s="161"/>
      <c r="AP72" s="162"/>
      <c r="AQ72" s="162"/>
      <c r="AR72" s="238" t="str">
        <f t="shared" ref="AR72:AR135" si="7">IF(AND(AQ72&lt;&gt;"",AP72&lt;&gt;""),AQ72-AP72,"")</f>
        <v/>
      </c>
      <c r="AS72" s="163"/>
    </row>
    <row r="73" spans="1:45" x14ac:dyDescent="0.25">
      <c r="A73" s="153"/>
      <c r="B73" s="262" t="s">
        <v>1935</v>
      </c>
      <c r="C73" s="67"/>
      <c r="D73" s="155" t="str">
        <f>IF(C73&lt;&gt;"",VLOOKUP('PAM Template'!C73,'Validation Page'!$G$7:$I$97,2,FALSE),"")</f>
        <v/>
      </c>
      <c r="E73" s="155" t="str">
        <f>IF(C73&lt;&gt;"",VLOOKUP('PAM Template'!C73,'Validation Page'!$G$7:$I$97,3,FALSE),"")</f>
        <v/>
      </c>
      <c r="F73" s="67"/>
      <c r="G73" s="155" t="str">
        <f>IF(F73&lt;&gt;"",VLOOKUP('PAM Template'!F73,'Validation Page'!$N$7:$O$31,2,FALSE),"")</f>
        <v/>
      </c>
      <c r="H73" s="67"/>
      <c r="I73" s="156" t="str">
        <f>IF(AND(F73 &lt;&gt; "",H73&lt;&gt;""),VLOOKUP(G73&amp;H73,'Validation Page'!$R$7:$W$157,2,FALSE),"")</f>
        <v/>
      </c>
      <c r="J73" s="155" t="str">
        <f>IF(AND(F73 &lt;&gt; "",H73&lt;&gt;""),VLOOKUP(G73&amp;H73,'Validation Page'!$R$7:$W$157,4,FALSE),"")</f>
        <v/>
      </c>
      <c r="K73" s="155" t="str">
        <f>IF(AND(F73 &lt;&gt; "",H73&lt;&gt;""),VLOOKUP(G73&amp;H73,'Validation Page'!$R$7:$W$157,6,FALSE),"")</f>
        <v/>
      </c>
      <c r="L73" s="186"/>
      <c r="M73" s="187" t="str">
        <f>IF(L73&lt;&gt;"",VLOOKUP(L73,'Validation Page'!$J$7:$L$275,2,FALSE),"")</f>
        <v/>
      </c>
      <c r="N73" s="188" t="str">
        <f>IF(L73&lt;&gt;"",VLOOKUP(L73,'Validation Page'!$J$7:$L$275,3,FALSE),"")</f>
        <v/>
      </c>
      <c r="O73" s="186"/>
      <c r="P73" s="67"/>
      <c r="Q73" s="67"/>
      <c r="R73" s="157"/>
      <c r="S73" s="158"/>
      <c r="T73" s="149" t="str">
        <f t="shared" si="4"/>
        <v/>
      </c>
      <c r="U73" s="158"/>
      <c r="V73" s="159"/>
      <c r="W73" s="149" t="str">
        <f t="shared" si="5"/>
        <v/>
      </c>
      <c r="X73" s="149" t="str">
        <f t="shared" si="6"/>
        <v/>
      </c>
      <c r="Y73" s="67"/>
      <c r="Z73" s="67"/>
      <c r="AA73" s="160"/>
      <c r="AB73" s="160"/>
      <c r="AC73" s="160"/>
      <c r="AD73" s="160"/>
      <c r="AE73" s="160"/>
      <c r="AF73" s="160"/>
      <c r="AG73" s="160"/>
      <c r="AH73" s="160"/>
      <c r="AI73" s="160"/>
      <c r="AJ73" s="160"/>
      <c r="AK73" s="160"/>
      <c r="AL73" s="160"/>
      <c r="AM73" s="161"/>
      <c r="AN73" s="161"/>
      <c r="AO73" s="161"/>
      <c r="AP73" s="162"/>
      <c r="AQ73" s="162"/>
      <c r="AR73" s="238" t="str">
        <f t="shared" si="7"/>
        <v/>
      </c>
      <c r="AS73" s="163"/>
    </row>
    <row r="74" spans="1:45" x14ac:dyDescent="0.25">
      <c r="A74" s="153"/>
      <c r="B74" s="262" t="s">
        <v>1935</v>
      </c>
      <c r="C74" s="67"/>
      <c r="D74" s="155" t="str">
        <f>IF(C74&lt;&gt;"",VLOOKUP('PAM Template'!C74,'Validation Page'!$G$7:$I$97,2,FALSE),"")</f>
        <v/>
      </c>
      <c r="E74" s="155" t="str">
        <f>IF(C74&lt;&gt;"",VLOOKUP('PAM Template'!C74,'Validation Page'!$G$7:$I$97,3,FALSE),"")</f>
        <v/>
      </c>
      <c r="F74" s="67"/>
      <c r="G74" s="155" t="str">
        <f>IF(F74&lt;&gt;"",VLOOKUP('PAM Template'!F74,'Validation Page'!$N$7:$O$31,2,FALSE),"")</f>
        <v/>
      </c>
      <c r="H74" s="67"/>
      <c r="I74" s="156" t="str">
        <f>IF(AND(F74 &lt;&gt; "",H74&lt;&gt;""),VLOOKUP(G74&amp;H74,'Validation Page'!$R$7:$W$157,2,FALSE),"")</f>
        <v/>
      </c>
      <c r="J74" s="155" t="str">
        <f>IF(AND(F74 &lt;&gt; "",H74&lt;&gt;""),VLOOKUP(G74&amp;H74,'Validation Page'!$R$7:$W$157,4,FALSE),"")</f>
        <v/>
      </c>
      <c r="K74" s="155" t="str">
        <f>IF(AND(F74 &lt;&gt; "",H74&lt;&gt;""),VLOOKUP(G74&amp;H74,'Validation Page'!$R$7:$W$157,6,FALSE),"")</f>
        <v/>
      </c>
      <c r="L74" s="186"/>
      <c r="M74" s="187" t="str">
        <f>IF(L74&lt;&gt;"",VLOOKUP(L74,'Validation Page'!$J$7:$L$275,2,FALSE),"")</f>
        <v/>
      </c>
      <c r="N74" s="188" t="str">
        <f>IF(L74&lt;&gt;"",VLOOKUP(L74,'Validation Page'!$J$7:$L$275,3,FALSE),"")</f>
        <v/>
      </c>
      <c r="O74" s="186"/>
      <c r="P74" s="67"/>
      <c r="Q74" s="67"/>
      <c r="R74" s="157"/>
      <c r="S74" s="158"/>
      <c r="T74" s="149" t="str">
        <f t="shared" si="4"/>
        <v/>
      </c>
      <c r="U74" s="158"/>
      <c r="V74" s="159"/>
      <c r="W74" s="149" t="str">
        <f t="shared" si="5"/>
        <v/>
      </c>
      <c r="X74" s="149" t="str">
        <f t="shared" si="6"/>
        <v/>
      </c>
      <c r="Y74" s="67"/>
      <c r="Z74" s="67"/>
      <c r="AA74" s="160"/>
      <c r="AB74" s="160"/>
      <c r="AC74" s="160"/>
      <c r="AD74" s="160"/>
      <c r="AE74" s="160"/>
      <c r="AF74" s="160"/>
      <c r="AG74" s="160"/>
      <c r="AH74" s="160"/>
      <c r="AI74" s="160"/>
      <c r="AJ74" s="160"/>
      <c r="AK74" s="160"/>
      <c r="AL74" s="160"/>
      <c r="AM74" s="161"/>
      <c r="AN74" s="161"/>
      <c r="AO74" s="161"/>
      <c r="AP74" s="162"/>
      <c r="AQ74" s="162"/>
      <c r="AR74" s="238" t="str">
        <f t="shared" si="7"/>
        <v/>
      </c>
      <c r="AS74" s="163"/>
    </row>
    <row r="75" spans="1:45" x14ac:dyDescent="0.25">
      <c r="A75" s="153"/>
      <c r="B75" s="262" t="s">
        <v>1935</v>
      </c>
      <c r="C75" s="67"/>
      <c r="D75" s="155" t="str">
        <f>IF(C75&lt;&gt;"",VLOOKUP('PAM Template'!C75,'Validation Page'!$G$7:$I$97,2,FALSE),"")</f>
        <v/>
      </c>
      <c r="E75" s="155" t="str">
        <f>IF(C75&lt;&gt;"",VLOOKUP('PAM Template'!C75,'Validation Page'!$G$7:$I$97,3,FALSE),"")</f>
        <v/>
      </c>
      <c r="F75" s="67"/>
      <c r="G75" s="155" t="str">
        <f>IF(F75&lt;&gt;"",VLOOKUP('PAM Template'!F75,'Validation Page'!$N$7:$O$31,2,FALSE),"")</f>
        <v/>
      </c>
      <c r="H75" s="67"/>
      <c r="I75" s="156" t="str">
        <f>IF(AND(F75 &lt;&gt; "",H75&lt;&gt;""),VLOOKUP(G75&amp;H75,'Validation Page'!$R$7:$W$157,2,FALSE),"")</f>
        <v/>
      </c>
      <c r="J75" s="155" t="str">
        <f>IF(AND(F75 &lt;&gt; "",H75&lt;&gt;""),VLOOKUP(G75&amp;H75,'Validation Page'!$R$7:$W$157,4,FALSE),"")</f>
        <v/>
      </c>
      <c r="K75" s="155" t="str">
        <f>IF(AND(F75 &lt;&gt; "",H75&lt;&gt;""),VLOOKUP(G75&amp;H75,'Validation Page'!$R$7:$W$157,6,FALSE),"")</f>
        <v/>
      </c>
      <c r="L75" s="186"/>
      <c r="M75" s="187" t="str">
        <f>IF(L75&lt;&gt;"",VLOOKUP(L75,'Validation Page'!$J$7:$L$275,2,FALSE),"")</f>
        <v/>
      </c>
      <c r="N75" s="188" t="str">
        <f>IF(L75&lt;&gt;"",VLOOKUP(L75,'Validation Page'!$J$7:$L$275,3,FALSE),"")</f>
        <v/>
      </c>
      <c r="O75" s="186"/>
      <c r="P75" s="67"/>
      <c r="Q75" s="67"/>
      <c r="R75" s="157"/>
      <c r="S75" s="158"/>
      <c r="T75" s="149" t="str">
        <f t="shared" si="4"/>
        <v/>
      </c>
      <c r="U75" s="158"/>
      <c r="V75" s="159"/>
      <c r="W75" s="149" t="str">
        <f t="shared" si="5"/>
        <v/>
      </c>
      <c r="X75" s="149" t="str">
        <f t="shared" si="6"/>
        <v/>
      </c>
      <c r="Y75" s="67"/>
      <c r="Z75" s="67"/>
      <c r="AA75" s="160"/>
      <c r="AB75" s="160"/>
      <c r="AC75" s="160"/>
      <c r="AD75" s="160"/>
      <c r="AE75" s="160"/>
      <c r="AF75" s="160"/>
      <c r="AG75" s="160"/>
      <c r="AH75" s="160"/>
      <c r="AI75" s="160"/>
      <c r="AJ75" s="160"/>
      <c r="AK75" s="160"/>
      <c r="AL75" s="160"/>
      <c r="AM75" s="161"/>
      <c r="AN75" s="161"/>
      <c r="AO75" s="161"/>
      <c r="AP75" s="162"/>
      <c r="AQ75" s="162"/>
      <c r="AR75" s="238" t="str">
        <f t="shared" si="7"/>
        <v/>
      </c>
      <c r="AS75" s="163"/>
    </row>
    <row r="76" spans="1:45" x14ac:dyDescent="0.25">
      <c r="A76" s="153"/>
      <c r="B76" s="262" t="s">
        <v>1935</v>
      </c>
      <c r="C76" s="67"/>
      <c r="D76" s="155" t="str">
        <f>IF(C76&lt;&gt;"",VLOOKUP('PAM Template'!C76,'Validation Page'!$G$7:$I$97,2,FALSE),"")</f>
        <v/>
      </c>
      <c r="E76" s="155" t="str">
        <f>IF(C76&lt;&gt;"",VLOOKUP('PAM Template'!C76,'Validation Page'!$G$7:$I$97,3,FALSE),"")</f>
        <v/>
      </c>
      <c r="F76" s="67"/>
      <c r="G76" s="155" t="str">
        <f>IF(F76&lt;&gt;"",VLOOKUP('PAM Template'!F76,'Validation Page'!$N$7:$O$31,2,FALSE),"")</f>
        <v/>
      </c>
      <c r="H76" s="67"/>
      <c r="I76" s="156" t="str">
        <f>IF(AND(F76 &lt;&gt; "",H76&lt;&gt;""),VLOOKUP(G76&amp;H76,'Validation Page'!$R$7:$W$157,2,FALSE),"")</f>
        <v/>
      </c>
      <c r="J76" s="155" t="str">
        <f>IF(AND(F76 &lt;&gt; "",H76&lt;&gt;""),VLOOKUP(G76&amp;H76,'Validation Page'!$R$7:$W$157,4,FALSE),"")</f>
        <v/>
      </c>
      <c r="K76" s="155" t="str">
        <f>IF(AND(F76 &lt;&gt; "",H76&lt;&gt;""),VLOOKUP(G76&amp;H76,'Validation Page'!$R$7:$W$157,6,FALSE),"")</f>
        <v/>
      </c>
      <c r="L76" s="186"/>
      <c r="M76" s="187" t="str">
        <f>IF(L76&lt;&gt;"",VLOOKUP(L76,'Validation Page'!$J$7:$L$275,2,FALSE),"")</f>
        <v/>
      </c>
      <c r="N76" s="188" t="str">
        <f>IF(L76&lt;&gt;"",VLOOKUP(L76,'Validation Page'!$J$7:$L$275,3,FALSE),"")</f>
        <v/>
      </c>
      <c r="O76" s="186"/>
      <c r="P76" s="67"/>
      <c r="Q76" s="67"/>
      <c r="R76" s="157"/>
      <c r="S76" s="158"/>
      <c r="T76" s="149" t="str">
        <f t="shared" si="4"/>
        <v/>
      </c>
      <c r="U76" s="158"/>
      <c r="V76" s="159"/>
      <c r="W76" s="149" t="str">
        <f t="shared" si="5"/>
        <v/>
      </c>
      <c r="X76" s="149" t="str">
        <f t="shared" si="6"/>
        <v/>
      </c>
      <c r="Y76" s="67"/>
      <c r="Z76" s="67"/>
      <c r="AA76" s="160"/>
      <c r="AB76" s="160"/>
      <c r="AC76" s="160"/>
      <c r="AD76" s="160"/>
      <c r="AE76" s="160"/>
      <c r="AF76" s="160"/>
      <c r="AG76" s="160"/>
      <c r="AH76" s="160"/>
      <c r="AI76" s="160"/>
      <c r="AJ76" s="160"/>
      <c r="AK76" s="160"/>
      <c r="AL76" s="160"/>
      <c r="AM76" s="161"/>
      <c r="AN76" s="161"/>
      <c r="AO76" s="161"/>
      <c r="AP76" s="162"/>
      <c r="AQ76" s="162"/>
      <c r="AR76" s="238" t="str">
        <f t="shared" si="7"/>
        <v/>
      </c>
      <c r="AS76" s="163"/>
    </row>
    <row r="77" spans="1:45" x14ac:dyDescent="0.25">
      <c r="A77" s="153"/>
      <c r="B77" s="262" t="s">
        <v>1935</v>
      </c>
      <c r="C77" s="67"/>
      <c r="D77" s="155" t="str">
        <f>IF(C77&lt;&gt;"",VLOOKUP('PAM Template'!C77,'Validation Page'!$G$7:$I$97,2,FALSE),"")</f>
        <v/>
      </c>
      <c r="E77" s="155" t="str">
        <f>IF(C77&lt;&gt;"",VLOOKUP('PAM Template'!C77,'Validation Page'!$G$7:$I$97,3,FALSE),"")</f>
        <v/>
      </c>
      <c r="F77" s="67"/>
      <c r="G77" s="155" t="str">
        <f>IF(F77&lt;&gt;"",VLOOKUP('PAM Template'!F77,'Validation Page'!$N$7:$O$31,2,FALSE),"")</f>
        <v/>
      </c>
      <c r="H77" s="67"/>
      <c r="I77" s="156" t="str">
        <f>IF(AND(F77 &lt;&gt; "",H77&lt;&gt;""),VLOOKUP(G77&amp;H77,'Validation Page'!$R$7:$W$157,2,FALSE),"")</f>
        <v/>
      </c>
      <c r="J77" s="155" t="str">
        <f>IF(AND(F77 &lt;&gt; "",H77&lt;&gt;""),VLOOKUP(G77&amp;H77,'Validation Page'!$R$7:$W$157,4,FALSE),"")</f>
        <v/>
      </c>
      <c r="K77" s="155" t="str">
        <f>IF(AND(F77 &lt;&gt; "",H77&lt;&gt;""),VLOOKUP(G77&amp;H77,'Validation Page'!$R$7:$W$157,6,FALSE),"")</f>
        <v/>
      </c>
      <c r="L77" s="186"/>
      <c r="M77" s="187" t="str">
        <f>IF(L77&lt;&gt;"",VLOOKUP(L77,'Validation Page'!$J$7:$L$275,2,FALSE),"")</f>
        <v/>
      </c>
      <c r="N77" s="196" t="str">
        <f>IF(L77&lt;&gt;"",VLOOKUP(L77,'Validation Page'!$J$7:$L$275,3,FALSE),"")</f>
        <v/>
      </c>
      <c r="O77" s="186"/>
      <c r="P77" s="67"/>
      <c r="Q77" s="67"/>
      <c r="R77" s="157"/>
      <c r="S77" s="158"/>
      <c r="T77" s="149" t="str">
        <f t="shared" si="4"/>
        <v/>
      </c>
      <c r="U77" s="158"/>
      <c r="V77" s="159"/>
      <c r="W77" s="149" t="str">
        <f t="shared" si="5"/>
        <v/>
      </c>
      <c r="X77" s="149" t="str">
        <f t="shared" si="6"/>
        <v/>
      </c>
      <c r="Y77" s="67"/>
      <c r="Z77" s="67"/>
      <c r="AA77" s="160"/>
      <c r="AB77" s="160"/>
      <c r="AC77" s="160"/>
      <c r="AD77" s="160"/>
      <c r="AE77" s="160"/>
      <c r="AF77" s="160"/>
      <c r="AG77" s="160"/>
      <c r="AH77" s="160"/>
      <c r="AI77" s="160"/>
      <c r="AJ77" s="160"/>
      <c r="AK77" s="160"/>
      <c r="AL77" s="160"/>
      <c r="AM77" s="161"/>
      <c r="AN77" s="161"/>
      <c r="AO77" s="161"/>
      <c r="AP77" s="162"/>
      <c r="AQ77" s="162"/>
      <c r="AR77" s="238" t="str">
        <f t="shared" si="7"/>
        <v/>
      </c>
      <c r="AS77" s="163"/>
    </row>
    <row r="78" spans="1:45" x14ac:dyDescent="0.25">
      <c r="A78" s="153"/>
      <c r="B78" s="262" t="s">
        <v>1935</v>
      </c>
      <c r="C78" s="67"/>
      <c r="D78" s="155" t="str">
        <f>IF(C78&lt;&gt;"",VLOOKUP('PAM Template'!C78,'Validation Page'!$G$7:$I$97,2,FALSE),"")</f>
        <v/>
      </c>
      <c r="E78" s="155" t="str">
        <f>IF(C78&lt;&gt;"",VLOOKUP('PAM Template'!C78,'Validation Page'!$G$7:$I$97,3,FALSE),"")</f>
        <v/>
      </c>
      <c r="F78" s="67"/>
      <c r="G78" s="155" t="str">
        <f>IF(F78&lt;&gt;"",VLOOKUP('PAM Template'!F78,'Validation Page'!$N$7:$O$31,2,FALSE),"")</f>
        <v/>
      </c>
      <c r="H78" s="67"/>
      <c r="I78" s="156" t="str">
        <f>IF(AND(F78 &lt;&gt; "",H78&lt;&gt;""),VLOOKUP(G78&amp;H78,'Validation Page'!$R$7:$W$157,2,FALSE),"")</f>
        <v/>
      </c>
      <c r="J78" s="155" t="str">
        <f>IF(AND(F78 &lt;&gt; "",H78&lt;&gt;""),VLOOKUP(G78&amp;H78,'Validation Page'!$R$7:$W$157,4,FALSE),"")</f>
        <v/>
      </c>
      <c r="K78" s="155" t="str">
        <f>IF(AND(F78 &lt;&gt; "",H78&lt;&gt;""),VLOOKUP(G78&amp;H78,'Validation Page'!$R$7:$W$157,6,FALSE),"")</f>
        <v/>
      </c>
      <c r="L78" s="186"/>
      <c r="M78" s="187" t="str">
        <f>IF(L78&lt;&gt;"",VLOOKUP(L78,'Validation Page'!$J$7:$L$275,2,FALSE),"")</f>
        <v/>
      </c>
      <c r="N78" s="196" t="str">
        <f>IF(L78&lt;&gt;"",VLOOKUP(L78,'Validation Page'!$J$7:$L$275,3,FALSE),"")</f>
        <v/>
      </c>
      <c r="O78" s="186"/>
      <c r="P78" s="67"/>
      <c r="Q78" s="67"/>
      <c r="R78" s="157"/>
      <c r="S78" s="158"/>
      <c r="T78" s="149" t="str">
        <f t="shared" si="4"/>
        <v/>
      </c>
      <c r="U78" s="158"/>
      <c r="V78" s="159"/>
      <c r="W78" s="149" t="str">
        <f t="shared" si="5"/>
        <v/>
      </c>
      <c r="X78" s="149" t="str">
        <f t="shared" si="6"/>
        <v/>
      </c>
      <c r="Y78" s="67"/>
      <c r="Z78" s="67"/>
      <c r="AA78" s="160"/>
      <c r="AB78" s="160"/>
      <c r="AC78" s="160"/>
      <c r="AD78" s="160"/>
      <c r="AE78" s="160"/>
      <c r="AF78" s="160"/>
      <c r="AG78" s="160"/>
      <c r="AH78" s="160"/>
      <c r="AI78" s="160"/>
      <c r="AJ78" s="160"/>
      <c r="AK78" s="160"/>
      <c r="AL78" s="160"/>
      <c r="AM78" s="161"/>
      <c r="AN78" s="161"/>
      <c r="AO78" s="161"/>
      <c r="AP78" s="162"/>
      <c r="AQ78" s="162"/>
      <c r="AR78" s="238" t="str">
        <f t="shared" si="7"/>
        <v/>
      </c>
      <c r="AS78" s="163"/>
    </row>
    <row r="79" spans="1:45" x14ac:dyDescent="0.25">
      <c r="A79" s="153"/>
      <c r="B79" s="262" t="s">
        <v>1935</v>
      </c>
      <c r="C79" s="67"/>
      <c r="D79" s="155" t="str">
        <f>IF(C79&lt;&gt;"",VLOOKUP('PAM Template'!C79,'Validation Page'!$G$7:$I$97,2,FALSE),"")</f>
        <v/>
      </c>
      <c r="E79" s="155" t="str">
        <f>IF(C79&lt;&gt;"",VLOOKUP('PAM Template'!C79,'Validation Page'!$G$7:$I$97,3,FALSE),"")</f>
        <v/>
      </c>
      <c r="F79" s="67"/>
      <c r="G79" s="155" t="str">
        <f>IF(F79&lt;&gt;"",VLOOKUP('PAM Template'!F79,'Validation Page'!$N$7:$O$31,2,FALSE),"")</f>
        <v/>
      </c>
      <c r="H79" s="67"/>
      <c r="I79" s="156" t="str">
        <f>IF(AND(F79 &lt;&gt; "",H79&lt;&gt;""),VLOOKUP(G79&amp;H79,'Validation Page'!$R$7:$W$157,2,FALSE),"")</f>
        <v/>
      </c>
      <c r="J79" s="155" t="str">
        <f>IF(AND(F79 &lt;&gt; "",H79&lt;&gt;""),VLOOKUP(G79&amp;H79,'Validation Page'!$R$7:$W$157,4,FALSE),"")</f>
        <v/>
      </c>
      <c r="K79" s="155" t="str">
        <f>IF(AND(F79 &lt;&gt; "",H79&lt;&gt;""),VLOOKUP(G79&amp;H79,'Validation Page'!$R$7:$W$157,6,FALSE),"")</f>
        <v/>
      </c>
      <c r="L79" s="186"/>
      <c r="M79" s="187" t="str">
        <f>IF(L79&lt;&gt;"",VLOOKUP(L79,'Validation Page'!$J$7:$L$275,2,FALSE),"")</f>
        <v/>
      </c>
      <c r="N79" s="196" t="str">
        <f>IF(L79&lt;&gt;"",VLOOKUP(L79,'Validation Page'!$J$7:$L$275,3,FALSE),"")</f>
        <v/>
      </c>
      <c r="O79" s="186"/>
      <c r="P79" s="67"/>
      <c r="Q79" s="67"/>
      <c r="R79" s="157"/>
      <c r="S79" s="158"/>
      <c r="T79" s="149" t="str">
        <f t="shared" si="4"/>
        <v/>
      </c>
      <c r="U79" s="158"/>
      <c r="V79" s="159"/>
      <c r="W79" s="149" t="str">
        <f t="shared" si="5"/>
        <v/>
      </c>
      <c r="X79" s="149" t="str">
        <f t="shared" si="6"/>
        <v/>
      </c>
      <c r="Y79" s="67"/>
      <c r="Z79" s="67"/>
      <c r="AA79" s="160"/>
      <c r="AB79" s="160"/>
      <c r="AC79" s="160"/>
      <c r="AD79" s="160"/>
      <c r="AE79" s="160"/>
      <c r="AF79" s="160"/>
      <c r="AG79" s="160"/>
      <c r="AH79" s="160"/>
      <c r="AI79" s="160"/>
      <c r="AJ79" s="160"/>
      <c r="AK79" s="160"/>
      <c r="AL79" s="160"/>
      <c r="AM79" s="161"/>
      <c r="AN79" s="161"/>
      <c r="AO79" s="161"/>
      <c r="AP79" s="162"/>
      <c r="AQ79" s="162"/>
      <c r="AR79" s="238" t="str">
        <f t="shared" si="7"/>
        <v/>
      </c>
      <c r="AS79" s="163"/>
    </row>
    <row r="80" spans="1:45" x14ac:dyDescent="0.25">
      <c r="A80" s="153"/>
      <c r="B80" s="262" t="s">
        <v>1935</v>
      </c>
      <c r="C80" s="67"/>
      <c r="D80" s="155" t="str">
        <f>IF(C80&lt;&gt;"",VLOOKUP('PAM Template'!C80,'Validation Page'!$G$7:$I$97,2,FALSE),"")</f>
        <v/>
      </c>
      <c r="E80" s="155" t="str">
        <f>IF(C80&lt;&gt;"",VLOOKUP('PAM Template'!C80,'Validation Page'!$G$7:$I$97,3,FALSE),"")</f>
        <v/>
      </c>
      <c r="F80" s="67"/>
      <c r="G80" s="155" t="str">
        <f>IF(F80&lt;&gt;"",VLOOKUP('PAM Template'!F80,'Validation Page'!$N$7:$O$31,2,FALSE),"")</f>
        <v/>
      </c>
      <c r="H80" s="67"/>
      <c r="I80" s="156" t="str">
        <f>IF(AND(F80 &lt;&gt; "",H80&lt;&gt;""),VLOOKUP(G80&amp;H80,'Validation Page'!$R$7:$W$157,2,FALSE),"")</f>
        <v/>
      </c>
      <c r="J80" s="155" t="str">
        <f>IF(AND(F80 &lt;&gt; "",H80&lt;&gt;""),VLOOKUP(G80&amp;H80,'Validation Page'!$R$7:$W$157,4,FALSE),"")</f>
        <v/>
      </c>
      <c r="K80" s="155" t="str">
        <f>IF(AND(F80 &lt;&gt; "",H80&lt;&gt;""),VLOOKUP(G80&amp;H80,'Validation Page'!$R$7:$W$157,6,FALSE),"")</f>
        <v/>
      </c>
      <c r="L80" s="186"/>
      <c r="M80" s="187" t="str">
        <f>IF(L80&lt;&gt;"",VLOOKUP(L80,'Validation Page'!$J$7:$L$275,2,FALSE),"")</f>
        <v/>
      </c>
      <c r="N80" s="196" t="str">
        <f>IF(L80&lt;&gt;"",VLOOKUP(L80,'Validation Page'!$J$7:$L$275,3,FALSE),"")</f>
        <v/>
      </c>
      <c r="O80" s="186"/>
      <c r="P80" s="67"/>
      <c r="Q80" s="67"/>
      <c r="R80" s="157"/>
      <c r="S80" s="158"/>
      <c r="T80" s="149" t="str">
        <f t="shared" si="4"/>
        <v/>
      </c>
      <c r="U80" s="158"/>
      <c r="V80" s="159"/>
      <c r="W80" s="149" t="str">
        <f t="shared" si="5"/>
        <v/>
      </c>
      <c r="X80" s="149" t="str">
        <f t="shared" si="6"/>
        <v/>
      </c>
      <c r="Y80" s="67"/>
      <c r="Z80" s="67"/>
      <c r="AA80" s="160"/>
      <c r="AB80" s="160"/>
      <c r="AC80" s="160"/>
      <c r="AD80" s="160"/>
      <c r="AE80" s="160"/>
      <c r="AF80" s="160"/>
      <c r="AG80" s="160"/>
      <c r="AH80" s="160"/>
      <c r="AI80" s="160"/>
      <c r="AJ80" s="160"/>
      <c r="AK80" s="160"/>
      <c r="AL80" s="160"/>
      <c r="AM80" s="161"/>
      <c r="AN80" s="161"/>
      <c r="AO80" s="161"/>
      <c r="AP80" s="162"/>
      <c r="AQ80" s="162"/>
      <c r="AR80" s="238" t="str">
        <f t="shared" si="7"/>
        <v/>
      </c>
      <c r="AS80" s="163"/>
    </row>
    <row r="81" spans="1:45" x14ac:dyDescent="0.25">
      <c r="A81" s="153"/>
      <c r="B81" s="262" t="s">
        <v>1935</v>
      </c>
      <c r="C81" s="67"/>
      <c r="D81" s="155" t="str">
        <f>IF(C81&lt;&gt;"",VLOOKUP('PAM Template'!C81,'Validation Page'!$G$7:$I$97,2,FALSE),"")</f>
        <v/>
      </c>
      <c r="E81" s="155" t="str">
        <f>IF(C81&lt;&gt;"",VLOOKUP('PAM Template'!C81,'Validation Page'!$G$7:$I$97,3,FALSE),"")</f>
        <v/>
      </c>
      <c r="F81" s="67"/>
      <c r="G81" s="155" t="str">
        <f>IF(F81&lt;&gt;"",VLOOKUP('PAM Template'!F81,'Validation Page'!$N$7:$O$31,2,FALSE),"")</f>
        <v/>
      </c>
      <c r="H81" s="67"/>
      <c r="I81" s="156" t="str">
        <f>IF(AND(F81 &lt;&gt; "",H81&lt;&gt;""),VLOOKUP(G81&amp;H81,'Validation Page'!$R$7:$W$157,2,FALSE),"")</f>
        <v/>
      </c>
      <c r="J81" s="155" t="str">
        <f>IF(AND(F81 &lt;&gt; "",H81&lt;&gt;""),VLOOKUP(G81&amp;H81,'Validation Page'!$R$7:$W$157,4,FALSE),"")</f>
        <v/>
      </c>
      <c r="K81" s="155" t="str">
        <f>IF(AND(F81 &lt;&gt; "",H81&lt;&gt;""),VLOOKUP(G81&amp;H81,'Validation Page'!$R$7:$W$157,6,FALSE),"")</f>
        <v/>
      </c>
      <c r="L81" s="186"/>
      <c r="M81" s="187" t="str">
        <f>IF(L81&lt;&gt;"",VLOOKUP(L81,'Validation Page'!$J$7:$L$275,2,FALSE),"")</f>
        <v/>
      </c>
      <c r="N81" s="196" t="str">
        <f>IF(L81&lt;&gt;"",VLOOKUP(L81,'Validation Page'!$J$7:$L$275,3,FALSE),"")</f>
        <v/>
      </c>
      <c r="O81" s="186"/>
      <c r="P81" s="67"/>
      <c r="Q81" s="67"/>
      <c r="R81" s="157"/>
      <c r="S81" s="158"/>
      <c r="T81" s="149" t="str">
        <f t="shared" si="4"/>
        <v/>
      </c>
      <c r="U81" s="158"/>
      <c r="V81" s="159"/>
      <c r="W81" s="149" t="str">
        <f t="shared" si="5"/>
        <v/>
      </c>
      <c r="X81" s="149" t="str">
        <f t="shared" si="6"/>
        <v/>
      </c>
      <c r="Y81" s="67"/>
      <c r="Z81" s="67"/>
      <c r="AA81" s="160"/>
      <c r="AB81" s="160"/>
      <c r="AC81" s="160"/>
      <c r="AD81" s="160"/>
      <c r="AE81" s="160"/>
      <c r="AF81" s="160"/>
      <c r="AG81" s="160"/>
      <c r="AH81" s="160"/>
      <c r="AI81" s="160"/>
      <c r="AJ81" s="160"/>
      <c r="AK81" s="160"/>
      <c r="AL81" s="160"/>
      <c r="AM81" s="161"/>
      <c r="AN81" s="161"/>
      <c r="AO81" s="161"/>
      <c r="AP81" s="162"/>
      <c r="AQ81" s="162"/>
      <c r="AR81" s="238" t="str">
        <f t="shared" si="7"/>
        <v/>
      </c>
      <c r="AS81" s="163"/>
    </row>
    <row r="82" spans="1:45" x14ac:dyDescent="0.25">
      <c r="A82" s="153"/>
      <c r="B82" s="262" t="s">
        <v>1935</v>
      </c>
      <c r="C82" s="67"/>
      <c r="D82" s="155" t="str">
        <f>IF(C82&lt;&gt;"",VLOOKUP('PAM Template'!C82,'Validation Page'!$G$7:$I$97,2,FALSE),"")</f>
        <v/>
      </c>
      <c r="E82" s="155" t="str">
        <f>IF(C82&lt;&gt;"",VLOOKUP('PAM Template'!C82,'Validation Page'!$G$7:$I$97,3,FALSE),"")</f>
        <v/>
      </c>
      <c r="F82" s="67"/>
      <c r="G82" s="155" t="str">
        <f>IF(F82&lt;&gt;"",VLOOKUP('PAM Template'!F82,'Validation Page'!$N$7:$O$31,2,FALSE),"")</f>
        <v/>
      </c>
      <c r="H82" s="67"/>
      <c r="I82" s="156" t="str">
        <f>IF(AND(F82 &lt;&gt; "",H82&lt;&gt;""),VLOOKUP(G82&amp;H82,'Validation Page'!$R$7:$W$157,2,FALSE),"")</f>
        <v/>
      </c>
      <c r="J82" s="155" t="str">
        <f>IF(AND(F82 &lt;&gt; "",H82&lt;&gt;""),VLOOKUP(G82&amp;H82,'Validation Page'!$R$7:$W$157,4,FALSE),"")</f>
        <v/>
      </c>
      <c r="K82" s="155" t="str">
        <f>IF(AND(F82 &lt;&gt; "",H82&lt;&gt;""),VLOOKUP(G82&amp;H82,'Validation Page'!$R$7:$W$157,6,FALSE),"")</f>
        <v/>
      </c>
      <c r="L82" s="186"/>
      <c r="M82" s="187" t="str">
        <f>IF(L82&lt;&gt;"",VLOOKUP(L82,'Validation Page'!$J$7:$L$275,2,FALSE),"")</f>
        <v/>
      </c>
      <c r="N82" s="196" t="str">
        <f>IF(L82&lt;&gt;"",VLOOKUP(L82,'Validation Page'!$J$7:$L$275,3,FALSE),"")</f>
        <v/>
      </c>
      <c r="O82" s="186"/>
      <c r="P82" s="67"/>
      <c r="Q82" s="67"/>
      <c r="R82" s="157"/>
      <c r="S82" s="158"/>
      <c r="T82" s="149" t="str">
        <f t="shared" si="4"/>
        <v/>
      </c>
      <c r="U82" s="158"/>
      <c r="V82" s="159"/>
      <c r="W82" s="149" t="str">
        <f t="shared" si="5"/>
        <v/>
      </c>
      <c r="X82" s="149" t="str">
        <f t="shared" si="6"/>
        <v/>
      </c>
      <c r="Y82" s="67"/>
      <c r="Z82" s="67"/>
      <c r="AA82" s="160"/>
      <c r="AB82" s="160"/>
      <c r="AC82" s="160"/>
      <c r="AD82" s="160"/>
      <c r="AE82" s="160"/>
      <c r="AF82" s="160"/>
      <c r="AG82" s="160"/>
      <c r="AH82" s="160"/>
      <c r="AI82" s="160"/>
      <c r="AJ82" s="160"/>
      <c r="AK82" s="160"/>
      <c r="AL82" s="160"/>
      <c r="AM82" s="161"/>
      <c r="AN82" s="161"/>
      <c r="AO82" s="161"/>
      <c r="AP82" s="162"/>
      <c r="AQ82" s="162"/>
      <c r="AR82" s="238" t="str">
        <f t="shared" si="7"/>
        <v/>
      </c>
      <c r="AS82" s="163"/>
    </row>
    <row r="83" spans="1:45" x14ac:dyDescent="0.25">
      <c r="A83" s="153"/>
      <c r="B83" s="262" t="s">
        <v>1935</v>
      </c>
      <c r="C83" s="67"/>
      <c r="D83" s="155" t="str">
        <f>IF(C83&lt;&gt;"",VLOOKUP('PAM Template'!C83,'Validation Page'!$G$7:$I$97,2,FALSE),"")</f>
        <v/>
      </c>
      <c r="E83" s="155" t="str">
        <f>IF(C83&lt;&gt;"",VLOOKUP('PAM Template'!C83,'Validation Page'!$G$7:$I$97,3,FALSE),"")</f>
        <v/>
      </c>
      <c r="F83" s="67"/>
      <c r="G83" s="155" t="str">
        <f>IF(F83&lt;&gt;"",VLOOKUP('PAM Template'!F83,'Validation Page'!$N$7:$O$31,2,FALSE),"")</f>
        <v/>
      </c>
      <c r="H83" s="67"/>
      <c r="I83" s="156" t="str">
        <f>IF(AND(F83 &lt;&gt; "",H83&lt;&gt;""),VLOOKUP(G83&amp;H83,'Validation Page'!$R$7:$W$157,2,FALSE),"")</f>
        <v/>
      </c>
      <c r="J83" s="155" t="str">
        <f>IF(AND(F83 &lt;&gt; "",H83&lt;&gt;""),VLOOKUP(G83&amp;H83,'Validation Page'!$R$7:$W$157,4,FALSE),"")</f>
        <v/>
      </c>
      <c r="K83" s="155" t="str">
        <f>IF(AND(F83 &lt;&gt; "",H83&lt;&gt;""),VLOOKUP(G83&amp;H83,'Validation Page'!$R$7:$W$157,6,FALSE),"")</f>
        <v/>
      </c>
      <c r="L83" s="186"/>
      <c r="M83" s="187" t="str">
        <f>IF(L83&lt;&gt;"",VLOOKUP(L83,'Validation Page'!$J$7:$L$275,2,FALSE),"")</f>
        <v/>
      </c>
      <c r="N83" s="196" t="str">
        <f>IF(L83&lt;&gt;"",VLOOKUP(L83,'Validation Page'!$J$7:$L$275,3,FALSE),"")</f>
        <v/>
      </c>
      <c r="O83" s="186"/>
      <c r="P83" s="67"/>
      <c r="Q83" s="67"/>
      <c r="R83" s="157"/>
      <c r="S83" s="158"/>
      <c r="T83" s="149" t="str">
        <f t="shared" si="4"/>
        <v/>
      </c>
      <c r="U83" s="158"/>
      <c r="V83" s="159"/>
      <c r="W83" s="149" t="str">
        <f t="shared" si="5"/>
        <v/>
      </c>
      <c r="X83" s="149" t="str">
        <f t="shared" si="6"/>
        <v/>
      </c>
      <c r="Y83" s="67"/>
      <c r="Z83" s="67"/>
      <c r="AA83" s="160"/>
      <c r="AB83" s="160"/>
      <c r="AC83" s="160"/>
      <c r="AD83" s="160"/>
      <c r="AE83" s="160"/>
      <c r="AF83" s="160"/>
      <c r="AG83" s="160"/>
      <c r="AH83" s="160"/>
      <c r="AI83" s="160"/>
      <c r="AJ83" s="160"/>
      <c r="AK83" s="160"/>
      <c r="AL83" s="160"/>
      <c r="AM83" s="161"/>
      <c r="AN83" s="161"/>
      <c r="AO83" s="161"/>
      <c r="AP83" s="162"/>
      <c r="AQ83" s="162"/>
      <c r="AR83" s="238" t="str">
        <f t="shared" si="7"/>
        <v/>
      </c>
      <c r="AS83" s="163"/>
    </row>
    <row r="84" spans="1:45" x14ac:dyDescent="0.25">
      <c r="A84" s="153"/>
      <c r="B84" s="262" t="s">
        <v>1935</v>
      </c>
      <c r="C84" s="67"/>
      <c r="D84" s="155" t="str">
        <f>IF(C84&lt;&gt;"",VLOOKUP('PAM Template'!C84,'Validation Page'!$G$7:$I$97,2,FALSE),"")</f>
        <v/>
      </c>
      <c r="E84" s="155" t="str">
        <f>IF(C84&lt;&gt;"",VLOOKUP('PAM Template'!C84,'Validation Page'!$G$7:$I$97,3,FALSE),"")</f>
        <v/>
      </c>
      <c r="F84" s="67"/>
      <c r="G84" s="155" t="str">
        <f>IF(F84&lt;&gt;"",VLOOKUP('PAM Template'!F84,'Validation Page'!$N$7:$O$31,2,FALSE),"")</f>
        <v/>
      </c>
      <c r="H84" s="67"/>
      <c r="I84" s="156" t="str">
        <f>IF(AND(F84 &lt;&gt; "",H84&lt;&gt;""),VLOOKUP(G84&amp;H84,'Validation Page'!$R$7:$W$157,2,FALSE),"")</f>
        <v/>
      </c>
      <c r="J84" s="155" t="str">
        <f>IF(AND(F84 &lt;&gt; "",H84&lt;&gt;""),VLOOKUP(G84&amp;H84,'Validation Page'!$R$7:$W$157,4,FALSE),"")</f>
        <v/>
      </c>
      <c r="K84" s="155" t="str">
        <f>IF(AND(F84 &lt;&gt; "",H84&lt;&gt;""),VLOOKUP(G84&amp;H84,'Validation Page'!$R$7:$W$157,6,FALSE),"")</f>
        <v/>
      </c>
      <c r="L84" s="186"/>
      <c r="M84" s="187" t="str">
        <f>IF(L84&lt;&gt;"",VLOOKUP(L84,'Validation Page'!$J$7:$L$275,2,FALSE),"")</f>
        <v/>
      </c>
      <c r="N84" s="196" t="str">
        <f>IF(L84&lt;&gt;"",VLOOKUP(L84,'Validation Page'!$J$7:$L$275,3,FALSE),"")</f>
        <v/>
      </c>
      <c r="O84" s="186"/>
      <c r="P84" s="67"/>
      <c r="Q84" s="67"/>
      <c r="R84" s="157"/>
      <c r="S84" s="158"/>
      <c r="T84" s="149" t="str">
        <f t="shared" si="4"/>
        <v/>
      </c>
      <c r="U84" s="158"/>
      <c r="V84" s="159"/>
      <c r="W84" s="149" t="str">
        <f t="shared" si="5"/>
        <v/>
      </c>
      <c r="X84" s="149" t="str">
        <f t="shared" si="6"/>
        <v/>
      </c>
      <c r="Y84" s="67"/>
      <c r="Z84" s="67"/>
      <c r="AA84" s="160"/>
      <c r="AB84" s="160"/>
      <c r="AC84" s="160"/>
      <c r="AD84" s="160"/>
      <c r="AE84" s="160"/>
      <c r="AF84" s="160"/>
      <c r="AG84" s="160"/>
      <c r="AH84" s="160"/>
      <c r="AI84" s="160"/>
      <c r="AJ84" s="160"/>
      <c r="AK84" s="160"/>
      <c r="AL84" s="160"/>
      <c r="AM84" s="161"/>
      <c r="AN84" s="161"/>
      <c r="AO84" s="161"/>
      <c r="AP84" s="162"/>
      <c r="AQ84" s="162"/>
      <c r="AR84" s="238" t="str">
        <f t="shared" si="7"/>
        <v/>
      </c>
      <c r="AS84" s="163"/>
    </row>
    <row r="85" spans="1:45" x14ac:dyDescent="0.25">
      <c r="A85" s="153"/>
      <c r="B85" s="262" t="s">
        <v>1935</v>
      </c>
      <c r="C85" s="67"/>
      <c r="D85" s="155" t="str">
        <f>IF(C85&lt;&gt;"",VLOOKUP('PAM Template'!C85,'Validation Page'!$G$7:$I$97,2,FALSE),"")</f>
        <v/>
      </c>
      <c r="E85" s="155" t="str">
        <f>IF(C85&lt;&gt;"",VLOOKUP('PAM Template'!C85,'Validation Page'!$G$7:$I$97,3,FALSE),"")</f>
        <v/>
      </c>
      <c r="F85" s="67"/>
      <c r="G85" s="155" t="str">
        <f>IF(F85&lt;&gt;"",VLOOKUP('PAM Template'!F85,'Validation Page'!$N$7:$O$31,2,FALSE),"")</f>
        <v/>
      </c>
      <c r="H85" s="67"/>
      <c r="I85" s="156" t="str">
        <f>IF(AND(F85 &lt;&gt; "",H85&lt;&gt;""),VLOOKUP(G85&amp;H85,'Validation Page'!$R$7:$W$157,2,FALSE),"")</f>
        <v/>
      </c>
      <c r="J85" s="155" t="str">
        <f>IF(AND(F85 &lt;&gt; "",H85&lt;&gt;""),VLOOKUP(G85&amp;H85,'Validation Page'!$R$7:$W$157,4,FALSE),"")</f>
        <v/>
      </c>
      <c r="K85" s="155" t="str">
        <f>IF(AND(F85 &lt;&gt; "",H85&lt;&gt;""),VLOOKUP(G85&amp;H85,'Validation Page'!$R$7:$W$157,6,FALSE),"")</f>
        <v/>
      </c>
      <c r="L85" s="186"/>
      <c r="M85" s="187" t="str">
        <f>IF(L85&lt;&gt;"",VLOOKUP(L85,'Validation Page'!$J$7:$L$275,2,FALSE),"")</f>
        <v/>
      </c>
      <c r="N85" s="196" t="str">
        <f>IF(L85&lt;&gt;"",VLOOKUP(L85,'Validation Page'!$J$7:$L$275,3,FALSE),"")</f>
        <v/>
      </c>
      <c r="O85" s="186"/>
      <c r="P85" s="67"/>
      <c r="Q85" s="67"/>
      <c r="R85" s="157"/>
      <c r="S85" s="158"/>
      <c r="T85" s="149" t="str">
        <f t="shared" si="4"/>
        <v/>
      </c>
      <c r="U85" s="158"/>
      <c r="V85" s="159"/>
      <c r="W85" s="149" t="str">
        <f t="shared" si="5"/>
        <v/>
      </c>
      <c r="X85" s="149" t="str">
        <f t="shared" si="6"/>
        <v/>
      </c>
      <c r="Y85" s="67"/>
      <c r="Z85" s="67"/>
      <c r="AA85" s="160"/>
      <c r="AB85" s="160"/>
      <c r="AC85" s="160"/>
      <c r="AD85" s="160"/>
      <c r="AE85" s="160"/>
      <c r="AF85" s="160"/>
      <c r="AG85" s="160"/>
      <c r="AH85" s="160"/>
      <c r="AI85" s="160"/>
      <c r="AJ85" s="160"/>
      <c r="AK85" s="160"/>
      <c r="AL85" s="160"/>
      <c r="AM85" s="161"/>
      <c r="AN85" s="161"/>
      <c r="AO85" s="161"/>
      <c r="AP85" s="162"/>
      <c r="AQ85" s="162"/>
      <c r="AR85" s="238" t="str">
        <f t="shared" si="7"/>
        <v/>
      </c>
      <c r="AS85" s="163"/>
    </row>
    <row r="86" spans="1:45" x14ac:dyDescent="0.25">
      <c r="A86" s="153"/>
      <c r="B86" s="262" t="s">
        <v>1935</v>
      </c>
      <c r="C86" s="67"/>
      <c r="D86" s="155" t="str">
        <f>IF(C86&lt;&gt;"",VLOOKUP('PAM Template'!C86,'Validation Page'!$G$7:$I$97,2,FALSE),"")</f>
        <v/>
      </c>
      <c r="E86" s="155" t="str">
        <f>IF(C86&lt;&gt;"",VLOOKUP('PAM Template'!C86,'Validation Page'!$G$7:$I$97,3,FALSE),"")</f>
        <v/>
      </c>
      <c r="F86" s="67"/>
      <c r="G86" s="155" t="str">
        <f>IF(F86&lt;&gt;"",VLOOKUP('PAM Template'!F86,'Validation Page'!$N$7:$O$31,2,FALSE),"")</f>
        <v/>
      </c>
      <c r="H86" s="67"/>
      <c r="I86" s="156" t="str">
        <f>IF(AND(F86 &lt;&gt; "",H86&lt;&gt;""),VLOOKUP(G86&amp;H86,'Validation Page'!$R$7:$W$157,2,FALSE),"")</f>
        <v/>
      </c>
      <c r="J86" s="155" t="str">
        <f>IF(AND(F86 &lt;&gt; "",H86&lt;&gt;""),VLOOKUP(G86&amp;H86,'Validation Page'!$R$7:$W$157,4,FALSE),"")</f>
        <v/>
      </c>
      <c r="K86" s="155" t="str">
        <f>IF(AND(F86 &lt;&gt; "",H86&lt;&gt;""),VLOOKUP(G86&amp;H86,'Validation Page'!$R$7:$W$157,6,FALSE),"")</f>
        <v/>
      </c>
      <c r="L86" s="186"/>
      <c r="M86" s="187" t="str">
        <f>IF(L86&lt;&gt;"",VLOOKUP(L86,'Validation Page'!$J$7:$L$275,2,FALSE),"")</f>
        <v/>
      </c>
      <c r="N86" s="196" t="str">
        <f>IF(L86&lt;&gt;"",VLOOKUP(L86,'Validation Page'!$J$7:$L$275,3,FALSE),"")</f>
        <v/>
      </c>
      <c r="O86" s="186"/>
      <c r="P86" s="67"/>
      <c r="Q86" s="67"/>
      <c r="R86" s="157"/>
      <c r="S86" s="158"/>
      <c r="T86" s="149" t="str">
        <f t="shared" si="4"/>
        <v/>
      </c>
      <c r="U86" s="158"/>
      <c r="V86" s="159"/>
      <c r="W86" s="149" t="str">
        <f t="shared" si="5"/>
        <v/>
      </c>
      <c r="X86" s="149" t="str">
        <f t="shared" si="6"/>
        <v/>
      </c>
      <c r="Y86" s="67"/>
      <c r="Z86" s="67"/>
      <c r="AA86" s="160"/>
      <c r="AB86" s="160"/>
      <c r="AC86" s="160"/>
      <c r="AD86" s="160"/>
      <c r="AE86" s="160"/>
      <c r="AF86" s="160"/>
      <c r="AG86" s="160"/>
      <c r="AH86" s="160"/>
      <c r="AI86" s="160"/>
      <c r="AJ86" s="160"/>
      <c r="AK86" s="160"/>
      <c r="AL86" s="160"/>
      <c r="AM86" s="161"/>
      <c r="AN86" s="161"/>
      <c r="AO86" s="161"/>
      <c r="AP86" s="162"/>
      <c r="AQ86" s="162"/>
      <c r="AR86" s="238" t="str">
        <f t="shared" si="7"/>
        <v/>
      </c>
      <c r="AS86" s="163"/>
    </row>
    <row r="87" spans="1:45" x14ac:dyDescent="0.25">
      <c r="A87" s="153"/>
      <c r="B87" s="262" t="s">
        <v>1935</v>
      </c>
      <c r="C87" s="67"/>
      <c r="D87" s="155" t="str">
        <f>IF(C87&lt;&gt;"",VLOOKUP('PAM Template'!C87,'Validation Page'!$G$7:$I$97,2,FALSE),"")</f>
        <v/>
      </c>
      <c r="E87" s="155" t="str">
        <f>IF(C87&lt;&gt;"",VLOOKUP('PAM Template'!C87,'Validation Page'!$G$7:$I$97,3,FALSE),"")</f>
        <v/>
      </c>
      <c r="F87" s="67"/>
      <c r="G87" s="155" t="str">
        <f>IF(F87&lt;&gt;"",VLOOKUP('PAM Template'!F87,'Validation Page'!$N$7:$O$31,2,FALSE),"")</f>
        <v/>
      </c>
      <c r="H87" s="67"/>
      <c r="I87" s="156" t="str">
        <f>IF(AND(F87 &lt;&gt; "",H87&lt;&gt;""),VLOOKUP(G87&amp;H87,'Validation Page'!$R$7:$W$157,2,FALSE),"")</f>
        <v/>
      </c>
      <c r="J87" s="155" t="str">
        <f>IF(AND(F87 &lt;&gt; "",H87&lt;&gt;""),VLOOKUP(G87&amp;H87,'Validation Page'!$R$7:$W$157,4,FALSE),"")</f>
        <v/>
      </c>
      <c r="K87" s="155" t="str">
        <f>IF(AND(F87 &lt;&gt; "",H87&lt;&gt;""),VLOOKUP(G87&amp;H87,'Validation Page'!$R$7:$W$157,6,FALSE),"")</f>
        <v/>
      </c>
      <c r="L87" s="186"/>
      <c r="M87" s="187" t="str">
        <f>IF(L87&lt;&gt;"",VLOOKUP(L87,'Validation Page'!$J$7:$L$275,2,FALSE),"")</f>
        <v/>
      </c>
      <c r="N87" s="187" t="str">
        <f>IF(L87&lt;&gt;"",VLOOKUP(L87,'Validation Page'!$J$7:$L$275,3,FALSE),"")</f>
        <v/>
      </c>
      <c r="O87" s="186"/>
      <c r="P87" s="67"/>
      <c r="Q87" s="67"/>
      <c r="R87" s="157"/>
      <c r="S87" s="158"/>
      <c r="T87" s="149" t="str">
        <f t="shared" si="4"/>
        <v/>
      </c>
      <c r="U87" s="158"/>
      <c r="V87" s="159"/>
      <c r="W87" s="149" t="str">
        <f t="shared" si="5"/>
        <v/>
      </c>
      <c r="X87" s="149" t="str">
        <f t="shared" si="6"/>
        <v/>
      </c>
      <c r="Y87" s="67"/>
      <c r="Z87" s="67"/>
      <c r="AA87" s="160"/>
      <c r="AB87" s="160"/>
      <c r="AC87" s="160"/>
      <c r="AD87" s="160"/>
      <c r="AE87" s="160"/>
      <c r="AF87" s="160"/>
      <c r="AG87" s="160"/>
      <c r="AH87" s="160"/>
      <c r="AI87" s="160"/>
      <c r="AJ87" s="160"/>
      <c r="AK87" s="160"/>
      <c r="AL87" s="160"/>
      <c r="AM87" s="161"/>
      <c r="AN87" s="161"/>
      <c r="AO87" s="161"/>
      <c r="AP87" s="162"/>
      <c r="AQ87" s="162"/>
      <c r="AR87" s="238" t="str">
        <f t="shared" si="7"/>
        <v/>
      </c>
      <c r="AS87" s="163"/>
    </row>
    <row r="88" spans="1:45" x14ac:dyDescent="0.25">
      <c r="A88" s="153"/>
      <c r="B88" s="262" t="s">
        <v>1935</v>
      </c>
      <c r="C88" s="67"/>
      <c r="D88" s="155" t="str">
        <f>IF(C88&lt;&gt;"",VLOOKUP('PAM Template'!C88,'Validation Page'!$G$7:$I$97,2,FALSE),"")</f>
        <v/>
      </c>
      <c r="E88" s="155" t="str">
        <f>IF(C88&lt;&gt;"",VLOOKUP('PAM Template'!C88,'Validation Page'!$G$7:$I$97,3,FALSE),"")</f>
        <v/>
      </c>
      <c r="F88" s="67"/>
      <c r="G88" s="155" t="str">
        <f>IF(F88&lt;&gt;"",VLOOKUP('PAM Template'!F88,'Validation Page'!$N$7:$O$31,2,FALSE),"")</f>
        <v/>
      </c>
      <c r="H88" s="67"/>
      <c r="I88" s="156" t="str">
        <f>IF(AND(F88 &lt;&gt; "",H88&lt;&gt;""),VLOOKUP(G88&amp;H88,'Validation Page'!$R$7:$W$157,2,FALSE),"")</f>
        <v/>
      </c>
      <c r="J88" s="155" t="str">
        <f>IF(AND(F88 &lt;&gt; "",H88&lt;&gt;""),VLOOKUP(G88&amp;H88,'Validation Page'!$R$7:$W$157,4,FALSE),"")</f>
        <v/>
      </c>
      <c r="K88" s="155" t="str">
        <f>IF(AND(F88 &lt;&gt; "",H88&lt;&gt;""),VLOOKUP(G88&amp;H88,'Validation Page'!$R$7:$W$157,6,FALSE),"")</f>
        <v/>
      </c>
      <c r="L88" s="186"/>
      <c r="M88" s="187" t="str">
        <f>IF(L88&lt;&gt;"",VLOOKUP(L88,'Validation Page'!$J$7:$L$275,2,FALSE),"")</f>
        <v/>
      </c>
      <c r="N88" s="187" t="str">
        <f>IF(L88&lt;&gt;"",VLOOKUP(L88,'Validation Page'!$J$7:$L$275,3,FALSE),"")</f>
        <v/>
      </c>
      <c r="O88" s="186"/>
      <c r="P88" s="67"/>
      <c r="Q88" s="67"/>
      <c r="R88" s="157"/>
      <c r="S88" s="158"/>
      <c r="T88" s="149" t="str">
        <f t="shared" si="4"/>
        <v/>
      </c>
      <c r="U88" s="158"/>
      <c r="V88" s="159"/>
      <c r="W88" s="149" t="str">
        <f t="shared" si="5"/>
        <v/>
      </c>
      <c r="X88" s="149" t="str">
        <f t="shared" si="6"/>
        <v/>
      </c>
      <c r="Y88" s="67"/>
      <c r="Z88" s="67"/>
      <c r="AA88" s="160"/>
      <c r="AB88" s="160"/>
      <c r="AC88" s="160"/>
      <c r="AD88" s="160"/>
      <c r="AE88" s="160"/>
      <c r="AF88" s="160"/>
      <c r="AG88" s="160"/>
      <c r="AH88" s="160"/>
      <c r="AI88" s="160"/>
      <c r="AJ88" s="160"/>
      <c r="AK88" s="160"/>
      <c r="AL88" s="160"/>
      <c r="AM88" s="161"/>
      <c r="AN88" s="161"/>
      <c r="AO88" s="161"/>
      <c r="AP88" s="162"/>
      <c r="AQ88" s="162"/>
      <c r="AR88" s="238" t="str">
        <f t="shared" si="7"/>
        <v/>
      </c>
      <c r="AS88" s="163"/>
    </row>
    <row r="89" spans="1:45" x14ac:dyDescent="0.25">
      <c r="A89" s="153"/>
      <c r="B89" s="262" t="s">
        <v>1935</v>
      </c>
      <c r="C89" s="67"/>
      <c r="D89" s="155" t="str">
        <f>IF(C89&lt;&gt;"",VLOOKUP('PAM Template'!C89,'Validation Page'!$G$7:$I$97,2,FALSE),"")</f>
        <v/>
      </c>
      <c r="E89" s="155" t="str">
        <f>IF(C89&lt;&gt;"",VLOOKUP('PAM Template'!C89,'Validation Page'!$G$7:$I$97,3,FALSE),"")</f>
        <v/>
      </c>
      <c r="F89" s="67"/>
      <c r="G89" s="155" t="str">
        <f>IF(F89&lt;&gt;"",VLOOKUP('PAM Template'!F89,'Validation Page'!$N$7:$O$31,2,FALSE),"")</f>
        <v/>
      </c>
      <c r="H89" s="67"/>
      <c r="I89" s="156" t="str">
        <f>IF(AND(F89 &lt;&gt; "",H89&lt;&gt;""),VLOOKUP(G89&amp;H89,'Validation Page'!$R$7:$W$157,2,FALSE),"")</f>
        <v/>
      </c>
      <c r="J89" s="155" t="str">
        <f>IF(AND(F89 &lt;&gt; "",H89&lt;&gt;""),VLOOKUP(G89&amp;H89,'Validation Page'!$R$7:$W$157,4,FALSE),"")</f>
        <v/>
      </c>
      <c r="K89" s="155" t="str">
        <f>IF(AND(F89 &lt;&gt; "",H89&lt;&gt;""),VLOOKUP(G89&amp;H89,'Validation Page'!$R$7:$W$157,6,FALSE),"")</f>
        <v/>
      </c>
      <c r="L89" s="186"/>
      <c r="M89" s="187" t="str">
        <f>IF(L89&lt;&gt;"",VLOOKUP(L89,'Validation Page'!$J$7:$L$275,2,FALSE),"")</f>
        <v/>
      </c>
      <c r="N89" s="187" t="str">
        <f>IF(L89&lt;&gt;"",VLOOKUP(L89,'Validation Page'!$J$7:$L$275,3,FALSE),"")</f>
        <v/>
      </c>
      <c r="O89" s="186"/>
      <c r="P89" s="67"/>
      <c r="Q89" s="67"/>
      <c r="R89" s="157"/>
      <c r="S89" s="158"/>
      <c r="T89" s="149" t="str">
        <f t="shared" si="4"/>
        <v/>
      </c>
      <c r="U89" s="158"/>
      <c r="V89" s="159"/>
      <c r="W89" s="149" t="str">
        <f t="shared" si="5"/>
        <v/>
      </c>
      <c r="X89" s="149" t="str">
        <f t="shared" si="6"/>
        <v/>
      </c>
      <c r="Y89" s="67"/>
      <c r="Z89" s="67"/>
      <c r="AA89" s="160"/>
      <c r="AB89" s="160"/>
      <c r="AC89" s="160"/>
      <c r="AD89" s="160"/>
      <c r="AE89" s="160"/>
      <c r="AF89" s="160"/>
      <c r="AG89" s="160"/>
      <c r="AH89" s="160"/>
      <c r="AI89" s="160"/>
      <c r="AJ89" s="160"/>
      <c r="AK89" s="160"/>
      <c r="AL89" s="160"/>
      <c r="AM89" s="161"/>
      <c r="AN89" s="161"/>
      <c r="AO89" s="161"/>
      <c r="AP89" s="162"/>
      <c r="AQ89" s="162"/>
      <c r="AR89" s="238" t="str">
        <f t="shared" si="7"/>
        <v/>
      </c>
      <c r="AS89" s="163"/>
    </row>
    <row r="90" spans="1:45" x14ac:dyDescent="0.25">
      <c r="A90" s="153"/>
      <c r="B90" s="262" t="s">
        <v>1935</v>
      </c>
      <c r="C90" s="67"/>
      <c r="D90" s="155" t="str">
        <f>IF(C90&lt;&gt;"",VLOOKUP('PAM Template'!C90,'Validation Page'!$G$7:$I$97,2,FALSE),"")</f>
        <v/>
      </c>
      <c r="E90" s="155" t="str">
        <f>IF(C90&lt;&gt;"",VLOOKUP('PAM Template'!C90,'Validation Page'!$G$7:$I$97,3,FALSE),"")</f>
        <v/>
      </c>
      <c r="F90" s="67"/>
      <c r="G90" s="155" t="str">
        <f>IF(F90&lt;&gt;"",VLOOKUP('PAM Template'!F90,'Validation Page'!$N$7:$O$31,2,FALSE),"")</f>
        <v/>
      </c>
      <c r="H90" s="67"/>
      <c r="I90" s="156" t="str">
        <f>IF(AND(F90 &lt;&gt; "",H90&lt;&gt;""),VLOOKUP(G90&amp;H90,'Validation Page'!$R$7:$W$157,2,FALSE),"")</f>
        <v/>
      </c>
      <c r="J90" s="155" t="str">
        <f>IF(AND(F90 &lt;&gt; "",H90&lt;&gt;""),VLOOKUP(G90&amp;H90,'Validation Page'!$R$7:$W$157,4,FALSE),"")</f>
        <v/>
      </c>
      <c r="K90" s="155" t="str">
        <f>IF(AND(F90 &lt;&gt; "",H90&lt;&gt;""),VLOOKUP(G90&amp;H90,'Validation Page'!$R$7:$W$157,6,FALSE),"")</f>
        <v/>
      </c>
      <c r="L90" s="186"/>
      <c r="M90" s="187" t="str">
        <f>IF(L90&lt;&gt;"",VLOOKUP(L90,'Validation Page'!$J$7:$L$275,2,FALSE),"")</f>
        <v/>
      </c>
      <c r="N90" s="187" t="str">
        <f>IF(L90&lt;&gt;"",VLOOKUP(L90,'Validation Page'!$J$7:$L$275,3,FALSE),"")</f>
        <v/>
      </c>
      <c r="O90" s="186"/>
      <c r="P90" s="67"/>
      <c r="Q90" s="67"/>
      <c r="R90" s="157"/>
      <c r="S90" s="158"/>
      <c r="T90" s="149" t="str">
        <f t="shared" si="4"/>
        <v/>
      </c>
      <c r="U90" s="158"/>
      <c r="V90" s="159"/>
      <c r="W90" s="149" t="str">
        <f t="shared" si="5"/>
        <v/>
      </c>
      <c r="X90" s="149" t="str">
        <f t="shared" si="6"/>
        <v/>
      </c>
      <c r="Y90" s="67"/>
      <c r="Z90" s="67"/>
      <c r="AA90" s="160"/>
      <c r="AB90" s="160"/>
      <c r="AC90" s="160"/>
      <c r="AD90" s="160"/>
      <c r="AE90" s="160"/>
      <c r="AF90" s="160"/>
      <c r="AG90" s="160"/>
      <c r="AH90" s="160"/>
      <c r="AI90" s="160"/>
      <c r="AJ90" s="160"/>
      <c r="AK90" s="160"/>
      <c r="AL90" s="160"/>
      <c r="AM90" s="161"/>
      <c r="AN90" s="161"/>
      <c r="AO90" s="161"/>
      <c r="AP90" s="162"/>
      <c r="AQ90" s="162"/>
      <c r="AR90" s="238" t="str">
        <f t="shared" si="7"/>
        <v/>
      </c>
      <c r="AS90" s="163"/>
    </row>
    <row r="91" spans="1:45" x14ac:dyDescent="0.25">
      <c r="A91" s="153"/>
      <c r="B91" s="262" t="s">
        <v>1935</v>
      </c>
      <c r="C91" s="67"/>
      <c r="D91" s="155" t="str">
        <f>IF(C91&lt;&gt;"",VLOOKUP('PAM Template'!C91,'Validation Page'!$G$7:$I$97,2,FALSE),"")</f>
        <v/>
      </c>
      <c r="E91" s="155" t="str">
        <f>IF(C91&lt;&gt;"",VLOOKUP('PAM Template'!C91,'Validation Page'!$G$7:$I$97,3,FALSE),"")</f>
        <v/>
      </c>
      <c r="F91" s="67"/>
      <c r="G91" s="155" t="str">
        <f>IF(F91&lt;&gt;"",VLOOKUP('PAM Template'!F91,'Validation Page'!$N$7:$O$31,2,FALSE),"")</f>
        <v/>
      </c>
      <c r="H91" s="67"/>
      <c r="I91" s="156" t="str">
        <f>IF(AND(F91 &lt;&gt; "",H91&lt;&gt;""),VLOOKUP(G91&amp;H91,'Validation Page'!$R$7:$W$157,2,FALSE),"")</f>
        <v/>
      </c>
      <c r="J91" s="155" t="str">
        <f>IF(AND(F91 &lt;&gt; "",H91&lt;&gt;""),VLOOKUP(G91&amp;H91,'Validation Page'!$R$7:$W$157,4,FALSE),"")</f>
        <v/>
      </c>
      <c r="K91" s="155" t="str">
        <f>IF(AND(F91 &lt;&gt; "",H91&lt;&gt;""),VLOOKUP(G91&amp;H91,'Validation Page'!$R$7:$W$157,6,FALSE),"")</f>
        <v/>
      </c>
      <c r="L91" s="186"/>
      <c r="M91" s="187" t="str">
        <f>IF(L91&lt;&gt;"",VLOOKUP(L91,'Validation Page'!$J$7:$L$275,2,FALSE),"")</f>
        <v/>
      </c>
      <c r="N91" s="187" t="str">
        <f>IF(L91&lt;&gt;"",VLOOKUP(L91,'Validation Page'!$J$7:$L$275,3,FALSE),"")</f>
        <v/>
      </c>
      <c r="O91" s="186"/>
      <c r="P91" s="67"/>
      <c r="Q91" s="67"/>
      <c r="R91" s="157"/>
      <c r="S91" s="158"/>
      <c r="T91" s="149" t="str">
        <f t="shared" si="4"/>
        <v/>
      </c>
      <c r="U91" s="158"/>
      <c r="V91" s="159"/>
      <c r="W91" s="149" t="str">
        <f t="shared" si="5"/>
        <v/>
      </c>
      <c r="X91" s="149" t="str">
        <f t="shared" si="6"/>
        <v/>
      </c>
      <c r="Y91" s="67"/>
      <c r="Z91" s="67"/>
      <c r="AA91" s="160"/>
      <c r="AB91" s="160"/>
      <c r="AC91" s="160"/>
      <c r="AD91" s="160"/>
      <c r="AE91" s="160"/>
      <c r="AF91" s="160"/>
      <c r="AG91" s="160"/>
      <c r="AH91" s="160"/>
      <c r="AI91" s="160"/>
      <c r="AJ91" s="160"/>
      <c r="AK91" s="160"/>
      <c r="AL91" s="160"/>
      <c r="AM91" s="161"/>
      <c r="AN91" s="161"/>
      <c r="AO91" s="161"/>
      <c r="AP91" s="162"/>
      <c r="AQ91" s="162"/>
      <c r="AR91" s="238" t="str">
        <f t="shared" si="7"/>
        <v/>
      </c>
      <c r="AS91" s="163"/>
    </row>
    <row r="92" spans="1:45" x14ac:dyDescent="0.25">
      <c r="A92" s="153"/>
      <c r="B92" s="262" t="s">
        <v>1935</v>
      </c>
      <c r="C92" s="67"/>
      <c r="D92" s="155" t="str">
        <f>IF(C92&lt;&gt;"",VLOOKUP('PAM Template'!C92,'Validation Page'!$G$7:$I$97,2,FALSE),"")</f>
        <v/>
      </c>
      <c r="E92" s="155" t="str">
        <f>IF(C92&lt;&gt;"",VLOOKUP('PAM Template'!C92,'Validation Page'!$G$7:$I$97,3,FALSE),"")</f>
        <v/>
      </c>
      <c r="F92" s="67"/>
      <c r="G92" s="155" t="str">
        <f>IF(F92&lt;&gt;"",VLOOKUP('PAM Template'!F92,'Validation Page'!$N$7:$O$31,2,FALSE),"")</f>
        <v/>
      </c>
      <c r="H92" s="67"/>
      <c r="I92" s="156" t="str">
        <f>IF(AND(F92 &lt;&gt; "",H92&lt;&gt;""),VLOOKUP(G92&amp;H92,'Validation Page'!$R$7:$W$157,2,FALSE),"")</f>
        <v/>
      </c>
      <c r="J92" s="155" t="str">
        <f>IF(AND(F92 &lt;&gt; "",H92&lt;&gt;""),VLOOKUP(G92&amp;H92,'Validation Page'!$R$7:$W$157,4,FALSE),"")</f>
        <v/>
      </c>
      <c r="K92" s="155" t="str">
        <f>IF(AND(F92 &lt;&gt; "",H92&lt;&gt;""),VLOOKUP(G92&amp;H92,'Validation Page'!$R$7:$W$157,6,FALSE),"")</f>
        <v/>
      </c>
      <c r="L92" s="186"/>
      <c r="M92" s="187" t="str">
        <f>IF(L92&lt;&gt;"",VLOOKUP(L92,'Validation Page'!$J$7:$L$275,2,FALSE),"")</f>
        <v/>
      </c>
      <c r="N92" s="187" t="str">
        <f>IF(L92&lt;&gt;"",VLOOKUP(L92,'Validation Page'!$J$7:$L$275,3,FALSE),"")</f>
        <v/>
      </c>
      <c r="O92" s="186"/>
      <c r="P92" s="67"/>
      <c r="Q92" s="67"/>
      <c r="R92" s="157"/>
      <c r="S92" s="158"/>
      <c r="T92" s="149" t="str">
        <f t="shared" si="4"/>
        <v/>
      </c>
      <c r="U92" s="158"/>
      <c r="V92" s="159"/>
      <c r="W92" s="149" t="str">
        <f t="shared" si="5"/>
        <v/>
      </c>
      <c r="X92" s="149" t="str">
        <f t="shared" si="6"/>
        <v/>
      </c>
      <c r="Y92" s="67"/>
      <c r="Z92" s="67"/>
      <c r="AA92" s="160"/>
      <c r="AB92" s="160"/>
      <c r="AC92" s="160"/>
      <c r="AD92" s="160"/>
      <c r="AE92" s="160"/>
      <c r="AF92" s="160"/>
      <c r="AG92" s="160"/>
      <c r="AH92" s="160"/>
      <c r="AI92" s="160"/>
      <c r="AJ92" s="160"/>
      <c r="AK92" s="160"/>
      <c r="AL92" s="160"/>
      <c r="AM92" s="161"/>
      <c r="AN92" s="161"/>
      <c r="AO92" s="161"/>
      <c r="AP92" s="162"/>
      <c r="AQ92" s="162"/>
      <c r="AR92" s="238" t="str">
        <f t="shared" si="7"/>
        <v/>
      </c>
      <c r="AS92" s="163"/>
    </row>
    <row r="93" spans="1:45" x14ac:dyDescent="0.25">
      <c r="A93" s="153"/>
      <c r="B93" s="262" t="s">
        <v>1935</v>
      </c>
      <c r="C93" s="67"/>
      <c r="D93" s="155" t="str">
        <f>IF(C93&lt;&gt;"",VLOOKUP('PAM Template'!C93,'Validation Page'!$G$7:$I$97,2,FALSE),"")</f>
        <v/>
      </c>
      <c r="E93" s="155" t="str">
        <f>IF(C93&lt;&gt;"",VLOOKUP('PAM Template'!C93,'Validation Page'!$G$7:$I$97,3,FALSE),"")</f>
        <v/>
      </c>
      <c r="F93" s="67"/>
      <c r="G93" s="155" t="str">
        <f>IF(F93&lt;&gt;"",VLOOKUP('PAM Template'!F93,'Validation Page'!$N$7:$O$31,2,FALSE),"")</f>
        <v/>
      </c>
      <c r="H93" s="67"/>
      <c r="I93" s="156" t="str">
        <f>IF(AND(F93 &lt;&gt; "",H93&lt;&gt;""),VLOOKUP(G93&amp;H93,'Validation Page'!$R$7:$W$157,2,FALSE),"")</f>
        <v/>
      </c>
      <c r="J93" s="155" t="str">
        <f>IF(AND(F93 &lt;&gt; "",H93&lt;&gt;""),VLOOKUP(G93&amp;H93,'Validation Page'!$R$7:$W$157,4,FALSE),"")</f>
        <v/>
      </c>
      <c r="K93" s="155" t="str">
        <f>IF(AND(F93 &lt;&gt; "",H93&lt;&gt;""),VLOOKUP(G93&amp;H93,'Validation Page'!$R$7:$W$157,6,FALSE),"")</f>
        <v/>
      </c>
      <c r="L93" s="186"/>
      <c r="M93" s="187" t="str">
        <f>IF(L93&lt;&gt;"",VLOOKUP(L93,'Validation Page'!$J$7:$L$275,2,FALSE),"")</f>
        <v/>
      </c>
      <c r="N93" s="187" t="str">
        <f>IF(L93&lt;&gt;"",VLOOKUP(L93,'Validation Page'!$J$7:$L$275,3,FALSE),"")</f>
        <v/>
      </c>
      <c r="O93" s="186"/>
      <c r="P93" s="67"/>
      <c r="Q93" s="67"/>
      <c r="R93" s="157"/>
      <c r="S93" s="158"/>
      <c r="T93" s="149" t="str">
        <f t="shared" si="4"/>
        <v/>
      </c>
      <c r="U93" s="158"/>
      <c r="V93" s="159"/>
      <c r="W93" s="149" t="str">
        <f t="shared" si="5"/>
        <v/>
      </c>
      <c r="X93" s="149" t="str">
        <f t="shared" si="6"/>
        <v/>
      </c>
      <c r="Y93" s="67"/>
      <c r="Z93" s="67"/>
      <c r="AA93" s="160"/>
      <c r="AB93" s="160"/>
      <c r="AC93" s="160"/>
      <c r="AD93" s="160"/>
      <c r="AE93" s="160"/>
      <c r="AF93" s="160"/>
      <c r="AG93" s="160"/>
      <c r="AH93" s="160"/>
      <c r="AI93" s="160"/>
      <c r="AJ93" s="160"/>
      <c r="AK93" s="160"/>
      <c r="AL93" s="160"/>
      <c r="AM93" s="161"/>
      <c r="AN93" s="161"/>
      <c r="AO93" s="161"/>
      <c r="AP93" s="162"/>
      <c r="AQ93" s="162"/>
      <c r="AR93" s="238" t="str">
        <f t="shared" si="7"/>
        <v/>
      </c>
      <c r="AS93" s="163"/>
    </row>
    <row r="94" spans="1:45" x14ac:dyDescent="0.25">
      <c r="A94" s="153"/>
      <c r="B94" s="262" t="s">
        <v>1935</v>
      </c>
      <c r="C94" s="67"/>
      <c r="D94" s="155" t="str">
        <f>IF(C94&lt;&gt;"",VLOOKUP('PAM Template'!C94,'Validation Page'!$G$7:$I$97,2,FALSE),"")</f>
        <v/>
      </c>
      <c r="E94" s="155" t="str">
        <f>IF(C94&lt;&gt;"",VLOOKUP('PAM Template'!C94,'Validation Page'!$G$7:$I$97,3,FALSE),"")</f>
        <v/>
      </c>
      <c r="F94" s="67"/>
      <c r="G94" s="155" t="str">
        <f>IF(F94&lt;&gt;"",VLOOKUP('PAM Template'!F94,'Validation Page'!$N$7:$O$31,2,FALSE),"")</f>
        <v/>
      </c>
      <c r="H94" s="67"/>
      <c r="I94" s="156" t="str">
        <f>IF(AND(F94 &lt;&gt; "",H94&lt;&gt;""),VLOOKUP(G94&amp;H94,'Validation Page'!$R$7:$W$157,2,FALSE),"")</f>
        <v/>
      </c>
      <c r="J94" s="155" t="str">
        <f>IF(AND(F94 &lt;&gt; "",H94&lt;&gt;""),VLOOKUP(G94&amp;H94,'Validation Page'!$R$7:$W$157,4,FALSE),"")</f>
        <v/>
      </c>
      <c r="K94" s="155" t="str">
        <f>IF(AND(F94 &lt;&gt; "",H94&lt;&gt;""),VLOOKUP(G94&amp;H94,'Validation Page'!$R$7:$W$157,6,FALSE),"")</f>
        <v/>
      </c>
      <c r="L94" s="186"/>
      <c r="M94" s="187" t="str">
        <f>IF(L94&lt;&gt;"",VLOOKUP(L94,'Validation Page'!$J$7:$L$275,2,FALSE),"")</f>
        <v/>
      </c>
      <c r="N94" s="187" t="str">
        <f>IF(L94&lt;&gt;"",VLOOKUP(L94,'Validation Page'!$J$7:$L$275,3,FALSE),"")</f>
        <v/>
      </c>
      <c r="O94" s="186"/>
      <c r="P94" s="67"/>
      <c r="Q94" s="67"/>
      <c r="R94" s="157"/>
      <c r="S94" s="158"/>
      <c r="T94" s="149" t="str">
        <f t="shared" si="4"/>
        <v/>
      </c>
      <c r="U94" s="158"/>
      <c r="V94" s="159"/>
      <c r="W94" s="149" t="str">
        <f t="shared" si="5"/>
        <v/>
      </c>
      <c r="X94" s="149" t="str">
        <f t="shared" si="6"/>
        <v/>
      </c>
      <c r="Y94" s="67"/>
      <c r="Z94" s="67"/>
      <c r="AA94" s="160"/>
      <c r="AB94" s="160"/>
      <c r="AC94" s="160"/>
      <c r="AD94" s="160"/>
      <c r="AE94" s="160"/>
      <c r="AF94" s="160"/>
      <c r="AG94" s="160"/>
      <c r="AH94" s="160"/>
      <c r="AI94" s="160"/>
      <c r="AJ94" s="160"/>
      <c r="AK94" s="160"/>
      <c r="AL94" s="160"/>
      <c r="AM94" s="161"/>
      <c r="AN94" s="161"/>
      <c r="AO94" s="161"/>
      <c r="AP94" s="162"/>
      <c r="AQ94" s="162"/>
      <c r="AR94" s="238" t="str">
        <f t="shared" si="7"/>
        <v/>
      </c>
      <c r="AS94" s="163"/>
    </row>
    <row r="95" spans="1:45" x14ac:dyDescent="0.25">
      <c r="A95" s="153"/>
      <c r="B95" s="262" t="s">
        <v>1935</v>
      </c>
      <c r="C95" s="67"/>
      <c r="D95" s="155" t="str">
        <f>IF(C95&lt;&gt;"",VLOOKUP('PAM Template'!C95,'Validation Page'!$G$7:$I$97,2,FALSE),"")</f>
        <v/>
      </c>
      <c r="E95" s="155" t="str">
        <f>IF(C95&lt;&gt;"",VLOOKUP('PAM Template'!C95,'Validation Page'!$G$7:$I$97,3,FALSE),"")</f>
        <v/>
      </c>
      <c r="F95" s="67"/>
      <c r="G95" s="155" t="str">
        <f>IF(F95&lt;&gt;"",VLOOKUP('PAM Template'!F95,'Validation Page'!$N$7:$O$31,2,FALSE),"")</f>
        <v/>
      </c>
      <c r="H95" s="67"/>
      <c r="I95" s="156" t="str">
        <f>IF(AND(F95 &lt;&gt; "",H95&lt;&gt;""),VLOOKUP(G95&amp;H95,'Validation Page'!$R$7:$W$157,2,FALSE),"")</f>
        <v/>
      </c>
      <c r="J95" s="155" t="str">
        <f>IF(AND(F95 &lt;&gt; "",H95&lt;&gt;""),VLOOKUP(G95&amp;H95,'Validation Page'!$R$7:$W$157,4,FALSE),"")</f>
        <v/>
      </c>
      <c r="K95" s="155" t="str">
        <f>IF(AND(F95 &lt;&gt; "",H95&lt;&gt;""),VLOOKUP(G95&amp;H95,'Validation Page'!$R$7:$W$157,6,FALSE),"")</f>
        <v/>
      </c>
      <c r="L95" s="186"/>
      <c r="M95" s="187" t="str">
        <f>IF(L95&lt;&gt;"",VLOOKUP(L95,'Validation Page'!$J$7:$L$275,2,FALSE),"")</f>
        <v/>
      </c>
      <c r="N95" s="187" t="str">
        <f>IF(L95&lt;&gt;"",VLOOKUP(L95,'Validation Page'!$J$7:$L$275,3,FALSE),"")</f>
        <v/>
      </c>
      <c r="O95" s="186"/>
      <c r="P95" s="67"/>
      <c r="Q95" s="67"/>
      <c r="R95" s="157"/>
      <c r="S95" s="158"/>
      <c r="T95" s="149" t="str">
        <f t="shared" si="4"/>
        <v/>
      </c>
      <c r="U95" s="158"/>
      <c r="V95" s="159"/>
      <c r="W95" s="149" t="str">
        <f t="shared" si="5"/>
        <v/>
      </c>
      <c r="X95" s="149" t="str">
        <f t="shared" si="6"/>
        <v/>
      </c>
      <c r="Y95" s="67"/>
      <c r="Z95" s="67"/>
      <c r="AA95" s="160"/>
      <c r="AB95" s="160"/>
      <c r="AC95" s="160"/>
      <c r="AD95" s="160"/>
      <c r="AE95" s="160"/>
      <c r="AF95" s="160"/>
      <c r="AG95" s="160"/>
      <c r="AH95" s="160"/>
      <c r="AI95" s="160"/>
      <c r="AJ95" s="160"/>
      <c r="AK95" s="160"/>
      <c r="AL95" s="160"/>
      <c r="AM95" s="161"/>
      <c r="AN95" s="161"/>
      <c r="AO95" s="161"/>
      <c r="AP95" s="162"/>
      <c r="AQ95" s="162"/>
      <c r="AR95" s="238" t="str">
        <f t="shared" si="7"/>
        <v/>
      </c>
      <c r="AS95" s="163"/>
    </row>
    <row r="96" spans="1:45" x14ac:dyDescent="0.25">
      <c r="A96" s="153"/>
      <c r="B96" s="262" t="s">
        <v>1935</v>
      </c>
      <c r="C96" s="67"/>
      <c r="D96" s="155" t="str">
        <f>IF(C96&lt;&gt;"",VLOOKUP('PAM Template'!C96,'Validation Page'!$G$7:$I$97,2,FALSE),"")</f>
        <v/>
      </c>
      <c r="E96" s="155" t="str">
        <f>IF(C96&lt;&gt;"",VLOOKUP('PAM Template'!C96,'Validation Page'!$G$7:$I$97,3,FALSE),"")</f>
        <v/>
      </c>
      <c r="F96" s="67"/>
      <c r="G96" s="155" t="str">
        <f>IF(F96&lt;&gt;"",VLOOKUP('PAM Template'!F96,'Validation Page'!$N$7:$O$31,2,FALSE),"")</f>
        <v/>
      </c>
      <c r="H96" s="67"/>
      <c r="I96" s="156" t="str">
        <f>IF(AND(F96 &lt;&gt; "",H96&lt;&gt;""),VLOOKUP(G96&amp;H96,'Validation Page'!$R$7:$W$157,2,FALSE),"")</f>
        <v/>
      </c>
      <c r="J96" s="155" t="str">
        <f>IF(AND(F96 &lt;&gt; "",H96&lt;&gt;""),VLOOKUP(G96&amp;H96,'Validation Page'!$R$7:$W$157,4,FALSE),"")</f>
        <v/>
      </c>
      <c r="K96" s="155" t="str">
        <f>IF(AND(F96 &lt;&gt; "",H96&lt;&gt;""),VLOOKUP(G96&amp;H96,'Validation Page'!$R$7:$W$157,6,FALSE),"")</f>
        <v/>
      </c>
      <c r="L96" s="186"/>
      <c r="M96" s="187" t="str">
        <f>IF(L96&lt;&gt;"",VLOOKUP(L96,'Validation Page'!$J$7:$L$275,2,FALSE),"")</f>
        <v/>
      </c>
      <c r="N96" s="187" t="str">
        <f>IF(L96&lt;&gt;"",VLOOKUP(L96,'Validation Page'!$J$7:$L$275,3,FALSE),"")</f>
        <v/>
      </c>
      <c r="O96" s="186"/>
      <c r="P96" s="67"/>
      <c r="Q96" s="67"/>
      <c r="R96" s="157"/>
      <c r="S96" s="158"/>
      <c r="T96" s="149" t="str">
        <f t="shared" si="4"/>
        <v/>
      </c>
      <c r="U96" s="158"/>
      <c r="V96" s="159"/>
      <c r="W96" s="149" t="str">
        <f t="shared" si="5"/>
        <v/>
      </c>
      <c r="X96" s="149" t="str">
        <f t="shared" si="6"/>
        <v/>
      </c>
      <c r="Y96" s="67"/>
      <c r="Z96" s="67"/>
      <c r="AA96" s="160"/>
      <c r="AB96" s="160"/>
      <c r="AC96" s="160"/>
      <c r="AD96" s="160"/>
      <c r="AE96" s="160"/>
      <c r="AF96" s="160"/>
      <c r="AG96" s="160"/>
      <c r="AH96" s="160"/>
      <c r="AI96" s="160"/>
      <c r="AJ96" s="160"/>
      <c r="AK96" s="160"/>
      <c r="AL96" s="160"/>
      <c r="AM96" s="161"/>
      <c r="AN96" s="161"/>
      <c r="AO96" s="161"/>
      <c r="AP96" s="162"/>
      <c r="AQ96" s="162"/>
      <c r="AR96" s="238" t="str">
        <f t="shared" si="7"/>
        <v/>
      </c>
      <c r="AS96" s="163"/>
    </row>
    <row r="97" spans="1:45" x14ac:dyDescent="0.25">
      <c r="A97" s="153"/>
      <c r="B97" s="262" t="s">
        <v>1935</v>
      </c>
      <c r="C97" s="67"/>
      <c r="D97" s="155" t="str">
        <f>IF(C97&lt;&gt;"",VLOOKUP('PAM Template'!C97,'Validation Page'!$G$7:$I$97,2,FALSE),"")</f>
        <v/>
      </c>
      <c r="E97" s="155" t="str">
        <f>IF(C97&lt;&gt;"",VLOOKUP('PAM Template'!C97,'Validation Page'!$G$7:$I$97,3,FALSE),"")</f>
        <v/>
      </c>
      <c r="F97" s="67"/>
      <c r="G97" s="155" t="str">
        <f>IF(F97&lt;&gt;"",VLOOKUP('PAM Template'!F97,'Validation Page'!$N$7:$O$31,2,FALSE),"")</f>
        <v/>
      </c>
      <c r="H97" s="67"/>
      <c r="I97" s="156" t="str">
        <f>IF(AND(F97 &lt;&gt; "",H97&lt;&gt;""),VLOOKUP(G97&amp;H97,'Validation Page'!$R$7:$W$157,2,FALSE),"")</f>
        <v/>
      </c>
      <c r="J97" s="155" t="str">
        <f>IF(AND(F97 &lt;&gt; "",H97&lt;&gt;""),VLOOKUP(G97&amp;H97,'Validation Page'!$R$7:$W$157,4,FALSE),"")</f>
        <v/>
      </c>
      <c r="K97" s="155" t="str">
        <f>IF(AND(F97 &lt;&gt; "",H97&lt;&gt;""),VLOOKUP(G97&amp;H97,'Validation Page'!$R$7:$W$157,6,FALSE),"")</f>
        <v/>
      </c>
      <c r="L97" s="186"/>
      <c r="M97" s="187" t="str">
        <f>IF(L97&lt;&gt;"",VLOOKUP(L97,'Validation Page'!$J$7:$L$275,2,FALSE),"")</f>
        <v/>
      </c>
      <c r="N97" s="187" t="str">
        <f>IF(L97&lt;&gt;"",VLOOKUP(L97,'Validation Page'!$J$7:$L$275,3,FALSE),"")</f>
        <v/>
      </c>
      <c r="O97" s="186"/>
      <c r="P97" s="67"/>
      <c r="Q97" s="67"/>
      <c r="R97" s="157"/>
      <c r="S97" s="158"/>
      <c r="T97" s="149" t="str">
        <f t="shared" si="4"/>
        <v/>
      </c>
      <c r="U97" s="158"/>
      <c r="V97" s="159"/>
      <c r="W97" s="149" t="str">
        <f t="shared" si="5"/>
        <v/>
      </c>
      <c r="X97" s="149" t="str">
        <f t="shared" si="6"/>
        <v/>
      </c>
      <c r="Y97" s="67"/>
      <c r="Z97" s="67"/>
      <c r="AA97" s="160"/>
      <c r="AB97" s="160"/>
      <c r="AC97" s="160"/>
      <c r="AD97" s="160"/>
      <c r="AE97" s="160"/>
      <c r="AF97" s="160"/>
      <c r="AG97" s="160"/>
      <c r="AH97" s="160"/>
      <c r="AI97" s="160"/>
      <c r="AJ97" s="160"/>
      <c r="AK97" s="160"/>
      <c r="AL97" s="160"/>
      <c r="AM97" s="161"/>
      <c r="AN97" s="161"/>
      <c r="AO97" s="161"/>
      <c r="AP97" s="162"/>
      <c r="AQ97" s="162"/>
      <c r="AR97" s="238" t="str">
        <f t="shared" si="7"/>
        <v/>
      </c>
      <c r="AS97" s="163"/>
    </row>
    <row r="98" spans="1:45" x14ac:dyDescent="0.25">
      <c r="A98" s="153"/>
      <c r="B98" s="262" t="s">
        <v>1935</v>
      </c>
      <c r="C98" s="67"/>
      <c r="D98" s="155" t="str">
        <f>IF(C98&lt;&gt;"",VLOOKUP('PAM Template'!C98,'Validation Page'!$G$7:$I$97,2,FALSE),"")</f>
        <v/>
      </c>
      <c r="E98" s="155" t="str">
        <f>IF(C98&lt;&gt;"",VLOOKUP('PAM Template'!C98,'Validation Page'!$G$7:$I$97,3,FALSE),"")</f>
        <v/>
      </c>
      <c r="F98" s="67"/>
      <c r="G98" s="155" t="str">
        <f>IF(F98&lt;&gt;"",VLOOKUP('PAM Template'!F98,'Validation Page'!$N$7:$O$31,2,FALSE),"")</f>
        <v/>
      </c>
      <c r="H98" s="67"/>
      <c r="I98" s="156" t="str">
        <f>IF(AND(F98 &lt;&gt; "",H98&lt;&gt;""),VLOOKUP(G98&amp;H98,'Validation Page'!$R$7:$W$157,2,FALSE),"")</f>
        <v/>
      </c>
      <c r="J98" s="155" t="str">
        <f>IF(AND(F98 &lt;&gt; "",H98&lt;&gt;""),VLOOKUP(G98&amp;H98,'Validation Page'!$R$7:$W$157,4,FALSE),"")</f>
        <v/>
      </c>
      <c r="K98" s="155" t="str">
        <f>IF(AND(F98 &lt;&gt; "",H98&lt;&gt;""),VLOOKUP(G98&amp;H98,'Validation Page'!$R$7:$W$157,6,FALSE),"")</f>
        <v/>
      </c>
      <c r="L98" s="186"/>
      <c r="M98" s="187" t="str">
        <f>IF(L98&lt;&gt;"",VLOOKUP(L98,'Validation Page'!$J$7:$L$275,2,FALSE),"")</f>
        <v/>
      </c>
      <c r="N98" s="187" t="str">
        <f>IF(L98&lt;&gt;"",VLOOKUP(L98,'Validation Page'!$J$7:$L$275,3,FALSE),"")</f>
        <v/>
      </c>
      <c r="O98" s="186"/>
      <c r="P98" s="67"/>
      <c r="Q98" s="67"/>
      <c r="R98" s="157"/>
      <c r="S98" s="158"/>
      <c r="T98" s="149" t="str">
        <f t="shared" si="4"/>
        <v/>
      </c>
      <c r="U98" s="158"/>
      <c r="V98" s="159"/>
      <c r="W98" s="149" t="str">
        <f t="shared" si="5"/>
        <v/>
      </c>
      <c r="X98" s="149" t="str">
        <f t="shared" si="6"/>
        <v/>
      </c>
      <c r="Y98" s="67"/>
      <c r="Z98" s="67"/>
      <c r="AA98" s="160"/>
      <c r="AB98" s="160"/>
      <c r="AC98" s="160"/>
      <c r="AD98" s="160"/>
      <c r="AE98" s="160"/>
      <c r="AF98" s="160"/>
      <c r="AG98" s="160"/>
      <c r="AH98" s="160"/>
      <c r="AI98" s="160"/>
      <c r="AJ98" s="160"/>
      <c r="AK98" s="160"/>
      <c r="AL98" s="160"/>
      <c r="AM98" s="161"/>
      <c r="AN98" s="161"/>
      <c r="AO98" s="161"/>
      <c r="AP98" s="162"/>
      <c r="AQ98" s="162"/>
      <c r="AR98" s="238" t="str">
        <f t="shared" si="7"/>
        <v/>
      </c>
      <c r="AS98" s="163"/>
    </row>
    <row r="99" spans="1:45" x14ac:dyDescent="0.25">
      <c r="A99" s="153"/>
      <c r="B99" s="262" t="s">
        <v>1935</v>
      </c>
      <c r="C99" s="67"/>
      <c r="D99" s="155" t="str">
        <f>IF(C99&lt;&gt;"",VLOOKUP('PAM Template'!C99,'Validation Page'!$G$7:$I$97,2,FALSE),"")</f>
        <v/>
      </c>
      <c r="E99" s="155" t="str">
        <f>IF(C99&lt;&gt;"",VLOOKUP('PAM Template'!C99,'Validation Page'!$G$7:$I$97,3,FALSE),"")</f>
        <v/>
      </c>
      <c r="F99" s="67"/>
      <c r="G99" s="155" t="str">
        <f>IF(F99&lt;&gt;"",VLOOKUP('PAM Template'!F99,'Validation Page'!$N$7:$O$31,2,FALSE),"")</f>
        <v/>
      </c>
      <c r="H99" s="67"/>
      <c r="I99" s="156" t="str">
        <f>IF(AND(F99 &lt;&gt; "",H99&lt;&gt;""),VLOOKUP(G99&amp;H99,'Validation Page'!$R$7:$W$157,2,FALSE),"")</f>
        <v/>
      </c>
      <c r="J99" s="155" t="str">
        <f>IF(AND(F99 &lt;&gt; "",H99&lt;&gt;""),VLOOKUP(G99&amp;H99,'Validation Page'!$R$7:$W$157,4,FALSE),"")</f>
        <v/>
      </c>
      <c r="K99" s="155" t="str">
        <f>IF(AND(F99 &lt;&gt; "",H99&lt;&gt;""),VLOOKUP(G99&amp;H99,'Validation Page'!$R$7:$W$157,6,FALSE),"")</f>
        <v/>
      </c>
      <c r="L99" s="186"/>
      <c r="M99" s="187" t="str">
        <f>IF(L99&lt;&gt;"",VLOOKUP(L99,'Validation Page'!$J$7:$L$275,2,FALSE),"")</f>
        <v/>
      </c>
      <c r="N99" s="187" t="str">
        <f>IF(L99&lt;&gt;"",VLOOKUP(L99,'Validation Page'!$J$7:$L$275,3,FALSE),"")</f>
        <v/>
      </c>
      <c r="O99" s="186"/>
      <c r="P99" s="67"/>
      <c r="Q99" s="67"/>
      <c r="R99" s="157"/>
      <c r="S99" s="158"/>
      <c r="T99" s="149" t="str">
        <f t="shared" si="4"/>
        <v/>
      </c>
      <c r="U99" s="158"/>
      <c r="V99" s="159"/>
      <c r="W99" s="149" t="str">
        <f t="shared" si="5"/>
        <v/>
      </c>
      <c r="X99" s="149" t="str">
        <f t="shared" si="6"/>
        <v/>
      </c>
      <c r="Y99" s="67"/>
      <c r="Z99" s="67"/>
      <c r="AA99" s="160"/>
      <c r="AB99" s="160"/>
      <c r="AC99" s="160"/>
      <c r="AD99" s="160"/>
      <c r="AE99" s="160"/>
      <c r="AF99" s="160"/>
      <c r="AG99" s="160"/>
      <c r="AH99" s="160"/>
      <c r="AI99" s="160"/>
      <c r="AJ99" s="160"/>
      <c r="AK99" s="160"/>
      <c r="AL99" s="160"/>
      <c r="AM99" s="161"/>
      <c r="AN99" s="161"/>
      <c r="AO99" s="161"/>
      <c r="AP99" s="162"/>
      <c r="AQ99" s="162"/>
      <c r="AR99" s="238" t="str">
        <f t="shared" si="7"/>
        <v/>
      </c>
      <c r="AS99" s="163"/>
    </row>
    <row r="100" spans="1:45" x14ac:dyDescent="0.25">
      <c r="A100" s="153"/>
      <c r="B100" s="262" t="s">
        <v>1935</v>
      </c>
      <c r="C100" s="67"/>
      <c r="D100" s="155" t="str">
        <f>IF(C100&lt;&gt;"",VLOOKUP('PAM Template'!C100,'Validation Page'!$G$7:$I$97,2,FALSE),"")</f>
        <v/>
      </c>
      <c r="E100" s="155" t="str">
        <f>IF(C100&lt;&gt;"",VLOOKUP('PAM Template'!C100,'Validation Page'!$G$7:$I$97,3,FALSE),"")</f>
        <v/>
      </c>
      <c r="F100" s="67"/>
      <c r="G100" s="155" t="str">
        <f>IF(F100&lt;&gt;"",VLOOKUP('PAM Template'!F100,'Validation Page'!$N$7:$O$31,2,FALSE),"")</f>
        <v/>
      </c>
      <c r="H100" s="67"/>
      <c r="I100" s="156" t="str">
        <f>IF(AND(F100 &lt;&gt; "",H100&lt;&gt;""),VLOOKUP(G100&amp;H100,'Validation Page'!$R$7:$W$157,2,FALSE),"")</f>
        <v/>
      </c>
      <c r="J100" s="155" t="str">
        <f>IF(AND(F100 &lt;&gt; "",H100&lt;&gt;""),VLOOKUP(G100&amp;H100,'Validation Page'!$R$7:$W$157,4,FALSE),"")</f>
        <v/>
      </c>
      <c r="K100" s="155" t="str">
        <f>IF(AND(F100 &lt;&gt; "",H100&lt;&gt;""),VLOOKUP(G100&amp;H100,'Validation Page'!$R$7:$W$157,6,FALSE),"")</f>
        <v/>
      </c>
      <c r="L100" s="186"/>
      <c r="M100" s="187" t="str">
        <f>IF(L100&lt;&gt;"",VLOOKUP(L100,'Validation Page'!$J$7:$L$275,2,FALSE),"")</f>
        <v/>
      </c>
      <c r="N100" s="187" t="str">
        <f>IF(L100&lt;&gt;"",VLOOKUP(L100,'Validation Page'!$J$7:$L$275,3,FALSE),"")</f>
        <v/>
      </c>
      <c r="O100" s="186"/>
      <c r="P100" s="67"/>
      <c r="Q100" s="67"/>
      <c r="R100" s="157"/>
      <c r="S100" s="158"/>
      <c r="T100" s="149" t="str">
        <f t="shared" si="4"/>
        <v/>
      </c>
      <c r="U100" s="158"/>
      <c r="V100" s="159"/>
      <c r="W100" s="149" t="str">
        <f t="shared" si="5"/>
        <v/>
      </c>
      <c r="X100" s="149" t="str">
        <f t="shared" si="6"/>
        <v/>
      </c>
      <c r="Y100" s="67"/>
      <c r="Z100" s="67"/>
      <c r="AA100" s="160"/>
      <c r="AB100" s="160"/>
      <c r="AC100" s="160"/>
      <c r="AD100" s="160"/>
      <c r="AE100" s="160"/>
      <c r="AF100" s="160"/>
      <c r="AG100" s="160"/>
      <c r="AH100" s="160"/>
      <c r="AI100" s="160"/>
      <c r="AJ100" s="160"/>
      <c r="AK100" s="160"/>
      <c r="AL100" s="160"/>
      <c r="AM100" s="161"/>
      <c r="AN100" s="161"/>
      <c r="AO100" s="161"/>
      <c r="AP100" s="162"/>
      <c r="AQ100" s="162"/>
      <c r="AR100" s="238" t="str">
        <f t="shared" si="7"/>
        <v/>
      </c>
      <c r="AS100" s="163"/>
    </row>
    <row r="101" spans="1:45" x14ac:dyDescent="0.25">
      <c r="A101" s="153"/>
      <c r="B101" s="262" t="s">
        <v>1935</v>
      </c>
      <c r="C101" s="67"/>
      <c r="D101" s="155" t="str">
        <f>IF(C101&lt;&gt;"",VLOOKUP('PAM Template'!C101,'Validation Page'!$G$7:$I$97,2,FALSE),"")</f>
        <v/>
      </c>
      <c r="E101" s="155" t="str">
        <f>IF(C101&lt;&gt;"",VLOOKUP('PAM Template'!C101,'Validation Page'!$G$7:$I$97,3,FALSE),"")</f>
        <v/>
      </c>
      <c r="F101" s="67"/>
      <c r="G101" s="155" t="str">
        <f>IF(F101&lt;&gt;"",VLOOKUP('PAM Template'!F101,'Validation Page'!$N$7:$O$31,2,FALSE),"")</f>
        <v/>
      </c>
      <c r="H101" s="67"/>
      <c r="I101" s="156" t="str">
        <f>IF(AND(F101 &lt;&gt; "",H101&lt;&gt;""),VLOOKUP(G101&amp;H101,'Validation Page'!$R$7:$W$157,2,FALSE),"")</f>
        <v/>
      </c>
      <c r="J101" s="155" t="str">
        <f>IF(AND(F101 &lt;&gt; "",H101&lt;&gt;""),VLOOKUP(G101&amp;H101,'Validation Page'!$R$7:$W$157,4,FALSE),"")</f>
        <v/>
      </c>
      <c r="K101" s="155" t="str">
        <f>IF(AND(F101 &lt;&gt; "",H101&lt;&gt;""),VLOOKUP(G101&amp;H101,'Validation Page'!$R$7:$W$157,6,FALSE),"")</f>
        <v/>
      </c>
      <c r="L101" s="186"/>
      <c r="M101" s="187" t="str">
        <f>IF(L101&lt;&gt;"",VLOOKUP(L101,'Validation Page'!$J$7:$L$275,2,FALSE),"")</f>
        <v/>
      </c>
      <c r="N101" s="187" t="str">
        <f>IF(L101&lt;&gt;"",VLOOKUP(L101,'Validation Page'!$J$7:$L$275,3,FALSE),"")</f>
        <v/>
      </c>
      <c r="O101" s="186"/>
      <c r="P101" s="67"/>
      <c r="Q101" s="67"/>
      <c r="R101" s="157"/>
      <c r="S101" s="158"/>
      <c r="T101" s="149" t="str">
        <f t="shared" si="4"/>
        <v/>
      </c>
      <c r="U101" s="158"/>
      <c r="V101" s="159"/>
      <c r="W101" s="149" t="str">
        <f t="shared" si="5"/>
        <v/>
      </c>
      <c r="X101" s="149" t="str">
        <f t="shared" si="6"/>
        <v/>
      </c>
      <c r="Y101" s="67"/>
      <c r="Z101" s="67"/>
      <c r="AA101" s="160"/>
      <c r="AB101" s="160"/>
      <c r="AC101" s="160"/>
      <c r="AD101" s="160"/>
      <c r="AE101" s="160"/>
      <c r="AF101" s="160"/>
      <c r="AG101" s="160"/>
      <c r="AH101" s="160"/>
      <c r="AI101" s="160"/>
      <c r="AJ101" s="160"/>
      <c r="AK101" s="160"/>
      <c r="AL101" s="160"/>
      <c r="AM101" s="161"/>
      <c r="AN101" s="161"/>
      <c r="AO101" s="161"/>
      <c r="AP101" s="162"/>
      <c r="AQ101" s="162"/>
      <c r="AR101" s="238" t="str">
        <f t="shared" si="7"/>
        <v/>
      </c>
      <c r="AS101" s="163"/>
    </row>
    <row r="102" spans="1:45" x14ac:dyDescent="0.25">
      <c r="A102" s="153"/>
      <c r="B102" s="262" t="s">
        <v>1935</v>
      </c>
      <c r="C102" s="67"/>
      <c r="D102" s="155" t="str">
        <f>IF(C102&lt;&gt;"",VLOOKUP('PAM Template'!C102,'Validation Page'!$G$7:$I$97,2,FALSE),"")</f>
        <v/>
      </c>
      <c r="E102" s="155" t="str">
        <f>IF(C102&lt;&gt;"",VLOOKUP('PAM Template'!C102,'Validation Page'!$G$7:$I$97,3,FALSE),"")</f>
        <v/>
      </c>
      <c r="F102" s="67"/>
      <c r="G102" s="155" t="str">
        <f>IF(F102&lt;&gt;"",VLOOKUP('PAM Template'!F102,'Validation Page'!$N$7:$O$31,2,FALSE),"")</f>
        <v/>
      </c>
      <c r="H102" s="67"/>
      <c r="I102" s="156" t="str">
        <f>IF(AND(F102 &lt;&gt; "",H102&lt;&gt;""),VLOOKUP(G102&amp;H102,'Validation Page'!$R$7:$W$157,2,FALSE),"")</f>
        <v/>
      </c>
      <c r="J102" s="155" t="str">
        <f>IF(AND(F102 &lt;&gt; "",H102&lt;&gt;""),VLOOKUP(G102&amp;H102,'Validation Page'!$R$7:$W$157,4,FALSE),"")</f>
        <v/>
      </c>
      <c r="K102" s="155" t="str">
        <f>IF(AND(F102 &lt;&gt; "",H102&lt;&gt;""),VLOOKUP(G102&amp;H102,'Validation Page'!$R$7:$W$157,6,FALSE),"")</f>
        <v/>
      </c>
      <c r="L102" s="186"/>
      <c r="M102" s="187" t="str">
        <f>IF(L102&lt;&gt;"",VLOOKUP(L102,'Validation Page'!$J$7:$L$275,2,FALSE),"")</f>
        <v/>
      </c>
      <c r="N102" s="187" t="str">
        <f>IF(L102&lt;&gt;"",VLOOKUP(L102,'Validation Page'!$J$7:$L$275,3,FALSE),"")</f>
        <v/>
      </c>
      <c r="O102" s="186"/>
      <c r="P102" s="67"/>
      <c r="Q102" s="67"/>
      <c r="R102" s="157"/>
      <c r="S102" s="158"/>
      <c r="T102" s="149" t="str">
        <f t="shared" si="4"/>
        <v/>
      </c>
      <c r="U102" s="158"/>
      <c r="V102" s="159"/>
      <c r="W102" s="149" t="str">
        <f t="shared" si="5"/>
        <v/>
      </c>
      <c r="X102" s="149" t="str">
        <f t="shared" si="6"/>
        <v/>
      </c>
      <c r="Y102" s="67"/>
      <c r="Z102" s="67"/>
      <c r="AA102" s="160"/>
      <c r="AB102" s="160"/>
      <c r="AC102" s="160"/>
      <c r="AD102" s="160"/>
      <c r="AE102" s="160"/>
      <c r="AF102" s="160"/>
      <c r="AG102" s="160"/>
      <c r="AH102" s="160"/>
      <c r="AI102" s="160"/>
      <c r="AJ102" s="160"/>
      <c r="AK102" s="160"/>
      <c r="AL102" s="160"/>
      <c r="AM102" s="161"/>
      <c r="AN102" s="161"/>
      <c r="AO102" s="161"/>
      <c r="AP102" s="162"/>
      <c r="AQ102" s="162"/>
      <c r="AR102" s="238" t="str">
        <f t="shared" si="7"/>
        <v/>
      </c>
      <c r="AS102" s="163"/>
    </row>
    <row r="103" spans="1:45" x14ac:dyDescent="0.25">
      <c r="A103" s="153"/>
      <c r="B103" s="262" t="s">
        <v>1935</v>
      </c>
      <c r="C103" s="67"/>
      <c r="D103" s="155" t="str">
        <f>IF(C103&lt;&gt;"",VLOOKUP('PAM Template'!C103,'Validation Page'!$G$7:$I$97,2,FALSE),"")</f>
        <v/>
      </c>
      <c r="E103" s="155" t="str">
        <f>IF(C103&lt;&gt;"",VLOOKUP('PAM Template'!C103,'Validation Page'!$G$7:$I$97,3,FALSE),"")</f>
        <v/>
      </c>
      <c r="F103" s="67"/>
      <c r="G103" s="155" t="str">
        <f>IF(F103&lt;&gt;"",VLOOKUP('PAM Template'!F103,'Validation Page'!$N$7:$O$31,2,FALSE),"")</f>
        <v/>
      </c>
      <c r="H103" s="67"/>
      <c r="I103" s="156" t="str">
        <f>IF(AND(F103 &lt;&gt; "",H103&lt;&gt;""),VLOOKUP(G103&amp;H103,'Validation Page'!$R$7:$W$157,2,FALSE),"")</f>
        <v/>
      </c>
      <c r="J103" s="155" t="str">
        <f>IF(AND(F103 &lt;&gt; "",H103&lt;&gt;""),VLOOKUP(G103&amp;H103,'Validation Page'!$R$7:$W$157,4,FALSE),"")</f>
        <v/>
      </c>
      <c r="K103" s="155" t="str">
        <f>IF(AND(F103 &lt;&gt; "",H103&lt;&gt;""),VLOOKUP(G103&amp;H103,'Validation Page'!$R$7:$W$157,6,FALSE),"")</f>
        <v/>
      </c>
      <c r="L103" s="186"/>
      <c r="M103" s="187" t="str">
        <f>IF(L103&lt;&gt;"",VLOOKUP(L103,'Validation Page'!$J$7:$L$275,2,FALSE),"")</f>
        <v/>
      </c>
      <c r="N103" s="187" t="str">
        <f>IF(L103&lt;&gt;"",VLOOKUP(L103,'Validation Page'!$J$7:$L$275,3,FALSE),"")</f>
        <v/>
      </c>
      <c r="O103" s="186"/>
      <c r="P103" s="67"/>
      <c r="Q103" s="67"/>
      <c r="R103" s="157"/>
      <c r="S103" s="158"/>
      <c r="T103" s="149" t="str">
        <f t="shared" si="4"/>
        <v/>
      </c>
      <c r="U103" s="158"/>
      <c r="V103" s="159"/>
      <c r="W103" s="149" t="str">
        <f t="shared" si="5"/>
        <v/>
      </c>
      <c r="X103" s="149" t="str">
        <f t="shared" si="6"/>
        <v/>
      </c>
      <c r="Y103" s="67"/>
      <c r="Z103" s="67"/>
      <c r="AA103" s="160"/>
      <c r="AB103" s="160"/>
      <c r="AC103" s="160"/>
      <c r="AD103" s="160"/>
      <c r="AE103" s="160"/>
      <c r="AF103" s="160"/>
      <c r="AG103" s="160"/>
      <c r="AH103" s="160"/>
      <c r="AI103" s="160"/>
      <c r="AJ103" s="160"/>
      <c r="AK103" s="160"/>
      <c r="AL103" s="160"/>
      <c r="AM103" s="161"/>
      <c r="AN103" s="161"/>
      <c r="AO103" s="161"/>
      <c r="AP103" s="162"/>
      <c r="AQ103" s="162"/>
      <c r="AR103" s="238" t="str">
        <f t="shared" si="7"/>
        <v/>
      </c>
      <c r="AS103" s="163"/>
    </row>
    <row r="104" spans="1:45" x14ac:dyDescent="0.25">
      <c r="A104" s="153"/>
      <c r="B104" s="262" t="s">
        <v>1935</v>
      </c>
      <c r="C104" s="67"/>
      <c r="D104" s="155" t="str">
        <f>IF(C104&lt;&gt;"",VLOOKUP('PAM Template'!C104,'Validation Page'!$G$7:$I$97,2,FALSE),"")</f>
        <v/>
      </c>
      <c r="E104" s="155" t="str">
        <f>IF(C104&lt;&gt;"",VLOOKUP('PAM Template'!C104,'Validation Page'!$G$7:$I$97,3,FALSE),"")</f>
        <v/>
      </c>
      <c r="F104" s="67"/>
      <c r="G104" s="155" t="str">
        <f>IF(F104&lt;&gt;"",VLOOKUP('PAM Template'!F104,'Validation Page'!$N$7:$O$31,2,FALSE),"")</f>
        <v/>
      </c>
      <c r="H104" s="67"/>
      <c r="I104" s="156" t="str">
        <f>IF(AND(F104 &lt;&gt; "",H104&lt;&gt;""),VLOOKUP(G104&amp;H104,'Validation Page'!$R$7:$W$157,2,FALSE),"")</f>
        <v/>
      </c>
      <c r="J104" s="155" t="str">
        <f>IF(AND(F104 &lt;&gt; "",H104&lt;&gt;""),VLOOKUP(G104&amp;H104,'Validation Page'!$R$7:$W$157,4,FALSE),"")</f>
        <v/>
      </c>
      <c r="K104" s="155" t="str">
        <f>IF(AND(F104 &lt;&gt; "",H104&lt;&gt;""),VLOOKUP(G104&amp;H104,'Validation Page'!$R$7:$W$157,6,FALSE),"")</f>
        <v/>
      </c>
      <c r="L104" s="186"/>
      <c r="M104" s="187" t="str">
        <f>IF(L104&lt;&gt;"",VLOOKUP(L104,'Validation Page'!$J$7:$L$275,2,FALSE),"")</f>
        <v/>
      </c>
      <c r="N104" s="187" t="str">
        <f>IF(L104&lt;&gt;"",VLOOKUP(L104,'Validation Page'!$J$7:$L$275,3,FALSE),"")</f>
        <v/>
      </c>
      <c r="O104" s="186"/>
      <c r="P104" s="67"/>
      <c r="Q104" s="67"/>
      <c r="R104" s="157"/>
      <c r="S104" s="158"/>
      <c r="T104" s="149" t="str">
        <f t="shared" si="4"/>
        <v/>
      </c>
      <c r="U104" s="158"/>
      <c r="V104" s="159"/>
      <c r="W104" s="149" t="str">
        <f t="shared" si="5"/>
        <v/>
      </c>
      <c r="X104" s="149" t="str">
        <f t="shared" si="6"/>
        <v/>
      </c>
      <c r="Y104" s="67"/>
      <c r="Z104" s="67"/>
      <c r="AA104" s="160"/>
      <c r="AB104" s="160"/>
      <c r="AC104" s="160"/>
      <c r="AD104" s="160"/>
      <c r="AE104" s="160"/>
      <c r="AF104" s="160"/>
      <c r="AG104" s="160"/>
      <c r="AH104" s="160"/>
      <c r="AI104" s="160"/>
      <c r="AJ104" s="160"/>
      <c r="AK104" s="160"/>
      <c r="AL104" s="160"/>
      <c r="AM104" s="161"/>
      <c r="AN104" s="161"/>
      <c r="AO104" s="161"/>
      <c r="AP104" s="162"/>
      <c r="AQ104" s="162"/>
      <c r="AR104" s="238" t="str">
        <f t="shared" si="7"/>
        <v/>
      </c>
      <c r="AS104" s="163"/>
    </row>
    <row r="105" spans="1:45" x14ac:dyDescent="0.25">
      <c r="A105" s="153"/>
      <c r="B105" s="262" t="s">
        <v>1935</v>
      </c>
      <c r="C105" s="67"/>
      <c r="D105" s="155" t="str">
        <f>IF(C105&lt;&gt;"",VLOOKUP('PAM Template'!C105,'Validation Page'!$G$7:$I$97,2,FALSE),"")</f>
        <v/>
      </c>
      <c r="E105" s="155" t="str">
        <f>IF(C105&lt;&gt;"",VLOOKUP('PAM Template'!C105,'Validation Page'!$G$7:$I$97,3,FALSE),"")</f>
        <v/>
      </c>
      <c r="F105" s="67"/>
      <c r="G105" s="155" t="str">
        <f>IF(F105&lt;&gt;"",VLOOKUP('PAM Template'!F105,'Validation Page'!$N$7:$O$31,2,FALSE),"")</f>
        <v/>
      </c>
      <c r="H105" s="67"/>
      <c r="I105" s="156" t="str">
        <f>IF(AND(F105 &lt;&gt; "",H105&lt;&gt;""),VLOOKUP(G105&amp;H105,'Validation Page'!$R$7:$W$157,2,FALSE),"")</f>
        <v/>
      </c>
      <c r="J105" s="155" t="str">
        <f>IF(AND(F105 &lt;&gt; "",H105&lt;&gt;""),VLOOKUP(G105&amp;H105,'Validation Page'!$R$7:$W$157,4,FALSE),"")</f>
        <v/>
      </c>
      <c r="K105" s="155" t="str">
        <f>IF(AND(F105 &lt;&gt; "",H105&lt;&gt;""),VLOOKUP(G105&amp;H105,'Validation Page'!$R$7:$W$157,6,FALSE),"")</f>
        <v/>
      </c>
      <c r="L105" s="186"/>
      <c r="M105" s="187" t="str">
        <f>IF(L105&lt;&gt;"",VLOOKUP(L105,'Validation Page'!$J$7:$L$275,2,FALSE),"")</f>
        <v/>
      </c>
      <c r="N105" s="187" t="str">
        <f>IF(L105&lt;&gt;"",VLOOKUP(L105,'Validation Page'!$J$7:$L$275,3,FALSE),"")</f>
        <v/>
      </c>
      <c r="O105" s="186"/>
      <c r="P105" s="67"/>
      <c r="Q105" s="67"/>
      <c r="R105" s="157"/>
      <c r="S105" s="158"/>
      <c r="T105" s="149" t="str">
        <f t="shared" si="4"/>
        <v/>
      </c>
      <c r="U105" s="158"/>
      <c r="V105" s="159"/>
      <c r="W105" s="149" t="str">
        <f t="shared" si="5"/>
        <v/>
      </c>
      <c r="X105" s="149" t="str">
        <f t="shared" si="6"/>
        <v/>
      </c>
      <c r="Y105" s="67"/>
      <c r="Z105" s="67"/>
      <c r="AA105" s="160"/>
      <c r="AB105" s="160"/>
      <c r="AC105" s="160"/>
      <c r="AD105" s="160"/>
      <c r="AE105" s="160"/>
      <c r="AF105" s="160"/>
      <c r="AG105" s="160"/>
      <c r="AH105" s="160"/>
      <c r="AI105" s="160"/>
      <c r="AJ105" s="160"/>
      <c r="AK105" s="160"/>
      <c r="AL105" s="160"/>
      <c r="AM105" s="161"/>
      <c r="AN105" s="161"/>
      <c r="AO105" s="161"/>
      <c r="AP105" s="162"/>
      <c r="AQ105" s="162"/>
      <c r="AR105" s="238" t="str">
        <f t="shared" si="7"/>
        <v/>
      </c>
      <c r="AS105" s="163"/>
    </row>
    <row r="106" spans="1:45" x14ac:dyDescent="0.25">
      <c r="A106" s="153"/>
      <c r="B106" s="262" t="s">
        <v>1935</v>
      </c>
      <c r="C106" s="67"/>
      <c r="D106" s="155" t="str">
        <f>IF(C106&lt;&gt;"",VLOOKUP('PAM Template'!C106,'Validation Page'!$G$7:$I$97,2,FALSE),"")</f>
        <v/>
      </c>
      <c r="E106" s="155" t="str">
        <f>IF(C106&lt;&gt;"",VLOOKUP('PAM Template'!C106,'Validation Page'!$G$7:$I$97,3,FALSE),"")</f>
        <v/>
      </c>
      <c r="F106" s="67"/>
      <c r="G106" s="155" t="str">
        <f>IF(F106&lt;&gt;"",VLOOKUP('PAM Template'!F106,'Validation Page'!$N$7:$O$31,2,FALSE),"")</f>
        <v/>
      </c>
      <c r="H106" s="67"/>
      <c r="I106" s="156" t="str">
        <f>IF(AND(F106 &lt;&gt; "",H106&lt;&gt;""),VLOOKUP(G106&amp;H106,'Validation Page'!$R$7:$W$157,2,FALSE),"")</f>
        <v/>
      </c>
      <c r="J106" s="155" t="str">
        <f>IF(AND(F106 &lt;&gt; "",H106&lt;&gt;""),VLOOKUP(G106&amp;H106,'Validation Page'!$R$7:$W$157,4,FALSE),"")</f>
        <v/>
      </c>
      <c r="K106" s="155" t="str">
        <f>IF(AND(F106 &lt;&gt; "",H106&lt;&gt;""),VLOOKUP(G106&amp;H106,'Validation Page'!$R$7:$W$157,6,FALSE),"")</f>
        <v/>
      </c>
      <c r="L106" s="186"/>
      <c r="M106" s="187" t="str">
        <f>IF(L106&lt;&gt;"",VLOOKUP(L106,'Validation Page'!$J$7:$L$275,2,FALSE),"")</f>
        <v/>
      </c>
      <c r="N106" s="187" t="str">
        <f>IF(L106&lt;&gt;"",VLOOKUP(L106,'Validation Page'!$J$7:$L$275,3,FALSE),"")</f>
        <v/>
      </c>
      <c r="O106" s="186"/>
      <c r="P106" s="67"/>
      <c r="Q106" s="67"/>
      <c r="R106" s="157"/>
      <c r="S106" s="158"/>
      <c r="T106" s="149" t="str">
        <f t="shared" si="4"/>
        <v/>
      </c>
      <c r="U106" s="158"/>
      <c r="V106" s="159"/>
      <c r="W106" s="149" t="str">
        <f t="shared" si="5"/>
        <v/>
      </c>
      <c r="X106" s="149" t="str">
        <f t="shared" si="6"/>
        <v/>
      </c>
      <c r="Y106" s="67"/>
      <c r="Z106" s="67"/>
      <c r="AA106" s="160"/>
      <c r="AB106" s="160"/>
      <c r="AC106" s="160"/>
      <c r="AD106" s="160"/>
      <c r="AE106" s="160"/>
      <c r="AF106" s="160"/>
      <c r="AG106" s="160"/>
      <c r="AH106" s="160"/>
      <c r="AI106" s="160"/>
      <c r="AJ106" s="160"/>
      <c r="AK106" s="160"/>
      <c r="AL106" s="160"/>
      <c r="AM106" s="161"/>
      <c r="AN106" s="161"/>
      <c r="AO106" s="161"/>
      <c r="AP106" s="162"/>
      <c r="AQ106" s="162"/>
      <c r="AR106" s="238" t="str">
        <f t="shared" si="7"/>
        <v/>
      </c>
      <c r="AS106" s="163"/>
    </row>
    <row r="107" spans="1:45" x14ac:dyDescent="0.25">
      <c r="A107" s="153"/>
      <c r="B107" s="262" t="s">
        <v>1935</v>
      </c>
      <c r="C107" s="67"/>
      <c r="D107" s="155" t="str">
        <f>IF(C107&lt;&gt;"",VLOOKUP('PAM Template'!C107,'Validation Page'!$G$7:$I$97,2,FALSE),"")</f>
        <v/>
      </c>
      <c r="E107" s="155" t="str">
        <f>IF(C107&lt;&gt;"",VLOOKUP('PAM Template'!C107,'Validation Page'!$G$7:$I$97,3,FALSE),"")</f>
        <v/>
      </c>
      <c r="F107" s="67"/>
      <c r="G107" s="155" t="str">
        <f>IF(F107&lt;&gt;"",VLOOKUP('PAM Template'!F107,'Validation Page'!$N$7:$O$31,2,FALSE),"")</f>
        <v/>
      </c>
      <c r="H107" s="67"/>
      <c r="I107" s="156" t="str">
        <f>IF(AND(F107 &lt;&gt; "",H107&lt;&gt;""),VLOOKUP(G107&amp;H107,'Validation Page'!$R$7:$W$157,2,FALSE),"")</f>
        <v/>
      </c>
      <c r="J107" s="155" t="str">
        <f>IF(AND(F107 &lt;&gt; "",H107&lt;&gt;""),VLOOKUP(G107&amp;H107,'Validation Page'!$R$7:$W$157,4,FALSE),"")</f>
        <v/>
      </c>
      <c r="K107" s="155" t="str">
        <f>IF(AND(F107 &lt;&gt; "",H107&lt;&gt;""),VLOOKUP(G107&amp;H107,'Validation Page'!$R$7:$W$157,6,FALSE),"")</f>
        <v/>
      </c>
      <c r="L107" s="186"/>
      <c r="M107" s="187" t="str">
        <f>IF(L107&lt;&gt;"",VLOOKUP(L107,'Validation Page'!$J$7:$L$275,2,FALSE),"")</f>
        <v/>
      </c>
      <c r="N107" s="187" t="str">
        <f>IF(L107&lt;&gt;"",VLOOKUP(L107,'Validation Page'!$J$7:$L$275,3,FALSE),"")</f>
        <v/>
      </c>
      <c r="O107" s="186"/>
      <c r="P107" s="67"/>
      <c r="Q107" s="67"/>
      <c r="R107" s="157"/>
      <c r="S107" s="158"/>
      <c r="T107" s="149" t="str">
        <f t="shared" si="4"/>
        <v/>
      </c>
      <c r="U107" s="158"/>
      <c r="V107" s="159"/>
      <c r="W107" s="149" t="str">
        <f t="shared" si="5"/>
        <v/>
      </c>
      <c r="X107" s="149" t="str">
        <f t="shared" si="6"/>
        <v/>
      </c>
      <c r="Y107" s="67"/>
      <c r="Z107" s="67"/>
      <c r="AA107" s="160"/>
      <c r="AB107" s="160"/>
      <c r="AC107" s="160"/>
      <c r="AD107" s="160"/>
      <c r="AE107" s="160"/>
      <c r="AF107" s="160"/>
      <c r="AG107" s="160"/>
      <c r="AH107" s="160"/>
      <c r="AI107" s="160"/>
      <c r="AJ107" s="160"/>
      <c r="AK107" s="160"/>
      <c r="AL107" s="160"/>
      <c r="AM107" s="161"/>
      <c r="AN107" s="161"/>
      <c r="AO107" s="161"/>
      <c r="AP107" s="162"/>
      <c r="AQ107" s="162"/>
      <c r="AR107" s="238" t="str">
        <f t="shared" si="7"/>
        <v/>
      </c>
      <c r="AS107" s="163"/>
    </row>
    <row r="108" spans="1:45" x14ac:dyDescent="0.25">
      <c r="A108" s="153"/>
      <c r="B108" s="262" t="s">
        <v>1935</v>
      </c>
      <c r="C108" s="67"/>
      <c r="D108" s="155" t="str">
        <f>IF(C108&lt;&gt;"",VLOOKUP('PAM Template'!C108,'Validation Page'!$G$7:$I$97,2,FALSE),"")</f>
        <v/>
      </c>
      <c r="E108" s="155" t="str">
        <f>IF(C108&lt;&gt;"",VLOOKUP('PAM Template'!C108,'Validation Page'!$G$7:$I$97,3,FALSE),"")</f>
        <v/>
      </c>
      <c r="F108" s="67"/>
      <c r="G108" s="155" t="str">
        <f>IF(F108&lt;&gt;"",VLOOKUP('PAM Template'!F108,'Validation Page'!$N$7:$O$31,2,FALSE),"")</f>
        <v/>
      </c>
      <c r="H108" s="67"/>
      <c r="I108" s="156" t="str">
        <f>IF(AND(F108 &lt;&gt; "",H108&lt;&gt;""),VLOOKUP(G108&amp;H108,'Validation Page'!$R$7:$W$157,2,FALSE),"")</f>
        <v/>
      </c>
      <c r="J108" s="155" t="str">
        <f>IF(AND(F108 &lt;&gt; "",H108&lt;&gt;""),VLOOKUP(G108&amp;H108,'Validation Page'!$R$7:$W$157,4,FALSE),"")</f>
        <v/>
      </c>
      <c r="K108" s="155" t="str">
        <f>IF(AND(F108 &lt;&gt; "",H108&lt;&gt;""),VLOOKUP(G108&amp;H108,'Validation Page'!$R$7:$W$157,6,FALSE),"")</f>
        <v/>
      </c>
      <c r="L108" s="186"/>
      <c r="M108" s="187" t="str">
        <f>IF(L108&lt;&gt;"",VLOOKUP(L108,'Validation Page'!$J$7:$L$275,2,FALSE),"")</f>
        <v/>
      </c>
      <c r="N108" s="187" t="str">
        <f>IF(L108&lt;&gt;"",VLOOKUP(L108,'Validation Page'!$J$7:$L$275,3,FALSE),"")</f>
        <v/>
      </c>
      <c r="O108" s="186"/>
      <c r="P108" s="67"/>
      <c r="Q108" s="67"/>
      <c r="R108" s="157"/>
      <c r="S108" s="158"/>
      <c r="T108" s="149" t="str">
        <f t="shared" si="4"/>
        <v/>
      </c>
      <c r="U108" s="158"/>
      <c r="V108" s="159"/>
      <c r="W108" s="149" t="str">
        <f t="shared" si="5"/>
        <v/>
      </c>
      <c r="X108" s="149" t="str">
        <f t="shared" si="6"/>
        <v/>
      </c>
      <c r="Y108" s="67"/>
      <c r="Z108" s="67"/>
      <c r="AA108" s="160"/>
      <c r="AB108" s="160"/>
      <c r="AC108" s="160"/>
      <c r="AD108" s="160"/>
      <c r="AE108" s="160"/>
      <c r="AF108" s="160"/>
      <c r="AG108" s="160"/>
      <c r="AH108" s="160"/>
      <c r="AI108" s="160"/>
      <c r="AJ108" s="160"/>
      <c r="AK108" s="160"/>
      <c r="AL108" s="160"/>
      <c r="AM108" s="161"/>
      <c r="AN108" s="161"/>
      <c r="AO108" s="161"/>
      <c r="AP108" s="162"/>
      <c r="AQ108" s="162"/>
      <c r="AR108" s="238" t="str">
        <f t="shared" si="7"/>
        <v/>
      </c>
      <c r="AS108" s="163"/>
    </row>
    <row r="109" spans="1:45" x14ac:dyDescent="0.25">
      <c r="A109" s="153"/>
      <c r="B109" s="262" t="s">
        <v>1935</v>
      </c>
      <c r="C109" s="67"/>
      <c r="D109" s="155" t="str">
        <f>IF(C109&lt;&gt;"",VLOOKUP('PAM Template'!C109,'Validation Page'!$G$7:$I$97,2,FALSE),"")</f>
        <v/>
      </c>
      <c r="E109" s="155" t="str">
        <f>IF(C109&lt;&gt;"",VLOOKUP('PAM Template'!C109,'Validation Page'!$G$7:$I$97,3,FALSE),"")</f>
        <v/>
      </c>
      <c r="F109" s="67"/>
      <c r="G109" s="155" t="str">
        <f>IF(F109&lt;&gt;"",VLOOKUP('PAM Template'!F109,'Validation Page'!$N$7:$O$31,2,FALSE),"")</f>
        <v/>
      </c>
      <c r="H109" s="67"/>
      <c r="I109" s="156" t="str">
        <f>IF(AND(F109 &lt;&gt; "",H109&lt;&gt;""),VLOOKUP(G109&amp;H109,'Validation Page'!$R$7:$W$157,2,FALSE),"")</f>
        <v/>
      </c>
      <c r="J109" s="155" t="str">
        <f>IF(AND(F109 &lt;&gt; "",H109&lt;&gt;""),VLOOKUP(G109&amp;H109,'Validation Page'!$R$7:$W$157,4,FALSE),"")</f>
        <v/>
      </c>
      <c r="K109" s="155" t="str">
        <f>IF(AND(F109 &lt;&gt; "",H109&lt;&gt;""),VLOOKUP(G109&amp;H109,'Validation Page'!$R$7:$W$157,6,FALSE),"")</f>
        <v/>
      </c>
      <c r="L109" s="186"/>
      <c r="M109" s="187" t="str">
        <f>IF(L109&lt;&gt;"",VLOOKUP(L109,'Validation Page'!$J$7:$L$275,2,FALSE),"")</f>
        <v/>
      </c>
      <c r="N109" s="187" t="str">
        <f>IF(L109&lt;&gt;"",VLOOKUP(L109,'Validation Page'!$J$7:$L$275,3,FALSE),"")</f>
        <v/>
      </c>
      <c r="O109" s="186"/>
      <c r="P109" s="67"/>
      <c r="Q109" s="67"/>
      <c r="R109" s="157"/>
      <c r="S109" s="158"/>
      <c r="T109" s="149" t="str">
        <f t="shared" si="4"/>
        <v/>
      </c>
      <c r="U109" s="158"/>
      <c r="V109" s="159"/>
      <c r="W109" s="149" t="str">
        <f t="shared" si="5"/>
        <v/>
      </c>
      <c r="X109" s="149" t="str">
        <f t="shared" si="6"/>
        <v/>
      </c>
      <c r="Y109" s="67"/>
      <c r="Z109" s="67"/>
      <c r="AA109" s="160"/>
      <c r="AB109" s="160"/>
      <c r="AC109" s="160"/>
      <c r="AD109" s="160"/>
      <c r="AE109" s="160"/>
      <c r="AF109" s="160"/>
      <c r="AG109" s="160"/>
      <c r="AH109" s="160"/>
      <c r="AI109" s="160"/>
      <c r="AJ109" s="160"/>
      <c r="AK109" s="160"/>
      <c r="AL109" s="160"/>
      <c r="AM109" s="161"/>
      <c r="AN109" s="161"/>
      <c r="AO109" s="161"/>
      <c r="AP109" s="162"/>
      <c r="AQ109" s="162"/>
      <c r="AR109" s="238" t="str">
        <f t="shared" si="7"/>
        <v/>
      </c>
      <c r="AS109" s="163"/>
    </row>
    <row r="110" spans="1:45" x14ac:dyDescent="0.25">
      <c r="A110" s="153"/>
      <c r="B110" s="262" t="s">
        <v>1935</v>
      </c>
      <c r="C110" s="67"/>
      <c r="D110" s="155" t="str">
        <f>IF(C110&lt;&gt;"",VLOOKUP('PAM Template'!C110,'Validation Page'!$G$7:$I$97,2,FALSE),"")</f>
        <v/>
      </c>
      <c r="E110" s="155" t="str">
        <f>IF(C110&lt;&gt;"",VLOOKUP('PAM Template'!C110,'Validation Page'!$G$7:$I$97,3,FALSE),"")</f>
        <v/>
      </c>
      <c r="F110" s="67"/>
      <c r="G110" s="155" t="str">
        <f>IF(F110&lt;&gt;"",VLOOKUP('PAM Template'!F110,'Validation Page'!$N$7:$O$31,2,FALSE),"")</f>
        <v/>
      </c>
      <c r="H110" s="67"/>
      <c r="I110" s="156" t="str">
        <f>IF(AND(F110 &lt;&gt; "",H110&lt;&gt;""),VLOOKUP(G110&amp;H110,'Validation Page'!$R$7:$W$157,2,FALSE),"")</f>
        <v/>
      </c>
      <c r="J110" s="155" t="str">
        <f>IF(AND(F110 &lt;&gt; "",H110&lt;&gt;""),VLOOKUP(G110&amp;H110,'Validation Page'!$R$7:$W$157,4,FALSE),"")</f>
        <v/>
      </c>
      <c r="K110" s="155" t="str">
        <f>IF(AND(F110 &lt;&gt; "",H110&lt;&gt;""),VLOOKUP(G110&amp;H110,'Validation Page'!$R$7:$W$157,6,FALSE),"")</f>
        <v/>
      </c>
      <c r="L110" s="186"/>
      <c r="M110" s="187" t="str">
        <f>IF(L110&lt;&gt;"",VLOOKUP(L110,'Validation Page'!$J$7:$L$275,2,FALSE),"")</f>
        <v/>
      </c>
      <c r="N110" s="187" t="str">
        <f>IF(L110&lt;&gt;"",VLOOKUP(L110,'Validation Page'!$J$7:$L$275,3,FALSE),"")</f>
        <v/>
      </c>
      <c r="O110" s="186"/>
      <c r="P110" s="67"/>
      <c r="Q110" s="67"/>
      <c r="R110" s="157"/>
      <c r="S110" s="158"/>
      <c r="T110" s="149" t="str">
        <f t="shared" si="4"/>
        <v/>
      </c>
      <c r="U110" s="158"/>
      <c r="V110" s="159"/>
      <c r="W110" s="149" t="str">
        <f t="shared" si="5"/>
        <v/>
      </c>
      <c r="X110" s="149" t="str">
        <f t="shared" si="6"/>
        <v/>
      </c>
      <c r="Y110" s="67"/>
      <c r="Z110" s="67"/>
      <c r="AA110" s="160"/>
      <c r="AB110" s="160"/>
      <c r="AC110" s="160"/>
      <c r="AD110" s="160"/>
      <c r="AE110" s="160"/>
      <c r="AF110" s="160"/>
      <c r="AG110" s="160"/>
      <c r="AH110" s="160"/>
      <c r="AI110" s="160"/>
      <c r="AJ110" s="160"/>
      <c r="AK110" s="160"/>
      <c r="AL110" s="160"/>
      <c r="AM110" s="161"/>
      <c r="AN110" s="161"/>
      <c r="AO110" s="161"/>
      <c r="AP110" s="162"/>
      <c r="AQ110" s="162"/>
      <c r="AR110" s="238" t="str">
        <f t="shared" si="7"/>
        <v/>
      </c>
      <c r="AS110" s="163"/>
    </row>
    <row r="111" spans="1:45" ht="15" customHeight="1" x14ac:dyDescent="0.25">
      <c r="A111" s="153"/>
      <c r="B111" s="262" t="s">
        <v>1935</v>
      </c>
      <c r="C111" s="67"/>
      <c r="D111" s="155" t="str">
        <f>IF(C111&lt;&gt;"",VLOOKUP('PAM Template'!C111,'Validation Page'!$G$7:$I$97,2,FALSE),"")</f>
        <v/>
      </c>
      <c r="E111" s="155" t="str">
        <f>IF(C111&lt;&gt;"",VLOOKUP('PAM Template'!C111,'Validation Page'!$G$7:$I$97,3,FALSE),"")</f>
        <v/>
      </c>
      <c r="F111" s="68"/>
      <c r="G111" s="155" t="str">
        <f>IF(F111&lt;&gt;"",VLOOKUP('PAM Template'!F111,'Validation Page'!$N$7:$O$31,2,FALSE),"")</f>
        <v/>
      </c>
      <c r="H111" s="67"/>
      <c r="I111" s="156" t="str">
        <f>IF(AND(F111 &lt;&gt; "",H111&lt;&gt;""),VLOOKUP(G111&amp;H111,'Validation Page'!$R$7:$W$157,2,FALSE),"")</f>
        <v/>
      </c>
      <c r="J111" s="155" t="str">
        <f>IF(AND(F111 &lt;&gt; "",H111&lt;&gt;""),VLOOKUP(G111&amp;H111,'Validation Page'!$R$7:$W$157,4,FALSE),"")</f>
        <v/>
      </c>
      <c r="K111" s="155" t="str">
        <f>IF(AND(F111 &lt;&gt; "",H111&lt;&gt;""),VLOOKUP(G111&amp;H111,'Validation Page'!$R$7:$W$157,6,FALSE),"")</f>
        <v/>
      </c>
      <c r="L111" s="186"/>
      <c r="M111" s="187" t="str">
        <f>IF(L111&lt;&gt;"",VLOOKUP(L111,'Validation Page'!$J$7:$L$275,2,FALSE),"")</f>
        <v/>
      </c>
      <c r="N111" s="187" t="str">
        <f>IF(L111&lt;&gt;"",VLOOKUP(L111,'Validation Page'!$J$7:$L$275,3,FALSE),"")</f>
        <v/>
      </c>
      <c r="O111" s="186"/>
      <c r="P111" s="67"/>
      <c r="Q111" s="67"/>
      <c r="R111" s="157"/>
      <c r="S111" s="158"/>
      <c r="T111" s="149" t="str">
        <f t="shared" si="4"/>
        <v/>
      </c>
      <c r="U111" s="158"/>
      <c r="V111" s="159"/>
      <c r="W111" s="149" t="str">
        <f t="shared" si="5"/>
        <v/>
      </c>
      <c r="X111" s="149" t="str">
        <f t="shared" si="6"/>
        <v/>
      </c>
      <c r="Y111" s="67"/>
      <c r="Z111" s="67"/>
      <c r="AA111" s="160"/>
      <c r="AB111" s="160"/>
      <c r="AC111" s="160"/>
      <c r="AD111" s="160"/>
      <c r="AE111" s="160"/>
      <c r="AF111" s="160"/>
      <c r="AG111" s="160"/>
      <c r="AH111" s="160"/>
      <c r="AI111" s="160"/>
      <c r="AJ111" s="160"/>
      <c r="AK111" s="160"/>
      <c r="AL111" s="160"/>
      <c r="AM111" s="161"/>
      <c r="AN111" s="161"/>
      <c r="AO111" s="161"/>
      <c r="AP111" s="162"/>
      <c r="AQ111" s="162"/>
      <c r="AR111" s="238" t="str">
        <f t="shared" si="7"/>
        <v/>
      </c>
      <c r="AS111" s="163"/>
    </row>
    <row r="112" spans="1:45" ht="15" customHeight="1" x14ac:dyDescent="0.25">
      <c r="A112" s="153"/>
      <c r="B112" s="262" t="s">
        <v>1935</v>
      </c>
      <c r="C112" s="67"/>
      <c r="D112" s="155" t="str">
        <f>IF(C112&lt;&gt;"",VLOOKUP('PAM Template'!C112,'Validation Page'!$G$7:$I$97,2,FALSE),"")</f>
        <v/>
      </c>
      <c r="E112" s="155" t="str">
        <f>IF(C112&lt;&gt;"",VLOOKUP('PAM Template'!C112,'Validation Page'!$G$7:$I$97,3,FALSE),"")</f>
        <v/>
      </c>
      <c r="F112" s="68"/>
      <c r="G112" s="155" t="str">
        <f>IF(F112&lt;&gt;"",VLOOKUP('PAM Template'!F112,'Validation Page'!$N$7:$O$31,2,FALSE),"")</f>
        <v/>
      </c>
      <c r="H112" s="67"/>
      <c r="I112" s="156" t="str">
        <f>IF(AND(F112 &lt;&gt; "",H112&lt;&gt;""),VLOOKUP(G112&amp;H112,'Validation Page'!$R$7:$W$157,2,FALSE),"")</f>
        <v/>
      </c>
      <c r="J112" s="155" t="str">
        <f>IF(AND(F112 &lt;&gt; "",H112&lt;&gt;""),VLOOKUP(G112&amp;H112,'Validation Page'!$R$7:$W$157,4,FALSE),"")</f>
        <v/>
      </c>
      <c r="K112" s="155" t="str">
        <f>IF(AND(F112 &lt;&gt; "",H112&lt;&gt;""),VLOOKUP(G112&amp;H112,'Validation Page'!$R$7:$W$157,6,FALSE),"")</f>
        <v/>
      </c>
      <c r="L112" s="186"/>
      <c r="M112" s="187" t="str">
        <f>IF(L112&lt;&gt;"",VLOOKUP(L112,'Validation Page'!$J$7:$L$275,2,FALSE),"")</f>
        <v/>
      </c>
      <c r="N112" s="187" t="str">
        <f>IF(L112&lt;&gt;"",VLOOKUP(L112,'Validation Page'!$J$7:$L$275,3,FALSE),"")</f>
        <v/>
      </c>
      <c r="O112" s="186"/>
      <c r="P112" s="67"/>
      <c r="Q112" s="67"/>
      <c r="R112" s="157"/>
      <c r="S112" s="158"/>
      <c r="T112" s="149" t="str">
        <f t="shared" si="4"/>
        <v/>
      </c>
      <c r="U112" s="158"/>
      <c r="V112" s="159"/>
      <c r="W112" s="149" t="str">
        <f t="shared" si="5"/>
        <v/>
      </c>
      <c r="X112" s="149" t="str">
        <f t="shared" si="6"/>
        <v/>
      </c>
      <c r="Y112" s="67"/>
      <c r="Z112" s="67"/>
      <c r="AA112" s="160"/>
      <c r="AB112" s="160"/>
      <c r="AC112" s="160"/>
      <c r="AD112" s="160"/>
      <c r="AE112" s="160"/>
      <c r="AF112" s="160"/>
      <c r="AG112" s="160"/>
      <c r="AH112" s="160"/>
      <c r="AI112" s="160"/>
      <c r="AJ112" s="160"/>
      <c r="AK112" s="160"/>
      <c r="AL112" s="160"/>
      <c r="AM112" s="161"/>
      <c r="AN112" s="161"/>
      <c r="AO112" s="161"/>
      <c r="AP112" s="162"/>
      <c r="AQ112" s="162"/>
      <c r="AR112" s="238" t="str">
        <f t="shared" si="7"/>
        <v/>
      </c>
      <c r="AS112" s="163"/>
    </row>
    <row r="113" spans="1:45" ht="15" customHeight="1" x14ac:dyDescent="0.25">
      <c r="A113" s="153"/>
      <c r="B113" s="262" t="s">
        <v>1935</v>
      </c>
      <c r="C113" s="67"/>
      <c r="D113" s="155" t="str">
        <f>IF(C113&lt;&gt;"",VLOOKUP('PAM Template'!C113,'Validation Page'!$G$7:$I$97,2,FALSE),"")</f>
        <v/>
      </c>
      <c r="E113" s="155" t="str">
        <f>IF(C113&lt;&gt;"",VLOOKUP('PAM Template'!C113,'Validation Page'!$G$7:$I$97,3,FALSE),"")</f>
        <v/>
      </c>
      <c r="F113" s="68"/>
      <c r="G113" s="155" t="str">
        <f>IF(F113&lt;&gt;"",VLOOKUP('PAM Template'!F113,'Validation Page'!$N$7:$O$31,2,FALSE),"")</f>
        <v/>
      </c>
      <c r="H113" s="67"/>
      <c r="I113" s="156" t="str">
        <f>IF(AND(F113 &lt;&gt; "",H113&lt;&gt;""),VLOOKUP(G113&amp;H113,'Validation Page'!$R$7:$W$157,2,FALSE),"")</f>
        <v/>
      </c>
      <c r="J113" s="155" t="str">
        <f>IF(AND(F113 &lt;&gt; "",H113&lt;&gt;""),VLOOKUP(G113&amp;H113,'Validation Page'!$R$7:$W$157,4,FALSE),"")</f>
        <v/>
      </c>
      <c r="K113" s="155" t="str">
        <f>IF(AND(F113 &lt;&gt; "",H113&lt;&gt;""),VLOOKUP(G113&amp;H113,'Validation Page'!$R$7:$W$157,6,FALSE),"")</f>
        <v/>
      </c>
      <c r="L113" s="186"/>
      <c r="M113" s="187" t="str">
        <f>IF(L113&lt;&gt;"",VLOOKUP(L113,'Validation Page'!$J$7:$L$275,2,FALSE),"")</f>
        <v/>
      </c>
      <c r="N113" s="187" t="str">
        <f>IF(L113&lt;&gt;"",VLOOKUP(L113,'Validation Page'!$J$7:$L$275,3,FALSE),"")</f>
        <v/>
      </c>
      <c r="O113" s="186"/>
      <c r="P113" s="67"/>
      <c r="Q113" s="67"/>
      <c r="R113" s="157"/>
      <c r="S113" s="158"/>
      <c r="T113" s="149" t="str">
        <f t="shared" si="4"/>
        <v/>
      </c>
      <c r="U113" s="158"/>
      <c r="V113" s="159"/>
      <c r="W113" s="149" t="str">
        <f t="shared" si="5"/>
        <v/>
      </c>
      <c r="X113" s="149" t="str">
        <f t="shared" si="6"/>
        <v/>
      </c>
      <c r="Y113" s="67"/>
      <c r="Z113" s="67"/>
      <c r="AA113" s="160"/>
      <c r="AB113" s="160"/>
      <c r="AC113" s="160"/>
      <c r="AD113" s="160"/>
      <c r="AE113" s="160"/>
      <c r="AF113" s="160"/>
      <c r="AG113" s="160"/>
      <c r="AH113" s="160"/>
      <c r="AI113" s="160"/>
      <c r="AJ113" s="160"/>
      <c r="AK113" s="160"/>
      <c r="AL113" s="160"/>
      <c r="AM113" s="161"/>
      <c r="AN113" s="161"/>
      <c r="AO113" s="161"/>
      <c r="AP113" s="162"/>
      <c r="AQ113" s="162"/>
      <c r="AR113" s="238" t="str">
        <f t="shared" si="7"/>
        <v/>
      </c>
      <c r="AS113" s="163"/>
    </row>
    <row r="114" spans="1:45" x14ac:dyDescent="0.25">
      <c r="A114" s="153"/>
      <c r="B114" s="262" t="s">
        <v>1935</v>
      </c>
      <c r="C114" s="67"/>
      <c r="D114" s="155" t="str">
        <f>IF(C114&lt;&gt;"",VLOOKUP('PAM Template'!C114,'Validation Page'!$G$7:$I$97,2,FALSE),"")</f>
        <v/>
      </c>
      <c r="E114" s="155" t="str">
        <f>IF(C114&lt;&gt;"",VLOOKUP('PAM Template'!C114,'Validation Page'!$G$7:$I$97,3,FALSE),"")</f>
        <v/>
      </c>
      <c r="F114" s="68"/>
      <c r="G114" s="155" t="str">
        <f>IF(F114&lt;&gt;"",VLOOKUP('PAM Template'!F114,'Validation Page'!$N$7:$O$31,2,FALSE),"")</f>
        <v/>
      </c>
      <c r="H114" s="67"/>
      <c r="I114" s="156" t="str">
        <f>IF(AND(F114 &lt;&gt; "",H114&lt;&gt;""),VLOOKUP(G114&amp;H114,'Validation Page'!$R$7:$W$157,2,FALSE),"")</f>
        <v/>
      </c>
      <c r="J114" s="155" t="str">
        <f>IF(AND(F114 &lt;&gt; "",H114&lt;&gt;""),VLOOKUP(G114&amp;H114,'Validation Page'!$R$7:$W$157,4,FALSE),"")</f>
        <v/>
      </c>
      <c r="K114" s="155" t="str">
        <f>IF(AND(F114 &lt;&gt; "",H114&lt;&gt;""),VLOOKUP(G114&amp;H114,'Validation Page'!$R$7:$W$157,6,FALSE),"")</f>
        <v/>
      </c>
      <c r="L114" s="186"/>
      <c r="M114" s="187" t="str">
        <f>IF(L114&lt;&gt;"",VLOOKUP(L114,'Validation Page'!$J$7:$L$275,2,FALSE),"")</f>
        <v/>
      </c>
      <c r="N114" s="187" t="str">
        <f>IF(L114&lt;&gt;"",VLOOKUP(L114,'Validation Page'!$J$7:$L$275,3,FALSE),"")</f>
        <v/>
      </c>
      <c r="O114" s="186"/>
      <c r="P114" s="67"/>
      <c r="Q114" s="67"/>
      <c r="R114" s="157"/>
      <c r="S114" s="158"/>
      <c r="T114" s="149" t="str">
        <f t="shared" si="4"/>
        <v/>
      </c>
      <c r="U114" s="158"/>
      <c r="V114" s="159"/>
      <c r="W114" s="149" t="str">
        <f t="shared" si="5"/>
        <v/>
      </c>
      <c r="X114" s="149" t="str">
        <f t="shared" si="6"/>
        <v/>
      </c>
      <c r="Y114" s="67"/>
      <c r="Z114" s="67"/>
      <c r="AA114" s="160"/>
      <c r="AB114" s="160"/>
      <c r="AC114" s="160"/>
      <c r="AD114" s="160"/>
      <c r="AE114" s="160"/>
      <c r="AF114" s="160"/>
      <c r="AG114" s="160"/>
      <c r="AH114" s="160"/>
      <c r="AI114" s="160"/>
      <c r="AJ114" s="160"/>
      <c r="AK114" s="160"/>
      <c r="AL114" s="160"/>
      <c r="AM114" s="161"/>
      <c r="AN114" s="161"/>
      <c r="AO114" s="161"/>
      <c r="AP114" s="162"/>
      <c r="AQ114" s="162"/>
      <c r="AR114" s="238" t="str">
        <f t="shared" si="7"/>
        <v/>
      </c>
      <c r="AS114" s="163"/>
    </row>
    <row r="115" spans="1:45" x14ac:dyDescent="0.25">
      <c r="A115" s="153"/>
      <c r="B115" s="262" t="s">
        <v>1935</v>
      </c>
      <c r="C115" s="67"/>
      <c r="D115" s="155" t="str">
        <f>IF(C115&lt;&gt;"",VLOOKUP('PAM Template'!C115,'Validation Page'!$G$7:$I$97,2,FALSE),"")</f>
        <v/>
      </c>
      <c r="E115" s="155" t="str">
        <f>IF(C115&lt;&gt;"",VLOOKUP('PAM Template'!C115,'Validation Page'!$G$7:$I$97,3,FALSE),"")</f>
        <v/>
      </c>
      <c r="F115" s="68"/>
      <c r="G115" s="155" t="str">
        <f>IF(F115&lt;&gt;"",VLOOKUP('PAM Template'!F115,'Validation Page'!$N$7:$O$31,2,FALSE),"")</f>
        <v/>
      </c>
      <c r="H115" s="67"/>
      <c r="I115" s="156" t="str">
        <f>IF(AND(F115 &lt;&gt; "",H115&lt;&gt;""),VLOOKUP(G115&amp;H115,'Validation Page'!$R$7:$W$157,2,FALSE),"")</f>
        <v/>
      </c>
      <c r="J115" s="155" t="str">
        <f>IF(AND(F115 &lt;&gt; "",H115&lt;&gt;""),VLOOKUP(G115&amp;H115,'Validation Page'!$R$7:$W$157,4,FALSE),"")</f>
        <v/>
      </c>
      <c r="K115" s="155" t="str">
        <f>IF(AND(F115 &lt;&gt; "",H115&lt;&gt;""),VLOOKUP(G115&amp;H115,'Validation Page'!$R$7:$W$157,6,FALSE),"")</f>
        <v/>
      </c>
      <c r="L115" s="186"/>
      <c r="M115" s="187" t="str">
        <f>IF(L115&lt;&gt;"",VLOOKUP(L115,'Validation Page'!$J$7:$L$275,2,FALSE),"")</f>
        <v/>
      </c>
      <c r="N115" s="187" t="str">
        <f>IF(L115&lt;&gt;"",VLOOKUP(L115,'Validation Page'!$J$7:$L$275,3,FALSE),"")</f>
        <v/>
      </c>
      <c r="O115" s="186"/>
      <c r="P115" s="67"/>
      <c r="Q115" s="67"/>
      <c r="R115" s="157"/>
      <c r="S115" s="158"/>
      <c r="T115" s="149" t="str">
        <f t="shared" si="4"/>
        <v/>
      </c>
      <c r="U115" s="158"/>
      <c r="V115" s="159"/>
      <c r="W115" s="149" t="str">
        <f t="shared" si="5"/>
        <v/>
      </c>
      <c r="X115" s="149" t="str">
        <f t="shared" si="6"/>
        <v/>
      </c>
      <c r="Y115" s="67"/>
      <c r="Z115" s="67"/>
      <c r="AA115" s="160"/>
      <c r="AB115" s="160"/>
      <c r="AC115" s="160"/>
      <c r="AD115" s="160"/>
      <c r="AE115" s="160"/>
      <c r="AF115" s="160"/>
      <c r="AG115" s="160"/>
      <c r="AH115" s="160"/>
      <c r="AI115" s="160"/>
      <c r="AJ115" s="160"/>
      <c r="AK115" s="160"/>
      <c r="AL115" s="160"/>
      <c r="AM115" s="161"/>
      <c r="AN115" s="161"/>
      <c r="AO115" s="161"/>
      <c r="AP115" s="162"/>
      <c r="AQ115" s="162"/>
      <c r="AR115" s="238" t="str">
        <f t="shared" si="7"/>
        <v/>
      </c>
      <c r="AS115" s="163"/>
    </row>
    <row r="116" spans="1:45" x14ac:dyDescent="0.25">
      <c r="A116" s="153"/>
      <c r="B116" s="262" t="s">
        <v>1935</v>
      </c>
      <c r="C116" s="67"/>
      <c r="D116" s="155" t="str">
        <f>IF(C116&lt;&gt;"",VLOOKUP('PAM Template'!C116,'Validation Page'!$G$7:$I$97,2,FALSE),"")</f>
        <v/>
      </c>
      <c r="E116" s="155" t="str">
        <f>IF(C116&lt;&gt;"",VLOOKUP('PAM Template'!C116,'Validation Page'!$G$7:$I$97,3,FALSE),"")</f>
        <v/>
      </c>
      <c r="F116" s="68"/>
      <c r="G116" s="155" t="str">
        <f>IF(F116&lt;&gt;"",VLOOKUP('PAM Template'!F116,'Validation Page'!$N$7:$O$31,2,FALSE),"")</f>
        <v/>
      </c>
      <c r="H116" s="67"/>
      <c r="I116" s="156" t="str">
        <f>IF(AND(F116 &lt;&gt; "",H116&lt;&gt;""),VLOOKUP(G116&amp;H116,'Validation Page'!$R$7:$W$157,2,FALSE),"")</f>
        <v/>
      </c>
      <c r="J116" s="155" t="str">
        <f>IF(AND(F116 &lt;&gt; "",H116&lt;&gt;""),VLOOKUP(G116&amp;H116,'Validation Page'!$R$7:$W$157,4,FALSE),"")</f>
        <v/>
      </c>
      <c r="K116" s="155" t="str">
        <f>IF(AND(F116 &lt;&gt; "",H116&lt;&gt;""),VLOOKUP(G116&amp;H116,'Validation Page'!$R$7:$W$157,6,FALSE),"")</f>
        <v/>
      </c>
      <c r="L116" s="186"/>
      <c r="M116" s="187" t="str">
        <f>IF(L116&lt;&gt;"",VLOOKUP(L116,'Validation Page'!$J$7:$L$275,2,FALSE),"")</f>
        <v/>
      </c>
      <c r="N116" s="187" t="str">
        <f>IF(L116&lt;&gt;"",VLOOKUP(L116,'Validation Page'!$J$7:$L$275,3,FALSE),"")</f>
        <v/>
      </c>
      <c r="O116" s="186"/>
      <c r="P116" s="67"/>
      <c r="Q116" s="67"/>
      <c r="R116" s="157"/>
      <c r="S116" s="158"/>
      <c r="T116" s="149" t="str">
        <f t="shared" si="4"/>
        <v/>
      </c>
      <c r="U116" s="158"/>
      <c r="V116" s="159"/>
      <c r="W116" s="149" t="str">
        <f t="shared" si="5"/>
        <v/>
      </c>
      <c r="X116" s="149" t="str">
        <f t="shared" si="6"/>
        <v/>
      </c>
      <c r="Y116" s="67"/>
      <c r="Z116" s="67"/>
      <c r="AA116" s="160"/>
      <c r="AB116" s="160"/>
      <c r="AC116" s="160"/>
      <c r="AD116" s="160"/>
      <c r="AE116" s="160"/>
      <c r="AF116" s="160"/>
      <c r="AG116" s="160"/>
      <c r="AH116" s="160"/>
      <c r="AI116" s="160"/>
      <c r="AJ116" s="160"/>
      <c r="AK116" s="160"/>
      <c r="AL116" s="160"/>
      <c r="AM116" s="161"/>
      <c r="AN116" s="161"/>
      <c r="AO116" s="161"/>
      <c r="AP116" s="162"/>
      <c r="AQ116" s="162"/>
      <c r="AR116" s="238" t="str">
        <f t="shared" si="7"/>
        <v/>
      </c>
      <c r="AS116" s="163"/>
    </row>
    <row r="117" spans="1:45" x14ac:dyDescent="0.25">
      <c r="A117" s="153"/>
      <c r="B117" s="262" t="s">
        <v>1935</v>
      </c>
      <c r="C117" s="67"/>
      <c r="D117" s="155" t="str">
        <f>IF(C117&lt;&gt;"",VLOOKUP('PAM Template'!C117,'Validation Page'!$G$7:$I$97,2,FALSE),"")</f>
        <v/>
      </c>
      <c r="E117" s="155" t="str">
        <f>IF(C117&lt;&gt;"",VLOOKUP('PAM Template'!C117,'Validation Page'!$G$7:$I$97,3,FALSE),"")</f>
        <v/>
      </c>
      <c r="F117" s="68"/>
      <c r="G117" s="155" t="str">
        <f>IF(F117&lt;&gt;"",VLOOKUP('PAM Template'!F117,'Validation Page'!$N$7:$O$31,2,FALSE),"")</f>
        <v/>
      </c>
      <c r="H117" s="67"/>
      <c r="I117" s="156" t="str">
        <f>IF(AND(F117 &lt;&gt; "",H117&lt;&gt;""),VLOOKUP(G117&amp;H117,'Validation Page'!$R$7:$W$157,2,FALSE),"")</f>
        <v/>
      </c>
      <c r="J117" s="155" t="str">
        <f>IF(AND(F117 &lt;&gt; "",H117&lt;&gt;""),VLOOKUP(G117&amp;H117,'Validation Page'!$R$7:$W$157,4,FALSE),"")</f>
        <v/>
      </c>
      <c r="K117" s="155" t="str">
        <f>IF(AND(F117 &lt;&gt; "",H117&lt;&gt;""),VLOOKUP(G117&amp;H117,'Validation Page'!$R$7:$W$157,6,FALSE),"")</f>
        <v/>
      </c>
      <c r="L117" s="186"/>
      <c r="M117" s="187" t="str">
        <f>IF(L117&lt;&gt;"",VLOOKUP(L117,'Validation Page'!$J$7:$L$275,2,FALSE),"")</f>
        <v/>
      </c>
      <c r="N117" s="187" t="str">
        <f>IF(L117&lt;&gt;"",VLOOKUP(L117,'Validation Page'!$J$7:$L$275,3,FALSE),"")</f>
        <v/>
      </c>
      <c r="O117" s="186"/>
      <c r="P117" s="67"/>
      <c r="Q117" s="67"/>
      <c r="R117" s="157"/>
      <c r="S117" s="158"/>
      <c r="T117" s="149" t="str">
        <f t="shared" si="4"/>
        <v/>
      </c>
      <c r="U117" s="158"/>
      <c r="V117" s="159"/>
      <c r="W117" s="149" t="str">
        <f t="shared" si="5"/>
        <v/>
      </c>
      <c r="X117" s="149" t="str">
        <f t="shared" si="6"/>
        <v/>
      </c>
      <c r="Y117" s="67"/>
      <c r="Z117" s="67"/>
      <c r="AA117" s="160"/>
      <c r="AB117" s="160"/>
      <c r="AC117" s="160"/>
      <c r="AD117" s="160"/>
      <c r="AE117" s="160"/>
      <c r="AF117" s="160"/>
      <c r="AG117" s="160"/>
      <c r="AH117" s="160"/>
      <c r="AI117" s="160"/>
      <c r="AJ117" s="160"/>
      <c r="AK117" s="160"/>
      <c r="AL117" s="160"/>
      <c r="AM117" s="161"/>
      <c r="AN117" s="161"/>
      <c r="AO117" s="161"/>
      <c r="AP117" s="162"/>
      <c r="AQ117" s="162"/>
      <c r="AR117" s="238" t="str">
        <f t="shared" si="7"/>
        <v/>
      </c>
      <c r="AS117" s="163"/>
    </row>
    <row r="118" spans="1:45" x14ac:dyDescent="0.25">
      <c r="A118" s="153"/>
      <c r="B118" s="262" t="s">
        <v>1935</v>
      </c>
      <c r="C118" s="67"/>
      <c r="D118" s="155" t="str">
        <f>IF(C118&lt;&gt;"",VLOOKUP('PAM Template'!C118,'Validation Page'!$G$7:$I$97,2,FALSE),"")</f>
        <v/>
      </c>
      <c r="E118" s="155" t="str">
        <f>IF(C118&lt;&gt;"",VLOOKUP('PAM Template'!C118,'Validation Page'!$G$7:$I$97,3,FALSE),"")</f>
        <v/>
      </c>
      <c r="F118" s="68"/>
      <c r="G118" s="155" t="str">
        <f>IF(F118&lt;&gt;"",VLOOKUP('PAM Template'!F118,'Validation Page'!$N$7:$O$31,2,FALSE),"")</f>
        <v/>
      </c>
      <c r="H118" s="67"/>
      <c r="I118" s="156" t="str">
        <f>IF(AND(F118 &lt;&gt; "",H118&lt;&gt;""),VLOOKUP(G118&amp;H118,'Validation Page'!$R$7:$W$157,2,FALSE),"")</f>
        <v/>
      </c>
      <c r="J118" s="155" t="str">
        <f>IF(AND(F118 &lt;&gt; "",H118&lt;&gt;""),VLOOKUP(G118&amp;H118,'Validation Page'!$R$7:$W$157,4,FALSE),"")</f>
        <v/>
      </c>
      <c r="K118" s="155" t="str">
        <f>IF(AND(F118 &lt;&gt; "",H118&lt;&gt;""),VLOOKUP(G118&amp;H118,'Validation Page'!$R$7:$W$157,6,FALSE),"")</f>
        <v/>
      </c>
      <c r="L118" s="186"/>
      <c r="M118" s="187" t="str">
        <f>IF(L118&lt;&gt;"",VLOOKUP(L118,'Validation Page'!$J$7:$L$275,2,FALSE),"")</f>
        <v/>
      </c>
      <c r="N118" s="187" t="str">
        <f>IF(L118&lt;&gt;"",VLOOKUP(L118,'Validation Page'!$J$7:$L$275,3,FALSE),"")</f>
        <v/>
      </c>
      <c r="O118" s="186"/>
      <c r="P118" s="67"/>
      <c r="Q118" s="67"/>
      <c r="R118" s="157"/>
      <c r="S118" s="158"/>
      <c r="T118" s="149" t="str">
        <f t="shared" si="4"/>
        <v/>
      </c>
      <c r="U118" s="158"/>
      <c r="V118" s="159"/>
      <c r="W118" s="149" t="str">
        <f t="shared" si="5"/>
        <v/>
      </c>
      <c r="X118" s="149" t="str">
        <f t="shared" si="6"/>
        <v/>
      </c>
      <c r="Y118" s="67"/>
      <c r="Z118" s="67"/>
      <c r="AA118" s="160"/>
      <c r="AB118" s="160"/>
      <c r="AC118" s="160"/>
      <c r="AD118" s="160"/>
      <c r="AE118" s="160"/>
      <c r="AF118" s="160"/>
      <c r="AG118" s="160"/>
      <c r="AH118" s="160"/>
      <c r="AI118" s="160"/>
      <c r="AJ118" s="160"/>
      <c r="AK118" s="160"/>
      <c r="AL118" s="160"/>
      <c r="AM118" s="161"/>
      <c r="AN118" s="161"/>
      <c r="AO118" s="161"/>
      <c r="AP118" s="162"/>
      <c r="AQ118" s="162"/>
      <c r="AR118" s="238" t="str">
        <f t="shared" si="7"/>
        <v/>
      </c>
      <c r="AS118" s="163"/>
    </row>
    <row r="119" spans="1:45" x14ac:dyDescent="0.25">
      <c r="A119" s="153"/>
      <c r="B119" s="262" t="s">
        <v>1935</v>
      </c>
      <c r="C119" s="67"/>
      <c r="D119" s="155" t="str">
        <f>IF(C119&lt;&gt;"",VLOOKUP('PAM Template'!C119,'Validation Page'!$G$7:$I$97,2,FALSE),"")</f>
        <v/>
      </c>
      <c r="E119" s="155" t="str">
        <f>IF(C119&lt;&gt;"",VLOOKUP('PAM Template'!C119,'Validation Page'!$G$7:$I$97,3,FALSE),"")</f>
        <v/>
      </c>
      <c r="F119" s="68"/>
      <c r="G119" s="155" t="str">
        <f>IF(F119&lt;&gt;"",VLOOKUP('PAM Template'!F119,'Validation Page'!$N$7:$O$31,2,FALSE),"")</f>
        <v/>
      </c>
      <c r="H119" s="67"/>
      <c r="I119" s="156" t="str">
        <f>IF(AND(F119 &lt;&gt; "",H119&lt;&gt;""),VLOOKUP(G119&amp;H119,'Validation Page'!$R$7:$W$157,2,FALSE),"")</f>
        <v/>
      </c>
      <c r="J119" s="155" t="str">
        <f>IF(AND(F119 &lt;&gt; "",H119&lt;&gt;""),VLOOKUP(G119&amp;H119,'Validation Page'!$R$7:$W$157,4,FALSE),"")</f>
        <v/>
      </c>
      <c r="K119" s="155" t="str">
        <f>IF(AND(F119 &lt;&gt; "",H119&lt;&gt;""),VLOOKUP(G119&amp;H119,'Validation Page'!$R$7:$W$157,6,FALSE),"")</f>
        <v/>
      </c>
      <c r="L119" s="186"/>
      <c r="M119" s="187" t="str">
        <f>IF(L119&lt;&gt;"",VLOOKUP(L119,'Validation Page'!$J$7:$L$275,2,FALSE),"")</f>
        <v/>
      </c>
      <c r="N119" s="187" t="str">
        <f>IF(L119&lt;&gt;"",VLOOKUP(L119,'Validation Page'!$J$7:$L$275,3,FALSE),"")</f>
        <v/>
      </c>
      <c r="O119" s="186"/>
      <c r="P119" s="67"/>
      <c r="Q119" s="67"/>
      <c r="R119" s="157"/>
      <c r="S119" s="158"/>
      <c r="T119" s="149" t="str">
        <f t="shared" si="4"/>
        <v/>
      </c>
      <c r="U119" s="158"/>
      <c r="V119" s="159"/>
      <c r="W119" s="149" t="str">
        <f t="shared" si="5"/>
        <v/>
      </c>
      <c r="X119" s="149" t="str">
        <f t="shared" si="6"/>
        <v/>
      </c>
      <c r="Y119" s="67"/>
      <c r="Z119" s="67"/>
      <c r="AA119" s="160"/>
      <c r="AB119" s="160"/>
      <c r="AC119" s="160"/>
      <c r="AD119" s="160"/>
      <c r="AE119" s="160"/>
      <c r="AF119" s="160"/>
      <c r="AG119" s="160"/>
      <c r="AH119" s="160"/>
      <c r="AI119" s="160"/>
      <c r="AJ119" s="160"/>
      <c r="AK119" s="160"/>
      <c r="AL119" s="160"/>
      <c r="AM119" s="161"/>
      <c r="AN119" s="161"/>
      <c r="AO119" s="161"/>
      <c r="AP119" s="162"/>
      <c r="AQ119" s="162"/>
      <c r="AR119" s="238" t="str">
        <f t="shared" si="7"/>
        <v/>
      </c>
      <c r="AS119" s="163"/>
    </row>
    <row r="120" spans="1:45" x14ac:dyDescent="0.25">
      <c r="A120" s="153"/>
      <c r="B120" s="262" t="s">
        <v>1935</v>
      </c>
      <c r="C120" s="67"/>
      <c r="D120" s="155" t="str">
        <f>IF(C120&lt;&gt;"",VLOOKUP('PAM Template'!C120,'Validation Page'!$G$7:$I$97,2,FALSE),"")</f>
        <v/>
      </c>
      <c r="E120" s="155" t="str">
        <f>IF(C120&lt;&gt;"",VLOOKUP('PAM Template'!C120,'Validation Page'!$G$7:$I$97,3,FALSE),"")</f>
        <v/>
      </c>
      <c r="F120" s="68"/>
      <c r="G120" s="155" t="str">
        <f>IF(F120&lt;&gt;"",VLOOKUP('PAM Template'!F120,'Validation Page'!$N$7:$O$31,2,FALSE),"")</f>
        <v/>
      </c>
      <c r="H120" s="67"/>
      <c r="I120" s="156" t="str">
        <f>IF(AND(F120 &lt;&gt; "",H120&lt;&gt;""),VLOOKUP(G120&amp;H120,'Validation Page'!$R$7:$W$157,2,FALSE),"")</f>
        <v/>
      </c>
      <c r="J120" s="155" t="str">
        <f>IF(AND(F120 &lt;&gt; "",H120&lt;&gt;""),VLOOKUP(G120&amp;H120,'Validation Page'!$R$7:$W$157,4,FALSE),"")</f>
        <v/>
      </c>
      <c r="K120" s="155" t="str">
        <f>IF(AND(F120 &lt;&gt; "",H120&lt;&gt;""),VLOOKUP(G120&amp;H120,'Validation Page'!$R$7:$W$157,6,FALSE),"")</f>
        <v/>
      </c>
      <c r="L120" s="186"/>
      <c r="M120" s="187" t="str">
        <f>IF(L120&lt;&gt;"",VLOOKUP(L120,'Validation Page'!$J$7:$L$275,2,FALSE),"")</f>
        <v/>
      </c>
      <c r="N120" s="187" t="str">
        <f>IF(L120&lt;&gt;"",VLOOKUP(L120,'Validation Page'!$J$7:$L$275,3,FALSE),"")</f>
        <v/>
      </c>
      <c r="O120" s="186"/>
      <c r="P120" s="67"/>
      <c r="Q120" s="67"/>
      <c r="R120" s="157"/>
      <c r="S120" s="158"/>
      <c r="T120" s="149" t="str">
        <f t="shared" si="4"/>
        <v/>
      </c>
      <c r="U120" s="158"/>
      <c r="V120" s="159"/>
      <c r="W120" s="149" t="str">
        <f t="shared" si="5"/>
        <v/>
      </c>
      <c r="X120" s="149" t="str">
        <f t="shared" si="6"/>
        <v/>
      </c>
      <c r="Y120" s="67"/>
      <c r="Z120" s="67"/>
      <c r="AA120" s="160"/>
      <c r="AB120" s="160"/>
      <c r="AC120" s="160"/>
      <c r="AD120" s="160"/>
      <c r="AE120" s="160"/>
      <c r="AF120" s="160"/>
      <c r="AG120" s="160"/>
      <c r="AH120" s="160"/>
      <c r="AI120" s="160"/>
      <c r="AJ120" s="160"/>
      <c r="AK120" s="160"/>
      <c r="AL120" s="160"/>
      <c r="AM120" s="161"/>
      <c r="AN120" s="161"/>
      <c r="AO120" s="161"/>
      <c r="AP120" s="162"/>
      <c r="AQ120" s="162"/>
      <c r="AR120" s="238" t="str">
        <f t="shared" si="7"/>
        <v/>
      </c>
      <c r="AS120" s="163"/>
    </row>
    <row r="121" spans="1:45" x14ac:dyDescent="0.25">
      <c r="A121" s="153"/>
      <c r="B121" s="262" t="s">
        <v>1935</v>
      </c>
      <c r="C121" s="67"/>
      <c r="D121" s="155" t="str">
        <f>IF(C121&lt;&gt;"",VLOOKUP('PAM Template'!C121,'Validation Page'!$G$7:$I$97,2,FALSE),"")</f>
        <v/>
      </c>
      <c r="E121" s="155" t="str">
        <f>IF(C121&lt;&gt;"",VLOOKUP('PAM Template'!C121,'Validation Page'!$G$7:$I$97,3,FALSE),"")</f>
        <v/>
      </c>
      <c r="F121" s="68"/>
      <c r="G121" s="155" t="str">
        <f>IF(F121&lt;&gt;"",VLOOKUP('PAM Template'!F121,'Validation Page'!$N$7:$O$31,2,FALSE),"")</f>
        <v/>
      </c>
      <c r="H121" s="67"/>
      <c r="I121" s="156" t="str">
        <f>IF(AND(F121 &lt;&gt; "",H121&lt;&gt;""),VLOOKUP(G121&amp;H121,'Validation Page'!$R$7:$W$157,2,FALSE),"")</f>
        <v/>
      </c>
      <c r="J121" s="155" t="str">
        <f>IF(AND(F121 &lt;&gt; "",H121&lt;&gt;""),VLOOKUP(G121&amp;H121,'Validation Page'!$R$7:$W$157,4,FALSE),"")</f>
        <v/>
      </c>
      <c r="K121" s="155" t="str">
        <f>IF(AND(F121 &lt;&gt; "",H121&lt;&gt;""),VLOOKUP(G121&amp;H121,'Validation Page'!$R$7:$W$157,6,FALSE),"")</f>
        <v/>
      </c>
      <c r="L121" s="186"/>
      <c r="M121" s="187" t="str">
        <f>IF(L121&lt;&gt;"",VLOOKUP(L121,'Validation Page'!$J$7:$L$275,2,FALSE),"")</f>
        <v/>
      </c>
      <c r="N121" s="187" t="str">
        <f>IF(L121&lt;&gt;"",VLOOKUP(L121,'Validation Page'!$J$7:$L$275,3,FALSE),"")</f>
        <v/>
      </c>
      <c r="O121" s="186"/>
      <c r="P121" s="67"/>
      <c r="Q121" s="67"/>
      <c r="R121" s="157"/>
      <c r="S121" s="158"/>
      <c r="T121" s="149" t="str">
        <f t="shared" si="4"/>
        <v/>
      </c>
      <c r="U121" s="158"/>
      <c r="V121" s="159"/>
      <c r="W121" s="149" t="str">
        <f t="shared" si="5"/>
        <v/>
      </c>
      <c r="X121" s="149" t="str">
        <f t="shared" si="6"/>
        <v/>
      </c>
      <c r="Y121" s="67"/>
      <c r="Z121" s="67"/>
      <c r="AA121" s="160"/>
      <c r="AB121" s="160"/>
      <c r="AC121" s="160"/>
      <c r="AD121" s="160"/>
      <c r="AE121" s="160"/>
      <c r="AF121" s="160"/>
      <c r="AG121" s="160"/>
      <c r="AH121" s="160"/>
      <c r="AI121" s="160"/>
      <c r="AJ121" s="160"/>
      <c r="AK121" s="160"/>
      <c r="AL121" s="160"/>
      <c r="AM121" s="161"/>
      <c r="AN121" s="161"/>
      <c r="AO121" s="161"/>
      <c r="AP121" s="162"/>
      <c r="AQ121" s="162"/>
      <c r="AR121" s="238" t="str">
        <f t="shared" si="7"/>
        <v/>
      </c>
      <c r="AS121" s="163"/>
    </row>
    <row r="122" spans="1:45" x14ac:dyDescent="0.25">
      <c r="A122" s="153"/>
      <c r="B122" s="262" t="s">
        <v>1935</v>
      </c>
      <c r="C122" s="67"/>
      <c r="D122" s="155" t="str">
        <f>IF(C122&lt;&gt;"",VLOOKUP('PAM Template'!C122,'Validation Page'!$G$7:$I$97,2,FALSE),"")</f>
        <v/>
      </c>
      <c r="E122" s="155" t="str">
        <f>IF(C122&lt;&gt;"",VLOOKUP('PAM Template'!C122,'Validation Page'!$G$7:$I$97,3,FALSE),"")</f>
        <v/>
      </c>
      <c r="F122" s="68"/>
      <c r="G122" s="155" t="str">
        <f>IF(F122&lt;&gt;"",VLOOKUP('PAM Template'!F122,'Validation Page'!$N$7:$O$31,2,FALSE),"")</f>
        <v/>
      </c>
      <c r="H122" s="67"/>
      <c r="I122" s="156" t="str">
        <f>IF(AND(F122 &lt;&gt; "",H122&lt;&gt;""),VLOOKUP(G122&amp;H122,'Validation Page'!$R$7:$W$157,2,FALSE),"")</f>
        <v/>
      </c>
      <c r="J122" s="155" t="str">
        <f>IF(AND(F122 &lt;&gt; "",H122&lt;&gt;""),VLOOKUP(G122&amp;H122,'Validation Page'!$R$7:$W$157,4,FALSE),"")</f>
        <v/>
      </c>
      <c r="K122" s="155" t="str">
        <f>IF(AND(F122 &lt;&gt; "",H122&lt;&gt;""),VLOOKUP(G122&amp;H122,'Validation Page'!$R$7:$W$157,6,FALSE),"")</f>
        <v/>
      </c>
      <c r="L122" s="186"/>
      <c r="M122" s="187" t="str">
        <f>IF(L122&lt;&gt;"",VLOOKUP(L122,'Validation Page'!$J$7:$L$275,2,FALSE),"")</f>
        <v/>
      </c>
      <c r="N122" s="187" t="str">
        <f>IF(L122&lt;&gt;"",VLOOKUP(L122,'Validation Page'!$J$7:$L$275,3,FALSE),"")</f>
        <v/>
      </c>
      <c r="O122" s="186"/>
      <c r="P122" s="67"/>
      <c r="Q122" s="67"/>
      <c r="R122" s="157"/>
      <c r="S122" s="158"/>
      <c r="T122" s="149" t="str">
        <f t="shared" si="4"/>
        <v/>
      </c>
      <c r="U122" s="158"/>
      <c r="V122" s="159"/>
      <c r="W122" s="149" t="str">
        <f t="shared" si="5"/>
        <v/>
      </c>
      <c r="X122" s="149" t="str">
        <f t="shared" si="6"/>
        <v/>
      </c>
      <c r="Y122" s="67"/>
      <c r="Z122" s="67"/>
      <c r="AA122" s="160"/>
      <c r="AB122" s="160"/>
      <c r="AC122" s="160"/>
      <c r="AD122" s="160"/>
      <c r="AE122" s="160"/>
      <c r="AF122" s="160"/>
      <c r="AG122" s="160"/>
      <c r="AH122" s="160"/>
      <c r="AI122" s="160"/>
      <c r="AJ122" s="160"/>
      <c r="AK122" s="160"/>
      <c r="AL122" s="160"/>
      <c r="AM122" s="161"/>
      <c r="AN122" s="161"/>
      <c r="AO122" s="161"/>
      <c r="AP122" s="162"/>
      <c r="AQ122" s="162"/>
      <c r="AR122" s="238" t="str">
        <f t="shared" si="7"/>
        <v/>
      </c>
      <c r="AS122" s="163"/>
    </row>
    <row r="123" spans="1:45" x14ac:dyDescent="0.25">
      <c r="A123" s="153"/>
      <c r="B123" s="262" t="s">
        <v>1935</v>
      </c>
      <c r="C123" s="67"/>
      <c r="D123" s="155" t="str">
        <f>IF(C123&lt;&gt;"",VLOOKUP('PAM Template'!C123,'Validation Page'!$G$7:$I$97,2,FALSE),"")</f>
        <v/>
      </c>
      <c r="E123" s="155" t="str">
        <f>IF(C123&lt;&gt;"",VLOOKUP('PAM Template'!C123,'Validation Page'!$G$7:$I$97,3,FALSE),"")</f>
        <v/>
      </c>
      <c r="F123" s="68"/>
      <c r="G123" s="155" t="str">
        <f>IF(F123&lt;&gt;"",VLOOKUP('PAM Template'!F123,'Validation Page'!$N$7:$O$31,2,FALSE),"")</f>
        <v/>
      </c>
      <c r="H123" s="67"/>
      <c r="I123" s="156" t="str">
        <f>IF(AND(F123 &lt;&gt; "",H123&lt;&gt;""),VLOOKUP(G123&amp;H123,'Validation Page'!$R$7:$W$157,2,FALSE),"")</f>
        <v/>
      </c>
      <c r="J123" s="155" t="str">
        <f>IF(AND(F123 &lt;&gt; "",H123&lt;&gt;""),VLOOKUP(G123&amp;H123,'Validation Page'!$R$7:$W$157,4,FALSE),"")</f>
        <v/>
      </c>
      <c r="K123" s="155" t="str">
        <f>IF(AND(F123 &lt;&gt; "",H123&lt;&gt;""),VLOOKUP(G123&amp;H123,'Validation Page'!$R$7:$W$157,6,FALSE),"")</f>
        <v/>
      </c>
      <c r="L123" s="186"/>
      <c r="M123" s="187" t="str">
        <f>IF(L123&lt;&gt;"",VLOOKUP(L123,'Validation Page'!$J$7:$L$275,2,FALSE),"")</f>
        <v/>
      </c>
      <c r="N123" s="187" t="str">
        <f>IF(L123&lt;&gt;"",VLOOKUP(L123,'Validation Page'!$J$7:$L$275,3,FALSE),"")</f>
        <v/>
      </c>
      <c r="O123" s="186"/>
      <c r="P123" s="67"/>
      <c r="Q123" s="67"/>
      <c r="R123" s="157"/>
      <c r="S123" s="158"/>
      <c r="T123" s="149" t="str">
        <f t="shared" si="4"/>
        <v/>
      </c>
      <c r="U123" s="158"/>
      <c r="V123" s="159"/>
      <c r="W123" s="149" t="str">
        <f t="shared" si="5"/>
        <v/>
      </c>
      <c r="X123" s="149" t="str">
        <f t="shared" si="6"/>
        <v/>
      </c>
      <c r="Y123" s="67"/>
      <c r="Z123" s="67"/>
      <c r="AA123" s="160"/>
      <c r="AB123" s="160"/>
      <c r="AC123" s="160"/>
      <c r="AD123" s="160"/>
      <c r="AE123" s="160"/>
      <c r="AF123" s="160"/>
      <c r="AG123" s="160"/>
      <c r="AH123" s="160"/>
      <c r="AI123" s="160"/>
      <c r="AJ123" s="160"/>
      <c r="AK123" s="160"/>
      <c r="AL123" s="160"/>
      <c r="AM123" s="161"/>
      <c r="AN123" s="161"/>
      <c r="AO123" s="161"/>
      <c r="AP123" s="162"/>
      <c r="AQ123" s="162"/>
      <c r="AR123" s="238" t="str">
        <f t="shared" si="7"/>
        <v/>
      </c>
      <c r="AS123" s="163"/>
    </row>
    <row r="124" spans="1:45" x14ac:dyDescent="0.25">
      <c r="A124" s="153"/>
      <c r="B124" s="262" t="s">
        <v>1935</v>
      </c>
      <c r="C124" s="67"/>
      <c r="D124" s="155" t="str">
        <f>IF(C124&lt;&gt;"",VLOOKUP('PAM Template'!C124,'Validation Page'!$G$7:$I$97,2,FALSE),"")</f>
        <v/>
      </c>
      <c r="E124" s="155" t="str">
        <f>IF(C124&lt;&gt;"",VLOOKUP('PAM Template'!C124,'Validation Page'!$G$7:$I$97,3,FALSE),"")</f>
        <v/>
      </c>
      <c r="F124" s="68"/>
      <c r="G124" s="155" t="str">
        <f>IF(F124&lt;&gt;"",VLOOKUP('PAM Template'!F124,'Validation Page'!$N$7:$O$31,2,FALSE),"")</f>
        <v/>
      </c>
      <c r="H124" s="67"/>
      <c r="I124" s="156" t="str">
        <f>IF(AND(F124 &lt;&gt; "",H124&lt;&gt;""),VLOOKUP(G124&amp;H124,'Validation Page'!$R$7:$W$157,2,FALSE),"")</f>
        <v/>
      </c>
      <c r="J124" s="155" t="str">
        <f>IF(AND(F124 &lt;&gt; "",H124&lt;&gt;""),VLOOKUP(G124&amp;H124,'Validation Page'!$R$7:$W$157,4,FALSE),"")</f>
        <v/>
      </c>
      <c r="K124" s="155" t="str">
        <f>IF(AND(F124 &lt;&gt; "",H124&lt;&gt;""),VLOOKUP(G124&amp;H124,'Validation Page'!$R$7:$W$157,6,FALSE),"")</f>
        <v/>
      </c>
      <c r="L124" s="186"/>
      <c r="M124" s="187" t="str">
        <f>IF(L124&lt;&gt;"",VLOOKUP(L124,'Validation Page'!$J$7:$L$275,2,FALSE),"")</f>
        <v/>
      </c>
      <c r="N124" s="187" t="str">
        <f>IF(L124&lt;&gt;"",VLOOKUP(L124,'Validation Page'!$J$7:$L$275,3,FALSE),"")</f>
        <v/>
      </c>
      <c r="O124" s="186"/>
      <c r="P124" s="67"/>
      <c r="Q124" s="67"/>
      <c r="R124" s="157"/>
      <c r="S124" s="158"/>
      <c r="T124" s="149" t="str">
        <f t="shared" si="4"/>
        <v/>
      </c>
      <c r="U124" s="158"/>
      <c r="V124" s="159"/>
      <c r="W124" s="149" t="str">
        <f t="shared" si="5"/>
        <v/>
      </c>
      <c r="X124" s="149" t="str">
        <f t="shared" si="6"/>
        <v/>
      </c>
      <c r="Y124" s="67"/>
      <c r="Z124" s="67"/>
      <c r="AA124" s="160"/>
      <c r="AB124" s="160"/>
      <c r="AC124" s="160"/>
      <c r="AD124" s="160"/>
      <c r="AE124" s="160"/>
      <c r="AF124" s="160"/>
      <c r="AG124" s="160"/>
      <c r="AH124" s="160"/>
      <c r="AI124" s="160"/>
      <c r="AJ124" s="160"/>
      <c r="AK124" s="160"/>
      <c r="AL124" s="160"/>
      <c r="AM124" s="161"/>
      <c r="AN124" s="161"/>
      <c r="AO124" s="161"/>
      <c r="AP124" s="162"/>
      <c r="AQ124" s="162"/>
      <c r="AR124" s="238" t="str">
        <f t="shared" si="7"/>
        <v/>
      </c>
      <c r="AS124" s="163"/>
    </row>
    <row r="125" spans="1:45" x14ac:dyDescent="0.25">
      <c r="A125" s="153"/>
      <c r="B125" s="262" t="s">
        <v>1935</v>
      </c>
      <c r="C125" s="67"/>
      <c r="D125" s="155" t="str">
        <f>IF(C125&lt;&gt;"",VLOOKUP('PAM Template'!C125,'Validation Page'!$G$7:$I$97,2,FALSE),"")</f>
        <v/>
      </c>
      <c r="E125" s="155" t="str">
        <f>IF(C125&lt;&gt;"",VLOOKUP('PAM Template'!C125,'Validation Page'!$G$7:$I$97,3,FALSE),"")</f>
        <v/>
      </c>
      <c r="F125" s="68"/>
      <c r="G125" s="155" t="str">
        <f>IF(F125&lt;&gt;"",VLOOKUP('PAM Template'!F125,'Validation Page'!$N$7:$O$31,2,FALSE),"")</f>
        <v/>
      </c>
      <c r="H125" s="67"/>
      <c r="I125" s="156" t="str">
        <f>IF(AND(F125 &lt;&gt; "",H125&lt;&gt;""),VLOOKUP(G125&amp;H125,'Validation Page'!$R$7:$W$157,2,FALSE),"")</f>
        <v/>
      </c>
      <c r="J125" s="155" t="str">
        <f>IF(AND(F125 &lt;&gt; "",H125&lt;&gt;""),VLOOKUP(G125&amp;H125,'Validation Page'!$R$7:$W$157,4,FALSE),"")</f>
        <v/>
      </c>
      <c r="K125" s="155" t="str">
        <f>IF(AND(F125 &lt;&gt; "",H125&lt;&gt;""),VLOOKUP(G125&amp;H125,'Validation Page'!$R$7:$W$157,6,FALSE),"")</f>
        <v/>
      </c>
      <c r="L125" s="186"/>
      <c r="M125" s="187" t="str">
        <f>IF(L125&lt;&gt;"",VLOOKUP(L125,'Validation Page'!$J$7:$L$275,2,FALSE),"")</f>
        <v/>
      </c>
      <c r="N125" s="187" t="str">
        <f>IF(L125&lt;&gt;"",VLOOKUP(L125,'Validation Page'!$J$7:$L$275,3,FALSE),"")</f>
        <v/>
      </c>
      <c r="O125" s="186"/>
      <c r="P125" s="67"/>
      <c r="Q125" s="67"/>
      <c r="R125" s="157"/>
      <c r="S125" s="158"/>
      <c r="T125" s="149" t="str">
        <f t="shared" si="4"/>
        <v/>
      </c>
      <c r="U125" s="158"/>
      <c r="V125" s="159"/>
      <c r="W125" s="149" t="str">
        <f t="shared" si="5"/>
        <v/>
      </c>
      <c r="X125" s="149" t="str">
        <f t="shared" si="6"/>
        <v/>
      </c>
      <c r="Y125" s="67"/>
      <c r="Z125" s="67"/>
      <c r="AA125" s="160"/>
      <c r="AB125" s="160"/>
      <c r="AC125" s="160"/>
      <c r="AD125" s="160"/>
      <c r="AE125" s="160"/>
      <c r="AF125" s="160"/>
      <c r="AG125" s="160"/>
      <c r="AH125" s="160"/>
      <c r="AI125" s="160"/>
      <c r="AJ125" s="160"/>
      <c r="AK125" s="160"/>
      <c r="AL125" s="160"/>
      <c r="AM125" s="161"/>
      <c r="AN125" s="161"/>
      <c r="AO125" s="161"/>
      <c r="AP125" s="162"/>
      <c r="AQ125" s="162"/>
      <c r="AR125" s="238" t="str">
        <f t="shared" si="7"/>
        <v/>
      </c>
      <c r="AS125" s="163"/>
    </row>
    <row r="126" spans="1:45" ht="15" customHeight="1" x14ac:dyDescent="0.25">
      <c r="A126" s="153"/>
      <c r="B126" s="262" t="s">
        <v>1935</v>
      </c>
      <c r="C126" s="67"/>
      <c r="D126" s="155" t="str">
        <f>IF(C126&lt;&gt;"",VLOOKUP('PAM Template'!C126,'Validation Page'!$G$7:$I$97,2,FALSE),"")</f>
        <v/>
      </c>
      <c r="E126" s="155" t="str">
        <f>IF(C126&lt;&gt;"",VLOOKUP('PAM Template'!C126,'Validation Page'!$G$7:$I$97,3,FALSE),"")</f>
        <v/>
      </c>
      <c r="F126" s="68"/>
      <c r="G126" s="155" t="str">
        <f>IF(F126&lt;&gt;"",VLOOKUP('PAM Template'!F126,'Validation Page'!$N$7:$O$31,2,FALSE),"")</f>
        <v/>
      </c>
      <c r="H126" s="67"/>
      <c r="I126" s="156" t="str">
        <f>IF(AND(F126 &lt;&gt; "",H126&lt;&gt;""),VLOOKUP(G126&amp;H126,'Validation Page'!$R$7:$W$157,2,FALSE),"")</f>
        <v/>
      </c>
      <c r="J126" s="155" t="str">
        <f>IF(AND(F126 &lt;&gt; "",H126&lt;&gt;""),VLOOKUP(G126&amp;H126,'Validation Page'!$R$7:$W$157,4,FALSE),"")</f>
        <v/>
      </c>
      <c r="K126" s="155" t="str">
        <f>IF(AND(F126 &lt;&gt; "",H126&lt;&gt;""),VLOOKUP(G126&amp;H126,'Validation Page'!$R$7:$W$157,6,FALSE),"")</f>
        <v/>
      </c>
      <c r="L126" s="186"/>
      <c r="M126" s="187" t="str">
        <f>IF(L126&lt;&gt;"",VLOOKUP(L126,'Validation Page'!$J$7:$L$275,2,FALSE),"")</f>
        <v/>
      </c>
      <c r="N126" s="187" t="str">
        <f>IF(L126&lt;&gt;"",VLOOKUP(L126,'Validation Page'!$J$7:$L$275,3,FALSE),"")</f>
        <v/>
      </c>
      <c r="O126" s="186"/>
      <c r="P126" s="67"/>
      <c r="Q126" s="67"/>
      <c r="R126" s="157"/>
      <c r="S126" s="158"/>
      <c r="T126" s="149" t="str">
        <f t="shared" si="4"/>
        <v/>
      </c>
      <c r="U126" s="158"/>
      <c r="V126" s="159"/>
      <c r="W126" s="149" t="str">
        <f t="shared" si="5"/>
        <v/>
      </c>
      <c r="X126" s="149" t="str">
        <f t="shared" si="6"/>
        <v/>
      </c>
      <c r="Y126" s="67"/>
      <c r="Z126" s="67"/>
      <c r="AA126" s="160"/>
      <c r="AB126" s="160"/>
      <c r="AC126" s="160"/>
      <c r="AD126" s="160"/>
      <c r="AE126" s="160"/>
      <c r="AF126" s="160"/>
      <c r="AG126" s="160"/>
      <c r="AH126" s="160"/>
      <c r="AI126" s="160"/>
      <c r="AJ126" s="160"/>
      <c r="AK126" s="160"/>
      <c r="AL126" s="160"/>
      <c r="AM126" s="161"/>
      <c r="AN126" s="161"/>
      <c r="AO126" s="161"/>
      <c r="AP126" s="162"/>
      <c r="AQ126" s="162"/>
      <c r="AR126" s="238" t="str">
        <f t="shared" si="7"/>
        <v/>
      </c>
      <c r="AS126" s="163"/>
    </row>
    <row r="127" spans="1:45" ht="15" customHeight="1" x14ac:dyDescent="0.25">
      <c r="A127" s="153"/>
      <c r="B127" s="262" t="s">
        <v>1935</v>
      </c>
      <c r="C127" s="67"/>
      <c r="D127" s="155" t="str">
        <f>IF(C127&lt;&gt;"",VLOOKUP('PAM Template'!C127,'Validation Page'!$G$7:$I$97,2,FALSE),"")</f>
        <v/>
      </c>
      <c r="E127" s="155" t="str">
        <f>IF(C127&lt;&gt;"",VLOOKUP('PAM Template'!C127,'Validation Page'!$G$7:$I$97,3,FALSE),"")</f>
        <v/>
      </c>
      <c r="F127" s="68"/>
      <c r="G127" s="155" t="str">
        <f>IF(F127&lt;&gt;"",VLOOKUP('PAM Template'!F127,'Validation Page'!$N$7:$O$31,2,FALSE),"")</f>
        <v/>
      </c>
      <c r="H127" s="67"/>
      <c r="I127" s="156" t="str">
        <f>IF(AND(F127 &lt;&gt; "",H127&lt;&gt;""),VLOOKUP(G127&amp;H127,'Validation Page'!$R$7:$W$157,2,FALSE),"")</f>
        <v/>
      </c>
      <c r="J127" s="155" t="str">
        <f>IF(AND(F127 &lt;&gt; "",H127&lt;&gt;""),VLOOKUP(G127&amp;H127,'Validation Page'!$R$7:$W$157,4,FALSE),"")</f>
        <v/>
      </c>
      <c r="K127" s="155" t="str">
        <f>IF(AND(F127 &lt;&gt; "",H127&lt;&gt;""),VLOOKUP(G127&amp;H127,'Validation Page'!$R$7:$W$157,6,FALSE),"")</f>
        <v/>
      </c>
      <c r="L127" s="186"/>
      <c r="M127" s="187" t="str">
        <f>IF(L127&lt;&gt;"",VLOOKUP(L127,'Validation Page'!$J$7:$L$275,2,FALSE),"")</f>
        <v/>
      </c>
      <c r="N127" s="187" t="str">
        <f>IF(L127&lt;&gt;"",VLOOKUP(L127,'Validation Page'!$J$7:$L$275,3,FALSE),"")</f>
        <v/>
      </c>
      <c r="O127" s="186"/>
      <c r="P127" s="67"/>
      <c r="Q127" s="67"/>
      <c r="R127" s="157"/>
      <c r="S127" s="158"/>
      <c r="T127" s="149" t="str">
        <f t="shared" si="4"/>
        <v/>
      </c>
      <c r="U127" s="158"/>
      <c r="V127" s="159"/>
      <c r="W127" s="149" t="str">
        <f t="shared" si="5"/>
        <v/>
      </c>
      <c r="X127" s="149" t="str">
        <f t="shared" si="6"/>
        <v/>
      </c>
      <c r="Y127" s="67"/>
      <c r="Z127" s="67"/>
      <c r="AA127" s="160"/>
      <c r="AB127" s="160"/>
      <c r="AC127" s="160"/>
      <c r="AD127" s="160"/>
      <c r="AE127" s="160"/>
      <c r="AF127" s="160"/>
      <c r="AG127" s="160"/>
      <c r="AH127" s="160"/>
      <c r="AI127" s="160"/>
      <c r="AJ127" s="160"/>
      <c r="AK127" s="160"/>
      <c r="AL127" s="160"/>
      <c r="AM127" s="161"/>
      <c r="AN127" s="161"/>
      <c r="AO127" s="161"/>
      <c r="AP127" s="162"/>
      <c r="AQ127" s="162"/>
      <c r="AR127" s="238" t="str">
        <f t="shared" si="7"/>
        <v/>
      </c>
      <c r="AS127" s="163"/>
    </row>
    <row r="128" spans="1:45" x14ac:dyDescent="0.25">
      <c r="A128" s="153"/>
      <c r="B128" s="262" t="s">
        <v>1935</v>
      </c>
      <c r="C128" s="67"/>
      <c r="D128" s="155" t="str">
        <f>IF(C128&lt;&gt;"",VLOOKUP('PAM Template'!C128,'Validation Page'!$G$7:$I$97,2,FALSE),"")</f>
        <v/>
      </c>
      <c r="E128" s="155" t="str">
        <f>IF(C128&lt;&gt;"",VLOOKUP('PAM Template'!C128,'Validation Page'!$G$7:$I$97,3,FALSE),"")</f>
        <v/>
      </c>
      <c r="F128" s="68"/>
      <c r="G128" s="155" t="str">
        <f>IF(F128&lt;&gt;"",VLOOKUP('PAM Template'!F128,'Validation Page'!$N$7:$O$31,2,FALSE),"")</f>
        <v/>
      </c>
      <c r="H128" s="67"/>
      <c r="I128" s="156" t="str">
        <f>IF(AND(F128 &lt;&gt; "",H128&lt;&gt;""),VLOOKUP(G128&amp;H128,'Validation Page'!$R$7:$W$157,2,FALSE),"")</f>
        <v/>
      </c>
      <c r="J128" s="155" t="str">
        <f>IF(AND(F128 &lt;&gt; "",H128&lt;&gt;""),VLOOKUP(G128&amp;H128,'Validation Page'!$R$7:$W$157,4,FALSE),"")</f>
        <v/>
      </c>
      <c r="K128" s="155" t="str">
        <f>IF(AND(F128 &lt;&gt; "",H128&lt;&gt;""),VLOOKUP(G128&amp;H128,'Validation Page'!$R$7:$W$157,6,FALSE),"")</f>
        <v/>
      </c>
      <c r="L128" s="186"/>
      <c r="M128" s="187" t="str">
        <f>IF(L128&lt;&gt;"",VLOOKUP(L128,'Validation Page'!$J$7:$L$275,2,FALSE),"")</f>
        <v/>
      </c>
      <c r="N128" s="187" t="str">
        <f>IF(L128&lt;&gt;"",VLOOKUP(L128,'Validation Page'!$J$7:$L$275,3,FALSE),"")</f>
        <v/>
      </c>
      <c r="O128" s="186"/>
      <c r="P128" s="67"/>
      <c r="Q128" s="67"/>
      <c r="R128" s="157"/>
      <c r="S128" s="158"/>
      <c r="T128" s="149" t="str">
        <f t="shared" si="4"/>
        <v/>
      </c>
      <c r="U128" s="158"/>
      <c r="V128" s="159"/>
      <c r="W128" s="149" t="str">
        <f t="shared" si="5"/>
        <v/>
      </c>
      <c r="X128" s="149" t="str">
        <f t="shared" si="6"/>
        <v/>
      </c>
      <c r="Y128" s="67"/>
      <c r="Z128" s="67"/>
      <c r="AA128" s="160"/>
      <c r="AB128" s="160"/>
      <c r="AC128" s="160"/>
      <c r="AD128" s="160"/>
      <c r="AE128" s="160"/>
      <c r="AF128" s="160"/>
      <c r="AG128" s="160"/>
      <c r="AH128" s="160"/>
      <c r="AI128" s="160"/>
      <c r="AJ128" s="160"/>
      <c r="AK128" s="160"/>
      <c r="AL128" s="160"/>
      <c r="AM128" s="161"/>
      <c r="AN128" s="161"/>
      <c r="AO128" s="161"/>
      <c r="AP128" s="162"/>
      <c r="AQ128" s="162"/>
      <c r="AR128" s="238" t="str">
        <f t="shared" si="7"/>
        <v/>
      </c>
      <c r="AS128" s="163"/>
    </row>
    <row r="129" spans="1:45" ht="15.75" customHeight="1" x14ac:dyDescent="0.25">
      <c r="A129" s="153"/>
      <c r="B129" s="262" t="s">
        <v>1935</v>
      </c>
      <c r="C129" s="67"/>
      <c r="D129" s="155" t="str">
        <f>IF(C129&lt;&gt;"",VLOOKUP('PAM Template'!C129,'Validation Page'!$G$7:$I$97,2,FALSE),"")</f>
        <v/>
      </c>
      <c r="E129" s="155" t="str">
        <f>IF(C129&lt;&gt;"",VLOOKUP('PAM Template'!C129,'Validation Page'!$G$7:$I$97,3,FALSE),"")</f>
        <v/>
      </c>
      <c r="F129" s="68"/>
      <c r="G129" s="155" t="str">
        <f>IF(F129&lt;&gt;"",VLOOKUP('PAM Template'!F129,'Validation Page'!$N$7:$O$31,2,FALSE),"")</f>
        <v/>
      </c>
      <c r="H129" s="67"/>
      <c r="I129" s="156" t="str">
        <f>IF(AND(F129 &lt;&gt; "",H129&lt;&gt;""),VLOOKUP(G129&amp;H129,'Validation Page'!$R$7:$W$157,2,FALSE),"")</f>
        <v/>
      </c>
      <c r="J129" s="155" t="str">
        <f>IF(AND(F129 &lt;&gt; "",H129&lt;&gt;""),VLOOKUP(G129&amp;H129,'Validation Page'!$R$7:$W$157,4,FALSE),"")</f>
        <v/>
      </c>
      <c r="K129" s="155" t="str">
        <f>IF(AND(F129 &lt;&gt; "",H129&lt;&gt;""),VLOOKUP(G129&amp;H129,'Validation Page'!$R$7:$W$157,6,FALSE),"")</f>
        <v/>
      </c>
      <c r="L129" s="186"/>
      <c r="M129" s="187" t="str">
        <f>IF(L129&lt;&gt;"",VLOOKUP(L129,'Validation Page'!$J$7:$L$275,2,FALSE),"")</f>
        <v/>
      </c>
      <c r="N129" s="187" t="str">
        <f>IF(L129&lt;&gt;"",VLOOKUP(L129,'Validation Page'!$J$7:$L$275,3,FALSE),"")</f>
        <v/>
      </c>
      <c r="O129" s="186"/>
      <c r="P129" s="67"/>
      <c r="Q129" s="67"/>
      <c r="R129" s="157"/>
      <c r="S129" s="158"/>
      <c r="T129" s="149" t="str">
        <f t="shared" si="4"/>
        <v/>
      </c>
      <c r="U129" s="158"/>
      <c r="V129" s="159"/>
      <c r="W129" s="149" t="str">
        <f t="shared" si="5"/>
        <v/>
      </c>
      <c r="X129" s="149" t="str">
        <f t="shared" si="6"/>
        <v/>
      </c>
      <c r="Y129" s="67"/>
      <c r="Z129" s="67"/>
      <c r="AA129" s="160"/>
      <c r="AB129" s="160"/>
      <c r="AC129" s="160"/>
      <c r="AD129" s="160"/>
      <c r="AE129" s="160"/>
      <c r="AF129" s="160"/>
      <c r="AG129" s="160"/>
      <c r="AH129" s="160"/>
      <c r="AI129" s="160"/>
      <c r="AJ129" s="160"/>
      <c r="AK129" s="160"/>
      <c r="AL129" s="160"/>
      <c r="AM129" s="161"/>
      <c r="AN129" s="161"/>
      <c r="AO129" s="161"/>
      <c r="AP129" s="162"/>
      <c r="AQ129" s="162"/>
      <c r="AR129" s="238" t="str">
        <f t="shared" si="7"/>
        <v/>
      </c>
      <c r="AS129" s="163"/>
    </row>
    <row r="130" spans="1:45" x14ac:dyDescent="0.25">
      <c r="A130" s="153"/>
      <c r="B130" s="262" t="s">
        <v>1935</v>
      </c>
      <c r="C130" s="67"/>
      <c r="D130" s="155" t="str">
        <f>IF(C130&lt;&gt;"",VLOOKUP('PAM Template'!C130,'Validation Page'!$G$7:$I$97,2,FALSE),"")</f>
        <v/>
      </c>
      <c r="E130" s="155" t="str">
        <f>IF(C130&lt;&gt;"",VLOOKUP('PAM Template'!C130,'Validation Page'!$G$7:$I$97,3,FALSE),"")</f>
        <v/>
      </c>
      <c r="F130" s="68"/>
      <c r="G130" s="155" t="str">
        <f>IF(F130&lt;&gt;"",VLOOKUP('PAM Template'!F130,'Validation Page'!$N$7:$O$31,2,FALSE),"")</f>
        <v/>
      </c>
      <c r="H130" s="67"/>
      <c r="I130" s="156" t="str">
        <f>IF(AND(F130 &lt;&gt; "",H130&lt;&gt;""),VLOOKUP(G130&amp;H130,'Validation Page'!$R$7:$W$157,2,FALSE),"")</f>
        <v/>
      </c>
      <c r="J130" s="155" t="str">
        <f>IF(AND(F130 &lt;&gt; "",H130&lt;&gt;""),VLOOKUP(G130&amp;H130,'Validation Page'!$R$7:$W$157,4,FALSE),"")</f>
        <v/>
      </c>
      <c r="K130" s="155" t="str">
        <f>IF(AND(F130 &lt;&gt; "",H130&lt;&gt;""),VLOOKUP(G130&amp;H130,'Validation Page'!$R$7:$W$157,6,FALSE),"")</f>
        <v/>
      </c>
      <c r="L130" s="186"/>
      <c r="M130" s="187" t="str">
        <f>IF(L130&lt;&gt;"",VLOOKUP(L130,'Validation Page'!$J$7:$L$275,2,FALSE),"")</f>
        <v/>
      </c>
      <c r="N130" s="187" t="str">
        <f>IF(L130&lt;&gt;"",VLOOKUP(L130,'Validation Page'!$J$7:$L$275,3,FALSE),"")</f>
        <v/>
      </c>
      <c r="O130" s="186"/>
      <c r="P130" s="67"/>
      <c r="Q130" s="67"/>
      <c r="R130" s="157"/>
      <c r="S130" s="158"/>
      <c r="T130" s="149" t="str">
        <f t="shared" si="4"/>
        <v/>
      </c>
      <c r="U130" s="158"/>
      <c r="V130" s="159"/>
      <c r="W130" s="149" t="str">
        <f t="shared" si="5"/>
        <v/>
      </c>
      <c r="X130" s="149" t="str">
        <f t="shared" si="6"/>
        <v/>
      </c>
      <c r="Y130" s="67"/>
      <c r="Z130" s="67"/>
      <c r="AA130" s="160"/>
      <c r="AB130" s="160"/>
      <c r="AC130" s="160"/>
      <c r="AD130" s="160"/>
      <c r="AE130" s="160"/>
      <c r="AF130" s="160"/>
      <c r="AG130" s="160"/>
      <c r="AH130" s="160"/>
      <c r="AI130" s="160"/>
      <c r="AJ130" s="160"/>
      <c r="AK130" s="160"/>
      <c r="AL130" s="160"/>
      <c r="AM130" s="161"/>
      <c r="AN130" s="161"/>
      <c r="AO130" s="161"/>
      <c r="AP130" s="162"/>
      <c r="AQ130" s="162"/>
      <c r="AR130" s="238" t="str">
        <f t="shared" si="7"/>
        <v/>
      </c>
      <c r="AS130" s="163"/>
    </row>
    <row r="131" spans="1:45" x14ac:dyDescent="0.25">
      <c r="A131" s="153"/>
      <c r="B131" s="262" t="s">
        <v>1935</v>
      </c>
      <c r="C131" s="67"/>
      <c r="D131" s="155" t="str">
        <f>IF(C131&lt;&gt;"",VLOOKUP('PAM Template'!C131,'Validation Page'!$G$7:$I$97,2,FALSE),"")</f>
        <v/>
      </c>
      <c r="E131" s="155" t="str">
        <f>IF(C131&lt;&gt;"",VLOOKUP('PAM Template'!C131,'Validation Page'!$G$7:$I$97,3,FALSE),"")</f>
        <v/>
      </c>
      <c r="F131" s="68"/>
      <c r="G131" s="155" t="str">
        <f>IF(F131&lt;&gt;"",VLOOKUP('PAM Template'!F131,'Validation Page'!$N$7:$O$31,2,FALSE),"")</f>
        <v/>
      </c>
      <c r="H131" s="67"/>
      <c r="I131" s="156" t="str">
        <f>IF(AND(F131 &lt;&gt; "",H131&lt;&gt;""),VLOOKUP(G131&amp;H131,'Validation Page'!$R$7:$W$157,2,FALSE),"")</f>
        <v/>
      </c>
      <c r="J131" s="155" t="str">
        <f>IF(AND(F131 &lt;&gt; "",H131&lt;&gt;""),VLOOKUP(G131&amp;H131,'Validation Page'!$R$7:$W$157,4,FALSE),"")</f>
        <v/>
      </c>
      <c r="K131" s="155" t="str">
        <f>IF(AND(F131 &lt;&gt; "",H131&lt;&gt;""),VLOOKUP(G131&amp;H131,'Validation Page'!$R$7:$W$157,6,FALSE),"")</f>
        <v/>
      </c>
      <c r="L131" s="186"/>
      <c r="M131" s="187" t="str">
        <f>IF(L131&lt;&gt;"",VLOOKUP(L131,'Validation Page'!$J$7:$L$275,2,FALSE),"")</f>
        <v/>
      </c>
      <c r="N131" s="187" t="str">
        <f>IF(L131&lt;&gt;"",VLOOKUP(L131,'Validation Page'!$J$7:$L$275,3,FALSE),"")</f>
        <v/>
      </c>
      <c r="O131" s="186"/>
      <c r="P131" s="67"/>
      <c r="Q131" s="67"/>
      <c r="R131" s="157"/>
      <c r="S131" s="158"/>
      <c r="T131" s="149" t="str">
        <f t="shared" si="4"/>
        <v/>
      </c>
      <c r="U131" s="158"/>
      <c r="V131" s="159"/>
      <c r="W131" s="149" t="str">
        <f t="shared" si="5"/>
        <v/>
      </c>
      <c r="X131" s="149" t="str">
        <f t="shared" si="6"/>
        <v/>
      </c>
      <c r="Y131" s="67"/>
      <c r="Z131" s="67"/>
      <c r="AA131" s="160"/>
      <c r="AB131" s="160"/>
      <c r="AC131" s="160"/>
      <c r="AD131" s="160"/>
      <c r="AE131" s="160"/>
      <c r="AF131" s="160"/>
      <c r="AG131" s="160"/>
      <c r="AH131" s="160"/>
      <c r="AI131" s="160"/>
      <c r="AJ131" s="160"/>
      <c r="AK131" s="160"/>
      <c r="AL131" s="160"/>
      <c r="AM131" s="161"/>
      <c r="AN131" s="161"/>
      <c r="AO131" s="161"/>
      <c r="AP131" s="162"/>
      <c r="AQ131" s="162"/>
      <c r="AR131" s="238" t="str">
        <f t="shared" si="7"/>
        <v/>
      </c>
      <c r="AS131" s="163"/>
    </row>
    <row r="132" spans="1:45" x14ac:dyDescent="0.25">
      <c r="A132" s="153"/>
      <c r="B132" s="262" t="s">
        <v>1935</v>
      </c>
      <c r="C132" s="67"/>
      <c r="D132" s="155" t="str">
        <f>IF(C132&lt;&gt;"",VLOOKUP('PAM Template'!C132,'Validation Page'!$G$7:$I$97,2,FALSE),"")</f>
        <v/>
      </c>
      <c r="E132" s="155" t="str">
        <f>IF(C132&lt;&gt;"",VLOOKUP('PAM Template'!C132,'Validation Page'!$G$7:$I$97,3,FALSE),"")</f>
        <v/>
      </c>
      <c r="F132" s="68"/>
      <c r="G132" s="155" t="str">
        <f>IF(F132&lt;&gt;"",VLOOKUP('PAM Template'!F132,'Validation Page'!$N$7:$O$31,2,FALSE),"")</f>
        <v/>
      </c>
      <c r="H132" s="67"/>
      <c r="I132" s="156" t="str">
        <f>IF(AND(F132 &lt;&gt; "",H132&lt;&gt;""),VLOOKUP(G132&amp;H132,'Validation Page'!$R$7:$W$157,2,FALSE),"")</f>
        <v/>
      </c>
      <c r="J132" s="155" t="str">
        <f>IF(AND(F132 &lt;&gt; "",H132&lt;&gt;""),VLOOKUP(G132&amp;H132,'Validation Page'!$R$7:$W$157,4,FALSE),"")</f>
        <v/>
      </c>
      <c r="K132" s="155" t="str">
        <f>IF(AND(F132 &lt;&gt; "",H132&lt;&gt;""),VLOOKUP(G132&amp;H132,'Validation Page'!$R$7:$W$157,6,FALSE),"")</f>
        <v/>
      </c>
      <c r="L132" s="186"/>
      <c r="M132" s="187" t="str">
        <f>IF(L132&lt;&gt;"",VLOOKUP(L132,'Validation Page'!$J$7:$L$275,2,FALSE),"")</f>
        <v/>
      </c>
      <c r="N132" s="187" t="str">
        <f>IF(L132&lt;&gt;"",VLOOKUP(L132,'Validation Page'!$J$7:$L$275,3,FALSE),"")</f>
        <v/>
      </c>
      <c r="O132" s="186"/>
      <c r="P132" s="67"/>
      <c r="Q132" s="67"/>
      <c r="R132" s="157"/>
      <c r="S132" s="158"/>
      <c r="T132" s="149" t="str">
        <f t="shared" si="4"/>
        <v/>
      </c>
      <c r="U132" s="158"/>
      <c r="V132" s="159"/>
      <c r="W132" s="149" t="str">
        <f t="shared" si="5"/>
        <v/>
      </c>
      <c r="X132" s="149" t="str">
        <f t="shared" si="6"/>
        <v/>
      </c>
      <c r="Y132" s="67"/>
      <c r="Z132" s="67"/>
      <c r="AA132" s="160"/>
      <c r="AB132" s="160"/>
      <c r="AC132" s="160"/>
      <c r="AD132" s="160"/>
      <c r="AE132" s="160"/>
      <c r="AF132" s="160"/>
      <c r="AG132" s="160"/>
      <c r="AH132" s="160"/>
      <c r="AI132" s="160"/>
      <c r="AJ132" s="160"/>
      <c r="AK132" s="160"/>
      <c r="AL132" s="160"/>
      <c r="AM132" s="161"/>
      <c r="AN132" s="161"/>
      <c r="AO132" s="161"/>
      <c r="AP132" s="162"/>
      <c r="AQ132" s="162"/>
      <c r="AR132" s="238" t="str">
        <f t="shared" si="7"/>
        <v/>
      </c>
      <c r="AS132" s="163"/>
    </row>
    <row r="133" spans="1:45" x14ac:dyDescent="0.25">
      <c r="A133" s="153"/>
      <c r="B133" s="262" t="s">
        <v>1935</v>
      </c>
      <c r="C133" s="67"/>
      <c r="D133" s="155" t="str">
        <f>IF(C133&lt;&gt;"",VLOOKUP('PAM Template'!C133,'Validation Page'!$G$7:$I$97,2,FALSE),"")</f>
        <v/>
      </c>
      <c r="E133" s="155" t="str">
        <f>IF(C133&lt;&gt;"",VLOOKUP('PAM Template'!C133,'Validation Page'!$G$7:$I$97,3,FALSE),"")</f>
        <v/>
      </c>
      <c r="F133" s="68"/>
      <c r="G133" s="155" t="str">
        <f>IF(F133&lt;&gt;"",VLOOKUP('PAM Template'!F133,'Validation Page'!$N$7:$O$31,2,FALSE),"")</f>
        <v/>
      </c>
      <c r="H133" s="67"/>
      <c r="I133" s="156" t="str">
        <f>IF(AND(F133 &lt;&gt; "",H133&lt;&gt;""),VLOOKUP(G133&amp;H133,'Validation Page'!$R$7:$W$157,2,FALSE),"")</f>
        <v/>
      </c>
      <c r="J133" s="155" t="str">
        <f>IF(AND(F133 &lt;&gt; "",H133&lt;&gt;""),VLOOKUP(G133&amp;H133,'Validation Page'!$R$7:$W$157,4,FALSE),"")</f>
        <v/>
      </c>
      <c r="K133" s="155" t="str">
        <f>IF(AND(F133 &lt;&gt; "",H133&lt;&gt;""),VLOOKUP(G133&amp;H133,'Validation Page'!$R$7:$W$157,6,FALSE),"")</f>
        <v/>
      </c>
      <c r="L133" s="186"/>
      <c r="M133" s="187" t="str">
        <f>IF(L133&lt;&gt;"",VLOOKUP(L133,'Validation Page'!$J$7:$L$275,2,FALSE),"")</f>
        <v/>
      </c>
      <c r="N133" s="187" t="str">
        <f>IF(L133&lt;&gt;"",VLOOKUP(L133,'Validation Page'!$J$7:$L$275,3,FALSE),"")</f>
        <v/>
      </c>
      <c r="O133" s="186"/>
      <c r="P133" s="67"/>
      <c r="Q133" s="67"/>
      <c r="R133" s="157"/>
      <c r="S133" s="158"/>
      <c r="T133" s="149" t="str">
        <f t="shared" si="4"/>
        <v/>
      </c>
      <c r="U133" s="158"/>
      <c r="V133" s="159"/>
      <c r="W133" s="149" t="str">
        <f t="shared" si="5"/>
        <v/>
      </c>
      <c r="X133" s="149" t="str">
        <f t="shared" si="6"/>
        <v/>
      </c>
      <c r="Y133" s="67"/>
      <c r="Z133" s="67"/>
      <c r="AA133" s="160"/>
      <c r="AB133" s="160"/>
      <c r="AC133" s="160"/>
      <c r="AD133" s="160"/>
      <c r="AE133" s="160"/>
      <c r="AF133" s="160"/>
      <c r="AG133" s="160"/>
      <c r="AH133" s="160"/>
      <c r="AI133" s="160"/>
      <c r="AJ133" s="160"/>
      <c r="AK133" s="160"/>
      <c r="AL133" s="160"/>
      <c r="AM133" s="161"/>
      <c r="AN133" s="161"/>
      <c r="AO133" s="161"/>
      <c r="AP133" s="162"/>
      <c r="AQ133" s="162"/>
      <c r="AR133" s="238" t="str">
        <f t="shared" si="7"/>
        <v/>
      </c>
      <c r="AS133" s="163"/>
    </row>
    <row r="134" spans="1:45" x14ac:dyDescent="0.25">
      <c r="A134" s="153"/>
      <c r="B134" s="262" t="s">
        <v>1935</v>
      </c>
      <c r="C134" s="67"/>
      <c r="D134" s="155" t="str">
        <f>IF(C134&lt;&gt;"",VLOOKUP('PAM Template'!C134,'Validation Page'!$G$7:$I$97,2,FALSE),"")</f>
        <v/>
      </c>
      <c r="E134" s="155" t="str">
        <f>IF(C134&lt;&gt;"",VLOOKUP('PAM Template'!C134,'Validation Page'!$G$7:$I$97,3,FALSE),"")</f>
        <v/>
      </c>
      <c r="F134" s="68"/>
      <c r="G134" s="155" t="str">
        <f>IF(F134&lt;&gt;"",VLOOKUP('PAM Template'!F134,'Validation Page'!$N$7:$O$31,2,FALSE),"")</f>
        <v/>
      </c>
      <c r="H134" s="67"/>
      <c r="I134" s="156" t="str">
        <f>IF(AND(F134 &lt;&gt; "",H134&lt;&gt;""),VLOOKUP(G134&amp;H134,'Validation Page'!$R$7:$W$157,2,FALSE),"")</f>
        <v/>
      </c>
      <c r="J134" s="155" t="str">
        <f>IF(AND(F134 &lt;&gt; "",H134&lt;&gt;""),VLOOKUP(G134&amp;H134,'Validation Page'!$R$7:$W$157,4,FALSE),"")</f>
        <v/>
      </c>
      <c r="K134" s="155" t="str">
        <f>IF(AND(F134 &lt;&gt; "",H134&lt;&gt;""),VLOOKUP(G134&amp;H134,'Validation Page'!$R$7:$W$157,6,FALSE),"")</f>
        <v/>
      </c>
      <c r="L134" s="186"/>
      <c r="M134" s="187" t="str">
        <f>IF(L134&lt;&gt;"",VLOOKUP(L134,'Validation Page'!$J$7:$L$275,2,FALSE),"")</f>
        <v/>
      </c>
      <c r="N134" s="187" t="str">
        <f>IF(L134&lt;&gt;"",VLOOKUP(L134,'Validation Page'!$J$7:$L$275,3,FALSE),"")</f>
        <v/>
      </c>
      <c r="O134" s="186"/>
      <c r="P134" s="67"/>
      <c r="Q134" s="67"/>
      <c r="R134" s="157"/>
      <c r="S134" s="158"/>
      <c r="T134" s="149" t="str">
        <f t="shared" si="4"/>
        <v/>
      </c>
      <c r="U134" s="158"/>
      <c r="V134" s="159"/>
      <c r="W134" s="149" t="str">
        <f t="shared" si="5"/>
        <v/>
      </c>
      <c r="X134" s="149" t="str">
        <f t="shared" si="6"/>
        <v/>
      </c>
      <c r="Y134" s="67"/>
      <c r="Z134" s="67"/>
      <c r="AA134" s="160"/>
      <c r="AB134" s="160"/>
      <c r="AC134" s="160"/>
      <c r="AD134" s="160"/>
      <c r="AE134" s="160"/>
      <c r="AF134" s="160"/>
      <c r="AG134" s="160"/>
      <c r="AH134" s="160"/>
      <c r="AI134" s="160"/>
      <c r="AJ134" s="160"/>
      <c r="AK134" s="160"/>
      <c r="AL134" s="160"/>
      <c r="AM134" s="161"/>
      <c r="AN134" s="161"/>
      <c r="AO134" s="161"/>
      <c r="AP134" s="162"/>
      <c r="AQ134" s="162"/>
      <c r="AR134" s="238" t="str">
        <f t="shared" si="7"/>
        <v/>
      </c>
      <c r="AS134" s="163"/>
    </row>
    <row r="135" spans="1:45" x14ac:dyDescent="0.25">
      <c r="A135" s="153"/>
      <c r="B135" s="262" t="s">
        <v>1935</v>
      </c>
      <c r="C135" s="67"/>
      <c r="D135" s="155" t="str">
        <f>IF(C135&lt;&gt;"",VLOOKUP('PAM Template'!C135,'Validation Page'!$G$7:$I$97,2,FALSE),"")</f>
        <v/>
      </c>
      <c r="E135" s="155" t="str">
        <f>IF(C135&lt;&gt;"",VLOOKUP('PAM Template'!C135,'Validation Page'!$G$7:$I$97,3,FALSE),"")</f>
        <v/>
      </c>
      <c r="F135" s="68"/>
      <c r="G135" s="155" t="str">
        <f>IF(F135&lt;&gt;"",VLOOKUP('PAM Template'!F135,'Validation Page'!$N$7:$O$31,2,FALSE),"")</f>
        <v/>
      </c>
      <c r="H135" s="67"/>
      <c r="I135" s="156" t="str">
        <f>IF(AND(F135 &lt;&gt; "",H135&lt;&gt;""),VLOOKUP(G135&amp;H135,'Validation Page'!$R$7:$W$157,2,FALSE),"")</f>
        <v/>
      </c>
      <c r="J135" s="155" t="str">
        <f>IF(AND(F135 &lt;&gt; "",H135&lt;&gt;""),VLOOKUP(G135&amp;H135,'Validation Page'!$R$7:$W$157,4,FALSE),"")</f>
        <v/>
      </c>
      <c r="K135" s="155" t="str">
        <f>IF(AND(F135 &lt;&gt; "",H135&lt;&gt;""),VLOOKUP(G135&amp;H135,'Validation Page'!$R$7:$W$157,6,FALSE),"")</f>
        <v/>
      </c>
      <c r="L135" s="186"/>
      <c r="M135" s="187" t="str">
        <f>IF(L135&lt;&gt;"",VLOOKUP(L135,'Validation Page'!$J$7:$L$275,2,FALSE),"")</f>
        <v/>
      </c>
      <c r="N135" s="187" t="str">
        <f>IF(L135&lt;&gt;"",VLOOKUP(L135,'Validation Page'!$J$7:$L$275,3,FALSE),"")</f>
        <v/>
      </c>
      <c r="O135" s="186"/>
      <c r="P135" s="67"/>
      <c r="Q135" s="67"/>
      <c r="R135" s="157"/>
      <c r="S135" s="158"/>
      <c r="T135" s="149" t="str">
        <f t="shared" si="4"/>
        <v/>
      </c>
      <c r="U135" s="158"/>
      <c r="V135" s="159"/>
      <c r="W135" s="149" t="str">
        <f t="shared" si="5"/>
        <v/>
      </c>
      <c r="X135" s="149" t="str">
        <f t="shared" si="6"/>
        <v/>
      </c>
      <c r="Y135" s="67"/>
      <c r="Z135" s="67"/>
      <c r="AA135" s="160"/>
      <c r="AB135" s="160"/>
      <c r="AC135" s="160"/>
      <c r="AD135" s="160"/>
      <c r="AE135" s="160"/>
      <c r="AF135" s="160"/>
      <c r="AG135" s="160"/>
      <c r="AH135" s="160"/>
      <c r="AI135" s="160"/>
      <c r="AJ135" s="160"/>
      <c r="AK135" s="160"/>
      <c r="AL135" s="160"/>
      <c r="AM135" s="161"/>
      <c r="AN135" s="161"/>
      <c r="AO135" s="161"/>
      <c r="AP135" s="162"/>
      <c r="AQ135" s="162"/>
      <c r="AR135" s="238" t="str">
        <f t="shared" si="7"/>
        <v/>
      </c>
      <c r="AS135" s="163"/>
    </row>
    <row r="136" spans="1:45" x14ac:dyDescent="0.25">
      <c r="A136" s="153"/>
      <c r="B136" s="262" t="s">
        <v>1935</v>
      </c>
      <c r="C136" s="67"/>
      <c r="D136" s="155" t="str">
        <f>IF(C136&lt;&gt;"",VLOOKUP('PAM Template'!C136,'Validation Page'!$G$7:$I$97,2,FALSE),"")</f>
        <v/>
      </c>
      <c r="E136" s="155" t="str">
        <f>IF(C136&lt;&gt;"",VLOOKUP('PAM Template'!C136,'Validation Page'!$G$7:$I$97,3,FALSE),"")</f>
        <v/>
      </c>
      <c r="F136" s="68"/>
      <c r="G136" s="155" t="str">
        <f>IF(F136&lt;&gt;"",VLOOKUP('PAM Template'!F136,'Validation Page'!$N$7:$O$31,2,FALSE),"")</f>
        <v/>
      </c>
      <c r="H136" s="67"/>
      <c r="I136" s="156" t="str">
        <f>IF(AND(F136 &lt;&gt; "",H136&lt;&gt;""),VLOOKUP(G136&amp;H136,'Validation Page'!$R$7:$W$157,2,FALSE),"")</f>
        <v/>
      </c>
      <c r="J136" s="155" t="str">
        <f>IF(AND(F136 &lt;&gt; "",H136&lt;&gt;""),VLOOKUP(G136&amp;H136,'Validation Page'!$R$7:$W$157,4,FALSE),"")</f>
        <v/>
      </c>
      <c r="K136" s="155" t="str">
        <f>IF(AND(F136 &lt;&gt; "",H136&lt;&gt;""),VLOOKUP(G136&amp;H136,'Validation Page'!$R$7:$W$157,6,FALSE),"")</f>
        <v/>
      </c>
      <c r="L136" s="186"/>
      <c r="M136" s="187" t="str">
        <f>IF(L136&lt;&gt;"",VLOOKUP(L136,'Validation Page'!$J$7:$L$275,2,FALSE),"")</f>
        <v/>
      </c>
      <c r="N136" s="187" t="str">
        <f>IF(L136&lt;&gt;"",VLOOKUP(L136,'Validation Page'!$J$7:$L$275,3,FALSE),"")</f>
        <v/>
      </c>
      <c r="O136" s="186"/>
      <c r="P136" s="67"/>
      <c r="Q136" s="67"/>
      <c r="R136" s="157"/>
      <c r="S136" s="158"/>
      <c r="T136" s="149" t="str">
        <f t="shared" ref="T136:T199" si="8">IF(AND(R136&lt;&gt;"",S136&lt;&gt;""),R136*S136,"")</f>
        <v/>
      </c>
      <c r="U136" s="158"/>
      <c r="V136" s="159"/>
      <c r="W136" s="149" t="str">
        <f t="shared" ref="W136:W199" si="9">IF(T136&lt;&gt;"",IF(V136&lt;&gt;"",T136*V136,0),"")</f>
        <v/>
      </c>
      <c r="X136" s="149" t="str">
        <f t="shared" ref="X136:X199" si="10">IF(T136&lt;&gt;"",T136+U136+W136,"")</f>
        <v/>
      </c>
      <c r="Y136" s="67"/>
      <c r="Z136" s="67"/>
      <c r="AA136" s="160"/>
      <c r="AB136" s="160"/>
      <c r="AC136" s="160"/>
      <c r="AD136" s="160"/>
      <c r="AE136" s="160"/>
      <c r="AF136" s="160"/>
      <c r="AG136" s="160"/>
      <c r="AH136" s="160"/>
      <c r="AI136" s="160"/>
      <c r="AJ136" s="160"/>
      <c r="AK136" s="160"/>
      <c r="AL136" s="160"/>
      <c r="AM136" s="161"/>
      <c r="AN136" s="161"/>
      <c r="AO136" s="161"/>
      <c r="AP136" s="162"/>
      <c r="AQ136" s="162"/>
      <c r="AR136" s="238" t="str">
        <f t="shared" ref="AR136:AR199" si="11">IF(AND(AQ136&lt;&gt;"",AP136&lt;&gt;""),AQ136-AP136,"")</f>
        <v/>
      </c>
      <c r="AS136" s="163"/>
    </row>
    <row r="137" spans="1:45" x14ac:dyDescent="0.25">
      <c r="A137" s="153"/>
      <c r="B137" s="262" t="s">
        <v>1935</v>
      </c>
      <c r="C137" s="67"/>
      <c r="D137" s="155" t="str">
        <f>IF(C137&lt;&gt;"",VLOOKUP('PAM Template'!C137,'Validation Page'!$G$7:$I$97,2,FALSE),"")</f>
        <v/>
      </c>
      <c r="E137" s="155" t="str">
        <f>IF(C137&lt;&gt;"",VLOOKUP('PAM Template'!C137,'Validation Page'!$G$7:$I$97,3,FALSE),"")</f>
        <v/>
      </c>
      <c r="F137" s="68"/>
      <c r="G137" s="155" t="str">
        <f>IF(F137&lt;&gt;"",VLOOKUP('PAM Template'!F137,'Validation Page'!$N$7:$O$31,2,FALSE),"")</f>
        <v/>
      </c>
      <c r="H137" s="67"/>
      <c r="I137" s="156" t="str">
        <f>IF(AND(F137 &lt;&gt; "",H137&lt;&gt;""),VLOOKUP(G137&amp;H137,'Validation Page'!$R$7:$W$157,2,FALSE),"")</f>
        <v/>
      </c>
      <c r="J137" s="155" t="str">
        <f>IF(AND(F137 &lt;&gt; "",H137&lt;&gt;""),VLOOKUP(G137&amp;H137,'Validation Page'!$R$7:$W$157,4,FALSE),"")</f>
        <v/>
      </c>
      <c r="K137" s="155" t="str">
        <f>IF(AND(F137 &lt;&gt; "",H137&lt;&gt;""),VLOOKUP(G137&amp;H137,'Validation Page'!$R$7:$W$157,6,FALSE),"")</f>
        <v/>
      </c>
      <c r="L137" s="186"/>
      <c r="M137" s="187" t="str">
        <f>IF(L137&lt;&gt;"",VLOOKUP(L137,'Validation Page'!$J$7:$L$275,2,FALSE),"")</f>
        <v/>
      </c>
      <c r="N137" s="187" t="str">
        <f>IF(L137&lt;&gt;"",VLOOKUP(L137,'Validation Page'!$J$7:$L$275,3,FALSE),"")</f>
        <v/>
      </c>
      <c r="O137" s="186"/>
      <c r="P137" s="67"/>
      <c r="Q137" s="67"/>
      <c r="R137" s="157"/>
      <c r="S137" s="158"/>
      <c r="T137" s="149" t="str">
        <f t="shared" si="8"/>
        <v/>
      </c>
      <c r="U137" s="158"/>
      <c r="V137" s="159"/>
      <c r="W137" s="149" t="str">
        <f t="shared" si="9"/>
        <v/>
      </c>
      <c r="X137" s="149" t="str">
        <f t="shared" si="10"/>
        <v/>
      </c>
      <c r="Y137" s="67"/>
      <c r="Z137" s="67"/>
      <c r="AA137" s="160"/>
      <c r="AB137" s="160"/>
      <c r="AC137" s="160"/>
      <c r="AD137" s="160"/>
      <c r="AE137" s="160"/>
      <c r="AF137" s="160"/>
      <c r="AG137" s="160"/>
      <c r="AH137" s="160"/>
      <c r="AI137" s="160"/>
      <c r="AJ137" s="160"/>
      <c r="AK137" s="160"/>
      <c r="AL137" s="160"/>
      <c r="AM137" s="161"/>
      <c r="AN137" s="161"/>
      <c r="AO137" s="161"/>
      <c r="AP137" s="162"/>
      <c r="AQ137" s="162"/>
      <c r="AR137" s="238" t="str">
        <f t="shared" si="11"/>
        <v/>
      </c>
      <c r="AS137" s="163"/>
    </row>
    <row r="138" spans="1:45" x14ac:dyDescent="0.25">
      <c r="A138" s="153"/>
      <c r="B138" s="262" t="s">
        <v>1935</v>
      </c>
      <c r="C138" s="67"/>
      <c r="D138" s="155" t="str">
        <f>IF(C138&lt;&gt;"",VLOOKUP('PAM Template'!C138,'Validation Page'!$G$7:$I$97,2,FALSE),"")</f>
        <v/>
      </c>
      <c r="E138" s="155" t="str">
        <f>IF(C138&lt;&gt;"",VLOOKUP('PAM Template'!C138,'Validation Page'!$G$7:$I$97,3,FALSE),"")</f>
        <v/>
      </c>
      <c r="F138" s="68"/>
      <c r="G138" s="155" t="str">
        <f>IF(F138&lt;&gt;"",VLOOKUP('PAM Template'!F138,'Validation Page'!$N$7:$O$31,2,FALSE),"")</f>
        <v/>
      </c>
      <c r="H138" s="67"/>
      <c r="I138" s="156" t="str">
        <f>IF(AND(F138 &lt;&gt; "",H138&lt;&gt;""),VLOOKUP(G138&amp;H138,'Validation Page'!$R$7:$W$157,2,FALSE),"")</f>
        <v/>
      </c>
      <c r="J138" s="155" t="str">
        <f>IF(AND(F138 &lt;&gt; "",H138&lt;&gt;""),VLOOKUP(G138&amp;H138,'Validation Page'!$R$7:$W$157,4,FALSE),"")</f>
        <v/>
      </c>
      <c r="K138" s="155" t="str">
        <f>IF(AND(F138 &lt;&gt; "",H138&lt;&gt;""),VLOOKUP(G138&amp;H138,'Validation Page'!$R$7:$W$157,6,FALSE),"")</f>
        <v/>
      </c>
      <c r="L138" s="186"/>
      <c r="M138" s="187" t="str">
        <f>IF(L138&lt;&gt;"",VLOOKUP(L138,'Validation Page'!$J$7:$L$275,2,FALSE),"")</f>
        <v/>
      </c>
      <c r="N138" s="187" t="str">
        <f>IF(L138&lt;&gt;"",VLOOKUP(L138,'Validation Page'!$J$7:$L$275,3,FALSE),"")</f>
        <v/>
      </c>
      <c r="O138" s="186"/>
      <c r="P138" s="67"/>
      <c r="Q138" s="67"/>
      <c r="R138" s="157"/>
      <c r="S138" s="158"/>
      <c r="T138" s="149" t="str">
        <f t="shared" si="8"/>
        <v/>
      </c>
      <c r="U138" s="158"/>
      <c r="V138" s="159"/>
      <c r="W138" s="149" t="str">
        <f t="shared" si="9"/>
        <v/>
      </c>
      <c r="X138" s="149" t="str">
        <f t="shared" si="10"/>
        <v/>
      </c>
      <c r="Y138" s="67"/>
      <c r="Z138" s="67"/>
      <c r="AA138" s="160"/>
      <c r="AB138" s="160"/>
      <c r="AC138" s="160"/>
      <c r="AD138" s="160"/>
      <c r="AE138" s="160"/>
      <c r="AF138" s="160"/>
      <c r="AG138" s="160"/>
      <c r="AH138" s="160"/>
      <c r="AI138" s="160"/>
      <c r="AJ138" s="160"/>
      <c r="AK138" s="160"/>
      <c r="AL138" s="160"/>
      <c r="AM138" s="161"/>
      <c r="AN138" s="161"/>
      <c r="AO138" s="161"/>
      <c r="AP138" s="162"/>
      <c r="AQ138" s="162"/>
      <c r="AR138" s="238" t="str">
        <f t="shared" si="11"/>
        <v/>
      </c>
      <c r="AS138" s="163"/>
    </row>
    <row r="139" spans="1:45" x14ac:dyDescent="0.25">
      <c r="A139" s="153"/>
      <c r="B139" s="262" t="s">
        <v>1935</v>
      </c>
      <c r="C139" s="67"/>
      <c r="D139" s="155" t="str">
        <f>IF(C139&lt;&gt;"",VLOOKUP('PAM Template'!C139,'Validation Page'!$G$7:$I$97,2,FALSE),"")</f>
        <v/>
      </c>
      <c r="E139" s="155" t="str">
        <f>IF(C139&lt;&gt;"",VLOOKUP('PAM Template'!C139,'Validation Page'!$G$7:$I$97,3,FALSE),"")</f>
        <v/>
      </c>
      <c r="F139" s="68"/>
      <c r="G139" s="155" t="str">
        <f>IF(F139&lt;&gt;"",VLOOKUP('PAM Template'!F139,'Validation Page'!$N$7:$O$31,2,FALSE),"")</f>
        <v/>
      </c>
      <c r="H139" s="67"/>
      <c r="I139" s="156" t="str">
        <f>IF(AND(F139 &lt;&gt; "",H139&lt;&gt;""),VLOOKUP(G139&amp;H139,'Validation Page'!$R$7:$W$157,2,FALSE),"")</f>
        <v/>
      </c>
      <c r="J139" s="155" t="str">
        <f>IF(AND(F139 &lt;&gt; "",H139&lt;&gt;""),VLOOKUP(G139&amp;H139,'Validation Page'!$R$7:$W$157,4,FALSE),"")</f>
        <v/>
      </c>
      <c r="K139" s="155" t="str">
        <f>IF(AND(F139 &lt;&gt; "",H139&lt;&gt;""),VLOOKUP(G139&amp;H139,'Validation Page'!$R$7:$W$157,6,FALSE),"")</f>
        <v/>
      </c>
      <c r="L139" s="186"/>
      <c r="M139" s="187" t="str">
        <f>IF(L139&lt;&gt;"",VLOOKUP(L139,'Validation Page'!$J$7:$L$275,2,FALSE),"")</f>
        <v/>
      </c>
      <c r="N139" s="187" t="str">
        <f>IF(L139&lt;&gt;"",VLOOKUP(L139,'Validation Page'!$J$7:$L$275,3,FALSE),"")</f>
        <v/>
      </c>
      <c r="O139" s="186"/>
      <c r="P139" s="67"/>
      <c r="Q139" s="67"/>
      <c r="R139" s="157"/>
      <c r="S139" s="158"/>
      <c r="T139" s="149" t="str">
        <f t="shared" si="8"/>
        <v/>
      </c>
      <c r="U139" s="158"/>
      <c r="V139" s="159"/>
      <c r="W139" s="149" t="str">
        <f t="shared" si="9"/>
        <v/>
      </c>
      <c r="X139" s="149" t="str">
        <f t="shared" si="10"/>
        <v/>
      </c>
      <c r="Y139" s="67"/>
      <c r="Z139" s="67"/>
      <c r="AA139" s="160"/>
      <c r="AB139" s="160"/>
      <c r="AC139" s="160"/>
      <c r="AD139" s="160"/>
      <c r="AE139" s="160"/>
      <c r="AF139" s="160"/>
      <c r="AG139" s="160"/>
      <c r="AH139" s="160"/>
      <c r="AI139" s="160"/>
      <c r="AJ139" s="160"/>
      <c r="AK139" s="160"/>
      <c r="AL139" s="160"/>
      <c r="AM139" s="161"/>
      <c r="AN139" s="161"/>
      <c r="AO139" s="161"/>
      <c r="AP139" s="162"/>
      <c r="AQ139" s="162"/>
      <c r="AR139" s="238" t="str">
        <f t="shared" si="11"/>
        <v/>
      </c>
      <c r="AS139" s="163"/>
    </row>
    <row r="140" spans="1:45" x14ac:dyDescent="0.25">
      <c r="A140" s="153"/>
      <c r="B140" s="262" t="s">
        <v>1935</v>
      </c>
      <c r="C140" s="67"/>
      <c r="D140" s="155" t="str">
        <f>IF(C140&lt;&gt;"",VLOOKUP('PAM Template'!C140,'Validation Page'!$G$7:$I$97,2,FALSE),"")</f>
        <v/>
      </c>
      <c r="E140" s="155" t="str">
        <f>IF(C140&lt;&gt;"",VLOOKUP('PAM Template'!C140,'Validation Page'!$G$7:$I$97,3,FALSE),"")</f>
        <v/>
      </c>
      <c r="F140" s="68"/>
      <c r="G140" s="155" t="str">
        <f>IF(F140&lt;&gt;"",VLOOKUP('PAM Template'!F140,'Validation Page'!$N$7:$O$31,2,FALSE),"")</f>
        <v/>
      </c>
      <c r="H140" s="67"/>
      <c r="I140" s="156" t="str">
        <f>IF(AND(F140 &lt;&gt; "",H140&lt;&gt;""),VLOOKUP(G140&amp;H140,'Validation Page'!$R$7:$W$157,2,FALSE),"")</f>
        <v/>
      </c>
      <c r="J140" s="155" t="str">
        <f>IF(AND(F140 &lt;&gt; "",H140&lt;&gt;""),VLOOKUP(G140&amp;H140,'Validation Page'!$R$7:$W$157,4,FALSE),"")</f>
        <v/>
      </c>
      <c r="K140" s="155" t="str">
        <f>IF(AND(F140 &lt;&gt; "",H140&lt;&gt;""),VLOOKUP(G140&amp;H140,'Validation Page'!$R$7:$W$157,6,FALSE),"")</f>
        <v/>
      </c>
      <c r="L140" s="186"/>
      <c r="M140" s="187" t="str">
        <f>IF(L140&lt;&gt;"",VLOOKUP(L140,'Validation Page'!$J$7:$L$275,2,FALSE),"")</f>
        <v/>
      </c>
      <c r="N140" s="187" t="str">
        <f>IF(L140&lt;&gt;"",VLOOKUP(L140,'Validation Page'!$J$7:$L$275,3,FALSE),"")</f>
        <v/>
      </c>
      <c r="O140" s="186"/>
      <c r="P140" s="67"/>
      <c r="Q140" s="67"/>
      <c r="R140" s="157"/>
      <c r="S140" s="158"/>
      <c r="T140" s="149" t="str">
        <f t="shared" si="8"/>
        <v/>
      </c>
      <c r="U140" s="158"/>
      <c r="V140" s="159"/>
      <c r="W140" s="149" t="str">
        <f t="shared" si="9"/>
        <v/>
      </c>
      <c r="X140" s="149" t="str">
        <f t="shared" si="10"/>
        <v/>
      </c>
      <c r="Y140" s="67"/>
      <c r="Z140" s="67"/>
      <c r="AA140" s="160"/>
      <c r="AB140" s="160"/>
      <c r="AC140" s="160"/>
      <c r="AD140" s="160"/>
      <c r="AE140" s="160"/>
      <c r="AF140" s="160"/>
      <c r="AG140" s="160"/>
      <c r="AH140" s="160"/>
      <c r="AI140" s="160"/>
      <c r="AJ140" s="160"/>
      <c r="AK140" s="160"/>
      <c r="AL140" s="160"/>
      <c r="AM140" s="161"/>
      <c r="AN140" s="161"/>
      <c r="AO140" s="161"/>
      <c r="AP140" s="162"/>
      <c r="AQ140" s="162"/>
      <c r="AR140" s="238" t="str">
        <f t="shared" si="11"/>
        <v/>
      </c>
      <c r="AS140" s="163"/>
    </row>
    <row r="141" spans="1:45" x14ac:dyDescent="0.25">
      <c r="A141" s="153"/>
      <c r="B141" s="262" t="s">
        <v>1935</v>
      </c>
      <c r="C141" s="67"/>
      <c r="D141" s="155" t="str">
        <f>IF(C141&lt;&gt;"",VLOOKUP('PAM Template'!C141,'Validation Page'!$G$7:$I$97,2,FALSE),"")</f>
        <v/>
      </c>
      <c r="E141" s="155" t="str">
        <f>IF(C141&lt;&gt;"",VLOOKUP('PAM Template'!C141,'Validation Page'!$G$7:$I$97,3,FALSE),"")</f>
        <v/>
      </c>
      <c r="F141" s="68"/>
      <c r="G141" s="155" t="str">
        <f>IF(F141&lt;&gt;"",VLOOKUP('PAM Template'!F141,'Validation Page'!$N$7:$O$31,2,FALSE),"")</f>
        <v/>
      </c>
      <c r="H141" s="67"/>
      <c r="I141" s="156" t="str">
        <f>IF(AND(F141 &lt;&gt; "",H141&lt;&gt;""),VLOOKUP(G141&amp;H141,'Validation Page'!$R$7:$W$157,2,FALSE),"")</f>
        <v/>
      </c>
      <c r="J141" s="155" t="str">
        <f>IF(AND(F141 &lt;&gt; "",H141&lt;&gt;""),VLOOKUP(G141&amp;H141,'Validation Page'!$R$7:$W$157,4,FALSE),"")</f>
        <v/>
      </c>
      <c r="K141" s="155" t="str">
        <f>IF(AND(F141 &lt;&gt; "",H141&lt;&gt;""),VLOOKUP(G141&amp;H141,'Validation Page'!$R$7:$W$157,6,FALSE),"")</f>
        <v/>
      </c>
      <c r="L141" s="186"/>
      <c r="M141" s="187" t="str">
        <f>IF(L141&lt;&gt;"",VLOOKUP(L141,'Validation Page'!$J$7:$L$275,2,FALSE),"")</f>
        <v/>
      </c>
      <c r="N141" s="187" t="str">
        <f>IF(L141&lt;&gt;"",VLOOKUP(L141,'Validation Page'!$J$7:$L$275,3,FALSE),"")</f>
        <v/>
      </c>
      <c r="O141" s="186"/>
      <c r="P141" s="67"/>
      <c r="Q141" s="67"/>
      <c r="R141" s="157"/>
      <c r="S141" s="158"/>
      <c r="T141" s="149" t="str">
        <f t="shared" si="8"/>
        <v/>
      </c>
      <c r="U141" s="158"/>
      <c r="V141" s="159"/>
      <c r="W141" s="149" t="str">
        <f t="shared" si="9"/>
        <v/>
      </c>
      <c r="X141" s="149" t="str">
        <f t="shared" si="10"/>
        <v/>
      </c>
      <c r="Y141" s="67"/>
      <c r="Z141" s="67"/>
      <c r="AA141" s="160"/>
      <c r="AB141" s="160"/>
      <c r="AC141" s="160"/>
      <c r="AD141" s="160"/>
      <c r="AE141" s="160"/>
      <c r="AF141" s="160"/>
      <c r="AG141" s="160"/>
      <c r="AH141" s="160"/>
      <c r="AI141" s="160"/>
      <c r="AJ141" s="160"/>
      <c r="AK141" s="160"/>
      <c r="AL141" s="160"/>
      <c r="AM141" s="161"/>
      <c r="AN141" s="161"/>
      <c r="AO141" s="161"/>
      <c r="AP141" s="162"/>
      <c r="AQ141" s="162"/>
      <c r="AR141" s="238" t="str">
        <f t="shared" si="11"/>
        <v/>
      </c>
      <c r="AS141" s="163"/>
    </row>
    <row r="142" spans="1:45" x14ac:dyDescent="0.25">
      <c r="A142" s="153"/>
      <c r="B142" s="262" t="s">
        <v>1935</v>
      </c>
      <c r="C142" s="67"/>
      <c r="D142" s="155" t="str">
        <f>IF(C142&lt;&gt;"",VLOOKUP('PAM Template'!C142,'Validation Page'!$G$7:$I$97,2,FALSE),"")</f>
        <v/>
      </c>
      <c r="E142" s="155" t="str">
        <f>IF(C142&lt;&gt;"",VLOOKUP('PAM Template'!C142,'Validation Page'!$G$7:$I$97,3,FALSE),"")</f>
        <v/>
      </c>
      <c r="F142" s="68"/>
      <c r="G142" s="155" t="str">
        <f>IF(F142&lt;&gt;"",VLOOKUP('PAM Template'!F142,'Validation Page'!$N$7:$O$31,2,FALSE),"")</f>
        <v/>
      </c>
      <c r="H142" s="67"/>
      <c r="I142" s="156" t="str">
        <f>IF(AND(F142 &lt;&gt; "",H142&lt;&gt;""),VLOOKUP(G142&amp;H142,'Validation Page'!$R$7:$W$157,2,FALSE),"")</f>
        <v/>
      </c>
      <c r="J142" s="155" t="str">
        <f>IF(AND(F142 &lt;&gt; "",H142&lt;&gt;""),VLOOKUP(G142&amp;H142,'Validation Page'!$R$7:$W$157,4,FALSE),"")</f>
        <v/>
      </c>
      <c r="K142" s="155" t="str">
        <f>IF(AND(F142 &lt;&gt; "",H142&lt;&gt;""),VLOOKUP(G142&amp;H142,'Validation Page'!$R$7:$W$157,6,FALSE),"")</f>
        <v/>
      </c>
      <c r="L142" s="186"/>
      <c r="M142" s="187" t="str">
        <f>IF(L142&lt;&gt;"",VLOOKUP(L142,'Validation Page'!$J$7:$L$275,2,FALSE),"")</f>
        <v/>
      </c>
      <c r="N142" s="187" t="str">
        <f>IF(L142&lt;&gt;"",VLOOKUP(L142,'Validation Page'!$J$7:$L$275,3,FALSE),"")</f>
        <v/>
      </c>
      <c r="O142" s="186"/>
      <c r="P142" s="67"/>
      <c r="Q142" s="67"/>
      <c r="R142" s="157"/>
      <c r="S142" s="158"/>
      <c r="T142" s="149" t="str">
        <f t="shared" si="8"/>
        <v/>
      </c>
      <c r="U142" s="158"/>
      <c r="V142" s="159"/>
      <c r="W142" s="149" t="str">
        <f t="shared" si="9"/>
        <v/>
      </c>
      <c r="X142" s="149" t="str">
        <f t="shared" si="10"/>
        <v/>
      </c>
      <c r="Y142" s="67"/>
      <c r="Z142" s="67"/>
      <c r="AA142" s="160"/>
      <c r="AB142" s="160"/>
      <c r="AC142" s="160"/>
      <c r="AD142" s="160"/>
      <c r="AE142" s="160"/>
      <c r="AF142" s="160"/>
      <c r="AG142" s="160"/>
      <c r="AH142" s="160"/>
      <c r="AI142" s="160"/>
      <c r="AJ142" s="160"/>
      <c r="AK142" s="160"/>
      <c r="AL142" s="160"/>
      <c r="AM142" s="161"/>
      <c r="AN142" s="161"/>
      <c r="AO142" s="161"/>
      <c r="AP142" s="162"/>
      <c r="AQ142" s="162"/>
      <c r="AR142" s="238" t="str">
        <f t="shared" si="11"/>
        <v/>
      </c>
      <c r="AS142" s="163"/>
    </row>
    <row r="143" spans="1:45" x14ac:dyDescent="0.25">
      <c r="A143" s="153"/>
      <c r="B143" s="262" t="s">
        <v>1935</v>
      </c>
      <c r="C143" s="67"/>
      <c r="D143" s="155" t="str">
        <f>IF(C143&lt;&gt;"",VLOOKUP('PAM Template'!C143,'Validation Page'!$G$7:$I$97,2,FALSE),"")</f>
        <v/>
      </c>
      <c r="E143" s="155" t="str">
        <f>IF(C143&lt;&gt;"",VLOOKUP('PAM Template'!C143,'Validation Page'!$G$7:$I$97,3,FALSE),"")</f>
        <v/>
      </c>
      <c r="F143" s="68"/>
      <c r="G143" s="155" t="str">
        <f>IF(F143&lt;&gt;"",VLOOKUP('PAM Template'!F143,'Validation Page'!$N$7:$O$31,2,FALSE),"")</f>
        <v/>
      </c>
      <c r="H143" s="67"/>
      <c r="I143" s="156" t="str">
        <f>IF(AND(F143 &lt;&gt; "",H143&lt;&gt;""),VLOOKUP(G143&amp;H143,'Validation Page'!$R$7:$W$157,2,FALSE),"")</f>
        <v/>
      </c>
      <c r="J143" s="155" t="str">
        <f>IF(AND(F143 &lt;&gt; "",H143&lt;&gt;""),VLOOKUP(G143&amp;H143,'Validation Page'!$R$7:$W$157,4,FALSE),"")</f>
        <v/>
      </c>
      <c r="K143" s="155" t="str">
        <f>IF(AND(F143 &lt;&gt; "",H143&lt;&gt;""),VLOOKUP(G143&amp;H143,'Validation Page'!$R$7:$W$157,6,FALSE),"")</f>
        <v/>
      </c>
      <c r="L143" s="186"/>
      <c r="M143" s="187" t="str">
        <f>IF(L143&lt;&gt;"",VLOOKUP(L143,'Validation Page'!$J$7:$L$275,2,FALSE),"")</f>
        <v/>
      </c>
      <c r="N143" s="187" t="str">
        <f>IF(L143&lt;&gt;"",VLOOKUP(L143,'Validation Page'!$J$7:$L$275,3,FALSE),"")</f>
        <v/>
      </c>
      <c r="O143" s="186"/>
      <c r="P143" s="67"/>
      <c r="Q143" s="67"/>
      <c r="R143" s="157"/>
      <c r="S143" s="158"/>
      <c r="T143" s="149" t="str">
        <f t="shared" si="8"/>
        <v/>
      </c>
      <c r="U143" s="158"/>
      <c r="V143" s="159"/>
      <c r="W143" s="149" t="str">
        <f t="shared" si="9"/>
        <v/>
      </c>
      <c r="X143" s="149" t="str">
        <f t="shared" si="10"/>
        <v/>
      </c>
      <c r="Y143" s="67"/>
      <c r="Z143" s="67"/>
      <c r="AA143" s="160"/>
      <c r="AB143" s="160"/>
      <c r="AC143" s="160"/>
      <c r="AD143" s="160"/>
      <c r="AE143" s="160"/>
      <c r="AF143" s="160"/>
      <c r="AG143" s="160"/>
      <c r="AH143" s="160"/>
      <c r="AI143" s="160"/>
      <c r="AJ143" s="160"/>
      <c r="AK143" s="160"/>
      <c r="AL143" s="160"/>
      <c r="AM143" s="161"/>
      <c r="AN143" s="161"/>
      <c r="AO143" s="161"/>
      <c r="AP143" s="162"/>
      <c r="AQ143" s="162"/>
      <c r="AR143" s="238" t="str">
        <f t="shared" si="11"/>
        <v/>
      </c>
      <c r="AS143" s="163"/>
    </row>
    <row r="144" spans="1:45" x14ac:dyDescent="0.25">
      <c r="A144" s="153"/>
      <c r="B144" s="262" t="s">
        <v>1935</v>
      </c>
      <c r="C144" s="67"/>
      <c r="D144" s="155" t="str">
        <f>IF(C144&lt;&gt;"",VLOOKUP('PAM Template'!C144,'Validation Page'!$G$7:$I$97,2,FALSE),"")</f>
        <v/>
      </c>
      <c r="E144" s="155" t="str">
        <f>IF(C144&lt;&gt;"",VLOOKUP('PAM Template'!C144,'Validation Page'!$G$7:$I$97,3,FALSE),"")</f>
        <v/>
      </c>
      <c r="F144" s="68"/>
      <c r="G144" s="155" t="str">
        <f>IF(F144&lt;&gt;"",VLOOKUP('PAM Template'!F144,'Validation Page'!$N$7:$O$31,2,FALSE),"")</f>
        <v/>
      </c>
      <c r="H144" s="67"/>
      <c r="I144" s="156" t="str">
        <f>IF(AND(F144 &lt;&gt; "",H144&lt;&gt;""),VLOOKUP(G144&amp;H144,'Validation Page'!$R$7:$W$157,2,FALSE),"")</f>
        <v/>
      </c>
      <c r="J144" s="155" t="str">
        <f>IF(AND(F144 &lt;&gt; "",H144&lt;&gt;""),VLOOKUP(G144&amp;H144,'Validation Page'!$R$7:$W$157,4,FALSE),"")</f>
        <v/>
      </c>
      <c r="K144" s="155" t="str">
        <f>IF(AND(F144 &lt;&gt; "",H144&lt;&gt;""),VLOOKUP(G144&amp;H144,'Validation Page'!$R$7:$W$157,6,FALSE),"")</f>
        <v/>
      </c>
      <c r="L144" s="186"/>
      <c r="M144" s="187" t="str">
        <f>IF(L144&lt;&gt;"",VLOOKUP(L144,'Validation Page'!$J$7:$L$275,2,FALSE),"")</f>
        <v/>
      </c>
      <c r="N144" s="187" t="str">
        <f>IF(L144&lt;&gt;"",VLOOKUP(L144,'Validation Page'!$J$7:$L$275,3,FALSE),"")</f>
        <v/>
      </c>
      <c r="O144" s="186"/>
      <c r="P144" s="67"/>
      <c r="Q144" s="67"/>
      <c r="R144" s="157"/>
      <c r="S144" s="158"/>
      <c r="T144" s="149" t="str">
        <f t="shared" si="8"/>
        <v/>
      </c>
      <c r="U144" s="158"/>
      <c r="V144" s="159"/>
      <c r="W144" s="149" t="str">
        <f t="shared" si="9"/>
        <v/>
      </c>
      <c r="X144" s="149" t="str">
        <f t="shared" si="10"/>
        <v/>
      </c>
      <c r="Y144" s="67"/>
      <c r="Z144" s="67"/>
      <c r="AA144" s="160"/>
      <c r="AB144" s="160"/>
      <c r="AC144" s="160"/>
      <c r="AD144" s="160"/>
      <c r="AE144" s="160"/>
      <c r="AF144" s="160"/>
      <c r="AG144" s="160"/>
      <c r="AH144" s="160"/>
      <c r="AI144" s="160"/>
      <c r="AJ144" s="160"/>
      <c r="AK144" s="160"/>
      <c r="AL144" s="160"/>
      <c r="AM144" s="161"/>
      <c r="AN144" s="161"/>
      <c r="AO144" s="161"/>
      <c r="AP144" s="162"/>
      <c r="AQ144" s="162"/>
      <c r="AR144" s="238" t="str">
        <f t="shared" si="11"/>
        <v/>
      </c>
      <c r="AS144" s="163"/>
    </row>
    <row r="145" spans="1:45" x14ac:dyDescent="0.25">
      <c r="A145" s="153"/>
      <c r="B145" s="262" t="s">
        <v>1935</v>
      </c>
      <c r="C145" s="67"/>
      <c r="D145" s="155" t="str">
        <f>IF(C145&lt;&gt;"",VLOOKUP('PAM Template'!C145,'Validation Page'!$G$7:$I$97,2,FALSE),"")</f>
        <v/>
      </c>
      <c r="E145" s="155" t="str">
        <f>IF(C145&lt;&gt;"",VLOOKUP('PAM Template'!C145,'Validation Page'!$G$7:$I$97,3,FALSE),"")</f>
        <v/>
      </c>
      <c r="F145" s="68"/>
      <c r="G145" s="155" t="str">
        <f>IF(F145&lt;&gt;"",VLOOKUP('PAM Template'!F145,'Validation Page'!$N$7:$O$31,2,FALSE),"")</f>
        <v/>
      </c>
      <c r="H145" s="67"/>
      <c r="I145" s="156" t="str">
        <f>IF(AND(F145 &lt;&gt; "",H145&lt;&gt;""),VLOOKUP(G145&amp;H145,'Validation Page'!$R$7:$W$157,2,FALSE),"")</f>
        <v/>
      </c>
      <c r="J145" s="155" t="str">
        <f>IF(AND(F145 &lt;&gt; "",H145&lt;&gt;""),VLOOKUP(G145&amp;H145,'Validation Page'!$R$7:$W$157,4,FALSE),"")</f>
        <v/>
      </c>
      <c r="K145" s="155" t="str">
        <f>IF(AND(F145 &lt;&gt; "",H145&lt;&gt;""),VLOOKUP(G145&amp;H145,'Validation Page'!$R$7:$W$157,6,FALSE),"")</f>
        <v/>
      </c>
      <c r="L145" s="186"/>
      <c r="M145" s="187" t="str">
        <f>IF(L145&lt;&gt;"",VLOOKUP(L145,'Validation Page'!$J$7:$L$275,2,FALSE),"")</f>
        <v/>
      </c>
      <c r="N145" s="187" t="str">
        <f>IF(L145&lt;&gt;"",VLOOKUP(L145,'Validation Page'!$J$7:$L$275,3,FALSE),"")</f>
        <v/>
      </c>
      <c r="O145" s="186"/>
      <c r="P145" s="67"/>
      <c r="Q145" s="67"/>
      <c r="R145" s="157"/>
      <c r="S145" s="158"/>
      <c r="T145" s="149" t="str">
        <f t="shared" si="8"/>
        <v/>
      </c>
      <c r="U145" s="158"/>
      <c r="V145" s="159"/>
      <c r="W145" s="149" t="str">
        <f t="shared" si="9"/>
        <v/>
      </c>
      <c r="X145" s="149" t="str">
        <f t="shared" si="10"/>
        <v/>
      </c>
      <c r="Y145" s="67"/>
      <c r="Z145" s="67"/>
      <c r="AA145" s="160"/>
      <c r="AB145" s="160"/>
      <c r="AC145" s="160"/>
      <c r="AD145" s="160"/>
      <c r="AE145" s="160"/>
      <c r="AF145" s="160"/>
      <c r="AG145" s="160"/>
      <c r="AH145" s="160"/>
      <c r="AI145" s="160"/>
      <c r="AJ145" s="160"/>
      <c r="AK145" s="160"/>
      <c r="AL145" s="160"/>
      <c r="AM145" s="161"/>
      <c r="AN145" s="161"/>
      <c r="AO145" s="161"/>
      <c r="AP145" s="162"/>
      <c r="AQ145" s="162"/>
      <c r="AR145" s="238" t="str">
        <f t="shared" si="11"/>
        <v/>
      </c>
      <c r="AS145" s="163"/>
    </row>
    <row r="146" spans="1:45" x14ac:dyDescent="0.25">
      <c r="A146" s="153"/>
      <c r="B146" s="262" t="s">
        <v>1935</v>
      </c>
      <c r="C146" s="67"/>
      <c r="D146" s="155" t="str">
        <f>IF(C146&lt;&gt;"",VLOOKUP('PAM Template'!C146,'Validation Page'!$G$7:$I$97,2,FALSE),"")</f>
        <v/>
      </c>
      <c r="E146" s="155" t="str">
        <f>IF(C146&lt;&gt;"",VLOOKUP('PAM Template'!C146,'Validation Page'!$G$7:$I$97,3,FALSE),"")</f>
        <v/>
      </c>
      <c r="F146" s="68"/>
      <c r="G146" s="155" t="str">
        <f>IF(F146&lt;&gt;"",VLOOKUP('PAM Template'!F146,'Validation Page'!$N$7:$O$31,2,FALSE),"")</f>
        <v/>
      </c>
      <c r="H146" s="67"/>
      <c r="I146" s="156" t="str">
        <f>IF(AND(F146 &lt;&gt; "",H146&lt;&gt;""),VLOOKUP(G146&amp;H146,'Validation Page'!$R$7:$W$157,2,FALSE),"")</f>
        <v/>
      </c>
      <c r="J146" s="155" t="str">
        <f>IF(AND(F146 &lt;&gt; "",H146&lt;&gt;""),VLOOKUP(G146&amp;H146,'Validation Page'!$R$7:$W$157,4,FALSE),"")</f>
        <v/>
      </c>
      <c r="K146" s="155" t="str">
        <f>IF(AND(F146 &lt;&gt; "",H146&lt;&gt;""),VLOOKUP(G146&amp;H146,'Validation Page'!$R$7:$W$157,6,FALSE),"")</f>
        <v/>
      </c>
      <c r="L146" s="186"/>
      <c r="M146" s="187" t="str">
        <f>IF(L146&lt;&gt;"",VLOOKUP(L146,'Validation Page'!$J$7:$L$275,2,FALSE),"")</f>
        <v/>
      </c>
      <c r="N146" s="187" t="str">
        <f>IF(L146&lt;&gt;"",VLOOKUP(L146,'Validation Page'!$J$7:$L$275,3,FALSE),"")</f>
        <v/>
      </c>
      <c r="O146" s="186"/>
      <c r="P146" s="67"/>
      <c r="Q146" s="67"/>
      <c r="R146" s="157"/>
      <c r="S146" s="158"/>
      <c r="T146" s="149" t="str">
        <f t="shared" si="8"/>
        <v/>
      </c>
      <c r="U146" s="158"/>
      <c r="V146" s="159"/>
      <c r="W146" s="149" t="str">
        <f t="shared" si="9"/>
        <v/>
      </c>
      <c r="X146" s="149" t="str">
        <f t="shared" si="10"/>
        <v/>
      </c>
      <c r="Y146" s="67"/>
      <c r="Z146" s="67"/>
      <c r="AA146" s="160"/>
      <c r="AB146" s="160"/>
      <c r="AC146" s="160"/>
      <c r="AD146" s="160"/>
      <c r="AE146" s="160"/>
      <c r="AF146" s="160"/>
      <c r="AG146" s="160"/>
      <c r="AH146" s="160"/>
      <c r="AI146" s="160"/>
      <c r="AJ146" s="160"/>
      <c r="AK146" s="160"/>
      <c r="AL146" s="160"/>
      <c r="AM146" s="161"/>
      <c r="AN146" s="161"/>
      <c r="AO146" s="161"/>
      <c r="AP146" s="162"/>
      <c r="AQ146" s="162"/>
      <c r="AR146" s="238" t="str">
        <f t="shared" si="11"/>
        <v/>
      </c>
      <c r="AS146" s="163"/>
    </row>
    <row r="147" spans="1:45" x14ac:dyDescent="0.25">
      <c r="A147" s="153"/>
      <c r="B147" s="262" t="s">
        <v>1935</v>
      </c>
      <c r="C147" s="67"/>
      <c r="D147" s="155" t="str">
        <f>IF(C147&lt;&gt;"",VLOOKUP('PAM Template'!C147,'Validation Page'!$G$7:$I$97,2,FALSE),"")</f>
        <v/>
      </c>
      <c r="E147" s="155" t="str">
        <f>IF(C147&lt;&gt;"",VLOOKUP('PAM Template'!C147,'Validation Page'!$G$7:$I$97,3,FALSE),"")</f>
        <v/>
      </c>
      <c r="F147" s="68"/>
      <c r="G147" s="155" t="str">
        <f>IF(F147&lt;&gt;"",VLOOKUP('PAM Template'!F147,'Validation Page'!$N$7:$O$31,2,FALSE),"")</f>
        <v/>
      </c>
      <c r="H147" s="67"/>
      <c r="I147" s="156" t="str">
        <f>IF(AND(F147 &lt;&gt; "",H147&lt;&gt;""),VLOOKUP(G147&amp;H147,'Validation Page'!$R$7:$W$157,2,FALSE),"")</f>
        <v/>
      </c>
      <c r="J147" s="155" t="str">
        <f>IF(AND(F147 &lt;&gt; "",H147&lt;&gt;""),VLOOKUP(G147&amp;H147,'Validation Page'!$R$7:$W$157,4,FALSE),"")</f>
        <v/>
      </c>
      <c r="K147" s="155" t="str">
        <f>IF(AND(F147 &lt;&gt; "",H147&lt;&gt;""),VLOOKUP(G147&amp;H147,'Validation Page'!$R$7:$W$157,6,FALSE),"")</f>
        <v/>
      </c>
      <c r="L147" s="186"/>
      <c r="M147" s="187" t="str">
        <f>IF(L147&lt;&gt;"",VLOOKUP(L147,'Validation Page'!$J$7:$L$275,2,FALSE),"")</f>
        <v/>
      </c>
      <c r="N147" s="187" t="str">
        <f>IF(L147&lt;&gt;"",VLOOKUP(L147,'Validation Page'!$J$7:$L$275,3,FALSE),"")</f>
        <v/>
      </c>
      <c r="O147" s="186"/>
      <c r="P147" s="67"/>
      <c r="Q147" s="67"/>
      <c r="R147" s="157"/>
      <c r="S147" s="158"/>
      <c r="T147" s="149" t="str">
        <f t="shared" si="8"/>
        <v/>
      </c>
      <c r="U147" s="158"/>
      <c r="V147" s="159"/>
      <c r="W147" s="149" t="str">
        <f t="shared" si="9"/>
        <v/>
      </c>
      <c r="X147" s="149" t="str">
        <f t="shared" si="10"/>
        <v/>
      </c>
      <c r="Y147" s="67"/>
      <c r="Z147" s="67"/>
      <c r="AA147" s="160"/>
      <c r="AB147" s="160"/>
      <c r="AC147" s="160"/>
      <c r="AD147" s="160"/>
      <c r="AE147" s="160"/>
      <c r="AF147" s="160"/>
      <c r="AG147" s="160"/>
      <c r="AH147" s="160"/>
      <c r="AI147" s="160"/>
      <c r="AJ147" s="160"/>
      <c r="AK147" s="160"/>
      <c r="AL147" s="160"/>
      <c r="AM147" s="161"/>
      <c r="AN147" s="161"/>
      <c r="AO147" s="161"/>
      <c r="AP147" s="162"/>
      <c r="AQ147" s="162"/>
      <c r="AR147" s="238" t="str">
        <f t="shared" si="11"/>
        <v/>
      </c>
      <c r="AS147" s="163"/>
    </row>
    <row r="148" spans="1:45" x14ac:dyDescent="0.25">
      <c r="A148" s="153"/>
      <c r="B148" s="262" t="s">
        <v>1935</v>
      </c>
      <c r="C148" s="67"/>
      <c r="D148" s="155" t="str">
        <f>IF(C148&lt;&gt;"",VLOOKUP('PAM Template'!C148,'Validation Page'!$G$7:$I$97,2,FALSE),"")</f>
        <v/>
      </c>
      <c r="E148" s="155" t="str">
        <f>IF(C148&lt;&gt;"",VLOOKUP('PAM Template'!C148,'Validation Page'!$G$7:$I$97,3,FALSE),"")</f>
        <v/>
      </c>
      <c r="F148" s="67"/>
      <c r="G148" s="155" t="str">
        <f>IF(F148&lt;&gt;"",VLOOKUP('PAM Template'!F148,'Validation Page'!$N$7:$O$31,2,FALSE),"")</f>
        <v/>
      </c>
      <c r="H148" s="67"/>
      <c r="I148" s="156" t="str">
        <f>IF(AND(F148 &lt;&gt; "",H148&lt;&gt;""),VLOOKUP(G148&amp;H148,'Validation Page'!$R$7:$W$157,2,FALSE),"")</f>
        <v/>
      </c>
      <c r="J148" s="155" t="str">
        <f>IF(AND(F148 &lt;&gt; "",H148&lt;&gt;""),VLOOKUP(G148&amp;H148,'Validation Page'!$R$7:$W$157,4,FALSE),"")</f>
        <v/>
      </c>
      <c r="K148" s="155" t="str">
        <f>IF(AND(F148 &lt;&gt; "",H148&lt;&gt;""),VLOOKUP(G148&amp;H148,'Validation Page'!$R$7:$W$157,6,FALSE),"")</f>
        <v/>
      </c>
      <c r="L148" s="186"/>
      <c r="M148" s="187" t="str">
        <f>IF(L148&lt;&gt;"",VLOOKUP(L148,'Validation Page'!$J$7:$L$275,2,FALSE),"")</f>
        <v/>
      </c>
      <c r="N148" s="187" t="str">
        <f>IF(L148&lt;&gt;"",VLOOKUP(L148,'Validation Page'!$J$7:$L$275,3,FALSE),"")</f>
        <v/>
      </c>
      <c r="O148" s="186"/>
      <c r="P148" s="67"/>
      <c r="Q148" s="67"/>
      <c r="R148" s="157"/>
      <c r="S148" s="158"/>
      <c r="T148" s="149" t="str">
        <f t="shared" si="8"/>
        <v/>
      </c>
      <c r="U148" s="158"/>
      <c r="V148" s="159"/>
      <c r="W148" s="149" t="str">
        <f t="shared" si="9"/>
        <v/>
      </c>
      <c r="X148" s="149" t="str">
        <f t="shared" si="10"/>
        <v/>
      </c>
      <c r="Y148" s="67"/>
      <c r="Z148" s="67"/>
      <c r="AA148" s="160"/>
      <c r="AB148" s="160"/>
      <c r="AC148" s="160"/>
      <c r="AD148" s="160"/>
      <c r="AE148" s="160"/>
      <c r="AF148" s="160"/>
      <c r="AG148" s="160"/>
      <c r="AH148" s="160"/>
      <c r="AI148" s="160"/>
      <c r="AJ148" s="160"/>
      <c r="AK148" s="160"/>
      <c r="AL148" s="160"/>
      <c r="AM148" s="161"/>
      <c r="AN148" s="161"/>
      <c r="AO148" s="161"/>
      <c r="AP148" s="162"/>
      <c r="AQ148" s="162"/>
      <c r="AR148" s="238" t="str">
        <f t="shared" si="11"/>
        <v/>
      </c>
      <c r="AS148" s="163"/>
    </row>
    <row r="149" spans="1:45" x14ac:dyDescent="0.25">
      <c r="A149" s="153"/>
      <c r="B149" s="262" t="s">
        <v>1935</v>
      </c>
      <c r="C149" s="67"/>
      <c r="D149" s="155" t="str">
        <f>IF(C149&lt;&gt;"",VLOOKUP('PAM Template'!C149,'Validation Page'!$G$7:$I$97,2,FALSE),"")</f>
        <v/>
      </c>
      <c r="E149" s="155" t="str">
        <f>IF(C149&lt;&gt;"",VLOOKUP('PAM Template'!C149,'Validation Page'!$G$7:$I$97,3,FALSE),"")</f>
        <v/>
      </c>
      <c r="F149" s="67"/>
      <c r="G149" s="155" t="str">
        <f>IF(F149&lt;&gt;"",VLOOKUP('PAM Template'!F149,'Validation Page'!$N$7:$O$31,2,FALSE),"")</f>
        <v/>
      </c>
      <c r="H149" s="67"/>
      <c r="I149" s="156" t="str">
        <f>IF(AND(F149 &lt;&gt; "",H149&lt;&gt;""),VLOOKUP(G149&amp;H149,'Validation Page'!$R$7:$W$157,2,FALSE),"")</f>
        <v/>
      </c>
      <c r="J149" s="155" t="str">
        <f>IF(AND(F149 &lt;&gt; "",H149&lt;&gt;""),VLOOKUP(G149&amp;H149,'Validation Page'!$R$7:$W$157,4,FALSE),"")</f>
        <v/>
      </c>
      <c r="K149" s="155" t="str">
        <f>IF(AND(F149 &lt;&gt; "",H149&lt;&gt;""),VLOOKUP(G149&amp;H149,'Validation Page'!$R$7:$W$157,6,FALSE),"")</f>
        <v/>
      </c>
      <c r="L149" s="186"/>
      <c r="M149" s="187" t="str">
        <f>IF(L149&lt;&gt;"",VLOOKUP(L149,'Validation Page'!$J$7:$L$275,2,FALSE),"")</f>
        <v/>
      </c>
      <c r="N149" s="187" t="str">
        <f>IF(L149&lt;&gt;"",VLOOKUP(L149,'Validation Page'!$J$7:$L$275,3,FALSE),"")</f>
        <v/>
      </c>
      <c r="O149" s="186"/>
      <c r="P149" s="67"/>
      <c r="Q149" s="67"/>
      <c r="R149" s="157"/>
      <c r="S149" s="158"/>
      <c r="T149" s="149" t="str">
        <f t="shared" si="8"/>
        <v/>
      </c>
      <c r="U149" s="158"/>
      <c r="V149" s="159"/>
      <c r="W149" s="149" t="str">
        <f t="shared" si="9"/>
        <v/>
      </c>
      <c r="X149" s="149" t="str">
        <f t="shared" si="10"/>
        <v/>
      </c>
      <c r="Y149" s="67"/>
      <c r="Z149" s="67"/>
      <c r="AA149" s="160"/>
      <c r="AB149" s="160"/>
      <c r="AC149" s="160"/>
      <c r="AD149" s="160"/>
      <c r="AE149" s="160"/>
      <c r="AF149" s="160"/>
      <c r="AG149" s="160"/>
      <c r="AH149" s="160"/>
      <c r="AI149" s="160"/>
      <c r="AJ149" s="160"/>
      <c r="AK149" s="160"/>
      <c r="AL149" s="160"/>
      <c r="AM149" s="161"/>
      <c r="AN149" s="161"/>
      <c r="AO149" s="161"/>
      <c r="AP149" s="162"/>
      <c r="AQ149" s="162"/>
      <c r="AR149" s="238" t="str">
        <f t="shared" si="11"/>
        <v/>
      </c>
      <c r="AS149" s="163"/>
    </row>
    <row r="150" spans="1:45" x14ac:dyDescent="0.25">
      <c r="A150" s="153"/>
      <c r="B150" s="262" t="s">
        <v>1935</v>
      </c>
      <c r="C150" s="67"/>
      <c r="D150" s="155" t="str">
        <f>IF(C150&lt;&gt;"",VLOOKUP('PAM Template'!C150,'Validation Page'!$G$7:$I$97,2,FALSE),"")</f>
        <v/>
      </c>
      <c r="E150" s="155" t="str">
        <f>IF(C150&lt;&gt;"",VLOOKUP('PAM Template'!C150,'Validation Page'!$G$7:$I$97,3,FALSE),"")</f>
        <v/>
      </c>
      <c r="F150" s="67"/>
      <c r="G150" s="155" t="str">
        <f>IF(F150&lt;&gt;"",VLOOKUP('PAM Template'!F150,'Validation Page'!$N$7:$O$31,2,FALSE),"")</f>
        <v/>
      </c>
      <c r="H150" s="67"/>
      <c r="I150" s="156" t="str">
        <f>IF(AND(F150 &lt;&gt; "",H150&lt;&gt;""),VLOOKUP(G150&amp;H150,'Validation Page'!$R$7:$W$157,2,FALSE),"")</f>
        <v/>
      </c>
      <c r="J150" s="155" t="str">
        <f>IF(AND(F150 &lt;&gt; "",H150&lt;&gt;""),VLOOKUP(G150&amp;H150,'Validation Page'!$R$7:$W$157,4,FALSE),"")</f>
        <v/>
      </c>
      <c r="K150" s="155" t="str">
        <f>IF(AND(F150 &lt;&gt; "",H150&lt;&gt;""),VLOOKUP(G150&amp;H150,'Validation Page'!$R$7:$W$157,6,FALSE),"")</f>
        <v/>
      </c>
      <c r="L150" s="186"/>
      <c r="M150" s="187" t="str">
        <f>IF(L150&lt;&gt;"",VLOOKUP(L150,'Validation Page'!$J$7:$L$275,2,FALSE),"")</f>
        <v/>
      </c>
      <c r="N150" s="187" t="str">
        <f>IF(L150&lt;&gt;"",VLOOKUP(L150,'Validation Page'!$J$7:$L$275,3,FALSE),"")</f>
        <v/>
      </c>
      <c r="O150" s="186"/>
      <c r="P150" s="67"/>
      <c r="Q150" s="67"/>
      <c r="R150" s="157"/>
      <c r="S150" s="158"/>
      <c r="T150" s="149" t="str">
        <f t="shared" si="8"/>
        <v/>
      </c>
      <c r="U150" s="158"/>
      <c r="V150" s="159"/>
      <c r="W150" s="149" t="str">
        <f t="shared" si="9"/>
        <v/>
      </c>
      <c r="X150" s="149" t="str">
        <f t="shared" si="10"/>
        <v/>
      </c>
      <c r="Y150" s="67"/>
      <c r="Z150" s="67"/>
      <c r="AA150" s="160"/>
      <c r="AB150" s="160"/>
      <c r="AC150" s="160"/>
      <c r="AD150" s="160"/>
      <c r="AE150" s="160"/>
      <c r="AF150" s="160"/>
      <c r="AG150" s="160"/>
      <c r="AH150" s="160"/>
      <c r="AI150" s="160"/>
      <c r="AJ150" s="160"/>
      <c r="AK150" s="160"/>
      <c r="AL150" s="160"/>
      <c r="AM150" s="161"/>
      <c r="AN150" s="161"/>
      <c r="AO150" s="161"/>
      <c r="AP150" s="162"/>
      <c r="AQ150" s="162"/>
      <c r="AR150" s="238" t="str">
        <f t="shared" si="11"/>
        <v/>
      </c>
      <c r="AS150" s="163"/>
    </row>
    <row r="151" spans="1:45" x14ac:dyDescent="0.25">
      <c r="A151" s="153"/>
      <c r="B151" s="262" t="s">
        <v>1935</v>
      </c>
      <c r="C151" s="67"/>
      <c r="D151" s="155" t="str">
        <f>IF(C151&lt;&gt;"",VLOOKUP('PAM Template'!C151,'Validation Page'!$G$7:$I$97,2,FALSE),"")</f>
        <v/>
      </c>
      <c r="E151" s="155" t="str">
        <f>IF(C151&lt;&gt;"",VLOOKUP('PAM Template'!C151,'Validation Page'!$G$7:$I$97,3,FALSE),"")</f>
        <v/>
      </c>
      <c r="F151" s="67"/>
      <c r="G151" s="155" t="str">
        <f>IF(F151&lt;&gt;"",VLOOKUP('PAM Template'!F151,'Validation Page'!$N$7:$O$31,2,FALSE),"")</f>
        <v/>
      </c>
      <c r="H151" s="67"/>
      <c r="I151" s="156" t="str">
        <f>IF(AND(F151 &lt;&gt; "",H151&lt;&gt;""),VLOOKUP(G151&amp;H151,'Validation Page'!$R$7:$W$157,2,FALSE),"")</f>
        <v/>
      </c>
      <c r="J151" s="155" t="str">
        <f>IF(AND(F151 &lt;&gt; "",H151&lt;&gt;""),VLOOKUP(G151&amp;H151,'Validation Page'!$R$7:$W$157,4,FALSE),"")</f>
        <v/>
      </c>
      <c r="K151" s="155" t="str">
        <f>IF(AND(F151 &lt;&gt; "",H151&lt;&gt;""),VLOOKUP(G151&amp;H151,'Validation Page'!$R$7:$W$157,6,FALSE),"")</f>
        <v/>
      </c>
      <c r="L151" s="186"/>
      <c r="M151" s="187" t="str">
        <f>IF(L151&lt;&gt;"",VLOOKUP(L151,'Validation Page'!$J$7:$L$275,2,FALSE),"")</f>
        <v/>
      </c>
      <c r="N151" s="187" t="str">
        <f>IF(L151&lt;&gt;"",VLOOKUP(L151,'Validation Page'!$J$7:$L$275,3,FALSE),"")</f>
        <v/>
      </c>
      <c r="O151" s="186"/>
      <c r="P151" s="67"/>
      <c r="Q151" s="67"/>
      <c r="R151" s="157"/>
      <c r="S151" s="158"/>
      <c r="T151" s="149" t="str">
        <f t="shared" si="8"/>
        <v/>
      </c>
      <c r="U151" s="158"/>
      <c r="V151" s="159"/>
      <c r="W151" s="149" t="str">
        <f t="shared" si="9"/>
        <v/>
      </c>
      <c r="X151" s="149" t="str">
        <f t="shared" si="10"/>
        <v/>
      </c>
      <c r="Y151" s="67"/>
      <c r="Z151" s="67"/>
      <c r="AA151" s="160"/>
      <c r="AB151" s="160"/>
      <c r="AC151" s="160"/>
      <c r="AD151" s="160"/>
      <c r="AE151" s="160"/>
      <c r="AF151" s="160"/>
      <c r="AG151" s="160"/>
      <c r="AH151" s="160"/>
      <c r="AI151" s="160"/>
      <c r="AJ151" s="160"/>
      <c r="AK151" s="160"/>
      <c r="AL151" s="160"/>
      <c r="AM151" s="161"/>
      <c r="AN151" s="161"/>
      <c r="AO151" s="161"/>
      <c r="AP151" s="162"/>
      <c r="AQ151" s="162"/>
      <c r="AR151" s="238" t="str">
        <f t="shared" si="11"/>
        <v/>
      </c>
      <c r="AS151" s="163"/>
    </row>
    <row r="152" spans="1:45" x14ac:dyDescent="0.25">
      <c r="A152" s="153"/>
      <c r="B152" s="262" t="s">
        <v>1935</v>
      </c>
      <c r="C152" s="67"/>
      <c r="D152" s="155" t="str">
        <f>IF(C152&lt;&gt;"",VLOOKUP('PAM Template'!C152,'Validation Page'!$G$7:$I$97,2,FALSE),"")</f>
        <v/>
      </c>
      <c r="E152" s="155" t="str">
        <f>IF(C152&lt;&gt;"",VLOOKUP('PAM Template'!C152,'Validation Page'!$G$7:$I$97,3,FALSE),"")</f>
        <v/>
      </c>
      <c r="F152" s="67"/>
      <c r="G152" s="155" t="str">
        <f>IF(F152&lt;&gt;"",VLOOKUP('PAM Template'!F152,'Validation Page'!$N$7:$O$31,2,FALSE),"")</f>
        <v/>
      </c>
      <c r="H152" s="67"/>
      <c r="I152" s="156" t="str">
        <f>IF(AND(F152 &lt;&gt; "",H152&lt;&gt;""),VLOOKUP(G152&amp;H152,'Validation Page'!$R$7:$W$157,2,FALSE),"")</f>
        <v/>
      </c>
      <c r="J152" s="155" t="str">
        <f>IF(AND(F152 &lt;&gt; "",H152&lt;&gt;""),VLOOKUP(G152&amp;H152,'Validation Page'!$R$7:$W$157,4,FALSE),"")</f>
        <v/>
      </c>
      <c r="K152" s="155" t="str">
        <f>IF(AND(F152 &lt;&gt; "",H152&lt;&gt;""),VLOOKUP(G152&amp;H152,'Validation Page'!$R$7:$W$157,6,FALSE),"")</f>
        <v/>
      </c>
      <c r="L152" s="186"/>
      <c r="M152" s="187" t="str">
        <f>IF(L152&lt;&gt;"",VLOOKUP(L152,'Validation Page'!$J$7:$L$275,2,FALSE),"")</f>
        <v/>
      </c>
      <c r="N152" s="187" t="str">
        <f>IF(L152&lt;&gt;"",VLOOKUP(L152,'Validation Page'!$J$7:$L$275,3,FALSE),"")</f>
        <v/>
      </c>
      <c r="O152" s="186"/>
      <c r="P152" s="67"/>
      <c r="Q152" s="67"/>
      <c r="R152" s="157"/>
      <c r="S152" s="158"/>
      <c r="T152" s="149" t="str">
        <f t="shared" si="8"/>
        <v/>
      </c>
      <c r="U152" s="158"/>
      <c r="V152" s="159"/>
      <c r="W152" s="149" t="str">
        <f t="shared" si="9"/>
        <v/>
      </c>
      <c r="X152" s="149" t="str">
        <f t="shared" si="10"/>
        <v/>
      </c>
      <c r="Y152" s="67"/>
      <c r="Z152" s="67"/>
      <c r="AA152" s="160"/>
      <c r="AB152" s="160"/>
      <c r="AC152" s="160"/>
      <c r="AD152" s="160"/>
      <c r="AE152" s="160"/>
      <c r="AF152" s="160"/>
      <c r="AG152" s="160"/>
      <c r="AH152" s="160"/>
      <c r="AI152" s="160"/>
      <c r="AJ152" s="160"/>
      <c r="AK152" s="160"/>
      <c r="AL152" s="160"/>
      <c r="AM152" s="161"/>
      <c r="AN152" s="161"/>
      <c r="AO152" s="161"/>
      <c r="AP152" s="162"/>
      <c r="AQ152" s="162"/>
      <c r="AR152" s="238" t="str">
        <f t="shared" si="11"/>
        <v/>
      </c>
      <c r="AS152" s="163"/>
    </row>
    <row r="153" spans="1:45" x14ac:dyDescent="0.25">
      <c r="A153" s="153"/>
      <c r="B153" s="262" t="s">
        <v>1935</v>
      </c>
      <c r="C153" s="67"/>
      <c r="D153" s="155" t="str">
        <f>IF(C153&lt;&gt;"",VLOOKUP('PAM Template'!C153,'Validation Page'!$G$7:$I$97,2,FALSE),"")</f>
        <v/>
      </c>
      <c r="E153" s="155" t="str">
        <f>IF(C153&lt;&gt;"",VLOOKUP('PAM Template'!C153,'Validation Page'!$G$7:$I$97,3,FALSE),"")</f>
        <v/>
      </c>
      <c r="F153" s="67"/>
      <c r="G153" s="155" t="str">
        <f>IF(F153&lt;&gt;"",VLOOKUP('PAM Template'!F153,'Validation Page'!$N$7:$O$31,2,FALSE),"")</f>
        <v/>
      </c>
      <c r="H153" s="67"/>
      <c r="I153" s="156" t="str">
        <f>IF(AND(F153 &lt;&gt; "",H153&lt;&gt;""),VLOOKUP(G153&amp;H153,'Validation Page'!$R$7:$W$157,2,FALSE),"")</f>
        <v/>
      </c>
      <c r="J153" s="155" t="str">
        <f>IF(AND(F153 &lt;&gt; "",H153&lt;&gt;""),VLOOKUP(G153&amp;H153,'Validation Page'!$R$7:$W$157,4,FALSE),"")</f>
        <v/>
      </c>
      <c r="K153" s="155" t="str">
        <f>IF(AND(F153 &lt;&gt; "",H153&lt;&gt;""),VLOOKUP(G153&amp;H153,'Validation Page'!$R$7:$W$157,6,FALSE),"")</f>
        <v/>
      </c>
      <c r="L153" s="186"/>
      <c r="M153" s="187" t="str">
        <f>IF(L153&lt;&gt;"",VLOOKUP(L153,'Validation Page'!$J$7:$L$275,2,FALSE),"")</f>
        <v/>
      </c>
      <c r="N153" s="187" t="str">
        <f>IF(L153&lt;&gt;"",VLOOKUP(L153,'Validation Page'!$J$7:$L$275,3,FALSE),"")</f>
        <v/>
      </c>
      <c r="O153" s="186"/>
      <c r="P153" s="67"/>
      <c r="Q153" s="67"/>
      <c r="R153" s="157"/>
      <c r="S153" s="158"/>
      <c r="T153" s="149" t="str">
        <f t="shared" si="8"/>
        <v/>
      </c>
      <c r="U153" s="158"/>
      <c r="V153" s="159"/>
      <c r="W153" s="149" t="str">
        <f t="shared" si="9"/>
        <v/>
      </c>
      <c r="X153" s="149" t="str">
        <f t="shared" si="10"/>
        <v/>
      </c>
      <c r="Y153" s="67"/>
      <c r="Z153" s="67"/>
      <c r="AA153" s="160"/>
      <c r="AB153" s="160"/>
      <c r="AC153" s="160"/>
      <c r="AD153" s="160"/>
      <c r="AE153" s="160"/>
      <c r="AF153" s="160"/>
      <c r="AG153" s="160"/>
      <c r="AH153" s="160"/>
      <c r="AI153" s="160"/>
      <c r="AJ153" s="160"/>
      <c r="AK153" s="160"/>
      <c r="AL153" s="160"/>
      <c r="AM153" s="161"/>
      <c r="AN153" s="161"/>
      <c r="AO153" s="161"/>
      <c r="AP153" s="162"/>
      <c r="AQ153" s="162"/>
      <c r="AR153" s="238" t="str">
        <f t="shared" si="11"/>
        <v/>
      </c>
      <c r="AS153" s="163"/>
    </row>
    <row r="154" spans="1:45" x14ac:dyDescent="0.25">
      <c r="A154" s="153"/>
      <c r="B154" s="262" t="s">
        <v>1935</v>
      </c>
      <c r="C154" s="67"/>
      <c r="D154" s="155" t="str">
        <f>IF(C154&lt;&gt;"",VLOOKUP('PAM Template'!C154,'Validation Page'!$G$7:$I$97,2,FALSE),"")</f>
        <v/>
      </c>
      <c r="E154" s="155" t="str">
        <f>IF(C154&lt;&gt;"",VLOOKUP('PAM Template'!C154,'Validation Page'!$G$7:$I$97,3,FALSE),"")</f>
        <v/>
      </c>
      <c r="F154" s="67"/>
      <c r="G154" s="155" t="str">
        <f>IF(F154&lt;&gt;"",VLOOKUP('PAM Template'!F154,'Validation Page'!$N$7:$O$31,2,FALSE),"")</f>
        <v/>
      </c>
      <c r="H154" s="67"/>
      <c r="I154" s="156" t="str">
        <f>IF(AND(F154 &lt;&gt; "",H154&lt;&gt;""),VLOOKUP(G154&amp;H154,'Validation Page'!$R$7:$W$157,2,FALSE),"")</f>
        <v/>
      </c>
      <c r="J154" s="155" t="str">
        <f>IF(AND(F154 &lt;&gt; "",H154&lt;&gt;""),VLOOKUP(G154&amp;H154,'Validation Page'!$R$7:$W$157,4,FALSE),"")</f>
        <v/>
      </c>
      <c r="K154" s="155" t="str">
        <f>IF(AND(F154 &lt;&gt; "",H154&lt;&gt;""),VLOOKUP(G154&amp;H154,'Validation Page'!$R$7:$W$157,6,FALSE),"")</f>
        <v/>
      </c>
      <c r="L154" s="186"/>
      <c r="M154" s="187" t="str">
        <f>IF(L154&lt;&gt;"",VLOOKUP(L154,'Validation Page'!$J$7:$L$275,2,FALSE),"")</f>
        <v/>
      </c>
      <c r="N154" s="187" t="str">
        <f>IF(L154&lt;&gt;"",VLOOKUP(L154,'Validation Page'!$J$7:$L$275,3,FALSE),"")</f>
        <v/>
      </c>
      <c r="O154" s="186"/>
      <c r="P154" s="67"/>
      <c r="Q154" s="67"/>
      <c r="R154" s="157"/>
      <c r="S154" s="158"/>
      <c r="T154" s="149" t="str">
        <f t="shared" si="8"/>
        <v/>
      </c>
      <c r="U154" s="158"/>
      <c r="V154" s="159"/>
      <c r="W154" s="149" t="str">
        <f t="shared" si="9"/>
        <v/>
      </c>
      <c r="X154" s="149" t="str">
        <f t="shared" si="10"/>
        <v/>
      </c>
      <c r="Y154" s="67"/>
      <c r="Z154" s="67"/>
      <c r="AA154" s="160"/>
      <c r="AB154" s="160"/>
      <c r="AC154" s="160"/>
      <c r="AD154" s="160"/>
      <c r="AE154" s="160"/>
      <c r="AF154" s="160"/>
      <c r="AG154" s="160"/>
      <c r="AH154" s="160"/>
      <c r="AI154" s="160"/>
      <c r="AJ154" s="160"/>
      <c r="AK154" s="160"/>
      <c r="AL154" s="160"/>
      <c r="AM154" s="161"/>
      <c r="AN154" s="161"/>
      <c r="AO154" s="161"/>
      <c r="AP154" s="162"/>
      <c r="AQ154" s="162"/>
      <c r="AR154" s="238" t="str">
        <f t="shared" si="11"/>
        <v/>
      </c>
      <c r="AS154" s="163"/>
    </row>
    <row r="155" spans="1:45" x14ac:dyDescent="0.25">
      <c r="A155" s="153"/>
      <c r="B155" s="262" t="s">
        <v>1935</v>
      </c>
      <c r="C155" s="67"/>
      <c r="D155" s="155" t="str">
        <f>IF(C155&lt;&gt;"",VLOOKUP('PAM Template'!C155,'Validation Page'!$G$7:$I$97,2,FALSE),"")</f>
        <v/>
      </c>
      <c r="E155" s="155" t="str">
        <f>IF(C155&lt;&gt;"",VLOOKUP('PAM Template'!C155,'Validation Page'!$G$7:$I$97,3,FALSE),"")</f>
        <v/>
      </c>
      <c r="F155" s="67"/>
      <c r="G155" s="155" t="str">
        <f>IF(F155&lt;&gt;"",VLOOKUP('PAM Template'!F155,'Validation Page'!$N$7:$O$31,2,FALSE),"")</f>
        <v/>
      </c>
      <c r="H155" s="67"/>
      <c r="I155" s="156" t="str">
        <f>IF(AND(F155 &lt;&gt; "",H155&lt;&gt;""),VLOOKUP(G155&amp;H155,'Validation Page'!$R$7:$W$157,2,FALSE),"")</f>
        <v/>
      </c>
      <c r="J155" s="155" t="str">
        <f>IF(AND(F155 &lt;&gt; "",H155&lt;&gt;""),VLOOKUP(G155&amp;H155,'Validation Page'!$R$7:$W$157,4,FALSE),"")</f>
        <v/>
      </c>
      <c r="K155" s="155" t="str">
        <f>IF(AND(F155 &lt;&gt; "",H155&lt;&gt;""),VLOOKUP(G155&amp;H155,'Validation Page'!$R$7:$W$157,6,FALSE),"")</f>
        <v/>
      </c>
      <c r="L155" s="186"/>
      <c r="M155" s="187" t="str">
        <f>IF(L155&lt;&gt;"",VLOOKUP(L155,'Validation Page'!$J$7:$L$275,2,FALSE),"")</f>
        <v/>
      </c>
      <c r="N155" s="188" t="str">
        <f>IF(L155&lt;&gt;"",VLOOKUP(L155,'Validation Page'!$J$7:$L$275,3,FALSE),"")</f>
        <v/>
      </c>
      <c r="O155" s="186"/>
      <c r="P155" s="67"/>
      <c r="Q155" s="67"/>
      <c r="R155" s="157"/>
      <c r="S155" s="158"/>
      <c r="T155" s="149" t="str">
        <f t="shared" si="8"/>
        <v/>
      </c>
      <c r="U155" s="158"/>
      <c r="V155" s="159"/>
      <c r="W155" s="149" t="str">
        <f t="shared" si="9"/>
        <v/>
      </c>
      <c r="X155" s="149" t="str">
        <f t="shared" si="10"/>
        <v/>
      </c>
      <c r="Y155" s="67"/>
      <c r="Z155" s="67"/>
      <c r="AA155" s="160"/>
      <c r="AB155" s="160"/>
      <c r="AC155" s="160"/>
      <c r="AD155" s="160"/>
      <c r="AE155" s="160"/>
      <c r="AF155" s="160"/>
      <c r="AG155" s="160"/>
      <c r="AH155" s="160"/>
      <c r="AI155" s="160"/>
      <c r="AJ155" s="160"/>
      <c r="AK155" s="160"/>
      <c r="AL155" s="160"/>
      <c r="AM155" s="161"/>
      <c r="AN155" s="161"/>
      <c r="AO155" s="161"/>
      <c r="AP155" s="162"/>
      <c r="AQ155" s="162"/>
      <c r="AR155" s="238" t="str">
        <f t="shared" si="11"/>
        <v/>
      </c>
      <c r="AS155" s="163"/>
    </row>
    <row r="156" spans="1:45" x14ac:dyDescent="0.25">
      <c r="A156" s="153"/>
      <c r="B156" s="262" t="s">
        <v>1935</v>
      </c>
      <c r="C156" s="67"/>
      <c r="D156" s="155" t="str">
        <f>IF(C156&lt;&gt;"",VLOOKUP('PAM Template'!C156,'Validation Page'!$G$7:$I$97,2,FALSE),"")</f>
        <v/>
      </c>
      <c r="E156" s="155" t="str">
        <f>IF(C156&lt;&gt;"",VLOOKUP('PAM Template'!C156,'Validation Page'!$G$7:$I$97,3,FALSE),"")</f>
        <v/>
      </c>
      <c r="F156" s="67"/>
      <c r="G156" s="155" t="str">
        <f>IF(F156&lt;&gt;"",VLOOKUP('PAM Template'!F156,'Validation Page'!$N$7:$O$31,2,FALSE),"")</f>
        <v/>
      </c>
      <c r="H156" s="67"/>
      <c r="I156" s="156" t="str">
        <f>IF(AND(F156 &lt;&gt; "",H156&lt;&gt;""),VLOOKUP(G156&amp;H156,'Validation Page'!$R$7:$W$157,2,FALSE),"")</f>
        <v/>
      </c>
      <c r="J156" s="155" t="str">
        <f>IF(AND(F156 &lt;&gt; "",H156&lt;&gt;""),VLOOKUP(G156&amp;H156,'Validation Page'!$R$7:$W$157,4,FALSE),"")</f>
        <v/>
      </c>
      <c r="K156" s="155" t="str">
        <f>IF(AND(F156 &lt;&gt; "",H156&lt;&gt;""),VLOOKUP(G156&amp;H156,'Validation Page'!$R$7:$W$157,6,FALSE),"")</f>
        <v/>
      </c>
      <c r="L156" s="186"/>
      <c r="M156" s="187" t="str">
        <f>IF(L156&lt;&gt;"",VLOOKUP(L156,'Validation Page'!$J$7:$L$275,2,FALSE),"")</f>
        <v/>
      </c>
      <c r="N156" s="188" t="str">
        <f>IF(L156&lt;&gt;"",VLOOKUP(L156,'Validation Page'!$J$7:$L$275,3,FALSE),"")</f>
        <v/>
      </c>
      <c r="O156" s="186"/>
      <c r="P156" s="67"/>
      <c r="Q156" s="67"/>
      <c r="R156" s="157"/>
      <c r="S156" s="158"/>
      <c r="T156" s="149" t="str">
        <f t="shared" si="8"/>
        <v/>
      </c>
      <c r="U156" s="158"/>
      <c r="V156" s="159"/>
      <c r="W156" s="149" t="str">
        <f t="shared" si="9"/>
        <v/>
      </c>
      <c r="X156" s="149" t="str">
        <f t="shared" si="10"/>
        <v/>
      </c>
      <c r="Y156" s="67"/>
      <c r="Z156" s="67"/>
      <c r="AA156" s="160"/>
      <c r="AB156" s="160"/>
      <c r="AC156" s="160"/>
      <c r="AD156" s="160"/>
      <c r="AE156" s="160"/>
      <c r="AF156" s="160"/>
      <c r="AG156" s="160"/>
      <c r="AH156" s="160"/>
      <c r="AI156" s="160"/>
      <c r="AJ156" s="160"/>
      <c r="AK156" s="160"/>
      <c r="AL156" s="160"/>
      <c r="AM156" s="161"/>
      <c r="AN156" s="161"/>
      <c r="AO156" s="161"/>
      <c r="AP156" s="162"/>
      <c r="AQ156" s="162"/>
      <c r="AR156" s="238" t="str">
        <f t="shared" si="11"/>
        <v/>
      </c>
      <c r="AS156" s="163"/>
    </row>
    <row r="157" spans="1:45" x14ac:dyDescent="0.25">
      <c r="A157" s="153"/>
      <c r="B157" s="262" t="s">
        <v>1935</v>
      </c>
      <c r="C157" s="67"/>
      <c r="D157" s="155" t="str">
        <f>IF(C157&lt;&gt;"",VLOOKUP('PAM Template'!C157,'Validation Page'!$G$7:$I$97,2,FALSE),"")</f>
        <v/>
      </c>
      <c r="E157" s="155" t="str">
        <f>IF(C157&lt;&gt;"",VLOOKUP('PAM Template'!C157,'Validation Page'!$G$7:$I$97,3,FALSE),"")</f>
        <v/>
      </c>
      <c r="F157" s="67"/>
      <c r="G157" s="155" t="str">
        <f>IF(F157&lt;&gt;"",VLOOKUP('PAM Template'!F157,'Validation Page'!$N$7:$O$31,2,FALSE),"")</f>
        <v/>
      </c>
      <c r="H157" s="67"/>
      <c r="I157" s="156" t="str">
        <f>IF(AND(F157 &lt;&gt; "",H157&lt;&gt;""),VLOOKUP(G157&amp;H157,'Validation Page'!$R$7:$W$157,2,FALSE),"")</f>
        <v/>
      </c>
      <c r="J157" s="155" t="str">
        <f>IF(AND(F157 &lt;&gt; "",H157&lt;&gt;""),VLOOKUP(G157&amp;H157,'Validation Page'!$R$7:$W$157,4,FALSE),"")</f>
        <v/>
      </c>
      <c r="K157" s="155" t="str">
        <f>IF(AND(F157 &lt;&gt; "",H157&lt;&gt;""),VLOOKUP(G157&amp;H157,'Validation Page'!$R$7:$W$157,6,FALSE),"")</f>
        <v/>
      </c>
      <c r="L157" s="186"/>
      <c r="M157" s="187" t="str">
        <f>IF(L157&lt;&gt;"",VLOOKUP(L157,'Validation Page'!$J$7:$L$275,2,FALSE),"")</f>
        <v/>
      </c>
      <c r="N157" s="188" t="str">
        <f>IF(L157&lt;&gt;"",VLOOKUP(L157,'Validation Page'!$J$7:$L$275,3,FALSE),"")</f>
        <v/>
      </c>
      <c r="O157" s="186"/>
      <c r="P157" s="67"/>
      <c r="Q157" s="67"/>
      <c r="R157" s="157"/>
      <c r="S157" s="158"/>
      <c r="T157" s="149" t="str">
        <f t="shared" si="8"/>
        <v/>
      </c>
      <c r="U157" s="158"/>
      <c r="V157" s="159"/>
      <c r="W157" s="149" t="str">
        <f t="shared" si="9"/>
        <v/>
      </c>
      <c r="X157" s="149" t="str">
        <f t="shared" si="10"/>
        <v/>
      </c>
      <c r="Y157" s="67"/>
      <c r="Z157" s="67"/>
      <c r="AA157" s="160"/>
      <c r="AB157" s="160"/>
      <c r="AC157" s="160"/>
      <c r="AD157" s="160"/>
      <c r="AE157" s="160"/>
      <c r="AF157" s="160"/>
      <c r="AG157" s="160"/>
      <c r="AH157" s="160"/>
      <c r="AI157" s="160"/>
      <c r="AJ157" s="160"/>
      <c r="AK157" s="160"/>
      <c r="AL157" s="160"/>
      <c r="AM157" s="161"/>
      <c r="AN157" s="161"/>
      <c r="AO157" s="161"/>
      <c r="AP157" s="162"/>
      <c r="AQ157" s="162"/>
      <c r="AR157" s="238" t="str">
        <f t="shared" si="11"/>
        <v/>
      </c>
      <c r="AS157" s="163"/>
    </row>
    <row r="158" spans="1:45" x14ac:dyDescent="0.25">
      <c r="A158" s="153"/>
      <c r="B158" s="262" t="s">
        <v>1935</v>
      </c>
      <c r="C158" s="67"/>
      <c r="D158" s="155" t="str">
        <f>IF(C158&lt;&gt;"",VLOOKUP('PAM Template'!C158,'Validation Page'!$G$7:$I$97,2,FALSE),"")</f>
        <v/>
      </c>
      <c r="E158" s="155" t="str">
        <f>IF(C158&lt;&gt;"",VLOOKUP('PAM Template'!C158,'Validation Page'!$G$7:$I$97,3,FALSE),"")</f>
        <v/>
      </c>
      <c r="F158" s="67"/>
      <c r="G158" s="155" t="str">
        <f>IF(F158&lt;&gt;"",VLOOKUP('PAM Template'!F158,'Validation Page'!$N$7:$O$31,2,FALSE),"")</f>
        <v/>
      </c>
      <c r="H158" s="67"/>
      <c r="I158" s="156" t="str">
        <f>IF(AND(F158 &lt;&gt; "",H158&lt;&gt;""),VLOOKUP(G158&amp;H158,'Validation Page'!$R$7:$W$157,2,FALSE),"")</f>
        <v/>
      </c>
      <c r="J158" s="155" t="str">
        <f>IF(AND(F158 &lt;&gt; "",H158&lt;&gt;""),VLOOKUP(G158&amp;H158,'Validation Page'!$R$7:$W$157,4,FALSE),"")</f>
        <v/>
      </c>
      <c r="K158" s="155" t="str">
        <f>IF(AND(F158 &lt;&gt; "",H158&lt;&gt;""),VLOOKUP(G158&amp;H158,'Validation Page'!$R$7:$W$157,6,FALSE),"")</f>
        <v/>
      </c>
      <c r="L158" s="186"/>
      <c r="M158" s="187" t="str">
        <f>IF(L158&lt;&gt;"",VLOOKUP(L158,'Validation Page'!$J$7:$L$275,2,FALSE),"")</f>
        <v/>
      </c>
      <c r="N158" s="188" t="str">
        <f>IF(L158&lt;&gt;"",VLOOKUP(L158,'Validation Page'!$J$7:$L$275,3,FALSE),"")</f>
        <v/>
      </c>
      <c r="O158" s="186"/>
      <c r="P158" s="67"/>
      <c r="Q158" s="67"/>
      <c r="R158" s="157"/>
      <c r="S158" s="158"/>
      <c r="T158" s="149" t="str">
        <f t="shared" si="8"/>
        <v/>
      </c>
      <c r="U158" s="158"/>
      <c r="V158" s="159"/>
      <c r="W158" s="149" t="str">
        <f t="shared" si="9"/>
        <v/>
      </c>
      <c r="X158" s="149" t="str">
        <f t="shared" si="10"/>
        <v/>
      </c>
      <c r="Y158" s="67"/>
      <c r="Z158" s="67"/>
      <c r="AA158" s="160"/>
      <c r="AB158" s="160"/>
      <c r="AC158" s="160"/>
      <c r="AD158" s="160"/>
      <c r="AE158" s="160"/>
      <c r="AF158" s="160"/>
      <c r="AG158" s="160"/>
      <c r="AH158" s="160"/>
      <c r="AI158" s="160"/>
      <c r="AJ158" s="160"/>
      <c r="AK158" s="160"/>
      <c r="AL158" s="160"/>
      <c r="AM158" s="161"/>
      <c r="AN158" s="161"/>
      <c r="AO158" s="161"/>
      <c r="AP158" s="162"/>
      <c r="AQ158" s="162"/>
      <c r="AR158" s="238" t="str">
        <f t="shared" si="11"/>
        <v/>
      </c>
      <c r="AS158" s="163"/>
    </row>
    <row r="159" spans="1:45" x14ac:dyDescent="0.25">
      <c r="A159" s="153"/>
      <c r="B159" s="262" t="s">
        <v>1935</v>
      </c>
      <c r="C159" s="67"/>
      <c r="D159" s="155" t="str">
        <f>IF(C159&lt;&gt;"",VLOOKUP('PAM Template'!C159,'Validation Page'!$G$7:$I$97,2,FALSE),"")</f>
        <v/>
      </c>
      <c r="E159" s="155" t="str">
        <f>IF(C159&lt;&gt;"",VLOOKUP('PAM Template'!C159,'Validation Page'!$G$7:$I$97,3,FALSE),"")</f>
        <v/>
      </c>
      <c r="F159" s="67"/>
      <c r="G159" s="155" t="str">
        <f>IF(F159&lt;&gt;"",VLOOKUP('PAM Template'!F159,'Validation Page'!$N$7:$O$31,2,FALSE),"")</f>
        <v/>
      </c>
      <c r="H159" s="67"/>
      <c r="I159" s="156" t="str">
        <f>IF(AND(F159 &lt;&gt; "",H159&lt;&gt;""),VLOOKUP(G159&amp;H159,'Validation Page'!$R$7:$W$157,2,FALSE),"")</f>
        <v/>
      </c>
      <c r="J159" s="155" t="str">
        <f>IF(AND(F159 &lt;&gt; "",H159&lt;&gt;""),VLOOKUP(G159&amp;H159,'Validation Page'!$R$7:$W$157,4,FALSE),"")</f>
        <v/>
      </c>
      <c r="K159" s="155" t="str">
        <f>IF(AND(F159 &lt;&gt; "",H159&lt;&gt;""),VLOOKUP(G159&amp;H159,'Validation Page'!$R$7:$W$157,6,FALSE),"")</f>
        <v/>
      </c>
      <c r="L159" s="186"/>
      <c r="M159" s="187" t="str">
        <f>IF(L159&lt;&gt;"",VLOOKUP(L159,'Validation Page'!$J$7:$L$275,2,FALSE),"")</f>
        <v/>
      </c>
      <c r="N159" s="188" t="str">
        <f>IF(L159&lt;&gt;"",VLOOKUP(L159,'Validation Page'!$J$7:$L$275,3,FALSE),"")</f>
        <v/>
      </c>
      <c r="O159" s="186"/>
      <c r="P159" s="67"/>
      <c r="Q159" s="67"/>
      <c r="R159" s="157"/>
      <c r="S159" s="158"/>
      <c r="T159" s="149" t="str">
        <f t="shared" si="8"/>
        <v/>
      </c>
      <c r="U159" s="158"/>
      <c r="V159" s="159"/>
      <c r="W159" s="149" t="str">
        <f t="shared" si="9"/>
        <v/>
      </c>
      <c r="X159" s="149" t="str">
        <f t="shared" si="10"/>
        <v/>
      </c>
      <c r="Y159" s="67"/>
      <c r="Z159" s="67"/>
      <c r="AA159" s="160"/>
      <c r="AB159" s="160"/>
      <c r="AC159" s="160"/>
      <c r="AD159" s="160"/>
      <c r="AE159" s="160"/>
      <c r="AF159" s="160"/>
      <c r="AG159" s="160"/>
      <c r="AH159" s="160"/>
      <c r="AI159" s="160"/>
      <c r="AJ159" s="160"/>
      <c r="AK159" s="160"/>
      <c r="AL159" s="160"/>
      <c r="AM159" s="161"/>
      <c r="AN159" s="161"/>
      <c r="AO159" s="161"/>
      <c r="AP159" s="162"/>
      <c r="AQ159" s="162"/>
      <c r="AR159" s="238" t="str">
        <f t="shared" si="11"/>
        <v/>
      </c>
      <c r="AS159" s="163"/>
    </row>
    <row r="160" spans="1:45" x14ac:dyDescent="0.25">
      <c r="A160" s="153"/>
      <c r="B160" s="262" t="s">
        <v>1935</v>
      </c>
      <c r="C160" s="67"/>
      <c r="D160" s="155" t="str">
        <f>IF(C160&lt;&gt;"",VLOOKUP('PAM Template'!C160,'Validation Page'!$G$7:$I$97,2,FALSE),"")</f>
        <v/>
      </c>
      <c r="E160" s="155" t="str">
        <f>IF(C160&lt;&gt;"",VLOOKUP('PAM Template'!C160,'Validation Page'!$G$7:$I$97,3,FALSE),"")</f>
        <v/>
      </c>
      <c r="F160" s="67"/>
      <c r="G160" s="155" t="str">
        <f>IF(F160&lt;&gt;"",VLOOKUP('PAM Template'!F160,'Validation Page'!$N$7:$O$31,2,FALSE),"")</f>
        <v/>
      </c>
      <c r="H160" s="67"/>
      <c r="I160" s="156" t="str">
        <f>IF(AND(F160 &lt;&gt; "",H160&lt;&gt;""),VLOOKUP(G160&amp;H160,'Validation Page'!$R$7:$W$157,2,FALSE),"")</f>
        <v/>
      </c>
      <c r="J160" s="155" t="str">
        <f>IF(AND(F160 &lt;&gt; "",H160&lt;&gt;""),VLOOKUP(G160&amp;H160,'Validation Page'!$R$7:$W$157,4,FALSE),"")</f>
        <v/>
      </c>
      <c r="K160" s="155" t="str">
        <f>IF(AND(F160 &lt;&gt; "",H160&lt;&gt;""),VLOOKUP(G160&amp;H160,'Validation Page'!$R$7:$W$157,6,FALSE),"")</f>
        <v/>
      </c>
      <c r="L160" s="186"/>
      <c r="M160" s="187" t="str">
        <f>IF(L160&lt;&gt;"",VLOOKUP(L160,'Validation Page'!$J$7:$L$275,2,FALSE),"")</f>
        <v/>
      </c>
      <c r="N160" s="188" t="str">
        <f>IF(L160&lt;&gt;"",VLOOKUP(L160,'Validation Page'!$J$7:$L$275,3,FALSE),"")</f>
        <v/>
      </c>
      <c r="O160" s="186"/>
      <c r="P160" s="67"/>
      <c r="Q160" s="67"/>
      <c r="R160" s="157"/>
      <c r="S160" s="158"/>
      <c r="T160" s="149" t="str">
        <f t="shared" si="8"/>
        <v/>
      </c>
      <c r="U160" s="158"/>
      <c r="V160" s="159"/>
      <c r="W160" s="149" t="str">
        <f t="shared" si="9"/>
        <v/>
      </c>
      <c r="X160" s="149" t="str">
        <f t="shared" si="10"/>
        <v/>
      </c>
      <c r="Y160" s="67"/>
      <c r="Z160" s="67"/>
      <c r="AA160" s="160"/>
      <c r="AB160" s="160"/>
      <c r="AC160" s="160"/>
      <c r="AD160" s="160"/>
      <c r="AE160" s="160"/>
      <c r="AF160" s="160"/>
      <c r="AG160" s="160"/>
      <c r="AH160" s="160"/>
      <c r="AI160" s="160"/>
      <c r="AJ160" s="160"/>
      <c r="AK160" s="160"/>
      <c r="AL160" s="160"/>
      <c r="AM160" s="161"/>
      <c r="AN160" s="161"/>
      <c r="AO160" s="161"/>
      <c r="AP160" s="162"/>
      <c r="AQ160" s="162"/>
      <c r="AR160" s="238" t="str">
        <f t="shared" si="11"/>
        <v/>
      </c>
      <c r="AS160" s="163"/>
    </row>
    <row r="161" spans="1:45" x14ac:dyDescent="0.25">
      <c r="A161" s="153"/>
      <c r="B161" s="262" t="s">
        <v>1935</v>
      </c>
      <c r="C161" s="67"/>
      <c r="D161" s="155" t="str">
        <f>IF(C161&lt;&gt;"",VLOOKUP('PAM Template'!C161,'Validation Page'!$G$7:$I$97,2,FALSE),"")</f>
        <v/>
      </c>
      <c r="E161" s="155" t="str">
        <f>IF(C161&lt;&gt;"",VLOOKUP('PAM Template'!C161,'Validation Page'!$G$7:$I$97,3,FALSE),"")</f>
        <v/>
      </c>
      <c r="F161" s="67"/>
      <c r="G161" s="155" t="str">
        <f>IF(F161&lt;&gt;"",VLOOKUP('PAM Template'!F161,'Validation Page'!$N$7:$O$31,2,FALSE),"")</f>
        <v/>
      </c>
      <c r="H161" s="67"/>
      <c r="I161" s="156" t="str">
        <f>IF(AND(F161 &lt;&gt; "",H161&lt;&gt;""),VLOOKUP(G161&amp;H161,'Validation Page'!$R$7:$W$157,2,FALSE),"")</f>
        <v/>
      </c>
      <c r="J161" s="155" t="str">
        <f>IF(AND(F161 &lt;&gt; "",H161&lt;&gt;""),VLOOKUP(G161&amp;H161,'Validation Page'!$R$7:$W$157,4,FALSE),"")</f>
        <v/>
      </c>
      <c r="K161" s="155" t="str">
        <f>IF(AND(F161 &lt;&gt; "",H161&lt;&gt;""),VLOOKUP(G161&amp;H161,'Validation Page'!$R$7:$W$157,6,FALSE),"")</f>
        <v/>
      </c>
      <c r="L161" s="186"/>
      <c r="M161" s="187" t="str">
        <f>IF(L161&lt;&gt;"",VLOOKUP(L161,'Validation Page'!$J$7:$L$275,2,FALSE),"")</f>
        <v/>
      </c>
      <c r="N161" s="196" t="str">
        <f>IF(L161&lt;&gt;"",VLOOKUP(L161,'Validation Page'!$J$7:$L$275,3,FALSE),"")</f>
        <v/>
      </c>
      <c r="O161" s="186"/>
      <c r="P161" s="67"/>
      <c r="Q161" s="67"/>
      <c r="R161" s="157"/>
      <c r="S161" s="158"/>
      <c r="T161" s="149" t="str">
        <f t="shared" si="8"/>
        <v/>
      </c>
      <c r="U161" s="158"/>
      <c r="V161" s="159"/>
      <c r="W161" s="149" t="str">
        <f t="shared" si="9"/>
        <v/>
      </c>
      <c r="X161" s="149" t="str">
        <f t="shared" si="10"/>
        <v/>
      </c>
      <c r="Y161" s="67"/>
      <c r="Z161" s="67"/>
      <c r="AA161" s="160"/>
      <c r="AB161" s="160"/>
      <c r="AC161" s="160"/>
      <c r="AD161" s="160"/>
      <c r="AE161" s="160"/>
      <c r="AF161" s="160"/>
      <c r="AG161" s="160"/>
      <c r="AH161" s="160"/>
      <c r="AI161" s="160"/>
      <c r="AJ161" s="160"/>
      <c r="AK161" s="160"/>
      <c r="AL161" s="160"/>
      <c r="AM161" s="161"/>
      <c r="AN161" s="161"/>
      <c r="AO161" s="161"/>
      <c r="AP161" s="162"/>
      <c r="AQ161" s="162"/>
      <c r="AR161" s="238" t="str">
        <f t="shared" si="11"/>
        <v/>
      </c>
      <c r="AS161" s="163"/>
    </row>
    <row r="162" spans="1:45" x14ac:dyDescent="0.25">
      <c r="A162" s="153"/>
      <c r="B162" s="262" t="s">
        <v>1935</v>
      </c>
      <c r="C162" s="67"/>
      <c r="D162" s="164" t="str">
        <f>IF(C162&lt;&gt;"",VLOOKUP('PAM Template'!C162,'Validation Page'!$G$7:$I$97,2,FALSE),"")</f>
        <v/>
      </c>
      <c r="E162" s="155" t="str">
        <f>IF(C162&lt;&gt;"",VLOOKUP('PAM Template'!C162,'Validation Page'!$G$7:$I$97,3,FALSE),"")</f>
        <v/>
      </c>
      <c r="F162" s="67"/>
      <c r="G162" s="155" t="str">
        <f>IF(F162&lt;&gt;"",VLOOKUP('PAM Template'!F162,'Validation Page'!$N$7:$O$31,2,FALSE),"")</f>
        <v/>
      </c>
      <c r="H162" s="67"/>
      <c r="I162" s="156" t="str">
        <f>IF(AND(F162 &lt;&gt; "",H162&lt;&gt;""),VLOOKUP(G162&amp;H162,'Validation Page'!$R$7:$W$157,2,FALSE),"")</f>
        <v/>
      </c>
      <c r="J162" s="155" t="str">
        <f>IF(AND(F162 &lt;&gt; "",H162&lt;&gt;""),VLOOKUP(G162&amp;H162,'Validation Page'!$R$7:$W$157,4,FALSE),"")</f>
        <v/>
      </c>
      <c r="K162" s="155" t="str">
        <f>IF(AND(F162 &lt;&gt; "",H162&lt;&gt;""),VLOOKUP(G162&amp;H162,'Validation Page'!$R$7:$W$157,6,FALSE),"")</f>
        <v/>
      </c>
      <c r="L162" s="186"/>
      <c r="M162" s="187" t="str">
        <f>IF(L162&lt;&gt;"",VLOOKUP(L162,'Validation Page'!$J$7:$L$275,2,FALSE),"")</f>
        <v/>
      </c>
      <c r="N162" s="187" t="str">
        <f>IF(L162&lt;&gt;"",VLOOKUP(L162,'Validation Page'!$J$7:$L$275,3,FALSE),"")</f>
        <v/>
      </c>
      <c r="O162" s="186"/>
      <c r="P162" s="67"/>
      <c r="Q162" s="67"/>
      <c r="R162" s="157"/>
      <c r="S162" s="158"/>
      <c r="T162" s="149" t="str">
        <f t="shared" si="8"/>
        <v/>
      </c>
      <c r="U162" s="158"/>
      <c r="V162" s="159"/>
      <c r="W162" s="149" t="str">
        <f t="shared" si="9"/>
        <v/>
      </c>
      <c r="X162" s="149" t="str">
        <f t="shared" si="10"/>
        <v/>
      </c>
      <c r="Y162" s="67"/>
      <c r="Z162" s="67"/>
      <c r="AA162" s="160"/>
      <c r="AB162" s="160"/>
      <c r="AC162" s="160"/>
      <c r="AD162" s="160"/>
      <c r="AE162" s="160"/>
      <c r="AF162" s="160"/>
      <c r="AG162" s="160"/>
      <c r="AH162" s="160"/>
      <c r="AI162" s="160"/>
      <c r="AJ162" s="160"/>
      <c r="AK162" s="160"/>
      <c r="AL162" s="160"/>
      <c r="AM162" s="161"/>
      <c r="AN162" s="161"/>
      <c r="AO162" s="161"/>
      <c r="AP162" s="162"/>
      <c r="AQ162" s="162"/>
      <c r="AR162" s="238" t="str">
        <f t="shared" si="11"/>
        <v/>
      </c>
      <c r="AS162" s="163"/>
    </row>
    <row r="163" spans="1:45" x14ac:dyDescent="0.25">
      <c r="A163" s="153"/>
      <c r="B163" s="262" t="s">
        <v>1935</v>
      </c>
      <c r="C163" s="67"/>
      <c r="D163" s="155" t="str">
        <f>IF(C163&lt;&gt;"",VLOOKUP('PAM Template'!C163,'Validation Page'!$G$7:$I$97,2,FALSE),"")</f>
        <v/>
      </c>
      <c r="E163" s="155" t="str">
        <f>IF(C163&lt;&gt;"",VLOOKUP('PAM Template'!C163,'Validation Page'!$G$7:$I$97,3,FALSE),"")</f>
        <v/>
      </c>
      <c r="F163" s="67"/>
      <c r="G163" s="155" t="str">
        <f>IF(F163&lt;&gt;"",VLOOKUP('PAM Template'!F163,'Validation Page'!$N$7:$O$31,2,FALSE),"")</f>
        <v/>
      </c>
      <c r="H163" s="67"/>
      <c r="I163" s="156" t="str">
        <f>IF(AND(F163 &lt;&gt; "",H163&lt;&gt;""),VLOOKUP(G163&amp;H163,'Validation Page'!$R$7:$W$157,2,FALSE),"")</f>
        <v/>
      </c>
      <c r="J163" s="155" t="str">
        <f>IF(AND(F163 &lt;&gt; "",H163&lt;&gt;""),VLOOKUP(G163&amp;H163,'Validation Page'!$R$7:$W$157,4,FALSE),"")</f>
        <v/>
      </c>
      <c r="K163" s="155" t="str">
        <f>IF(AND(F163 &lt;&gt; "",H163&lt;&gt;""),VLOOKUP(G163&amp;H163,'Validation Page'!$R$7:$W$157,6,FALSE),"")</f>
        <v/>
      </c>
      <c r="L163" s="186"/>
      <c r="M163" s="187" t="str">
        <f>IF(L163&lt;&gt;"",VLOOKUP(L163,'Validation Page'!$J$7:$L$275,2,FALSE),"")</f>
        <v/>
      </c>
      <c r="N163" s="188" t="str">
        <f>IF(L163&lt;&gt;"",VLOOKUP(L163,'Validation Page'!$J$7:$L$275,3,FALSE),"")</f>
        <v/>
      </c>
      <c r="O163" s="186"/>
      <c r="P163" s="67"/>
      <c r="Q163" s="67"/>
      <c r="R163" s="157"/>
      <c r="S163" s="158"/>
      <c r="T163" s="149" t="str">
        <f t="shared" si="8"/>
        <v/>
      </c>
      <c r="U163" s="158"/>
      <c r="V163" s="159"/>
      <c r="W163" s="149" t="str">
        <f t="shared" si="9"/>
        <v/>
      </c>
      <c r="X163" s="149" t="str">
        <f t="shared" si="10"/>
        <v/>
      </c>
      <c r="Y163" s="67"/>
      <c r="Z163" s="67"/>
      <c r="AA163" s="160"/>
      <c r="AB163" s="160"/>
      <c r="AC163" s="160"/>
      <c r="AD163" s="160"/>
      <c r="AE163" s="160"/>
      <c r="AF163" s="160"/>
      <c r="AG163" s="160"/>
      <c r="AH163" s="160"/>
      <c r="AI163" s="160"/>
      <c r="AJ163" s="160"/>
      <c r="AK163" s="160"/>
      <c r="AL163" s="160"/>
      <c r="AM163" s="161"/>
      <c r="AN163" s="161"/>
      <c r="AO163" s="161"/>
      <c r="AP163" s="162"/>
      <c r="AQ163" s="162"/>
      <c r="AR163" s="238" t="str">
        <f t="shared" si="11"/>
        <v/>
      </c>
      <c r="AS163" s="163"/>
    </row>
    <row r="164" spans="1:45" x14ac:dyDescent="0.25">
      <c r="A164" s="153"/>
      <c r="B164" s="262" t="s">
        <v>1935</v>
      </c>
      <c r="C164" s="67"/>
      <c r="D164" s="155" t="str">
        <f>IF(C164&lt;&gt;"",VLOOKUP('PAM Template'!C164,'Validation Page'!$G$7:$I$97,2,FALSE),"")</f>
        <v/>
      </c>
      <c r="E164" s="155" t="str">
        <f>IF(C164&lt;&gt;"",VLOOKUP('PAM Template'!C164,'Validation Page'!$G$7:$I$97,3,FALSE),"")</f>
        <v/>
      </c>
      <c r="F164" s="67"/>
      <c r="G164" s="155" t="str">
        <f>IF(F164&lt;&gt;"",VLOOKUP('PAM Template'!F164,'Validation Page'!$N$7:$O$31,2,FALSE),"")</f>
        <v/>
      </c>
      <c r="H164" s="67"/>
      <c r="I164" s="156" t="str">
        <f>IF(AND(F164 &lt;&gt; "",H164&lt;&gt;""),VLOOKUP(G164&amp;H164,'Validation Page'!$R$7:$W$157,2,FALSE),"")</f>
        <v/>
      </c>
      <c r="J164" s="155" t="str">
        <f>IF(AND(F164 &lt;&gt; "",H164&lt;&gt;""),VLOOKUP(G164&amp;H164,'Validation Page'!$R$7:$W$157,4,FALSE),"")</f>
        <v/>
      </c>
      <c r="K164" s="155" t="str">
        <f>IF(AND(F164 &lt;&gt; "",H164&lt;&gt;""),VLOOKUP(G164&amp;H164,'Validation Page'!$R$7:$W$157,6,FALSE),"")</f>
        <v/>
      </c>
      <c r="L164" s="186"/>
      <c r="M164" s="187" t="str">
        <f>IF(L164&lt;&gt;"",VLOOKUP(L164,'Validation Page'!$J$7:$L$275,2,FALSE),"")</f>
        <v/>
      </c>
      <c r="N164" s="188" t="str">
        <f>IF(L164&lt;&gt;"",VLOOKUP(L164,'Validation Page'!$J$7:$L$275,3,FALSE),"")</f>
        <v/>
      </c>
      <c r="O164" s="186"/>
      <c r="P164" s="67"/>
      <c r="Q164" s="67"/>
      <c r="R164" s="157"/>
      <c r="S164" s="158"/>
      <c r="T164" s="149" t="str">
        <f t="shared" si="8"/>
        <v/>
      </c>
      <c r="U164" s="158"/>
      <c r="V164" s="159"/>
      <c r="W164" s="149" t="str">
        <f t="shared" si="9"/>
        <v/>
      </c>
      <c r="X164" s="149" t="str">
        <f t="shared" si="10"/>
        <v/>
      </c>
      <c r="Y164" s="67"/>
      <c r="Z164" s="67"/>
      <c r="AA164" s="160"/>
      <c r="AB164" s="160"/>
      <c r="AC164" s="160"/>
      <c r="AD164" s="160"/>
      <c r="AE164" s="160"/>
      <c r="AF164" s="160"/>
      <c r="AG164" s="160"/>
      <c r="AH164" s="160"/>
      <c r="AI164" s="160"/>
      <c r="AJ164" s="160"/>
      <c r="AK164" s="160"/>
      <c r="AL164" s="160"/>
      <c r="AM164" s="161"/>
      <c r="AN164" s="161"/>
      <c r="AO164" s="161"/>
      <c r="AP164" s="162"/>
      <c r="AQ164" s="162"/>
      <c r="AR164" s="238" t="str">
        <f t="shared" si="11"/>
        <v/>
      </c>
      <c r="AS164" s="163"/>
    </row>
    <row r="165" spans="1:45" x14ac:dyDescent="0.25">
      <c r="A165" s="153"/>
      <c r="B165" s="262" t="s">
        <v>1935</v>
      </c>
      <c r="C165" s="67"/>
      <c r="D165" s="155" t="str">
        <f>IF(C165&lt;&gt;"",VLOOKUP('PAM Template'!C165,'Validation Page'!$G$7:$I$97,2,FALSE),"")</f>
        <v/>
      </c>
      <c r="E165" s="155" t="str">
        <f>IF(C165&lt;&gt;"",VLOOKUP('PAM Template'!C165,'Validation Page'!$G$7:$I$97,3,FALSE),"")</f>
        <v/>
      </c>
      <c r="F165" s="67"/>
      <c r="G165" s="155" t="str">
        <f>IF(F165&lt;&gt;"",VLOOKUP('PAM Template'!F165,'Validation Page'!$N$7:$O$31,2,FALSE),"")</f>
        <v/>
      </c>
      <c r="H165" s="67"/>
      <c r="I165" s="156" t="str">
        <f>IF(AND(F165 &lt;&gt; "",H165&lt;&gt;""),VLOOKUP(G165&amp;H165,'Validation Page'!$R$7:$W$157,2,FALSE),"")</f>
        <v/>
      </c>
      <c r="J165" s="155" t="str">
        <f>IF(AND(F165 &lt;&gt; "",H165&lt;&gt;""),VLOOKUP(G165&amp;H165,'Validation Page'!$R$7:$W$157,4,FALSE),"")</f>
        <v/>
      </c>
      <c r="K165" s="155" t="str">
        <f>IF(AND(F165 &lt;&gt; "",H165&lt;&gt;""),VLOOKUP(G165&amp;H165,'Validation Page'!$R$7:$W$157,6,FALSE),"")</f>
        <v/>
      </c>
      <c r="L165" s="186"/>
      <c r="M165" s="187" t="str">
        <f>IF(L165&lt;&gt;"",VLOOKUP(L165,'Validation Page'!$J$7:$L$275,2,FALSE),"")</f>
        <v/>
      </c>
      <c r="N165" s="188" t="str">
        <f>IF(L165&lt;&gt;"",VLOOKUP(L165,'Validation Page'!$J$7:$L$275,3,FALSE),"")</f>
        <v/>
      </c>
      <c r="O165" s="186"/>
      <c r="P165" s="67"/>
      <c r="Q165" s="67"/>
      <c r="R165" s="157"/>
      <c r="S165" s="158"/>
      <c r="T165" s="149" t="str">
        <f t="shared" si="8"/>
        <v/>
      </c>
      <c r="U165" s="158"/>
      <c r="V165" s="159"/>
      <c r="W165" s="149" t="str">
        <f t="shared" si="9"/>
        <v/>
      </c>
      <c r="X165" s="149" t="str">
        <f t="shared" si="10"/>
        <v/>
      </c>
      <c r="Y165" s="67"/>
      <c r="Z165" s="67"/>
      <c r="AA165" s="160"/>
      <c r="AB165" s="160"/>
      <c r="AC165" s="160"/>
      <c r="AD165" s="160"/>
      <c r="AE165" s="160"/>
      <c r="AF165" s="160"/>
      <c r="AG165" s="160"/>
      <c r="AH165" s="160"/>
      <c r="AI165" s="160"/>
      <c r="AJ165" s="160"/>
      <c r="AK165" s="160"/>
      <c r="AL165" s="160"/>
      <c r="AM165" s="161"/>
      <c r="AN165" s="161"/>
      <c r="AO165" s="161"/>
      <c r="AP165" s="162"/>
      <c r="AQ165" s="162"/>
      <c r="AR165" s="238" t="str">
        <f t="shared" si="11"/>
        <v/>
      </c>
      <c r="AS165" s="163"/>
    </row>
    <row r="166" spans="1:45" x14ac:dyDescent="0.25">
      <c r="A166" s="153"/>
      <c r="B166" s="262" t="s">
        <v>1935</v>
      </c>
      <c r="C166" s="67"/>
      <c r="D166" s="155" t="str">
        <f>IF(C166&lt;&gt;"",VLOOKUP('PAM Template'!C166,'Validation Page'!$G$7:$I$97,2,FALSE),"")</f>
        <v/>
      </c>
      <c r="E166" s="155" t="str">
        <f>IF(C166&lt;&gt;"",VLOOKUP('PAM Template'!C166,'Validation Page'!$G$7:$I$97,3,FALSE),"")</f>
        <v/>
      </c>
      <c r="F166" s="67"/>
      <c r="G166" s="155" t="str">
        <f>IF(F166&lt;&gt;"",VLOOKUP('PAM Template'!F166,'Validation Page'!$N$7:$O$31,2,FALSE),"")</f>
        <v/>
      </c>
      <c r="H166" s="67"/>
      <c r="I166" s="156" t="str">
        <f>IF(AND(F166 &lt;&gt; "",H166&lt;&gt;""),VLOOKUP(G166&amp;H166,'Validation Page'!$R$7:$W$157,2,FALSE),"")</f>
        <v/>
      </c>
      <c r="J166" s="155" t="str">
        <f>IF(AND(F166 &lt;&gt; "",H166&lt;&gt;""),VLOOKUP(G166&amp;H166,'Validation Page'!$R$7:$W$157,4,FALSE),"")</f>
        <v/>
      </c>
      <c r="K166" s="155" t="str">
        <f>IF(AND(F166 &lt;&gt; "",H166&lt;&gt;""),VLOOKUP(G166&amp;H166,'Validation Page'!$R$7:$W$157,6,FALSE),"")</f>
        <v/>
      </c>
      <c r="L166" s="186"/>
      <c r="M166" s="187" t="str">
        <f>IF(L166&lt;&gt;"",VLOOKUP(L166,'Validation Page'!$J$7:$L$275,2,FALSE),"")</f>
        <v/>
      </c>
      <c r="N166" s="188" t="str">
        <f>IF(L166&lt;&gt;"",VLOOKUP(L166,'Validation Page'!$J$7:$L$275,3,FALSE),"")</f>
        <v/>
      </c>
      <c r="O166" s="186"/>
      <c r="P166" s="67"/>
      <c r="Q166" s="67"/>
      <c r="R166" s="157"/>
      <c r="S166" s="158"/>
      <c r="T166" s="149" t="str">
        <f t="shared" si="8"/>
        <v/>
      </c>
      <c r="U166" s="158"/>
      <c r="V166" s="159"/>
      <c r="W166" s="149" t="str">
        <f t="shared" si="9"/>
        <v/>
      </c>
      <c r="X166" s="149" t="str">
        <f t="shared" si="10"/>
        <v/>
      </c>
      <c r="Y166" s="67"/>
      <c r="Z166" s="67"/>
      <c r="AA166" s="160"/>
      <c r="AB166" s="160"/>
      <c r="AC166" s="160"/>
      <c r="AD166" s="160"/>
      <c r="AE166" s="160"/>
      <c r="AF166" s="160"/>
      <c r="AG166" s="160"/>
      <c r="AH166" s="160"/>
      <c r="AI166" s="160"/>
      <c r="AJ166" s="160"/>
      <c r="AK166" s="160"/>
      <c r="AL166" s="160"/>
      <c r="AM166" s="161"/>
      <c r="AN166" s="161"/>
      <c r="AO166" s="161"/>
      <c r="AP166" s="162"/>
      <c r="AQ166" s="162"/>
      <c r="AR166" s="238" t="str">
        <f t="shared" si="11"/>
        <v/>
      </c>
      <c r="AS166" s="163"/>
    </row>
    <row r="167" spans="1:45" x14ac:dyDescent="0.25">
      <c r="A167" s="153"/>
      <c r="B167" s="262" t="s">
        <v>1935</v>
      </c>
      <c r="C167" s="67"/>
      <c r="D167" s="155" t="str">
        <f>IF(C167&lt;&gt;"",VLOOKUP('PAM Template'!C167,'Validation Page'!$G$7:$I$97,2,FALSE),"")</f>
        <v/>
      </c>
      <c r="E167" s="155" t="str">
        <f>IF(C167&lt;&gt;"",VLOOKUP('PAM Template'!C167,'Validation Page'!$G$7:$I$97,3,FALSE),"")</f>
        <v/>
      </c>
      <c r="F167" s="67"/>
      <c r="G167" s="155" t="str">
        <f>IF(F167&lt;&gt;"",VLOOKUP('PAM Template'!F167,'Validation Page'!$N$7:$O$31,2,FALSE),"")</f>
        <v/>
      </c>
      <c r="H167" s="67"/>
      <c r="I167" s="156" t="str">
        <f>IF(AND(F167 &lt;&gt; "",H167&lt;&gt;""),VLOOKUP(G167&amp;H167,'Validation Page'!$R$7:$W$157,2,FALSE),"")</f>
        <v/>
      </c>
      <c r="J167" s="155" t="str">
        <f>IF(AND(F167 &lt;&gt; "",H167&lt;&gt;""),VLOOKUP(G167&amp;H167,'Validation Page'!$R$7:$W$157,4,FALSE),"")</f>
        <v/>
      </c>
      <c r="K167" s="155" t="str">
        <f>IF(AND(F167 &lt;&gt; "",H167&lt;&gt;""),VLOOKUP(G167&amp;H167,'Validation Page'!$R$7:$W$157,6,FALSE),"")</f>
        <v/>
      </c>
      <c r="L167" s="186"/>
      <c r="M167" s="187" t="str">
        <f>IF(L167&lt;&gt;"",VLOOKUP(L167,'Validation Page'!$J$7:$L$275,2,FALSE),"")</f>
        <v/>
      </c>
      <c r="N167" s="188" t="str">
        <f>IF(L167&lt;&gt;"",VLOOKUP(L167,'Validation Page'!$J$7:$L$275,3,FALSE),"")</f>
        <v/>
      </c>
      <c r="O167" s="186"/>
      <c r="P167" s="67"/>
      <c r="Q167" s="67"/>
      <c r="R167" s="157"/>
      <c r="S167" s="158"/>
      <c r="T167" s="149" t="str">
        <f t="shared" si="8"/>
        <v/>
      </c>
      <c r="U167" s="158"/>
      <c r="V167" s="159"/>
      <c r="W167" s="149" t="str">
        <f t="shared" si="9"/>
        <v/>
      </c>
      <c r="X167" s="149" t="str">
        <f t="shared" si="10"/>
        <v/>
      </c>
      <c r="Y167" s="67"/>
      <c r="Z167" s="67"/>
      <c r="AA167" s="160"/>
      <c r="AB167" s="160"/>
      <c r="AC167" s="160"/>
      <c r="AD167" s="160"/>
      <c r="AE167" s="160"/>
      <c r="AF167" s="160"/>
      <c r="AG167" s="160"/>
      <c r="AH167" s="160"/>
      <c r="AI167" s="160"/>
      <c r="AJ167" s="160"/>
      <c r="AK167" s="160"/>
      <c r="AL167" s="160"/>
      <c r="AM167" s="161"/>
      <c r="AN167" s="161"/>
      <c r="AO167" s="161"/>
      <c r="AP167" s="162"/>
      <c r="AQ167" s="162"/>
      <c r="AR167" s="238" t="str">
        <f t="shared" si="11"/>
        <v/>
      </c>
      <c r="AS167" s="163"/>
    </row>
    <row r="168" spans="1:45" x14ac:dyDescent="0.25">
      <c r="A168" s="153"/>
      <c r="B168" s="262" t="s">
        <v>1935</v>
      </c>
      <c r="C168" s="67"/>
      <c r="D168" s="155" t="str">
        <f>IF(C168&lt;&gt;"",VLOOKUP('PAM Template'!C168,'Validation Page'!$G$7:$I$97,2,FALSE),"")</f>
        <v/>
      </c>
      <c r="E168" s="155" t="str">
        <f>IF(C168&lt;&gt;"",VLOOKUP('PAM Template'!C168,'Validation Page'!$G$7:$I$97,3,FALSE),"")</f>
        <v/>
      </c>
      <c r="F168" s="67"/>
      <c r="G168" s="155" t="str">
        <f>IF(F168&lt;&gt;"",VLOOKUP('PAM Template'!F168,'Validation Page'!$N$7:$O$31,2,FALSE),"")</f>
        <v/>
      </c>
      <c r="H168" s="67"/>
      <c r="I168" s="156" t="str">
        <f>IF(AND(F168 &lt;&gt; "",H168&lt;&gt;""),VLOOKUP(G168&amp;H168,'Validation Page'!$R$7:$W$157,2,FALSE),"")</f>
        <v/>
      </c>
      <c r="J168" s="155" t="str">
        <f>IF(AND(F168 &lt;&gt; "",H168&lt;&gt;""),VLOOKUP(G168&amp;H168,'Validation Page'!$R$7:$W$157,4,FALSE),"")</f>
        <v/>
      </c>
      <c r="K168" s="155" t="str">
        <f>IF(AND(F168 &lt;&gt; "",H168&lt;&gt;""),VLOOKUP(G168&amp;H168,'Validation Page'!$R$7:$W$157,6,FALSE),"")</f>
        <v/>
      </c>
      <c r="L168" s="186"/>
      <c r="M168" s="187" t="str">
        <f>IF(L168&lt;&gt;"",VLOOKUP(L168,'Validation Page'!$J$7:$L$275,2,FALSE),"")</f>
        <v/>
      </c>
      <c r="N168" s="196" t="str">
        <f>IF(L168&lt;&gt;"",VLOOKUP(L168,'Validation Page'!$J$7:$L$275,3,FALSE),"")</f>
        <v/>
      </c>
      <c r="O168" s="186"/>
      <c r="P168" s="67"/>
      <c r="Q168" s="67"/>
      <c r="R168" s="157"/>
      <c r="S168" s="158"/>
      <c r="T168" s="149" t="str">
        <f t="shared" si="8"/>
        <v/>
      </c>
      <c r="U168" s="158"/>
      <c r="V168" s="159"/>
      <c r="W168" s="149" t="str">
        <f t="shared" si="9"/>
        <v/>
      </c>
      <c r="X168" s="149" t="str">
        <f t="shared" si="10"/>
        <v/>
      </c>
      <c r="Y168" s="67"/>
      <c r="Z168" s="67"/>
      <c r="AA168" s="160"/>
      <c r="AB168" s="160"/>
      <c r="AC168" s="160"/>
      <c r="AD168" s="160"/>
      <c r="AE168" s="160"/>
      <c r="AF168" s="160"/>
      <c r="AG168" s="160"/>
      <c r="AH168" s="160"/>
      <c r="AI168" s="160"/>
      <c r="AJ168" s="160"/>
      <c r="AK168" s="160"/>
      <c r="AL168" s="160"/>
      <c r="AM168" s="161"/>
      <c r="AN168" s="161"/>
      <c r="AO168" s="161"/>
      <c r="AP168" s="162"/>
      <c r="AQ168" s="162"/>
      <c r="AR168" s="238" t="str">
        <f t="shared" si="11"/>
        <v/>
      </c>
      <c r="AS168" s="163"/>
    </row>
    <row r="169" spans="1:45" x14ac:dyDescent="0.25">
      <c r="A169" s="153"/>
      <c r="B169" s="262" t="s">
        <v>1935</v>
      </c>
      <c r="C169" s="67"/>
      <c r="D169" s="155" t="str">
        <f>IF(C169&lt;&gt;"",VLOOKUP('PAM Template'!C169,'Validation Page'!$G$7:$I$97,2,FALSE),"")</f>
        <v/>
      </c>
      <c r="E169" s="155" t="str">
        <f>IF(C169&lt;&gt;"",VLOOKUP('PAM Template'!C169,'Validation Page'!$G$7:$I$97,3,FALSE),"")</f>
        <v/>
      </c>
      <c r="F169" s="67"/>
      <c r="G169" s="155" t="str">
        <f>IF(F169&lt;&gt;"",VLOOKUP('PAM Template'!F169,'Validation Page'!$N$7:$O$31,2,FALSE),"")</f>
        <v/>
      </c>
      <c r="H169" s="67"/>
      <c r="I169" s="156" t="str">
        <f>IF(AND(F169 &lt;&gt; "",H169&lt;&gt;""),VLOOKUP(G169&amp;H169,'Validation Page'!$R$7:$W$157,2,FALSE),"")</f>
        <v/>
      </c>
      <c r="J169" s="155" t="str">
        <f>IF(AND(F169 &lt;&gt; "",H169&lt;&gt;""),VLOOKUP(G169&amp;H169,'Validation Page'!$R$7:$W$157,4,FALSE),"")</f>
        <v/>
      </c>
      <c r="K169" s="155" t="str">
        <f>IF(AND(F169 &lt;&gt; "",H169&lt;&gt;""),VLOOKUP(G169&amp;H169,'Validation Page'!$R$7:$W$157,6,FALSE),"")</f>
        <v/>
      </c>
      <c r="L169" s="186"/>
      <c r="M169" s="187" t="str">
        <f>IF(L169&lt;&gt;"",VLOOKUP(L169,'Validation Page'!$J$7:$L$275,2,FALSE),"")</f>
        <v/>
      </c>
      <c r="N169" s="196" t="str">
        <f>IF(L169&lt;&gt;"",VLOOKUP(L169,'Validation Page'!$J$7:$L$275,3,FALSE),"")</f>
        <v/>
      </c>
      <c r="O169" s="186"/>
      <c r="P169" s="67"/>
      <c r="Q169" s="67"/>
      <c r="R169" s="157"/>
      <c r="S169" s="158"/>
      <c r="T169" s="149" t="str">
        <f t="shared" si="8"/>
        <v/>
      </c>
      <c r="U169" s="158"/>
      <c r="V169" s="159"/>
      <c r="W169" s="149" t="str">
        <f t="shared" si="9"/>
        <v/>
      </c>
      <c r="X169" s="149" t="str">
        <f t="shared" si="10"/>
        <v/>
      </c>
      <c r="Y169" s="67"/>
      <c r="Z169" s="67"/>
      <c r="AA169" s="160"/>
      <c r="AB169" s="160"/>
      <c r="AC169" s="160"/>
      <c r="AD169" s="160"/>
      <c r="AE169" s="160"/>
      <c r="AF169" s="160"/>
      <c r="AG169" s="160"/>
      <c r="AH169" s="160"/>
      <c r="AI169" s="160"/>
      <c r="AJ169" s="160"/>
      <c r="AK169" s="160"/>
      <c r="AL169" s="160"/>
      <c r="AM169" s="161"/>
      <c r="AN169" s="161"/>
      <c r="AO169" s="161"/>
      <c r="AP169" s="162"/>
      <c r="AQ169" s="162"/>
      <c r="AR169" s="238" t="str">
        <f t="shared" si="11"/>
        <v/>
      </c>
      <c r="AS169" s="163"/>
    </row>
    <row r="170" spans="1:45" x14ac:dyDescent="0.25">
      <c r="A170" s="153"/>
      <c r="B170" s="262" t="s">
        <v>1935</v>
      </c>
      <c r="C170" s="67"/>
      <c r="D170" s="155" t="str">
        <f>IF(C170&lt;&gt;"",VLOOKUP('PAM Template'!C170,'Validation Page'!$G$7:$I$97,2,FALSE),"")</f>
        <v/>
      </c>
      <c r="E170" s="155" t="str">
        <f>IF(C170&lt;&gt;"",VLOOKUP('PAM Template'!C170,'Validation Page'!$G$7:$I$97,3,FALSE),"")</f>
        <v/>
      </c>
      <c r="F170" s="67"/>
      <c r="G170" s="155" t="str">
        <f>IF(F170&lt;&gt;"",VLOOKUP('PAM Template'!F170,'Validation Page'!$N$7:$O$31,2,FALSE),"")</f>
        <v/>
      </c>
      <c r="H170" s="67"/>
      <c r="I170" s="156" t="str">
        <f>IF(AND(F170 &lt;&gt; "",H170&lt;&gt;""),VLOOKUP(G170&amp;H170,'Validation Page'!$R$7:$W$157,2,FALSE),"")</f>
        <v/>
      </c>
      <c r="J170" s="155" t="str">
        <f>IF(AND(F170 &lt;&gt; "",H170&lt;&gt;""),VLOOKUP(G170&amp;H170,'Validation Page'!$R$7:$W$157,4,FALSE),"")</f>
        <v/>
      </c>
      <c r="K170" s="155" t="str">
        <f>IF(AND(F170 &lt;&gt; "",H170&lt;&gt;""),VLOOKUP(G170&amp;H170,'Validation Page'!$R$7:$W$157,6,FALSE),"")</f>
        <v/>
      </c>
      <c r="L170" s="186"/>
      <c r="M170" s="187" t="str">
        <f>IF(L170&lt;&gt;"",VLOOKUP(L170,'Validation Page'!$J$7:$L$275,2,FALSE),"")</f>
        <v/>
      </c>
      <c r="N170" s="196" t="str">
        <f>IF(L170&lt;&gt;"",VLOOKUP(L170,'Validation Page'!$J$7:$L$275,3,FALSE),"")</f>
        <v/>
      </c>
      <c r="O170" s="186"/>
      <c r="P170" s="67"/>
      <c r="Q170" s="67"/>
      <c r="R170" s="157"/>
      <c r="S170" s="158"/>
      <c r="T170" s="149" t="str">
        <f t="shared" si="8"/>
        <v/>
      </c>
      <c r="U170" s="158"/>
      <c r="V170" s="159"/>
      <c r="W170" s="149" t="str">
        <f t="shared" si="9"/>
        <v/>
      </c>
      <c r="X170" s="149" t="str">
        <f t="shared" si="10"/>
        <v/>
      </c>
      <c r="Y170" s="67"/>
      <c r="Z170" s="67"/>
      <c r="AA170" s="160"/>
      <c r="AB170" s="160"/>
      <c r="AC170" s="160"/>
      <c r="AD170" s="160"/>
      <c r="AE170" s="160"/>
      <c r="AF170" s="160"/>
      <c r="AG170" s="160"/>
      <c r="AH170" s="160"/>
      <c r="AI170" s="160"/>
      <c r="AJ170" s="160"/>
      <c r="AK170" s="160"/>
      <c r="AL170" s="160"/>
      <c r="AM170" s="161"/>
      <c r="AN170" s="161"/>
      <c r="AO170" s="161"/>
      <c r="AP170" s="162"/>
      <c r="AQ170" s="162"/>
      <c r="AR170" s="238" t="str">
        <f t="shared" si="11"/>
        <v/>
      </c>
      <c r="AS170" s="163"/>
    </row>
    <row r="171" spans="1:45" x14ac:dyDescent="0.25">
      <c r="A171" s="153"/>
      <c r="B171" s="262" t="s">
        <v>1935</v>
      </c>
      <c r="C171" s="67"/>
      <c r="D171" s="155" t="str">
        <f>IF(C171&lt;&gt;"",VLOOKUP('PAM Template'!C171,'Validation Page'!$G$7:$I$97,2,FALSE),"")</f>
        <v/>
      </c>
      <c r="E171" s="155" t="str">
        <f>IF(C171&lt;&gt;"",VLOOKUP('PAM Template'!C171,'Validation Page'!$G$7:$I$97,3,FALSE),"")</f>
        <v/>
      </c>
      <c r="F171" s="67"/>
      <c r="G171" s="155" t="str">
        <f>IF(F171&lt;&gt;"",VLOOKUP('PAM Template'!F171,'Validation Page'!$N$7:$O$31,2,FALSE),"")</f>
        <v/>
      </c>
      <c r="H171" s="67"/>
      <c r="I171" s="156" t="str">
        <f>IF(AND(F171 &lt;&gt; "",H171&lt;&gt;""),VLOOKUP(G171&amp;H171,'Validation Page'!$R$7:$W$157,2,FALSE),"")</f>
        <v/>
      </c>
      <c r="J171" s="155" t="str">
        <f>IF(AND(F171 &lt;&gt; "",H171&lt;&gt;""),VLOOKUP(G171&amp;H171,'Validation Page'!$R$7:$W$157,4,FALSE),"")</f>
        <v/>
      </c>
      <c r="K171" s="155" t="str">
        <f>IF(AND(F171 &lt;&gt; "",H171&lt;&gt;""),VLOOKUP(G171&amp;H171,'Validation Page'!$R$7:$W$157,6,FALSE),"")</f>
        <v/>
      </c>
      <c r="L171" s="186"/>
      <c r="M171" s="187" t="str">
        <f>IF(L171&lt;&gt;"",VLOOKUP(L171,'Validation Page'!$J$7:$L$275,2,FALSE),"")</f>
        <v/>
      </c>
      <c r="N171" s="196" t="str">
        <f>IF(L171&lt;&gt;"",VLOOKUP(L171,'Validation Page'!$J$7:$L$275,3,FALSE),"")</f>
        <v/>
      </c>
      <c r="O171" s="186"/>
      <c r="P171" s="67"/>
      <c r="Q171" s="67"/>
      <c r="R171" s="157"/>
      <c r="S171" s="158"/>
      <c r="T171" s="149" t="str">
        <f t="shared" si="8"/>
        <v/>
      </c>
      <c r="U171" s="158"/>
      <c r="V171" s="159"/>
      <c r="W171" s="149" t="str">
        <f t="shared" si="9"/>
        <v/>
      </c>
      <c r="X171" s="149" t="str">
        <f t="shared" si="10"/>
        <v/>
      </c>
      <c r="Y171" s="67"/>
      <c r="Z171" s="67"/>
      <c r="AA171" s="160"/>
      <c r="AB171" s="160"/>
      <c r="AC171" s="160"/>
      <c r="AD171" s="160"/>
      <c r="AE171" s="160"/>
      <c r="AF171" s="160"/>
      <c r="AG171" s="160"/>
      <c r="AH171" s="160"/>
      <c r="AI171" s="160"/>
      <c r="AJ171" s="160"/>
      <c r="AK171" s="160"/>
      <c r="AL171" s="160"/>
      <c r="AM171" s="161"/>
      <c r="AN171" s="161"/>
      <c r="AO171" s="161"/>
      <c r="AP171" s="162"/>
      <c r="AQ171" s="162"/>
      <c r="AR171" s="238" t="str">
        <f t="shared" si="11"/>
        <v/>
      </c>
      <c r="AS171" s="163"/>
    </row>
    <row r="172" spans="1:45" x14ac:dyDescent="0.25">
      <c r="A172" s="153"/>
      <c r="B172" s="262" t="s">
        <v>1935</v>
      </c>
      <c r="C172" s="67"/>
      <c r="D172" s="155" t="str">
        <f>IF(C172&lt;&gt;"",VLOOKUP('PAM Template'!C172,'Validation Page'!$G$7:$I$97,2,FALSE),"")</f>
        <v/>
      </c>
      <c r="E172" s="155" t="str">
        <f>IF(C172&lt;&gt;"",VLOOKUP('PAM Template'!C172,'Validation Page'!$G$7:$I$97,3,FALSE),"")</f>
        <v/>
      </c>
      <c r="F172" s="67"/>
      <c r="G172" s="155" t="str">
        <f>IF(F172&lt;&gt;"",VLOOKUP('PAM Template'!F172,'Validation Page'!$N$7:$O$31,2,FALSE),"")</f>
        <v/>
      </c>
      <c r="H172" s="67"/>
      <c r="I172" s="156" t="str">
        <f>IF(AND(F172 &lt;&gt; "",H172&lt;&gt;""),VLOOKUP(G172&amp;H172,'Validation Page'!$R$7:$W$157,2,FALSE),"")</f>
        <v/>
      </c>
      <c r="J172" s="155" t="str">
        <f>IF(AND(F172 &lt;&gt; "",H172&lt;&gt;""),VLOOKUP(G172&amp;H172,'Validation Page'!$R$7:$W$157,4,FALSE),"")</f>
        <v/>
      </c>
      <c r="K172" s="155" t="str">
        <f>IF(AND(F172 &lt;&gt; "",H172&lt;&gt;""),VLOOKUP(G172&amp;H172,'Validation Page'!$R$7:$W$157,6,FALSE),"")</f>
        <v/>
      </c>
      <c r="L172" s="186"/>
      <c r="M172" s="187" t="str">
        <f>IF(L172&lt;&gt;"",VLOOKUP(L172,'Validation Page'!$J$7:$L$275,2,FALSE),"")</f>
        <v/>
      </c>
      <c r="N172" s="196" t="str">
        <f>IF(L172&lt;&gt;"",VLOOKUP(L172,'Validation Page'!$J$7:$L$275,3,FALSE),"")</f>
        <v/>
      </c>
      <c r="O172" s="186"/>
      <c r="P172" s="67"/>
      <c r="Q172" s="67"/>
      <c r="R172" s="157"/>
      <c r="S172" s="158"/>
      <c r="T172" s="149" t="str">
        <f t="shared" si="8"/>
        <v/>
      </c>
      <c r="U172" s="158"/>
      <c r="V172" s="159"/>
      <c r="W172" s="149" t="str">
        <f t="shared" si="9"/>
        <v/>
      </c>
      <c r="X172" s="149" t="str">
        <f t="shared" si="10"/>
        <v/>
      </c>
      <c r="Y172" s="67"/>
      <c r="Z172" s="67"/>
      <c r="AA172" s="160"/>
      <c r="AB172" s="160"/>
      <c r="AC172" s="160"/>
      <c r="AD172" s="160"/>
      <c r="AE172" s="160"/>
      <c r="AF172" s="160"/>
      <c r="AG172" s="160"/>
      <c r="AH172" s="160"/>
      <c r="AI172" s="160"/>
      <c r="AJ172" s="160"/>
      <c r="AK172" s="160"/>
      <c r="AL172" s="160"/>
      <c r="AM172" s="161"/>
      <c r="AN172" s="161"/>
      <c r="AO172" s="161"/>
      <c r="AP172" s="162"/>
      <c r="AQ172" s="162"/>
      <c r="AR172" s="238" t="str">
        <f t="shared" si="11"/>
        <v/>
      </c>
      <c r="AS172" s="163"/>
    </row>
    <row r="173" spans="1:45" x14ac:dyDescent="0.25">
      <c r="A173" s="153"/>
      <c r="B173" s="262" t="s">
        <v>1935</v>
      </c>
      <c r="C173" s="67"/>
      <c r="D173" s="155" t="str">
        <f>IF(C173&lt;&gt;"",VLOOKUP('PAM Template'!C173,'Validation Page'!$G$7:$I$97,2,FALSE),"")</f>
        <v/>
      </c>
      <c r="E173" s="155" t="str">
        <f>IF(C173&lt;&gt;"",VLOOKUP('PAM Template'!C173,'Validation Page'!$G$7:$I$97,3,FALSE),"")</f>
        <v/>
      </c>
      <c r="F173" s="67"/>
      <c r="G173" s="155" t="str">
        <f>IF(F173&lt;&gt;"",VLOOKUP('PAM Template'!F173,'Validation Page'!$N$7:$O$31,2,FALSE),"")</f>
        <v/>
      </c>
      <c r="H173" s="67"/>
      <c r="I173" s="156" t="str">
        <f>IF(AND(F173 &lt;&gt; "",H173&lt;&gt;""),VLOOKUP(G173&amp;H173,'Validation Page'!$R$7:$W$157,2,FALSE),"")</f>
        <v/>
      </c>
      <c r="J173" s="155" t="str">
        <f>IF(AND(F173 &lt;&gt; "",H173&lt;&gt;""),VLOOKUP(G173&amp;H173,'Validation Page'!$R$7:$W$157,4,FALSE),"")</f>
        <v/>
      </c>
      <c r="K173" s="155" t="str">
        <f>IF(AND(F173 &lt;&gt; "",H173&lt;&gt;""),VLOOKUP(G173&amp;H173,'Validation Page'!$R$7:$W$157,6,FALSE),"")</f>
        <v/>
      </c>
      <c r="L173" s="186"/>
      <c r="M173" s="187" t="str">
        <f>IF(L173&lt;&gt;"",VLOOKUP(L173,'Validation Page'!$J$7:$L$275,2,FALSE),"")</f>
        <v/>
      </c>
      <c r="N173" s="196" t="str">
        <f>IF(L173&lt;&gt;"",VLOOKUP(L173,'Validation Page'!$J$7:$L$275,3,FALSE),"")</f>
        <v/>
      </c>
      <c r="O173" s="186"/>
      <c r="P173" s="67"/>
      <c r="Q173" s="67"/>
      <c r="R173" s="157"/>
      <c r="S173" s="158"/>
      <c r="T173" s="149" t="str">
        <f t="shared" si="8"/>
        <v/>
      </c>
      <c r="U173" s="158"/>
      <c r="V173" s="159"/>
      <c r="W173" s="149" t="str">
        <f t="shared" si="9"/>
        <v/>
      </c>
      <c r="X173" s="149" t="str">
        <f t="shared" si="10"/>
        <v/>
      </c>
      <c r="Y173" s="67"/>
      <c r="Z173" s="67"/>
      <c r="AA173" s="160"/>
      <c r="AB173" s="160"/>
      <c r="AC173" s="160"/>
      <c r="AD173" s="160"/>
      <c r="AE173" s="160"/>
      <c r="AF173" s="160"/>
      <c r="AG173" s="160"/>
      <c r="AH173" s="160"/>
      <c r="AI173" s="160"/>
      <c r="AJ173" s="160"/>
      <c r="AK173" s="160"/>
      <c r="AL173" s="160"/>
      <c r="AM173" s="161"/>
      <c r="AN173" s="161"/>
      <c r="AO173" s="161"/>
      <c r="AP173" s="162"/>
      <c r="AQ173" s="162"/>
      <c r="AR173" s="238" t="str">
        <f t="shared" si="11"/>
        <v/>
      </c>
      <c r="AS173" s="163"/>
    </row>
    <row r="174" spans="1:45" x14ac:dyDescent="0.25">
      <c r="A174" s="153"/>
      <c r="B174" s="262" t="s">
        <v>1935</v>
      </c>
      <c r="C174" s="67"/>
      <c r="D174" s="155" t="str">
        <f>IF(C174&lt;&gt;"",VLOOKUP('PAM Template'!C174,'Validation Page'!$G$7:$I$97,2,FALSE),"")</f>
        <v/>
      </c>
      <c r="E174" s="155" t="str">
        <f>IF(C174&lt;&gt;"",VLOOKUP('PAM Template'!C174,'Validation Page'!$G$7:$I$97,3,FALSE),"")</f>
        <v/>
      </c>
      <c r="F174" s="67"/>
      <c r="G174" s="155" t="str">
        <f>IF(F174&lt;&gt;"",VLOOKUP('PAM Template'!F174,'Validation Page'!$N$7:$O$31,2,FALSE),"")</f>
        <v/>
      </c>
      <c r="H174" s="67"/>
      <c r="I174" s="156" t="str">
        <f>IF(AND(F174 &lt;&gt; "",H174&lt;&gt;""),VLOOKUP(G174&amp;H174,'Validation Page'!$R$7:$W$157,2,FALSE),"")</f>
        <v/>
      </c>
      <c r="J174" s="155" t="str">
        <f>IF(AND(F174 &lt;&gt; "",H174&lt;&gt;""),VLOOKUP(G174&amp;H174,'Validation Page'!$R$7:$W$157,4,FALSE),"")</f>
        <v/>
      </c>
      <c r="K174" s="155" t="str">
        <f>IF(AND(F174 &lt;&gt; "",H174&lt;&gt;""),VLOOKUP(G174&amp;H174,'Validation Page'!$R$7:$W$157,6,FALSE),"")</f>
        <v/>
      </c>
      <c r="L174" s="186"/>
      <c r="M174" s="187" t="str">
        <f>IF(L174&lt;&gt;"",VLOOKUP(L174,'Validation Page'!$J$7:$L$275,2,FALSE),"")</f>
        <v/>
      </c>
      <c r="N174" s="196" t="str">
        <f>IF(L174&lt;&gt;"",VLOOKUP(L174,'Validation Page'!$J$7:$L$275,3,FALSE),"")</f>
        <v/>
      </c>
      <c r="O174" s="186"/>
      <c r="P174" s="67"/>
      <c r="Q174" s="67"/>
      <c r="R174" s="157"/>
      <c r="S174" s="158"/>
      <c r="T174" s="149" t="str">
        <f t="shared" si="8"/>
        <v/>
      </c>
      <c r="U174" s="158"/>
      <c r="V174" s="159"/>
      <c r="W174" s="149" t="str">
        <f t="shared" si="9"/>
        <v/>
      </c>
      <c r="X174" s="149" t="str">
        <f t="shared" si="10"/>
        <v/>
      </c>
      <c r="Y174" s="67"/>
      <c r="Z174" s="67"/>
      <c r="AA174" s="160"/>
      <c r="AB174" s="160"/>
      <c r="AC174" s="160"/>
      <c r="AD174" s="160"/>
      <c r="AE174" s="160"/>
      <c r="AF174" s="160"/>
      <c r="AG174" s="160"/>
      <c r="AH174" s="160"/>
      <c r="AI174" s="160"/>
      <c r="AJ174" s="160"/>
      <c r="AK174" s="160"/>
      <c r="AL174" s="160"/>
      <c r="AM174" s="161"/>
      <c r="AN174" s="161"/>
      <c r="AO174" s="161"/>
      <c r="AP174" s="162"/>
      <c r="AQ174" s="162"/>
      <c r="AR174" s="238" t="str">
        <f t="shared" si="11"/>
        <v/>
      </c>
      <c r="AS174" s="163"/>
    </row>
    <row r="175" spans="1:45" x14ac:dyDescent="0.25">
      <c r="A175" s="153"/>
      <c r="B175" s="262" t="s">
        <v>1935</v>
      </c>
      <c r="C175" s="67"/>
      <c r="D175" s="155" t="str">
        <f>IF(C175&lt;&gt;"",VLOOKUP('PAM Template'!C175,'Validation Page'!$G$7:$I$97,2,FALSE),"")</f>
        <v/>
      </c>
      <c r="E175" s="155" t="str">
        <f>IF(C175&lt;&gt;"",VLOOKUP('PAM Template'!C175,'Validation Page'!$G$7:$I$97,3,FALSE),"")</f>
        <v/>
      </c>
      <c r="F175" s="67"/>
      <c r="G175" s="155" t="str">
        <f>IF(F175&lt;&gt;"",VLOOKUP('PAM Template'!F175,'Validation Page'!$N$7:$O$31,2,FALSE),"")</f>
        <v/>
      </c>
      <c r="H175" s="67"/>
      <c r="I175" s="156" t="str">
        <f>IF(AND(F175 &lt;&gt; "",H175&lt;&gt;""),VLOOKUP(G175&amp;H175,'Validation Page'!$R$7:$W$157,2,FALSE),"")</f>
        <v/>
      </c>
      <c r="J175" s="155" t="str">
        <f>IF(AND(F175 &lt;&gt; "",H175&lt;&gt;""),VLOOKUP(G175&amp;H175,'Validation Page'!$R$7:$W$157,4,FALSE),"")</f>
        <v/>
      </c>
      <c r="K175" s="155" t="str">
        <f>IF(AND(F175 &lt;&gt; "",H175&lt;&gt;""),VLOOKUP(G175&amp;H175,'Validation Page'!$R$7:$W$157,6,FALSE),"")</f>
        <v/>
      </c>
      <c r="L175" s="186"/>
      <c r="M175" s="187" t="str">
        <f>IF(L175&lt;&gt;"",VLOOKUP(L175,'Validation Page'!$J$7:$L$275,2,FALSE),"")</f>
        <v/>
      </c>
      <c r="N175" s="196" t="str">
        <f>IF(L175&lt;&gt;"",VLOOKUP(L175,'Validation Page'!$J$7:$L$275,3,FALSE),"")</f>
        <v/>
      </c>
      <c r="O175" s="186"/>
      <c r="P175" s="67"/>
      <c r="Q175" s="67"/>
      <c r="R175" s="157"/>
      <c r="S175" s="158"/>
      <c r="T175" s="149" t="str">
        <f t="shared" si="8"/>
        <v/>
      </c>
      <c r="U175" s="158"/>
      <c r="V175" s="159"/>
      <c r="W175" s="149" t="str">
        <f t="shared" si="9"/>
        <v/>
      </c>
      <c r="X175" s="149" t="str">
        <f t="shared" si="10"/>
        <v/>
      </c>
      <c r="Y175" s="67"/>
      <c r="Z175" s="67"/>
      <c r="AA175" s="160"/>
      <c r="AB175" s="160"/>
      <c r="AC175" s="160"/>
      <c r="AD175" s="160"/>
      <c r="AE175" s="160"/>
      <c r="AF175" s="160"/>
      <c r="AG175" s="160"/>
      <c r="AH175" s="160"/>
      <c r="AI175" s="160"/>
      <c r="AJ175" s="160"/>
      <c r="AK175" s="160"/>
      <c r="AL175" s="160"/>
      <c r="AM175" s="161"/>
      <c r="AN175" s="161"/>
      <c r="AO175" s="161"/>
      <c r="AP175" s="162"/>
      <c r="AQ175" s="162"/>
      <c r="AR175" s="238" t="str">
        <f t="shared" si="11"/>
        <v/>
      </c>
      <c r="AS175" s="163"/>
    </row>
    <row r="176" spans="1:45" x14ac:dyDescent="0.25">
      <c r="A176" s="153"/>
      <c r="B176" s="262" t="s">
        <v>1935</v>
      </c>
      <c r="C176" s="67"/>
      <c r="D176" s="155" t="str">
        <f>IF(C176&lt;&gt;"",VLOOKUP('PAM Template'!C176,'Validation Page'!$G$7:$I$97,2,FALSE),"")</f>
        <v/>
      </c>
      <c r="E176" s="155" t="str">
        <f>IF(C176&lt;&gt;"",VLOOKUP('PAM Template'!C176,'Validation Page'!$G$7:$I$97,3,FALSE),"")</f>
        <v/>
      </c>
      <c r="F176" s="67"/>
      <c r="G176" s="155" t="str">
        <f>IF(F176&lt;&gt;"",VLOOKUP('PAM Template'!F176,'Validation Page'!$N$7:$O$31,2,FALSE),"")</f>
        <v/>
      </c>
      <c r="H176" s="67"/>
      <c r="I176" s="156" t="str">
        <f>IF(AND(F176 &lt;&gt; "",H176&lt;&gt;""),VLOOKUP(G176&amp;H176,'Validation Page'!$R$7:$W$157,2,FALSE),"")</f>
        <v/>
      </c>
      <c r="J176" s="155" t="str">
        <f>IF(AND(F176 &lt;&gt; "",H176&lt;&gt;""),VLOOKUP(G176&amp;H176,'Validation Page'!$R$7:$W$157,4,FALSE),"")</f>
        <v/>
      </c>
      <c r="K176" s="155" t="str">
        <f>IF(AND(F176 &lt;&gt; "",H176&lt;&gt;""),VLOOKUP(G176&amp;H176,'Validation Page'!$R$7:$W$157,6,FALSE),"")</f>
        <v/>
      </c>
      <c r="L176" s="186"/>
      <c r="M176" s="187" t="str">
        <f>IF(L176&lt;&gt;"",VLOOKUP(L176,'Validation Page'!$J$7:$L$275,2,FALSE),"")</f>
        <v/>
      </c>
      <c r="N176" s="196" t="str">
        <f>IF(L176&lt;&gt;"",VLOOKUP(L176,'Validation Page'!$J$7:$L$275,3,FALSE),"")</f>
        <v/>
      </c>
      <c r="O176" s="186"/>
      <c r="P176" s="67"/>
      <c r="Q176" s="67"/>
      <c r="R176" s="157"/>
      <c r="S176" s="158"/>
      <c r="T176" s="149" t="str">
        <f t="shared" si="8"/>
        <v/>
      </c>
      <c r="U176" s="158"/>
      <c r="V176" s="159"/>
      <c r="W176" s="149" t="str">
        <f t="shared" si="9"/>
        <v/>
      </c>
      <c r="X176" s="149" t="str">
        <f t="shared" si="10"/>
        <v/>
      </c>
      <c r="Y176" s="67"/>
      <c r="Z176" s="67"/>
      <c r="AA176" s="160"/>
      <c r="AB176" s="160"/>
      <c r="AC176" s="160"/>
      <c r="AD176" s="160"/>
      <c r="AE176" s="160"/>
      <c r="AF176" s="160"/>
      <c r="AG176" s="160"/>
      <c r="AH176" s="160"/>
      <c r="AI176" s="160"/>
      <c r="AJ176" s="160"/>
      <c r="AK176" s="160"/>
      <c r="AL176" s="160"/>
      <c r="AM176" s="161"/>
      <c r="AN176" s="161"/>
      <c r="AO176" s="161"/>
      <c r="AP176" s="162"/>
      <c r="AQ176" s="162"/>
      <c r="AR176" s="238" t="str">
        <f t="shared" si="11"/>
        <v/>
      </c>
      <c r="AS176" s="163"/>
    </row>
    <row r="177" spans="1:45" x14ac:dyDescent="0.25">
      <c r="A177" s="153"/>
      <c r="B177" s="262" t="s">
        <v>1935</v>
      </c>
      <c r="C177" s="67"/>
      <c r="D177" s="155" t="str">
        <f>IF(C177&lt;&gt;"",VLOOKUP('PAM Template'!C177,'Validation Page'!$G$7:$I$97,2,FALSE),"")</f>
        <v/>
      </c>
      <c r="E177" s="155" t="str">
        <f>IF(C177&lt;&gt;"",VLOOKUP('PAM Template'!C177,'Validation Page'!$G$7:$I$97,3,FALSE),"")</f>
        <v/>
      </c>
      <c r="F177" s="67"/>
      <c r="G177" s="155" t="str">
        <f>IF(F177&lt;&gt;"",VLOOKUP('PAM Template'!F177,'Validation Page'!$N$7:$O$31,2,FALSE),"")</f>
        <v/>
      </c>
      <c r="H177" s="67"/>
      <c r="I177" s="156" t="str">
        <f>IF(AND(F177 &lt;&gt; "",H177&lt;&gt;""),VLOOKUP(G177&amp;H177,'Validation Page'!$R$7:$W$157,2,FALSE),"")</f>
        <v/>
      </c>
      <c r="J177" s="155" t="str">
        <f>IF(AND(F177 &lt;&gt; "",H177&lt;&gt;""),VLOOKUP(G177&amp;H177,'Validation Page'!$R$7:$W$157,4,FALSE),"")</f>
        <v/>
      </c>
      <c r="K177" s="155" t="str">
        <f>IF(AND(F177 &lt;&gt; "",H177&lt;&gt;""),VLOOKUP(G177&amp;H177,'Validation Page'!$R$7:$W$157,6,FALSE),"")</f>
        <v/>
      </c>
      <c r="L177" s="186"/>
      <c r="M177" s="187" t="str">
        <f>IF(L177&lt;&gt;"",VLOOKUP(L177,'Validation Page'!$J$7:$L$275,2,FALSE),"")</f>
        <v/>
      </c>
      <c r="N177" s="196" t="str">
        <f>IF(L177&lt;&gt;"",VLOOKUP(L177,'Validation Page'!$J$7:$L$275,3,FALSE),"")</f>
        <v/>
      </c>
      <c r="O177" s="186"/>
      <c r="P177" s="67"/>
      <c r="Q177" s="67"/>
      <c r="R177" s="157"/>
      <c r="S177" s="158"/>
      <c r="T177" s="149" t="str">
        <f t="shared" si="8"/>
        <v/>
      </c>
      <c r="U177" s="158"/>
      <c r="V177" s="159"/>
      <c r="W177" s="149" t="str">
        <f t="shared" si="9"/>
        <v/>
      </c>
      <c r="X177" s="149" t="str">
        <f t="shared" si="10"/>
        <v/>
      </c>
      <c r="Y177" s="67"/>
      <c r="Z177" s="67"/>
      <c r="AA177" s="160"/>
      <c r="AB177" s="160"/>
      <c r="AC177" s="160"/>
      <c r="AD177" s="160"/>
      <c r="AE177" s="160"/>
      <c r="AF177" s="160"/>
      <c r="AG177" s="160"/>
      <c r="AH177" s="160"/>
      <c r="AI177" s="160"/>
      <c r="AJ177" s="160"/>
      <c r="AK177" s="160"/>
      <c r="AL177" s="160"/>
      <c r="AM177" s="161"/>
      <c r="AN177" s="161"/>
      <c r="AO177" s="161"/>
      <c r="AP177" s="162"/>
      <c r="AQ177" s="162"/>
      <c r="AR177" s="238" t="str">
        <f t="shared" si="11"/>
        <v/>
      </c>
      <c r="AS177" s="163"/>
    </row>
    <row r="178" spans="1:45" x14ac:dyDescent="0.25">
      <c r="A178" s="153"/>
      <c r="B178" s="262" t="s">
        <v>1935</v>
      </c>
      <c r="C178" s="67"/>
      <c r="D178" s="155" t="str">
        <f>IF(C178&lt;&gt;"",VLOOKUP('PAM Template'!C178,'Validation Page'!$G$7:$I$97,2,FALSE),"")</f>
        <v/>
      </c>
      <c r="E178" s="155" t="str">
        <f>IF(C178&lt;&gt;"",VLOOKUP('PAM Template'!C178,'Validation Page'!$G$7:$I$97,3,FALSE),"")</f>
        <v/>
      </c>
      <c r="F178" s="67"/>
      <c r="G178" s="155" t="str">
        <f>IF(F178&lt;&gt;"",VLOOKUP('PAM Template'!F178,'Validation Page'!$N$7:$O$31,2,FALSE),"")</f>
        <v/>
      </c>
      <c r="H178" s="67"/>
      <c r="I178" s="156" t="str">
        <f>IF(AND(F178 &lt;&gt; "",H178&lt;&gt;""),VLOOKUP(G178&amp;H178,'Validation Page'!$R$7:$W$157,2,FALSE),"")</f>
        <v/>
      </c>
      <c r="J178" s="155" t="str">
        <f>IF(AND(F178 &lt;&gt; "",H178&lt;&gt;""),VLOOKUP(G178&amp;H178,'Validation Page'!$R$7:$W$157,4,FALSE),"")</f>
        <v/>
      </c>
      <c r="K178" s="155" t="str">
        <f>IF(AND(F178 &lt;&gt; "",H178&lt;&gt;""),VLOOKUP(G178&amp;H178,'Validation Page'!$R$7:$W$157,6,FALSE),"")</f>
        <v/>
      </c>
      <c r="L178" s="186"/>
      <c r="M178" s="187" t="str">
        <f>IF(L178&lt;&gt;"",VLOOKUP(L178,'Validation Page'!$J$7:$L$275,2,FALSE),"")</f>
        <v/>
      </c>
      <c r="N178" s="187" t="str">
        <f>IF(L178&lt;&gt;"",VLOOKUP(L178,'Validation Page'!$J$7:$L$275,3,FALSE),"")</f>
        <v/>
      </c>
      <c r="O178" s="186"/>
      <c r="P178" s="67"/>
      <c r="Q178" s="67"/>
      <c r="R178" s="157"/>
      <c r="S178" s="158"/>
      <c r="T178" s="149" t="str">
        <f t="shared" si="8"/>
        <v/>
      </c>
      <c r="U178" s="158"/>
      <c r="V178" s="159"/>
      <c r="W178" s="149" t="str">
        <f t="shared" si="9"/>
        <v/>
      </c>
      <c r="X178" s="149" t="str">
        <f t="shared" si="10"/>
        <v/>
      </c>
      <c r="Y178" s="67"/>
      <c r="Z178" s="67"/>
      <c r="AA178" s="160"/>
      <c r="AB178" s="160"/>
      <c r="AC178" s="160"/>
      <c r="AD178" s="160"/>
      <c r="AE178" s="160"/>
      <c r="AF178" s="160"/>
      <c r="AG178" s="160"/>
      <c r="AH178" s="160"/>
      <c r="AI178" s="160"/>
      <c r="AJ178" s="160"/>
      <c r="AK178" s="160"/>
      <c r="AL178" s="160"/>
      <c r="AM178" s="161"/>
      <c r="AN178" s="161"/>
      <c r="AO178" s="161"/>
      <c r="AP178" s="162"/>
      <c r="AQ178" s="162"/>
      <c r="AR178" s="238" t="str">
        <f t="shared" si="11"/>
        <v/>
      </c>
      <c r="AS178" s="163"/>
    </row>
    <row r="179" spans="1:45" x14ac:dyDescent="0.25">
      <c r="A179" s="153"/>
      <c r="B179" s="262" t="s">
        <v>1935</v>
      </c>
      <c r="C179" s="67"/>
      <c r="D179" s="155" t="str">
        <f>IF(C179&lt;&gt;"",VLOOKUP('PAM Template'!C179,'Validation Page'!$G$7:$I$97,2,FALSE),"")</f>
        <v/>
      </c>
      <c r="E179" s="155" t="str">
        <f>IF(C179&lt;&gt;"",VLOOKUP('PAM Template'!C179,'Validation Page'!$G$7:$I$97,3,FALSE),"")</f>
        <v/>
      </c>
      <c r="F179" s="67"/>
      <c r="G179" s="155" t="str">
        <f>IF(F179&lt;&gt;"",VLOOKUP('PAM Template'!F179,'Validation Page'!$N$7:$O$31,2,FALSE),"")</f>
        <v/>
      </c>
      <c r="H179" s="67"/>
      <c r="I179" s="156" t="str">
        <f>IF(AND(F179 &lt;&gt; "",H179&lt;&gt;""),VLOOKUP(G179&amp;H179,'Validation Page'!$R$7:$W$157,2,FALSE),"")</f>
        <v/>
      </c>
      <c r="J179" s="155" t="str">
        <f>IF(AND(F179 &lt;&gt; "",H179&lt;&gt;""),VLOOKUP(G179&amp;H179,'Validation Page'!$R$7:$W$157,4,FALSE),"")</f>
        <v/>
      </c>
      <c r="K179" s="155" t="str">
        <f>IF(AND(F179 &lt;&gt; "",H179&lt;&gt;""),VLOOKUP(G179&amp;H179,'Validation Page'!$R$7:$W$157,6,FALSE),"")</f>
        <v/>
      </c>
      <c r="L179" s="186"/>
      <c r="M179" s="187" t="str">
        <f>IF(L179&lt;&gt;"",VLOOKUP(L179,'Validation Page'!$J$7:$L$275,2,FALSE),"")</f>
        <v/>
      </c>
      <c r="N179" s="187" t="str">
        <f>IF(L179&lt;&gt;"",VLOOKUP(L179,'Validation Page'!$J$7:$L$275,3,FALSE),"")</f>
        <v/>
      </c>
      <c r="O179" s="186"/>
      <c r="P179" s="67"/>
      <c r="Q179" s="67"/>
      <c r="R179" s="157"/>
      <c r="S179" s="158"/>
      <c r="T179" s="149" t="str">
        <f t="shared" si="8"/>
        <v/>
      </c>
      <c r="U179" s="158"/>
      <c r="V179" s="159"/>
      <c r="W179" s="149" t="str">
        <f t="shared" si="9"/>
        <v/>
      </c>
      <c r="X179" s="149" t="str">
        <f t="shared" si="10"/>
        <v/>
      </c>
      <c r="Y179" s="67"/>
      <c r="Z179" s="67"/>
      <c r="AA179" s="160"/>
      <c r="AB179" s="160"/>
      <c r="AC179" s="160"/>
      <c r="AD179" s="160"/>
      <c r="AE179" s="160"/>
      <c r="AF179" s="160"/>
      <c r="AG179" s="160"/>
      <c r="AH179" s="160"/>
      <c r="AI179" s="160"/>
      <c r="AJ179" s="160"/>
      <c r="AK179" s="160"/>
      <c r="AL179" s="160"/>
      <c r="AM179" s="161"/>
      <c r="AN179" s="161"/>
      <c r="AO179" s="161"/>
      <c r="AP179" s="162"/>
      <c r="AQ179" s="162"/>
      <c r="AR179" s="238" t="str">
        <f t="shared" si="11"/>
        <v/>
      </c>
      <c r="AS179" s="163"/>
    </row>
    <row r="180" spans="1:45" x14ac:dyDescent="0.25">
      <c r="A180" s="153"/>
      <c r="B180" s="262" t="s">
        <v>1935</v>
      </c>
      <c r="C180" s="67"/>
      <c r="D180" s="155" t="str">
        <f>IF(C180&lt;&gt;"",VLOOKUP('PAM Template'!C180,'Validation Page'!$G$7:$I$97,2,FALSE),"")</f>
        <v/>
      </c>
      <c r="E180" s="155" t="str">
        <f>IF(C180&lt;&gt;"",VLOOKUP('PAM Template'!C180,'Validation Page'!$G$7:$I$97,3,FALSE),"")</f>
        <v/>
      </c>
      <c r="F180" s="67"/>
      <c r="G180" s="155" t="str">
        <f>IF(F180&lt;&gt;"",VLOOKUP('PAM Template'!F180,'Validation Page'!$N$7:$O$31,2,FALSE),"")</f>
        <v/>
      </c>
      <c r="H180" s="67"/>
      <c r="I180" s="156" t="str">
        <f>IF(AND(F180 &lt;&gt; "",H180&lt;&gt;""),VLOOKUP(G180&amp;H180,'Validation Page'!$R$7:$W$157,2,FALSE),"")</f>
        <v/>
      </c>
      <c r="J180" s="155" t="str">
        <f>IF(AND(F180 &lt;&gt; "",H180&lt;&gt;""),VLOOKUP(G180&amp;H180,'Validation Page'!$R$7:$W$157,4,FALSE),"")</f>
        <v/>
      </c>
      <c r="K180" s="155" t="str">
        <f>IF(AND(F180 &lt;&gt; "",H180&lt;&gt;""),VLOOKUP(G180&amp;H180,'Validation Page'!$R$7:$W$157,6,FALSE),"")</f>
        <v/>
      </c>
      <c r="L180" s="186"/>
      <c r="M180" s="187" t="str">
        <f>IF(L180&lt;&gt;"",VLOOKUP(L180,'Validation Page'!$J$7:$L$275,2,FALSE),"")</f>
        <v/>
      </c>
      <c r="N180" s="187" t="str">
        <f>IF(L180&lt;&gt;"",VLOOKUP(L180,'Validation Page'!$J$7:$L$275,3,FALSE),"")</f>
        <v/>
      </c>
      <c r="O180" s="186"/>
      <c r="P180" s="67"/>
      <c r="Q180" s="67"/>
      <c r="R180" s="157"/>
      <c r="S180" s="158"/>
      <c r="T180" s="149" t="str">
        <f t="shared" si="8"/>
        <v/>
      </c>
      <c r="U180" s="158"/>
      <c r="V180" s="159"/>
      <c r="W180" s="149" t="str">
        <f t="shared" si="9"/>
        <v/>
      </c>
      <c r="X180" s="149" t="str">
        <f t="shared" si="10"/>
        <v/>
      </c>
      <c r="Y180" s="67"/>
      <c r="Z180" s="67"/>
      <c r="AA180" s="160"/>
      <c r="AB180" s="160"/>
      <c r="AC180" s="160"/>
      <c r="AD180" s="160"/>
      <c r="AE180" s="160"/>
      <c r="AF180" s="160"/>
      <c r="AG180" s="160"/>
      <c r="AH180" s="160"/>
      <c r="AI180" s="160"/>
      <c r="AJ180" s="160"/>
      <c r="AK180" s="160"/>
      <c r="AL180" s="160"/>
      <c r="AM180" s="161"/>
      <c r="AN180" s="161"/>
      <c r="AO180" s="161"/>
      <c r="AP180" s="162"/>
      <c r="AQ180" s="162"/>
      <c r="AR180" s="238" t="str">
        <f t="shared" si="11"/>
        <v/>
      </c>
      <c r="AS180" s="163"/>
    </row>
    <row r="181" spans="1:45" x14ac:dyDescent="0.25">
      <c r="A181" s="153"/>
      <c r="B181" s="262" t="s">
        <v>1935</v>
      </c>
      <c r="C181" s="67"/>
      <c r="D181" s="155" t="str">
        <f>IF(C181&lt;&gt;"",VLOOKUP('PAM Template'!C181,'Validation Page'!$G$7:$I$97,2,FALSE),"")</f>
        <v/>
      </c>
      <c r="E181" s="155" t="str">
        <f>IF(C181&lt;&gt;"",VLOOKUP('PAM Template'!C181,'Validation Page'!$G$7:$I$97,3,FALSE),"")</f>
        <v/>
      </c>
      <c r="F181" s="67"/>
      <c r="G181" s="155" t="str">
        <f>IF(F181&lt;&gt;"",VLOOKUP('PAM Template'!F181,'Validation Page'!$N$7:$O$31,2,FALSE),"")</f>
        <v/>
      </c>
      <c r="H181" s="67"/>
      <c r="I181" s="156" t="str">
        <f>IF(AND(F181 &lt;&gt; "",H181&lt;&gt;""),VLOOKUP(G181&amp;H181,'Validation Page'!$R$7:$W$157,2,FALSE),"")</f>
        <v/>
      </c>
      <c r="J181" s="155" t="str">
        <f>IF(AND(F181 &lt;&gt; "",H181&lt;&gt;""),VLOOKUP(G181&amp;H181,'Validation Page'!$R$7:$W$157,4,FALSE),"")</f>
        <v/>
      </c>
      <c r="K181" s="155" t="str">
        <f>IF(AND(F181 &lt;&gt; "",H181&lt;&gt;""),VLOOKUP(G181&amp;H181,'Validation Page'!$R$7:$W$157,6,FALSE),"")</f>
        <v/>
      </c>
      <c r="L181" s="186"/>
      <c r="M181" s="187" t="str">
        <f>IF(L181&lt;&gt;"",VLOOKUP(L181,'Validation Page'!$J$7:$L$275,2,FALSE),"")</f>
        <v/>
      </c>
      <c r="N181" s="187" t="str">
        <f>IF(L181&lt;&gt;"",VLOOKUP(L181,'Validation Page'!$J$7:$L$275,3,FALSE),"")</f>
        <v/>
      </c>
      <c r="O181" s="186"/>
      <c r="P181" s="67"/>
      <c r="Q181" s="67"/>
      <c r="R181" s="157"/>
      <c r="S181" s="158"/>
      <c r="T181" s="149" t="str">
        <f t="shared" si="8"/>
        <v/>
      </c>
      <c r="U181" s="158"/>
      <c r="V181" s="159"/>
      <c r="W181" s="149" t="str">
        <f t="shared" si="9"/>
        <v/>
      </c>
      <c r="X181" s="149" t="str">
        <f t="shared" si="10"/>
        <v/>
      </c>
      <c r="Y181" s="67"/>
      <c r="Z181" s="67"/>
      <c r="AA181" s="160"/>
      <c r="AB181" s="160"/>
      <c r="AC181" s="160"/>
      <c r="AD181" s="160"/>
      <c r="AE181" s="160"/>
      <c r="AF181" s="160"/>
      <c r="AG181" s="160"/>
      <c r="AH181" s="160"/>
      <c r="AI181" s="160"/>
      <c r="AJ181" s="160"/>
      <c r="AK181" s="160"/>
      <c r="AL181" s="160"/>
      <c r="AM181" s="161"/>
      <c r="AN181" s="161"/>
      <c r="AO181" s="161"/>
      <c r="AP181" s="162"/>
      <c r="AQ181" s="162"/>
      <c r="AR181" s="238" t="str">
        <f t="shared" si="11"/>
        <v/>
      </c>
      <c r="AS181" s="163"/>
    </row>
    <row r="182" spans="1:45" x14ac:dyDescent="0.25">
      <c r="A182" s="153"/>
      <c r="B182" s="262" t="s">
        <v>1935</v>
      </c>
      <c r="C182" s="67"/>
      <c r="D182" s="155" t="str">
        <f>IF(C182&lt;&gt;"",VLOOKUP('PAM Template'!C182,'Validation Page'!$G$7:$I$97,2,FALSE),"")</f>
        <v/>
      </c>
      <c r="E182" s="155" t="str">
        <f>IF(C182&lt;&gt;"",VLOOKUP('PAM Template'!C182,'Validation Page'!$G$7:$I$97,3,FALSE),"")</f>
        <v/>
      </c>
      <c r="F182" s="67"/>
      <c r="G182" s="155" t="str">
        <f>IF(F182&lt;&gt;"",VLOOKUP('PAM Template'!F182,'Validation Page'!$N$7:$O$31,2,FALSE),"")</f>
        <v/>
      </c>
      <c r="H182" s="67"/>
      <c r="I182" s="156" t="str">
        <f>IF(AND(F182 &lt;&gt; "",H182&lt;&gt;""),VLOOKUP(G182&amp;H182,'Validation Page'!$R$7:$W$157,2,FALSE),"")</f>
        <v/>
      </c>
      <c r="J182" s="155" t="str">
        <f>IF(AND(F182 &lt;&gt; "",H182&lt;&gt;""),VLOOKUP(G182&amp;H182,'Validation Page'!$R$7:$W$157,4,FALSE),"")</f>
        <v/>
      </c>
      <c r="K182" s="155" t="str">
        <f>IF(AND(F182 &lt;&gt; "",H182&lt;&gt;""),VLOOKUP(G182&amp;H182,'Validation Page'!$R$7:$W$157,6,FALSE),"")</f>
        <v/>
      </c>
      <c r="L182" s="186"/>
      <c r="M182" s="187" t="str">
        <f>IF(L182&lt;&gt;"",VLOOKUP(L182,'Validation Page'!$J$7:$L$275,2,FALSE),"")</f>
        <v/>
      </c>
      <c r="N182" s="187" t="str">
        <f>IF(L182&lt;&gt;"",VLOOKUP(L182,'Validation Page'!$J$7:$L$275,3,FALSE),"")</f>
        <v/>
      </c>
      <c r="O182" s="186"/>
      <c r="P182" s="67"/>
      <c r="Q182" s="67"/>
      <c r="R182" s="157"/>
      <c r="S182" s="158"/>
      <c r="T182" s="149" t="str">
        <f t="shared" si="8"/>
        <v/>
      </c>
      <c r="U182" s="158"/>
      <c r="V182" s="159"/>
      <c r="W182" s="149" t="str">
        <f t="shared" si="9"/>
        <v/>
      </c>
      <c r="X182" s="149" t="str">
        <f t="shared" si="10"/>
        <v/>
      </c>
      <c r="Y182" s="67"/>
      <c r="Z182" s="67"/>
      <c r="AA182" s="160"/>
      <c r="AB182" s="160"/>
      <c r="AC182" s="160"/>
      <c r="AD182" s="160"/>
      <c r="AE182" s="160"/>
      <c r="AF182" s="160"/>
      <c r="AG182" s="160"/>
      <c r="AH182" s="160"/>
      <c r="AI182" s="160"/>
      <c r="AJ182" s="160"/>
      <c r="AK182" s="160"/>
      <c r="AL182" s="160"/>
      <c r="AM182" s="161"/>
      <c r="AN182" s="161"/>
      <c r="AO182" s="161"/>
      <c r="AP182" s="162"/>
      <c r="AQ182" s="162"/>
      <c r="AR182" s="238" t="str">
        <f t="shared" si="11"/>
        <v/>
      </c>
      <c r="AS182" s="163"/>
    </row>
    <row r="183" spans="1:45" x14ac:dyDescent="0.25">
      <c r="A183" s="153"/>
      <c r="B183" s="262" t="s">
        <v>1935</v>
      </c>
      <c r="C183" s="67"/>
      <c r="D183" s="155" t="str">
        <f>IF(C183&lt;&gt;"",VLOOKUP('PAM Template'!C183,'Validation Page'!$G$7:$I$97,2,FALSE),"")</f>
        <v/>
      </c>
      <c r="E183" s="155" t="str">
        <f>IF(C183&lt;&gt;"",VLOOKUP('PAM Template'!C183,'Validation Page'!$G$7:$I$97,3,FALSE),"")</f>
        <v/>
      </c>
      <c r="F183" s="67"/>
      <c r="G183" s="155" t="str">
        <f>IF(F183&lt;&gt;"",VLOOKUP('PAM Template'!F183,'Validation Page'!$N$7:$O$31,2,FALSE),"")</f>
        <v/>
      </c>
      <c r="H183" s="67"/>
      <c r="I183" s="156" t="str">
        <f>IF(AND(F183 &lt;&gt; "",H183&lt;&gt;""),VLOOKUP(G183&amp;H183,'Validation Page'!$R$7:$W$157,2,FALSE),"")</f>
        <v/>
      </c>
      <c r="J183" s="155" t="str">
        <f>IF(AND(F183 &lt;&gt; "",H183&lt;&gt;""),VLOOKUP(G183&amp;H183,'Validation Page'!$R$7:$W$157,4,FALSE),"")</f>
        <v/>
      </c>
      <c r="K183" s="155" t="str">
        <f>IF(AND(F183 &lt;&gt; "",H183&lt;&gt;""),VLOOKUP(G183&amp;H183,'Validation Page'!$R$7:$W$157,6,FALSE),"")</f>
        <v/>
      </c>
      <c r="L183" s="186"/>
      <c r="M183" s="187" t="str">
        <f>IF(L183&lt;&gt;"",VLOOKUP(L183,'Validation Page'!$J$7:$L$275,2,FALSE),"")</f>
        <v/>
      </c>
      <c r="N183" s="187" t="str">
        <f>IF(L183&lt;&gt;"",VLOOKUP(L183,'Validation Page'!$J$7:$L$275,3,FALSE),"")</f>
        <v/>
      </c>
      <c r="O183" s="186"/>
      <c r="P183" s="67"/>
      <c r="Q183" s="67"/>
      <c r="R183" s="157"/>
      <c r="S183" s="158"/>
      <c r="T183" s="149" t="str">
        <f t="shared" si="8"/>
        <v/>
      </c>
      <c r="U183" s="158"/>
      <c r="V183" s="159"/>
      <c r="W183" s="149" t="str">
        <f t="shared" si="9"/>
        <v/>
      </c>
      <c r="X183" s="149" t="str">
        <f t="shared" si="10"/>
        <v/>
      </c>
      <c r="Y183" s="67"/>
      <c r="Z183" s="67"/>
      <c r="AA183" s="160"/>
      <c r="AB183" s="160"/>
      <c r="AC183" s="160"/>
      <c r="AD183" s="160"/>
      <c r="AE183" s="160"/>
      <c r="AF183" s="160"/>
      <c r="AG183" s="160"/>
      <c r="AH183" s="160"/>
      <c r="AI183" s="160"/>
      <c r="AJ183" s="160"/>
      <c r="AK183" s="160"/>
      <c r="AL183" s="160"/>
      <c r="AM183" s="161"/>
      <c r="AN183" s="161"/>
      <c r="AO183" s="161"/>
      <c r="AP183" s="162"/>
      <c r="AQ183" s="162"/>
      <c r="AR183" s="238" t="str">
        <f t="shared" si="11"/>
        <v/>
      </c>
      <c r="AS183" s="163"/>
    </row>
    <row r="184" spans="1:45" x14ac:dyDescent="0.25">
      <c r="A184" s="153"/>
      <c r="B184" s="262" t="s">
        <v>1935</v>
      </c>
      <c r="C184" s="67"/>
      <c r="D184" s="155" t="str">
        <f>IF(C184&lt;&gt;"",VLOOKUP('PAM Template'!C184,'Validation Page'!$G$7:$I$97,2,FALSE),"")</f>
        <v/>
      </c>
      <c r="E184" s="155" t="str">
        <f>IF(C184&lt;&gt;"",VLOOKUP('PAM Template'!C184,'Validation Page'!$G$7:$I$97,3,FALSE),"")</f>
        <v/>
      </c>
      <c r="F184" s="67"/>
      <c r="G184" s="155" t="str">
        <f>IF(F184&lt;&gt;"",VLOOKUP('PAM Template'!F184,'Validation Page'!$N$7:$O$31,2,FALSE),"")</f>
        <v/>
      </c>
      <c r="H184" s="67"/>
      <c r="I184" s="156" t="str">
        <f>IF(AND(F184 &lt;&gt; "",H184&lt;&gt;""),VLOOKUP(G184&amp;H184,'Validation Page'!$R$7:$W$157,2,FALSE),"")</f>
        <v/>
      </c>
      <c r="J184" s="155" t="str">
        <f>IF(AND(F184 &lt;&gt; "",H184&lt;&gt;""),VLOOKUP(G184&amp;H184,'Validation Page'!$R$7:$W$157,4,FALSE),"")</f>
        <v/>
      </c>
      <c r="K184" s="155" t="str">
        <f>IF(AND(F184 &lt;&gt; "",H184&lt;&gt;""),VLOOKUP(G184&amp;H184,'Validation Page'!$R$7:$W$157,6,FALSE),"")</f>
        <v/>
      </c>
      <c r="L184" s="186"/>
      <c r="M184" s="187" t="str">
        <f>IF(L184&lt;&gt;"",VLOOKUP(L184,'Validation Page'!$J$7:$L$275,2,FALSE),"")</f>
        <v/>
      </c>
      <c r="N184" s="187" t="str">
        <f>IF(L184&lt;&gt;"",VLOOKUP(L184,'Validation Page'!$J$7:$L$275,3,FALSE),"")</f>
        <v/>
      </c>
      <c r="O184" s="186"/>
      <c r="P184" s="67"/>
      <c r="Q184" s="67"/>
      <c r="R184" s="157"/>
      <c r="S184" s="158"/>
      <c r="T184" s="149" t="str">
        <f t="shared" si="8"/>
        <v/>
      </c>
      <c r="U184" s="158"/>
      <c r="V184" s="159"/>
      <c r="W184" s="149" t="str">
        <f t="shared" si="9"/>
        <v/>
      </c>
      <c r="X184" s="149" t="str">
        <f t="shared" si="10"/>
        <v/>
      </c>
      <c r="Y184" s="67"/>
      <c r="Z184" s="67"/>
      <c r="AA184" s="160"/>
      <c r="AB184" s="160"/>
      <c r="AC184" s="160"/>
      <c r="AD184" s="160"/>
      <c r="AE184" s="160"/>
      <c r="AF184" s="160"/>
      <c r="AG184" s="160"/>
      <c r="AH184" s="160"/>
      <c r="AI184" s="160"/>
      <c r="AJ184" s="160"/>
      <c r="AK184" s="160"/>
      <c r="AL184" s="160"/>
      <c r="AM184" s="161"/>
      <c r="AN184" s="161"/>
      <c r="AO184" s="161"/>
      <c r="AP184" s="162"/>
      <c r="AQ184" s="162"/>
      <c r="AR184" s="238" t="str">
        <f t="shared" si="11"/>
        <v/>
      </c>
      <c r="AS184" s="163"/>
    </row>
    <row r="185" spans="1:45" x14ac:dyDescent="0.25">
      <c r="A185" s="153"/>
      <c r="B185" s="262" t="s">
        <v>1935</v>
      </c>
      <c r="C185" s="67"/>
      <c r="D185" s="155" t="str">
        <f>IF(C185&lt;&gt;"",VLOOKUP('PAM Template'!C185,'Validation Page'!$G$7:$I$97,2,FALSE),"")</f>
        <v/>
      </c>
      <c r="E185" s="155" t="str">
        <f>IF(C185&lt;&gt;"",VLOOKUP('PAM Template'!C185,'Validation Page'!$G$7:$I$97,3,FALSE),"")</f>
        <v/>
      </c>
      <c r="F185" s="67"/>
      <c r="G185" s="155" t="str">
        <f>IF(F185&lt;&gt;"",VLOOKUP('PAM Template'!F185,'Validation Page'!$N$7:$O$31,2,FALSE),"")</f>
        <v/>
      </c>
      <c r="H185" s="67"/>
      <c r="I185" s="156" t="str">
        <f>IF(AND(F185 &lt;&gt; "",H185&lt;&gt;""),VLOOKUP(G185&amp;H185,'Validation Page'!$R$7:$W$157,2,FALSE),"")</f>
        <v/>
      </c>
      <c r="J185" s="155" t="str">
        <f>IF(AND(F185 &lt;&gt; "",H185&lt;&gt;""),VLOOKUP(G185&amp;H185,'Validation Page'!$R$7:$W$157,4,FALSE),"")</f>
        <v/>
      </c>
      <c r="K185" s="155" t="str">
        <f>IF(AND(F185 &lt;&gt; "",H185&lt;&gt;""),VLOOKUP(G185&amp;H185,'Validation Page'!$R$7:$W$157,6,FALSE),"")</f>
        <v/>
      </c>
      <c r="L185" s="186"/>
      <c r="M185" s="187" t="str">
        <f>IF(L185&lt;&gt;"",VLOOKUP(L185,'Validation Page'!$J$7:$L$275,2,FALSE),"")</f>
        <v/>
      </c>
      <c r="N185" s="187" t="str">
        <f>IF(L185&lt;&gt;"",VLOOKUP(L185,'Validation Page'!$J$7:$L$275,3,FALSE),"")</f>
        <v/>
      </c>
      <c r="O185" s="186"/>
      <c r="P185" s="67"/>
      <c r="Q185" s="67"/>
      <c r="R185" s="157"/>
      <c r="S185" s="158"/>
      <c r="T185" s="149" t="str">
        <f t="shared" si="8"/>
        <v/>
      </c>
      <c r="U185" s="158"/>
      <c r="V185" s="159"/>
      <c r="W185" s="149" t="str">
        <f t="shared" si="9"/>
        <v/>
      </c>
      <c r="X185" s="149" t="str">
        <f t="shared" si="10"/>
        <v/>
      </c>
      <c r="Y185" s="67"/>
      <c r="Z185" s="67"/>
      <c r="AA185" s="160"/>
      <c r="AB185" s="160"/>
      <c r="AC185" s="160"/>
      <c r="AD185" s="160"/>
      <c r="AE185" s="160"/>
      <c r="AF185" s="160"/>
      <c r="AG185" s="160"/>
      <c r="AH185" s="160"/>
      <c r="AI185" s="160"/>
      <c r="AJ185" s="160"/>
      <c r="AK185" s="160"/>
      <c r="AL185" s="160"/>
      <c r="AM185" s="161"/>
      <c r="AN185" s="161"/>
      <c r="AO185" s="161"/>
      <c r="AP185" s="162"/>
      <c r="AQ185" s="162"/>
      <c r="AR185" s="238" t="str">
        <f t="shared" si="11"/>
        <v/>
      </c>
      <c r="AS185" s="163"/>
    </row>
    <row r="186" spans="1:45" x14ac:dyDescent="0.25">
      <c r="A186" s="153"/>
      <c r="B186" s="262" t="s">
        <v>1935</v>
      </c>
      <c r="C186" s="67"/>
      <c r="D186" s="155" t="str">
        <f>IF(C186&lt;&gt;"",VLOOKUP('PAM Template'!C186,'Validation Page'!$G$7:$I$97,2,FALSE),"")</f>
        <v/>
      </c>
      <c r="E186" s="155" t="str">
        <f>IF(C186&lt;&gt;"",VLOOKUP('PAM Template'!C186,'Validation Page'!$G$7:$I$97,3,FALSE),"")</f>
        <v/>
      </c>
      <c r="F186" s="67"/>
      <c r="G186" s="155" t="str">
        <f>IF(F186&lt;&gt;"",VLOOKUP('PAM Template'!F186,'Validation Page'!$N$7:$O$31,2,FALSE),"")</f>
        <v/>
      </c>
      <c r="H186" s="67"/>
      <c r="I186" s="156" t="str">
        <f>IF(AND(F186 &lt;&gt; "",H186&lt;&gt;""),VLOOKUP(G186&amp;H186,'Validation Page'!$R$7:$W$157,2,FALSE),"")</f>
        <v/>
      </c>
      <c r="J186" s="155" t="str">
        <f>IF(AND(F186 &lt;&gt; "",H186&lt;&gt;""),VLOOKUP(G186&amp;H186,'Validation Page'!$R$7:$W$157,4,FALSE),"")</f>
        <v/>
      </c>
      <c r="K186" s="155" t="str">
        <f>IF(AND(F186 &lt;&gt; "",H186&lt;&gt;""),VLOOKUP(G186&amp;H186,'Validation Page'!$R$7:$W$157,6,FALSE),"")</f>
        <v/>
      </c>
      <c r="L186" s="186"/>
      <c r="M186" s="187" t="str">
        <f>IF(L186&lt;&gt;"",VLOOKUP(L186,'Validation Page'!$J$7:$L$275,2,FALSE),"")</f>
        <v/>
      </c>
      <c r="N186" s="187" t="str">
        <f>IF(L186&lt;&gt;"",VLOOKUP(L186,'Validation Page'!$J$7:$L$275,3,FALSE),"")</f>
        <v/>
      </c>
      <c r="O186" s="186"/>
      <c r="P186" s="67"/>
      <c r="Q186" s="67"/>
      <c r="R186" s="157"/>
      <c r="S186" s="158"/>
      <c r="T186" s="149" t="str">
        <f t="shared" si="8"/>
        <v/>
      </c>
      <c r="U186" s="158"/>
      <c r="V186" s="159"/>
      <c r="W186" s="149" t="str">
        <f t="shared" si="9"/>
        <v/>
      </c>
      <c r="X186" s="149" t="str">
        <f t="shared" si="10"/>
        <v/>
      </c>
      <c r="Y186" s="67"/>
      <c r="Z186" s="67"/>
      <c r="AA186" s="160"/>
      <c r="AB186" s="160"/>
      <c r="AC186" s="160"/>
      <c r="AD186" s="160"/>
      <c r="AE186" s="160"/>
      <c r="AF186" s="160"/>
      <c r="AG186" s="160"/>
      <c r="AH186" s="160"/>
      <c r="AI186" s="160"/>
      <c r="AJ186" s="160"/>
      <c r="AK186" s="160"/>
      <c r="AL186" s="160"/>
      <c r="AM186" s="161"/>
      <c r="AN186" s="161"/>
      <c r="AO186" s="161"/>
      <c r="AP186" s="162"/>
      <c r="AQ186" s="162"/>
      <c r="AR186" s="238" t="str">
        <f t="shared" si="11"/>
        <v/>
      </c>
      <c r="AS186" s="163"/>
    </row>
    <row r="187" spans="1:45" x14ac:dyDescent="0.25">
      <c r="A187" s="153"/>
      <c r="B187" s="262" t="s">
        <v>1935</v>
      </c>
      <c r="C187" s="67"/>
      <c r="D187" s="155" t="str">
        <f>IF(C187&lt;&gt;"",VLOOKUP('PAM Template'!C187,'Validation Page'!$G$7:$I$97,2,FALSE),"")</f>
        <v/>
      </c>
      <c r="E187" s="155" t="str">
        <f>IF(C187&lt;&gt;"",VLOOKUP('PAM Template'!C187,'Validation Page'!$G$7:$I$97,3,FALSE),"")</f>
        <v/>
      </c>
      <c r="F187" s="67"/>
      <c r="G187" s="155" t="str">
        <f>IF(F187&lt;&gt;"",VLOOKUP('PAM Template'!F187,'Validation Page'!$N$7:$O$31,2,FALSE),"")</f>
        <v/>
      </c>
      <c r="H187" s="67"/>
      <c r="I187" s="156" t="str">
        <f>IF(AND(F187 &lt;&gt; "",H187&lt;&gt;""),VLOOKUP(G187&amp;H187,'Validation Page'!$R$7:$W$157,2,FALSE),"")</f>
        <v/>
      </c>
      <c r="J187" s="155" t="str">
        <f>IF(AND(F187 &lt;&gt; "",H187&lt;&gt;""),VLOOKUP(G187&amp;H187,'Validation Page'!$R$7:$W$157,4,FALSE),"")</f>
        <v/>
      </c>
      <c r="K187" s="155" t="str">
        <f>IF(AND(F187 &lt;&gt; "",H187&lt;&gt;""),VLOOKUP(G187&amp;H187,'Validation Page'!$R$7:$W$157,6,FALSE),"")</f>
        <v/>
      </c>
      <c r="L187" s="186"/>
      <c r="M187" s="187" t="str">
        <f>IF(L187&lt;&gt;"",VLOOKUP(L187,'Validation Page'!$J$7:$L$275,2,FALSE),"")</f>
        <v/>
      </c>
      <c r="N187" s="187" t="str">
        <f>IF(L187&lt;&gt;"",VLOOKUP(L187,'Validation Page'!$J$7:$L$275,3,FALSE),"")</f>
        <v/>
      </c>
      <c r="O187" s="186"/>
      <c r="P187" s="67"/>
      <c r="Q187" s="67"/>
      <c r="R187" s="157"/>
      <c r="S187" s="158"/>
      <c r="T187" s="149" t="str">
        <f t="shared" si="8"/>
        <v/>
      </c>
      <c r="U187" s="158"/>
      <c r="V187" s="159"/>
      <c r="W187" s="149" t="str">
        <f t="shared" si="9"/>
        <v/>
      </c>
      <c r="X187" s="149" t="str">
        <f t="shared" si="10"/>
        <v/>
      </c>
      <c r="Y187" s="67"/>
      <c r="Z187" s="67"/>
      <c r="AA187" s="160"/>
      <c r="AB187" s="160"/>
      <c r="AC187" s="160"/>
      <c r="AD187" s="160"/>
      <c r="AE187" s="160"/>
      <c r="AF187" s="160"/>
      <c r="AG187" s="160"/>
      <c r="AH187" s="160"/>
      <c r="AI187" s="160"/>
      <c r="AJ187" s="160"/>
      <c r="AK187" s="160"/>
      <c r="AL187" s="160"/>
      <c r="AM187" s="161"/>
      <c r="AN187" s="161"/>
      <c r="AO187" s="161"/>
      <c r="AP187" s="162"/>
      <c r="AQ187" s="162"/>
      <c r="AR187" s="238" t="str">
        <f t="shared" si="11"/>
        <v/>
      </c>
      <c r="AS187" s="163"/>
    </row>
    <row r="188" spans="1:45" x14ac:dyDescent="0.25">
      <c r="A188" s="153"/>
      <c r="B188" s="262" t="s">
        <v>1935</v>
      </c>
      <c r="C188" s="67"/>
      <c r="D188" s="155" t="str">
        <f>IF(C188&lt;&gt;"",VLOOKUP('PAM Template'!C188,'Validation Page'!$G$7:$I$97,2,FALSE),"")</f>
        <v/>
      </c>
      <c r="E188" s="155" t="str">
        <f>IF(C188&lt;&gt;"",VLOOKUP('PAM Template'!C188,'Validation Page'!$G$7:$I$97,3,FALSE),"")</f>
        <v/>
      </c>
      <c r="F188" s="67"/>
      <c r="G188" s="155" t="str">
        <f>IF(F188&lt;&gt;"",VLOOKUP('PAM Template'!F188,'Validation Page'!$N$7:$O$31,2,FALSE),"")</f>
        <v/>
      </c>
      <c r="H188" s="67"/>
      <c r="I188" s="156" t="str">
        <f>IF(AND(F188 &lt;&gt; "",H188&lt;&gt;""),VLOOKUP(G188&amp;H188,'Validation Page'!$R$7:$W$157,2,FALSE),"")</f>
        <v/>
      </c>
      <c r="J188" s="155" t="str">
        <f>IF(AND(F188 &lt;&gt; "",H188&lt;&gt;""),VLOOKUP(G188&amp;H188,'Validation Page'!$R$7:$W$157,4,FALSE),"")</f>
        <v/>
      </c>
      <c r="K188" s="155" t="str">
        <f>IF(AND(F188 &lt;&gt; "",H188&lt;&gt;""),VLOOKUP(G188&amp;H188,'Validation Page'!$R$7:$W$157,6,FALSE),"")</f>
        <v/>
      </c>
      <c r="L188" s="186"/>
      <c r="M188" s="187" t="str">
        <f>IF(L188&lt;&gt;"",VLOOKUP(L188,'Validation Page'!$J$7:$L$275,2,FALSE),"")</f>
        <v/>
      </c>
      <c r="N188" s="187" t="str">
        <f>IF(L188&lt;&gt;"",VLOOKUP(L188,'Validation Page'!$J$7:$L$275,3,FALSE),"")</f>
        <v/>
      </c>
      <c r="O188" s="186"/>
      <c r="P188" s="67"/>
      <c r="Q188" s="67"/>
      <c r="R188" s="157"/>
      <c r="S188" s="158"/>
      <c r="T188" s="149" t="str">
        <f t="shared" si="8"/>
        <v/>
      </c>
      <c r="U188" s="158"/>
      <c r="V188" s="159"/>
      <c r="W188" s="149" t="str">
        <f t="shared" si="9"/>
        <v/>
      </c>
      <c r="X188" s="149" t="str">
        <f t="shared" si="10"/>
        <v/>
      </c>
      <c r="Y188" s="67"/>
      <c r="Z188" s="67"/>
      <c r="AA188" s="160"/>
      <c r="AB188" s="160"/>
      <c r="AC188" s="160"/>
      <c r="AD188" s="160"/>
      <c r="AE188" s="160"/>
      <c r="AF188" s="160"/>
      <c r="AG188" s="160"/>
      <c r="AH188" s="160"/>
      <c r="AI188" s="160"/>
      <c r="AJ188" s="160"/>
      <c r="AK188" s="160"/>
      <c r="AL188" s="160"/>
      <c r="AM188" s="161"/>
      <c r="AN188" s="161"/>
      <c r="AO188" s="161"/>
      <c r="AP188" s="162"/>
      <c r="AQ188" s="162"/>
      <c r="AR188" s="238" t="str">
        <f t="shared" si="11"/>
        <v/>
      </c>
      <c r="AS188" s="163"/>
    </row>
    <row r="189" spans="1:45" x14ac:dyDescent="0.25">
      <c r="A189" s="153"/>
      <c r="B189" s="262" t="s">
        <v>1935</v>
      </c>
      <c r="C189" s="67"/>
      <c r="D189" s="155" t="str">
        <f>IF(C189&lt;&gt;"",VLOOKUP('PAM Template'!C189,'Validation Page'!$G$7:$I$97,2,FALSE),"")</f>
        <v/>
      </c>
      <c r="E189" s="155" t="str">
        <f>IF(C189&lt;&gt;"",VLOOKUP('PAM Template'!C189,'Validation Page'!$G$7:$I$97,3,FALSE),"")</f>
        <v/>
      </c>
      <c r="F189" s="67"/>
      <c r="G189" s="155" t="str">
        <f>IF(F189&lt;&gt;"",VLOOKUP('PAM Template'!F189,'Validation Page'!$N$7:$O$31,2,FALSE),"")</f>
        <v/>
      </c>
      <c r="H189" s="67"/>
      <c r="I189" s="156" t="str">
        <f>IF(AND(F189 &lt;&gt; "",H189&lt;&gt;""),VLOOKUP(G189&amp;H189,'Validation Page'!$R$7:$W$157,2,FALSE),"")</f>
        <v/>
      </c>
      <c r="J189" s="155" t="str">
        <f>IF(AND(F189 &lt;&gt; "",H189&lt;&gt;""),VLOOKUP(G189&amp;H189,'Validation Page'!$R$7:$W$157,4,FALSE),"")</f>
        <v/>
      </c>
      <c r="K189" s="155" t="str">
        <f>IF(AND(F189 &lt;&gt; "",H189&lt;&gt;""),VLOOKUP(G189&amp;H189,'Validation Page'!$R$7:$W$157,6,FALSE),"")</f>
        <v/>
      </c>
      <c r="L189" s="186"/>
      <c r="M189" s="187" t="str">
        <f>IF(L189&lt;&gt;"",VLOOKUP(L189,'Validation Page'!$J$7:$L$275,2,FALSE),"")</f>
        <v/>
      </c>
      <c r="N189" s="187" t="str">
        <f>IF(L189&lt;&gt;"",VLOOKUP(L189,'Validation Page'!$J$7:$L$275,3,FALSE),"")</f>
        <v/>
      </c>
      <c r="O189" s="186"/>
      <c r="P189" s="67"/>
      <c r="Q189" s="67"/>
      <c r="R189" s="157"/>
      <c r="S189" s="158"/>
      <c r="T189" s="149" t="str">
        <f t="shared" si="8"/>
        <v/>
      </c>
      <c r="U189" s="158"/>
      <c r="V189" s="159"/>
      <c r="W189" s="149" t="str">
        <f t="shared" si="9"/>
        <v/>
      </c>
      <c r="X189" s="149" t="str">
        <f t="shared" si="10"/>
        <v/>
      </c>
      <c r="Y189" s="67"/>
      <c r="Z189" s="67"/>
      <c r="AA189" s="160"/>
      <c r="AB189" s="160"/>
      <c r="AC189" s="160"/>
      <c r="AD189" s="160"/>
      <c r="AE189" s="160"/>
      <c r="AF189" s="160"/>
      <c r="AG189" s="160"/>
      <c r="AH189" s="160"/>
      <c r="AI189" s="160"/>
      <c r="AJ189" s="160"/>
      <c r="AK189" s="160"/>
      <c r="AL189" s="160"/>
      <c r="AM189" s="161"/>
      <c r="AN189" s="161"/>
      <c r="AO189" s="161"/>
      <c r="AP189" s="162"/>
      <c r="AQ189" s="162"/>
      <c r="AR189" s="238" t="str">
        <f t="shared" si="11"/>
        <v/>
      </c>
      <c r="AS189" s="163"/>
    </row>
    <row r="190" spans="1:45" x14ac:dyDescent="0.25">
      <c r="A190" s="153"/>
      <c r="B190" s="262" t="s">
        <v>1935</v>
      </c>
      <c r="C190" s="67"/>
      <c r="D190" s="155" t="str">
        <f>IF(C190&lt;&gt;"",VLOOKUP('PAM Template'!C190,'Validation Page'!$G$7:$I$97,2,FALSE),"")</f>
        <v/>
      </c>
      <c r="E190" s="155" t="str">
        <f>IF(C190&lt;&gt;"",VLOOKUP('PAM Template'!C190,'Validation Page'!$G$7:$I$97,3,FALSE),"")</f>
        <v/>
      </c>
      <c r="F190" s="67"/>
      <c r="G190" s="155" t="str">
        <f>IF(F190&lt;&gt;"",VLOOKUP('PAM Template'!F190,'Validation Page'!$N$7:$O$31,2,FALSE),"")</f>
        <v/>
      </c>
      <c r="H190" s="67"/>
      <c r="I190" s="156" t="str">
        <f>IF(AND(F190 &lt;&gt; "",H190&lt;&gt;""),VLOOKUP(G190&amp;H190,'Validation Page'!$R$7:$W$157,2,FALSE),"")</f>
        <v/>
      </c>
      <c r="J190" s="155" t="str">
        <f>IF(AND(F190 &lt;&gt; "",H190&lt;&gt;""),VLOOKUP(G190&amp;H190,'Validation Page'!$R$7:$W$157,4,FALSE),"")</f>
        <v/>
      </c>
      <c r="K190" s="155" t="str">
        <f>IF(AND(F190 &lt;&gt; "",H190&lt;&gt;""),VLOOKUP(G190&amp;H190,'Validation Page'!$R$7:$W$157,6,FALSE),"")</f>
        <v/>
      </c>
      <c r="L190" s="186"/>
      <c r="M190" s="187" t="str">
        <f>IF(L190&lt;&gt;"",VLOOKUP(L190,'Validation Page'!$J$7:$L$275,2,FALSE),"")</f>
        <v/>
      </c>
      <c r="N190" s="187" t="str">
        <f>IF(L190&lt;&gt;"",VLOOKUP(L190,'Validation Page'!$J$7:$L$275,3,FALSE),"")</f>
        <v/>
      </c>
      <c r="O190" s="186"/>
      <c r="P190" s="67"/>
      <c r="Q190" s="67"/>
      <c r="R190" s="157"/>
      <c r="S190" s="158"/>
      <c r="T190" s="149" t="str">
        <f t="shared" si="8"/>
        <v/>
      </c>
      <c r="U190" s="158"/>
      <c r="V190" s="159"/>
      <c r="W190" s="149" t="str">
        <f t="shared" si="9"/>
        <v/>
      </c>
      <c r="X190" s="149" t="str">
        <f t="shared" si="10"/>
        <v/>
      </c>
      <c r="Y190" s="67"/>
      <c r="Z190" s="67"/>
      <c r="AA190" s="160"/>
      <c r="AB190" s="160"/>
      <c r="AC190" s="160"/>
      <c r="AD190" s="160"/>
      <c r="AE190" s="160"/>
      <c r="AF190" s="160"/>
      <c r="AG190" s="160"/>
      <c r="AH190" s="160"/>
      <c r="AI190" s="160"/>
      <c r="AJ190" s="160"/>
      <c r="AK190" s="160"/>
      <c r="AL190" s="160"/>
      <c r="AM190" s="161"/>
      <c r="AN190" s="161"/>
      <c r="AO190" s="161"/>
      <c r="AP190" s="162"/>
      <c r="AQ190" s="162"/>
      <c r="AR190" s="238" t="str">
        <f t="shared" si="11"/>
        <v/>
      </c>
      <c r="AS190" s="163"/>
    </row>
    <row r="191" spans="1:45" x14ac:dyDescent="0.25">
      <c r="A191" s="153"/>
      <c r="B191" s="262" t="s">
        <v>1935</v>
      </c>
      <c r="C191" s="67"/>
      <c r="D191" s="155" t="str">
        <f>IF(C191&lt;&gt;"",VLOOKUP('PAM Template'!C191,'Validation Page'!$G$7:$I$97,2,FALSE),"")</f>
        <v/>
      </c>
      <c r="E191" s="155" t="str">
        <f>IF(C191&lt;&gt;"",VLOOKUP('PAM Template'!C191,'Validation Page'!$G$7:$I$97,3,FALSE),"")</f>
        <v/>
      </c>
      <c r="F191" s="67"/>
      <c r="G191" s="155" t="str">
        <f>IF(F191&lt;&gt;"",VLOOKUP('PAM Template'!F191,'Validation Page'!$N$7:$O$31,2,FALSE),"")</f>
        <v/>
      </c>
      <c r="H191" s="67"/>
      <c r="I191" s="156" t="str">
        <f>IF(AND(F191 &lt;&gt; "",H191&lt;&gt;""),VLOOKUP(G191&amp;H191,'Validation Page'!$R$7:$W$157,2,FALSE),"")</f>
        <v/>
      </c>
      <c r="J191" s="155" t="str">
        <f>IF(AND(F191 &lt;&gt; "",H191&lt;&gt;""),VLOOKUP(G191&amp;H191,'Validation Page'!$R$7:$W$157,4,FALSE),"")</f>
        <v/>
      </c>
      <c r="K191" s="155" t="str">
        <f>IF(AND(F191 &lt;&gt; "",H191&lt;&gt;""),VLOOKUP(G191&amp;H191,'Validation Page'!$R$7:$W$157,6,FALSE),"")</f>
        <v/>
      </c>
      <c r="L191" s="186"/>
      <c r="M191" s="187" t="str">
        <f>IF(L191&lt;&gt;"",VLOOKUP(L191,'Validation Page'!$J$7:$L$275,2,FALSE),"")</f>
        <v/>
      </c>
      <c r="N191" s="187" t="str">
        <f>IF(L191&lt;&gt;"",VLOOKUP(L191,'Validation Page'!$J$7:$L$275,3,FALSE),"")</f>
        <v/>
      </c>
      <c r="O191" s="186"/>
      <c r="P191" s="67"/>
      <c r="Q191" s="67"/>
      <c r="R191" s="157"/>
      <c r="S191" s="158"/>
      <c r="T191" s="149" t="str">
        <f t="shared" si="8"/>
        <v/>
      </c>
      <c r="U191" s="158"/>
      <c r="V191" s="159"/>
      <c r="W191" s="149" t="str">
        <f t="shared" si="9"/>
        <v/>
      </c>
      <c r="X191" s="149" t="str">
        <f t="shared" si="10"/>
        <v/>
      </c>
      <c r="Y191" s="67"/>
      <c r="Z191" s="67"/>
      <c r="AA191" s="160"/>
      <c r="AB191" s="160"/>
      <c r="AC191" s="160"/>
      <c r="AD191" s="160"/>
      <c r="AE191" s="160"/>
      <c r="AF191" s="160"/>
      <c r="AG191" s="160"/>
      <c r="AH191" s="160"/>
      <c r="AI191" s="160"/>
      <c r="AJ191" s="160"/>
      <c r="AK191" s="160"/>
      <c r="AL191" s="160"/>
      <c r="AM191" s="161"/>
      <c r="AN191" s="161"/>
      <c r="AO191" s="161"/>
      <c r="AP191" s="162"/>
      <c r="AQ191" s="162"/>
      <c r="AR191" s="238" t="str">
        <f t="shared" si="11"/>
        <v/>
      </c>
      <c r="AS191" s="163"/>
    </row>
    <row r="192" spans="1:45" x14ac:dyDescent="0.25">
      <c r="A192" s="153"/>
      <c r="B192" s="262" t="s">
        <v>1935</v>
      </c>
      <c r="C192" s="67"/>
      <c r="D192" s="155" t="str">
        <f>IF(C192&lt;&gt;"",VLOOKUP('PAM Template'!C192,'Validation Page'!$G$7:$I$97,2,FALSE),"")</f>
        <v/>
      </c>
      <c r="E192" s="155" t="str">
        <f>IF(C192&lt;&gt;"",VLOOKUP('PAM Template'!C192,'Validation Page'!$G$7:$I$97,3,FALSE),"")</f>
        <v/>
      </c>
      <c r="F192" s="67"/>
      <c r="G192" s="155" t="str">
        <f>IF(F192&lt;&gt;"",VLOOKUP('PAM Template'!F192,'Validation Page'!$N$7:$O$31,2,FALSE),"")</f>
        <v/>
      </c>
      <c r="H192" s="67"/>
      <c r="I192" s="156" t="str">
        <f>IF(AND(F192 &lt;&gt; "",H192&lt;&gt;""),VLOOKUP(G192&amp;H192,'Validation Page'!$R$7:$W$157,2,FALSE),"")</f>
        <v/>
      </c>
      <c r="J192" s="155" t="str">
        <f>IF(AND(F192 &lt;&gt; "",H192&lt;&gt;""),VLOOKUP(G192&amp;H192,'Validation Page'!$R$7:$W$157,4,FALSE),"")</f>
        <v/>
      </c>
      <c r="K192" s="155" t="str">
        <f>IF(AND(F192 &lt;&gt; "",H192&lt;&gt;""),VLOOKUP(G192&amp;H192,'Validation Page'!$R$7:$W$157,6,FALSE),"")</f>
        <v/>
      </c>
      <c r="L192" s="186"/>
      <c r="M192" s="187" t="str">
        <f>IF(L192&lt;&gt;"",VLOOKUP(L192,'Validation Page'!$J$7:$L$275,2,FALSE),"")</f>
        <v/>
      </c>
      <c r="N192" s="187" t="str">
        <f>IF(L192&lt;&gt;"",VLOOKUP(L192,'Validation Page'!$J$7:$L$275,3,FALSE),"")</f>
        <v/>
      </c>
      <c r="O192" s="186"/>
      <c r="P192" s="67"/>
      <c r="Q192" s="67"/>
      <c r="R192" s="157"/>
      <c r="S192" s="158"/>
      <c r="T192" s="149" t="str">
        <f t="shared" si="8"/>
        <v/>
      </c>
      <c r="U192" s="158"/>
      <c r="V192" s="159"/>
      <c r="W192" s="149" t="str">
        <f t="shared" si="9"/>
        <v/>
      </c>
      <c r="X192" s="149" t="str">
        <f t="shared" si="10"/>
        <v/>
      </c>
      <c r="Y192" s="67"/>
      <c r="Z192" s="67"/>
      <c r="AA192" s="160"/>
      <c r="AB192" s="160"/>
      <c r="AC192" s="160"/>
      <c r="AD192" s="160"/>
      <c r="AE192" s="160"/>
      <c r="AF192" s="160"/>
      <c r="AG192" s="160"/>
      <c r="AH192" s="160"/>
      <c r="AI192" s="160"/>
      <c r="AJ192" s="160"/>
      <c r="AK192" s="160"/>
      <c r="AL192" s="160"/>
      <c r="AM192" s="161"/>
      <c r="AN192" s="161"/>
      <c r="AO192" s="161"/>
      <c r="AP192" s="162"/>
      <c r="AQ192" s="162"/>
      <c r="AR192" s="238" t="str">
        <f t="shared" si="11"/>
        <v/>
      </c>
      <c r="AS192" s="163"/>
    </row>
    <row r="193" spans="1:45" x14ac:dyDescent="0.25">
      <c r="A193" s="153"/>
      <c r="B193" s="262" t="s">
        <v>1935</v>
      </c>
      <c r="C193" s="67"/>
      <c r="D193" s="155" t="str">
        <f>IF(C193&lt;&gt;"",VLOOKUP('PAM Template'!C193,'Validation Page'!$G$7:$I$97,2,FALSE),"")</f>
        <v/>
      </c>
      <c r="E193" s="155" t="str">
        <f>IF(C193&lt;&gt;"",VLOOKUP('PAM Template'!C193,'Validation Page'!$G$7:$I$97,3,FALSE),"")</f>
        <v/>
      </c>
      <c r="F193" s="67"/>
      <c r="G193" s="155" t="str">
        <f>IF(F193&lt;&gt;"",VLOOKUP('PAM Template'!F193,'Validation Page'!$N$7:$O$31,2,FALSE),"")</f>
        <v/>
      </c>
      <c r="H193" s="67"/>
      <c r="I193" s="156" t="str">
        <f>IF(AND(F193 &lt;&gt; "",H193&lt;&gt;""),VLOOKUP(G193&amp;H193,'Validation Page'!$R$7:$W$157,2,FALSE),"")</f>
        <v/>
      </c>
      <c r="J193" s="155" t="str">
        <f>IF(AND(F193 &lt;&gt; "",H193&lt;&gt;""),VLOOKUP(G193&amp;H193,'Validation Page'!$R$7:$W$157,4,FALSE),"")</f>
        <v/>
      </c>
      <c r="K193" s="155" t="str">
        <f>IF(AND(F193 &lt;&gt; "",H193&lt;&gt;""),VLOOKUP(G193&amp;H193,'Validation Page'!$R$7:$W$157,6,FALSE),"")</f>
        <v/>
      </c>
      <c r="L193" s="186"/>
      <c r="M193" s="187" t="str">
        <f>IF(L193&lt;&gt;"",VLOOKUP(L193,'Validation Page'!$J$7:$L$275,2,FALSE),"")</f>
        <v/>
      </c>
      <c r="N193" s="187" t="str">
        <f>IF(L193&lt;&gt;"",VLOOKUP(L193,'Validation Page'!$J$7:$L$275,3,FALSE),"")</f>
        <v/>
      </c>
      <c r="O193" s="186"/>
      <c r="P193" s="67"/>
      <c r="Q193" s="67"/>
      <c r="R193" s="157"/>
      <c r="S193" s="158"/>
      <c r="T193" s="149" t="str">
        <f t="shared" si="8"/>
        <v/>
      </c>
      <c r="U193" s="158"/>
      <c r="V193" s="159"/>
      <c r="W193" s="149" t="str">
        <f t="shared" si="9"/>
        <v/>
      </c>
      <c r="X193" s="149" t="str">
        <f t="shared" si="10"/>
        <v/>
      </c>
      <c r="Y193" s="67"/>
      <c r="Z193" s="67"/>
      <c r="AA193" s="160"/>
      <c r="AB193" s="160"/>
      <c r="AC193" s="160"/>
      <c r="AD193" s="160"/>
      <c r="AE193" s="160"/>
      <c r="AF193" s="160"/>
      <c r="AG193" s="160"/>
      <c r="AH193" s="160"/>
      <c r="AI193" s="160"/>
      <c r="AJ193" s="160"/>
      <c r="AK193" s="160"/>
      <c r="AL193" s="160"/>
      <c r="AM193" s="161"/>
      <c r="AN193" s="161"/>
      <c r="AO193" s="161"/>
      <c r="AP193" s="162"/>
      <c r="AQ193" s="162"/>
      <c r="AR193" s="238" t="str">
        <f t="shared" si="11"/>
        <v/>
      </c>
      <c r="AS193" s="163"/>
    </row>
    <row r="194" spans="1:45" x14ac:dyDescent="0.25">
      <c r="A194" s="153"/>
      <c r="B194" s="262" t="s">
        <v>1935</v>
      </c>
      <c r="C194" s="67"/>
      <c r="D194" s="155" t="str">
        <f>IF(C194&lt;&gt;"",VLOOKUP('PAM Template'!C194,'Validation Page'!$G$7:$I$97,2,FALSE),"")</f>
        <v/>
      </c>
      <c r="E194" s="155" t="str">
        <f>IF(C194&lt;&gt;"",VLOOKUP('PAM Template'!C194,'Validation Page'!$G$7:$I$97,3,FALSE),"")</f>
        <v/>
      </c>
      <c r="F194" s="67"/>
      <c r="G194" s="155" t="str">
        <f>IF(F194&lt;&gt;"",VLOOKUP('PAM Template'!F194,'Validation Page'!$N$7:$O$31,2,FALSE),"")</f>
        <v/>
      </c>
      <c r="H194" s="67"/>
      <c r="I194" s="156" t="str">
        <f>IF(AND(F194 &lt;&gt; "",H194&lt;&gt;""),VLOOKUP(G194&amp;H194,'Validation Page'!$R$7:$W$157,2,FALSE),"")</f>
        <v/>
      </c>
      <c r="J194" s="155" t="str">
        <f>IF(AND(F194 &lt;&gt; "",H194&lt;&gt;""),VLOOKUP(G194&amp;H194,'Validation Page'!$R$7:$W$157,4,FALSE),"")</f>
        <v/>
      </c>
      <c r="K194" s="155" t="str">
        <f>IF(AND(F194 &lt;&gt; "",H194&lt;&gt;""),VLOOKUP(G194&amp;H194,'Validation Page'!$R$7:$W$157,6,FALSE),"")</f>
        <v/>
      </c>
      <c r="L194" s="186"/>
      <c r="M194" s="187" t="str">
        <f>IF(L194&lt;&gt;"",VLOOKUP(L194,'Validation Page'!$J$7:$L$275,2,FALSE),"")</f>
        <v/>
      </c>
      <c r="N194" s="187" t="str">
        <f>IF(L194&lt;&gt;"",VLOOKUP(L194,'Validation Page'!$J$7:$L$275,3,FALSE),"")</f>
        <v/>
      </c>
      <c r="O194" s="186"/>
      <c r="P194" s="67"/>
      <c r="Q194" s="67"/>
      <c r="R194" s="157"/>
      <c r="S194" s="158"/>
      <c r="T194" s="149" t="str">
        <f t="shared" si="8"/>
        <v/>
      </c>
      <c r="U194" s="158"/>
      <c r="V194" s="159"/>
      <c r="W194" s="149" t="str">
        <f t="shared" si="9"/>
        <v/>
      </c>
      <c r="X194" s="149" t="str">
        <f t="shared" si="10"/>
        <v/>
      </c>
      <c r="Y194" s="67"/>
      <c r="Z194" s="67"/>
      <c r="AA194" s="160"/>
      <c r="AB194" s="160"/>
      <c r="AC194" s="160"/>
      <c r="AD194" s="160"/>
      <c r="AE194" s="160"/>
      <c r="AF194" s="160"/>
      <c r="AG194" s="160"/>
      <c r="AH194" s="160"/>
      <c r="AI194" s="160"/>
      <c r="AJ194" s="160"/>
      <c r="AK194" s="160"/>
      <c r="AL194" s="160"/>
      <c r="AM194" s="161"/>
      <c r="AN194" s="161"/>
      <c r="AO194" s="161"/>
      <c r="AP194" s="162"/>
      <c r="AQ194" s="162"/>
      <c r="AR194" s="238" t="str">
        <f t="shared" si="11"/>
        <v/>
      </c>
      <c r="AS194" s="163"/>
    </row>
    <row r="195" spans="1:45" x14ac:dyDescent="0.25">
      <c r="A195" s="153"/>
      <c r="B195" s="262" t="s">
        <v>1935</v>
      </c>
      <c r="C195" s="67"/>
      <c r="D195" s="155" t="str">
        <f>IF(C195&lt;&gt;"",VLOOKUP('PAM Template'!C195,'Validation Page'!$G$7:$I$97,2,FALSE),"")</f>
        <v/>
      </c>
      <c r="E195" s="155" t="str">
        <f>IF(C195&lt;&gt;"",VLOOKUP('PAM Template'!C195,'Validation Page'!$G$7:$I$97,3,FALSE),"")</f>
        <v/>
      </c>
      <c r="F195" s="67"/>
      <c r="G195" s="155" t="str">
        <f>IF(F195&lt;&gt;"",VLOOKUP('PAM Template'!F195,'Validation Page'!$N$7:$O$31,2,FALSE),"")</f>
        <v/>
      </c>
      <c r="H195" s="67"/>
      <c r="I195" s="156" t="str">
        <f>IF(AND(F195 &lt;&gt; "",H195&lt;&gt;""),VLOOKUP(G195&amp;H195,'Validation Page'!$R$7:$W$157,2,FALSE),"")</f>
        <v/>
      </c>
      <c r="J195" s="155" t="str">
        <f>IF(AND(F195 &lt;&gt; "",H195&lt;&gt;""),VLOOKUP(G195&amp;H195,'Validation Page'!$R$7:$W$157,4,FALSE),"")</f>
        <v/>
      </c>
      <c r="K195" s="155" t="str">
        <f>IF(AND(F195 &lt;&gt; "",H195&lt;&gt;""),VLOOKUP(G195&amp;H195,'Validation Page'!$R$7:$W$157,6,FALSE),"")</f>
        <v/>
      </c>
      <c r="L195" s="186"/>
      <c r="M195" s="187" t="str">
        <f>IF(L195&lt;&gt;"",VLOOKUP(L195,'Validation Page'!$J$7:$L$275,2,FALSE),"")</f>
        <v/>
      </c>
      <c r="N195" s="187" t="str">
        <f>IF(L195&lt;&gt;"",VLOOKUP(L195,'Validation Page'!$J$7:$L$275,3,FALSE),"")</f>
        <v/>
      </c>
      <c r="O195" s="186"/>
      <c r="P195" s="67"/>
      <c r="Q195" s="67"/>
      <c r="R195" s="157"/>
      <c r="S195" s="158"/>
      <c r="T195" s="149" t="str">
        <f t="shared" si="8"/>
        <v/>
      </c>
      <c r="U195" s="158"/>
      <c r="V195" s="159"/>
      <c r="W195" s="149" t="str">
        <f t="shared" si="9"/>
        <v/>
      </c>
      <c r="X195" s="149" t="str">
        <f t="shared" si="10"/>
        <v/>
      </c>
      <c r="Y195" s="67"/>
      <c r="Z195" s="67"/>
      <c r="AA195" s="160"/>
      <c r="AB195" s="160"/>
      <c r="AC195" s="160"/>
      <c r="AD195" s="160"/>
      <c r="AE195" s="160"/>
      <c r="AF195" s="160"/>
      <c r="AG195" s="160"/>
      <c r="AH195" s="160"/>
      <c r="AI195" s="160"/>
      <c r="AJ195" s="160"/>
      <c r="AK195" s="160"/>
      <c r="AL195" s="160"/>
      <c r="AM195" s="161"/>
      <c r="AN195" s="161"/>
      <c r="AO195" s="161"/>
      <c r="AP195" s="162"/>
      <c r="AQ195" s="162"/>
      <c r="AR195" s="238" t="str">
        <f t="shared" si="11"/>
        <v/>
      </c>
      <c r="AS195" s="163"/>
    </row>
    <row r="196" spans="1:45" x14ac:dyDescent="0.25">
      <c r="A196" s="153"/>
      <c r="B196" s="262" t="s">
        <v>1935</v>
      </c>
      <c r="C196" s="67"/>
      <c r="D196" s="155" t="str">
        <f>IF(C196&lt;&gt;"",VLOOKUP('PAM Template'!C196,'Validation Page'!$G$7:$I$97,2,FALSE),"")</f>
        <v/>
      </c>
      <c r="E196" s="155" t="str">
        <f>IF(C196&lt;&gt;"",VLOOKUP('PAM Template'!C196,'Validation Page'!$G$7:$I$97,3,FALSE),"")</f>
        <v/>
      </c>
      <c r="F196" s="67"/>
      <c r="G196" s="155" t="str">
        <f>IF(F196&lt;&gt;"",VLOOKUP('PAM Template'!F196,'Validation Page'!$N$7:$O$31,2,FALSE),"")</f>
        <v/>
      </c>
      <c r="H196" s="67"/>
      <c r="I196" s="156" t="str">
        <f>IF(AND(F196 &lt;&gt; "",H196&lt;&gt;""),VLOOKUP(G196&amp;H196,'Validation Page'!$R$7:$W$157,2,FALSE),"")</f>
        <v/>
      </c>
      <c r="J196" s="155" t="str">
        <f>IF(AND(F196 &lt;&gt; "",H196&lt;&gt;""),VLOOKUP(G196&amp;H196,'Validation Page'!$R$7:$W$157,4,FALSE),"")</f>
        <v/>
      </c>
      <c r="K196" s="155" t="str">
        <f>IF(AND(F196 &lt;&gt; "",H196&lt;&gt;""),VLOOKUP(G196&amp;H196,'Validation Page'!$R$7:$W$157,6,FALSE),"")</f>
        <v/>
      </c>
      <c r="L196" s="186"/>
      <c r="M196" s="187" t="str">
        <f>IF(L196&lt;&gt;"",VLOOKUP(L196,'Validation Page'!$J$7:$L$275,2,FALSE),"")</f>
        <v/>
      </c>
      <c r="N196" s="187" t="str">
        <f>IF(L196&lt;&gt;"",VLOOKUP(L196,'Validation Page'!$J$7:$L$275,3,FALSE),"")</f>
        <v/>
      </c>
      <c r="O196" s="186"/>
      <c r="P196" s="67"/>
      <c r="Q196" s="67"/>
      <c r="R196" s="157"/>
      <c r="S196" s="158"/>
      <c r="T196" s="149" t="str">
        <f t="shared" si="8"/>
        <v/>
      </c>
      <c r="U196" s="158"/>
      <c r="V196" s="159"/>
      <c r="W196" s="149" t="str">
        <f t="shared" si="9"/>
        <v/>
      </c>
      <c r="X196" s="149" t="str">
        <f t="shared" si="10"/>
        <v/>
      </c>
      <c r="Y196" s="67"/>
      <c r="Z196" s="67"/>
      <c r="AA196" s="160"/>
      <c r="AB196" s="160"/>
      <c r="AC196" s="160"/>
      <c r="AD196" s="160"/>
      <c r="AE196" s="160"/>
      <c r="AF196" s="160"/>
      <c r="AG196" s="160"/>
      <c r="AH196" s="160"/>
      <c r="AI196" s="160"/>
      <c r="AJ196" s="160"/>
      <c r="AK196" s="160"/>
      <c r="AL196" s="160"/>
      <c r="AM196" s="161"/>
      <c r="AN196" s="161"/>
      <c r="AO196" s="161"/>
      <c r="AP196" s="162"/>
      <c r="AQ196" s="162"/>
      <c r="AR196" s="238" t="str">
        <f t="shared" si="11"/>
        <v/>
      </c>
      <c r="AS196" s="163"/>
    </row>
    <row r="197" spans="1:45" x14ac:dyDescent="0.25">
      <c r="A197" s="153"/>
      <c r="B197" s="262" t="s">
        <v>1935</v>
      </c>
      <c r="C197" s="67"/>
      <c r="D197" s="155" t="str">
        <f>IF(C197&lt;&gt;"",VLOOKUP('PAM Template'!C197,'Validation Page'!$G$7:$I$97,2,FALSE),"")</f>
        <v/>
      </c>
      <c r="E197" s="155" t="str">
        <f>IF(C197&lt;&gt;"",VLOOKUP('PAM Template'!C197,'Validation Page'!$G$7:$I$97,3,FALSE),"")</f>
        <v/>
      </c>
      <c r="F197" s="67"/>
      <c r="G197" s="155" t="str">
        <f>IF(F197&lt;&gt;"",VLOOKUP('PAM Template'!F197,'Validation Page'!$N$7:$O$31,2,FALSE),"")</f>
        <v/>
      </c>
      <c r="H197" s="67"/>
      <c r="I197" s="156" t="str">
        <f>IF(AND(F197 &lt;&gt; "",H197&lt;&gt;""),VLOOKUP(G197&amp;H197,'Validation Page'!$R$7:$W$157,2,FALSE),"")</f>
        <v/>
      </c>
      <c r="J197" s="155" t="str">
        <f>IF(AND(F197 &lt;&gt; "",H197&lt;&gt;""),VLOOKUP(G197&amp;H197,'Validation Page'!$R$7:$W$157,4,FALSE),"")</f>
        <v/>
      </c>
      <c r="K197" s="155" t="str">
        <f>IF(AND(F197 &lt;&gt; "",H197&lt;&gt;""),VLOOKUP(G197&amp;H197,'Validation Page'!$R$7:$W$157,6,FALSE),"")</f>
        <v/>
      </c>
      <c r="L197" s="186"/>
      <c r="M197" s="187" t="str">
        <f>IF(L197&lt;&gt;"",VLOOKUP(L197,'Validation Page'!$J$7:$L$275,2,FALSE),"")</f>
        <v/>
      </c>
      <c r="N197" s="187" t="str">
        <f>IF(L197&lt;&gt;"",VLOOKUP(L197,'Validation Page'!$J$7:$L$275,3,FALSE),"")</f>
        <v/>
      </c>
      <c r="O197" s="186"/>
      <c r="P197" s="67"/>
      <c r="Q197" s="67"/>
      <c r="R197" s="157"/>
      <c r="S197" s="158"/>
      <c r="T197" s="149" t="str">
        <f t="shared" si="8"/>
        <v/>
      </c>
      <c r="U197" s="158"/>
      <c r="V197" s="159"/>
      <c r="W197" s="149" t="str">
        <f t="shared" si="9"/>
        <v/>
      </c>
      <c r="X197" s="149" t="str">
        <f t="shared" si="10"/>
        <v/>
      </c>
      <c r="Y197" s="67"/>
      <c r="Z197" s="67"/>
      <c r="AA197" s="160"/>
      <c r="AB197" s="160"/>
      <c r="AC197" s="160"/>
      <c r="AD197" s="160"/>
      <c r="AE197" s="160"/>
      <c r="AF197" s="160"/>
      <c r="AG197" s="160"/>
      <c r="AH197" s="160"/>
      <c r="AI197" s="160"/>
      <c r="AJ197" s="160"/>
      <c r="AK197" s="160"/>
      <c r="AL197" s="160"/>
      <c r="AM197" s="161"/>
      <c r="AN197" s="161"/>
      <c r="AO197" s="161"/>
      <c r="AP197" s="162"/>
      <c r="AQ197" s="162"/>
      <c r="AR197" s="238" t="str">
        <f t="shared" si="11"/>
        <v/>
      </c>
      <c r="AS197" s="163"/>
    </row>
    <row r="198" spans="1:45" x14ac:dyDescent="0.25">
      <c r="A198" s="153"/>
      <c r="B198" s="262" t="s">
        <v>1935</v>
      </c>
      <c r="C198" s="67"/>
      <c r="D198" s="155" t="str">
        <f>IF(C198&lt;&gt;"",VLOOKUP('PAM Template'!C198,'Validation Page'!$G$7:$I$97,2,FALSE),"")</f>
        <v/>
      </c>
      <c r="E198" s="155" t="str">
        <f>IF(C198&lt;&gt;"",VLOOKUP('PAM Template'!C198,'Validation Page'!$G$7:$I$97,3,FALSE),"")</f>
        <v/>
      </c>
      <c r="F198" s="67"/>
      <c r="G198" s="155" t="str">
        <f>IF(F198&lt;&gt;"",VLOOKUP('PAM Template'!F198,'Validation Page'!$N$7:$O$31,2,FALSE),"")</f>
        <v/>
      </c>
      <c r="H198" s="67"/>
      <c r="I198" s="156" t="str">
        <f>IF(AND(F198 &lt;&gt; "",H198&lt;&gt;""),VLOOKUP(G198&amp;H198,'Validation Page'!$R$7:$W$157,2,FALSE),"")</f>
        <v/>
      </c>
      <c r="J198" s="155" t="str">
        <f>IF(AND(F198 &lt;&gt; "",H198&lt;&gt;""),VLOOKUP(G198&amp;H198,'Validation Page'!$R$7:$W$157,4,FALSE),"")</f>
        <v/>
      </c>
      <c r="K198" s="155" t="str">
        <f>IF(AND(F198 &lt;&gt; "",H198&lt;&gt;""),VLOOKUP(G198&amp;H198,'Validation Page'!$R$7:$W$157,6,FALSE),"")</f>
        <v/>
      </c>
      <c r="L198" s="186"/>
      <c r="M198" s="187" t="str">
        <f>IF(L198&lt;&gt;"",VLOOKUP(L198,'Validation Page'!$J$7:$L$275,2,FALSE),"")</f>
        <v/>
      </c>
      <c r="N198" s="187" t="str">
        <f>IF(L198&lt;&gt;"",VLOOKUP(L198,'Validation Page'!$J$7:$L$275,3,FALSE),"")</f>
        <v/>
      </c>
      <c r="O198" s="186"/>
      <c r="P198" s="67"/>
      <c r="Q198" s="67"/>
      <c r="R198" s="157"/>
      <c r="S198" s="158"/>
      <c r="T198" s="149" t="str">
        <f t="shared" si="8"/>
        <v/>
      </c>
      <c r="U198" s="158"/>
      <c r="V198" s="159"/>
      <c r="W198" s="149" t="str">
        <f t="shared" si="9"/>
        <v/>
      </c>
      <c r="X198" s="149" t="str">
        <f t="shared" si="10"/>
        <v/>
      </c>
      <c r="Y198" s="67"/>
      <c r="Z198" s="67"/>
      <c r="AA198" s="160"/>
      <c r="AB198" s="160"/>
      <c r="AC198" s="160"/>
      <c r="AD198" s="160"/>
      <c r="AE198" s="160"/>
      <c r="AF198" s="160"/>
      <c r="AG198" s="160"/>
      <c r="AH198" s="160"/>
      <c r="AI198" s="160"/>
      <c r="AJ198" s="160"/>
      <c r="AK198" s="160"/>
      <c r="AL198" s="160"/>
      <c r="AM198" s="161"/>
      <c r="AN198" s="161"/>
      <c r="AO198" s="161"/>
      <c r="AP198" s="162"/>
      <c r="AQ198" s="162"/>
      <c r="AR198" s="238" t="str">
        <f t="shared" si="11"/>
        <v/>
      </c>
      <c r="AS198" s="163"/>
    </row>
    <row r="199" spans="1:45" x14ac:dyDescent="0.25">
      <c r="A199" s="153"/>
      <c r="B199" s="262" t="s">
        <v>1935</v>
      </c>
      <c r="C199" s="67"/>
      <c r="D199" s="155" t="str">
        <f>IF(C199&lt;&gt;"",VLOOKUP('PAM Template'!C199,'Validation Page'!$G$7:$I$97,2,FALSE),"")</f>
        <v/>
      </c>
      <c r="E199" s="155" t="str">
        <f>IF(C199&lt;&gt;"",VLOOKUP('PAM Template'!C199,'Validation Page'!$G$7:$I$97,3,FALSE),"")</f>
        <v/>
      </c>
      <c r="F199" s="67"/>
      <c r="G199" s="155" t="str">
        <f>IF(F199&lt;&gt;"",VLOOKUP('PAM Template'!F199,'Validation Page'!$N$7:$O$31,2,FALSE),"")</f>
        <v/>
      </c>
      <c r="H199" s="67"/>
      <c r="I199" s="156" t="str">
        <f>IF(AND(F199 &lt;&gt; "",H199&lt;&gt;""),VLOOKUP(G199&amp;H199,'Validation Page'!$R$7:$W$157,2,FALSE),"")</f>
        <v/>
      </c>
      <c r="J199" s="155" t="str">
        <f>IF(AND(F199 &lt;&gt; "",H199&lt;&gt;""),VLOOKUP(G199&amp;H199,'Validation Page'!$R$7:$W$157,4,FALSE),"")</f>
        <v/>
      </c>
      <c r="K199" s="155" t="str">
        <f>IF(AND(F199 &lt;&gt; "",H199&lt;&gt;""),VLOOKUP(G199&amp;H199,'Validation Page'!$R$7:$W$157,6,FALSE),"")</f>
        <v/>
      </c>
      <c r="L199" s="186"/>
      <c r="M199" s="187" t="str">
        <f>IF(L199&lt;&gt;"",VLOOKUP(L199,'Validation Page'!$J$7:$L$275,2,FALSE),"")</f>
        <v/>
      </c>
      <c r="N199" s="187" t="str">
        <f>IF(L199&lt;&gt;"",VLOOKUP(L199,'Validation Page'!$J$7:$L$275,3,FALSE),"")</f>
        <v/>
      </c>
      <c r="O199" s="186"/>
      <c r="P199" s="67"/>
      <c r="Q199" s="67"/>
      <c r="R199" s="157"/>
      <c r="S199" s="158"/>
      <c r="T199" s="149" t="str">
        <f t="shared" si="8"/>
        <v/>
      </c>
      <c r="U199" s="158"/>
      <c r="V199" s="159"/>
      <c r="W199" s="149" t="str">
        <f t="shared" si="9"/>
        <v/>
      </c>
      <c r="X199" s="149" t="str">
        <f t="shared" si="10"/>
        <v/>
      </c>
      <c r="Y199" s="67"/>
      <c r="Z199" s="67"/>
      <c r="AA199" s="160"/>
      <c r="AB199" s="160"/>
      <c r="AC199" s="160"/>
      <c r="AD199" s="160"/>
      <c r="AE199" s="160"/>
      <c r="AF199" s="160"/>
      <c r="AG199" s="160"/>
      <c r="AH199" s="160"/>
      <c r="AI199" s="160"/>
      <c r="AJ199" s="160"/>
      <c r="AK199" s="160"/>
      <c r="AL199" s="160"/>
      <c r="AM199" s="161"/>
      <c r="AN199" s="161"/>
      <c r="AO199" s="161"/>
      <c r="AP199" s="162"/>
      <c r="AQ199" s="162"/>
      <c r="AR199" s="238" t="str">
        <f t="shared" si="11"/>
        <v/>
      </c>
      <c r="AS199" s="163"/>
    </row>
    <row r="200" spans="1:45" x14ac:dyDescent="0.25">
      <c r="A200" s="153"/>
      <c r="B200" s="262" t="s">
        <v>1935</v>
      </c>
      <c r="C200" s="67"/>
      <c r="D200" s="155" t="str">
        <f>IF(C200&lt;&gt;"",VLOOKUP('PAM Template'!C200,'Validation Page'!$G$7:$I$97,2,FALSE),"")</f>
        <v/>
      </c>
      <c r="E200" s="155" t="str">
        <f>IF(C200&lt;&gt;"",VLOOKUP('PAM Template'!C200,'Validation Page'!$G$7:$I$97,3,FALSE),"")</f>
        <v/>
      </c>
      <c r="F200" s="67"/>
      <c r="G200" s="155" t="str">
        <f>IF(F200&lt;&gt;"",VLOOKUP('PAM Template'!F200,'Validation Page'!$N$7:$O$31,2,FALSE),"")</f>
        <v/>
      </c>
      <c r="H200" s="67"/>
      <c r="I200" s="156" t="str">
        <f>IF(AND(F200 &lt;&gt; "",H200&lt;&gt;""),VLOOKUP(G200&amp;H200,'Validation Page'!$R$7:$W$157,2,FALSE),"")</f>
        <v/>
      </c>
      <c r="J200" s="155" t="str">
        <f>IF(AND(F200 &lt;&gt; "",H200&lt;&gt;""),VLOOKUP(G200&amp;H200,'Validation Page'!$R$7:$W$157,4,FALSE),"")</f>
        <v/>
      </c>
      <c r="K200" s="155" t="str">
        <f>IF(AND(F200 &lt;&gt; "",H200&lt;&gt;""),VLOOKUP(G200&amp;H200,'Validation Page'!$R$7:$W$157,6,FALSE),"")</f>
        <v/>
      </c>
      <c r="L200" s="186"/>
      <c r="M200" s="187" t="str">
        <f>IF(L200&lt;&gt;"",VLOOKUP(L200,'Validation Page'!$J$7:$L$275,2,FALSE),"")</f>
        <v/>
      </c>
      <c r="N200" s="187" t="str">
        <f>IF(L200&lt;&gt;"",VLOOKUP(L200,'Validation Page'!$J$7:$L$275,3,FALSE),"")</f>
        <v/>
      </c>
      <c r="O200" s="186"/>
      <c r="P200" s="67"/>
      <c r="Q200" s="67"/>
      <c r="R200" s="157"/>
      <c r="S200" s="158"/>
      <c r="T200" s="149" t="str">
        <f t="shared" ref="T200:T256" si="12">IF(AND(R200&lt;&gt;"",S200&lt;&gt;""),R200*S200,"")</f>
        <v/>
      </c>
      <c r="U200" s="158"/>
      <c r="V200" s="159"/>
      <c r="W200" s="149" t="str">
        <f t="shared" ref="W200:W256" si="13">IF(T200&lt;&gt;"",IF(V200&lt;&gt;"",T200*V200,0),"")</f>
        <v/>
      </c>
      <c r="X200" s="149" t="str">
        <f t="shared" ref="X200:X256" si="14">IF(T200&lt;&gt;"",T200+U200+W200,"")</f>
        <v/>
      </c>
      <c r="Y200" s="67"/>
      <c r="Z200" s="67"/>
      <c r="AA200" s="160"/>
      <c r="AB200" s="160"/>
      <c r="AC200" s="160"/>
      <c r="AD200" s="160"/>
      <c r="AE200" s="160"/>
      <c r="AF200" s="160"/>
      <c r="AG200" s="160"/>
      <c r="AH200" s="160"/>
      <c r="AI200" s="160"/>
      <c r="AJ200" s="160"/>
      <c r="AK200" s="160"/>
      <c r="AL200" s="160"/>
      <c r="AM200" s="161"/>
      <c r="AN200" s="161"/>
      <c r="AO200" s="161"/>
      <c r="AP200" s="162"/>
      <c r="AQ200" s="162"/>
      <c r="AR200" s="238" t="str">
        <f t="shared" ref="AR200:AR256" si="15">IF(AND(AQ200&lt;&gt;"",AP200&lt;&gt;""),AQ200-AP200,"")</f>
        <v/>
      </c>
      <c r="AS200" s="163"/>
    </row>
    <row r="201" spans="1:45" x14ac:dyDescent="0.25">
      <c r="A201" s="153"/>
      <c r="B201" s="262" t="s">
        <v>1935</v>
      </c>
      <c r="C201" s="67"/>
      <c r="D201" s="155" t="str">
        <f>IF(C201&lt;&gt;"",VLOOKUP('PAM Template'!C201,'Validation Page'!$G$7:$I$97,2,FALSE),"")</f>
        <v/>
      </c>
      <c r="E201" s="155" t="str">
        <f>IF(C201&lt;&gt;"",VLOOKUP('PAM Template'!C201,'Validation Page'!$G$7:$I$97,3,FALSE),"")</f>
        <v/>
      </c>
      <c r="F201" s="67"/>
      <c r="G201" s="155" t="str">
        <f>IF(F201&lt;&gt;"",VLOOKUP('PAM Template'!F201,'Validation Page'!$N$7:$O$31,2,FALSE),"")</f>
        <v/>
      </c>
      <c r="H201" s="67"/>
      <c r="I201" s="156" t="str">
        <f>IF(AND(F201 &lt;&gt; "",H201&lt;&gt;""),VLOOKUP(G201&amp;H201,'Validation Page'!$R$7:$W$157,2,FALSE),"")</f>
        <v/>
      </c>
      <c r="J201" s="155" t="str">
        <f>IF(AND(F201 &lt;&gt; "",H201&lt;&gt;""),VLOOKUP(G201&amp;H201,'Validation Page'!$R$7:$W$157,4,FALSE),"")</f>
        <v/>
      </c>
      <c r="K201" s="155" t="str">
        <f>IF(AND(F201 &lt;&gt; "",H201&lt;&gt;""),VLOOKUP(G201&amp;H201,'Validation Page'!$R$7:$W$157,6,FALSE),"")</f>
        <v/>
      </c>
      <c r="L201" s="186"/>
      <c r="M201" s="187" t="str">
        <f>IF(L201&lt;&gt;"",VLOOKUP(L201,'Validation Page'!$J$7:$L$275,2,FALSE),"")</f>
        <v/>
      </c>
      <c r="N201" s="187" t="str">
        <f>IF(L201&lt;&gt;"",VLOOKUP(L201,'Validation Page'!$J$7:$L$275,3,FALSE),"")</f>
        <v/>
      </c>
      <c r="O201" s="186"/>
      <c r="P201" s="67"/>
      <c r="Q201" s="67"/>
      <c r="R201" s="157"/>
      <c r="S201" s="158"/>
      <c r="T201" s="149" t="str">
        <f t="shared" si="12"/>
        <v/>
      </c>
      <c r="U201" s="158"/>
      <c r="V201" s="159"/>
      <c r="W201" s="149" t="str">
        <f t="shared" si="13"/>
        <v/>
      </c>
      <c r="X201" s="149" t="str">
        <f t="shared" si="14"/>
        <v/>
      </c>
      <c r="Y201" s="67"/>
      <c r="Z201" s="67"/>
      <c r="AA201" s="160"/>
      <c r="AB201" s="160"/>
      <c r="AC201" s="160"/>
      <c r="AD201" s="160"/>
      <c r="AE201" s="160"/>
      <c r="AF201" s="160"/>
      <c r="AG201" s="160"/>
      <c r="AH201" s="160"/>
      <c r="AI201" s="160"/>
      <c r="AJ201" s="160"/>
      <c r="AK201" s="160"/>
      <c r="AL201" s="160"/>
      <c r="AM201" s="161"/>
      <c r="AN201" s="161"/>
      <c r="AO201" s="161"/>
      <c r="AP201" s="162"/>
      <c r="AQ201" s="162"/>
      <c r="AR201" s="238" t="str">
        <f t="shared" si="15"/>
        <v/>
      </c>
      <c r="AS201" s="163"/>
    </row>
    <row r="202" spans="1:45" ht="15" customHeight="1" x14ac:dyDescent="0.25">
      <c r="A202" s="153"/>
      <c r="B202" s="262" t="s">
        <v>1935</v>
      </c>
      <c r="C202" s="67"/>
      <c r="D202" s="155" t="str">
        <f>IF(C202&lt;&gt;"",VLOOKUP('PAM Template'!C202,'Validation Page'!$G$7:$I$97,2,FALSE),"")</f>
        <v/>
      </c>
      <c r="E202" s="155" t="str">
        <f>IF(C202&lt;&gt;"",VLOOKUP('PAM Template'!C202,'Validation Page'!$G$7:$I$97,3,FALSE),"")</f>
        <v/>
      </c>
      <c r="F202" s="68"/>
      <c r="G202" s="155" t="str">
        <f>IF(F202&lt;&gt;"",VLOOKUP('PAM Template'!F202,'Validation Page'!$N$7:$O$31,2,FALSE),"")</f>
        <v/>
      </c>
      <c r="H202" s="67"/>
      <c r="I202" s="156" t="str">
        <f>IF(AND(F202 &lt;&gt; "",H202&lt;&gt;""),VLOOKUP(G202&amp;H202,'Validation Page'!$R$7:$W$157,2,FALSE),"")</f>
        <v/>
      </c>
      <c r="J202" s="155" t="str">
        <f>IF(AND(F202 &lt;&gt; "",H202&lt;&gt;""),VLOOKUP(G202&amp;H202,'Validation Page'!$R$7:$W$157,4,FALSE),"")</f>
        <v/>
      </c>
      <c r="K202" s="155" t="str">
        <f>IF(AND(F202 &lt;&gt; "",H202&lt;&gt;""),VLOOKUP(G202&amp;H202,'Validation Page'!$R$7:$W$157,6,FALSE),"")</f>
        <v/>
      </c>
      <c r="L202" s="186"/>
      <c r="M202" s="187" t="str">
        <f>IF(L202&lt;&gt;"",VLOOKUP(L202,'Validation Page'!$J$7:$L$275,2,FALSE),"")</f>
        <v/>
      </c>
      <c r="N202" s="187" t="str">
        <f>IF(L202&lt;&gt;"",VLOOKUP(L202,'Validation Page'!$J$7:$L$275,3,FALSE),"")</f>
        <v/>
      </c>
      <c r="O202" s="186"/>
      <c r="P202" s="67"/>
      <c r="Q202" s="67"/>
      <c r="R202" s="157"/>
      <c r="S202" s="158"/>
      <c r="T202" s="149" t="str">
        <f t="shared" si="12"/>
        <v/>
      </c>
      <c r="U202" s="158"/>
      <c r="V202" s="159"/>
      <c r="W202" s="149" t="str">
        <f t="shared" si="13"/>
        <v/>
      </c>
      <c r="X202" s="149" t="str">
        <f t="shared" si="14"/>
        <v/>
      </c>
      <c r="Y202" s="67"/>
      <c r="Z202" s="67"/>
      <c r="AA202" s="160"/>
      <c r="AB202" s="160"/>
      <c r="AC202" s="160"/>
      <c r="AD202" s="160"/>
      <c r="AE202" s="160"/>
      <c r="AF202" s="160"/>
      <c r="AG202" s="160"/>
      <c r="AH202" s="160"/>
      <c r="AI202" s="160"/>
      <c r="AJ202" s="160"/>
      <c r="AK202" s="160"/>
      <c r="AL202" s="160"/>
      <c r="AM202" s="161"/>
      <c r="AN202" s="161"/>
      <c r="AO202" s="161"/>
      <c r="AP202" s="162"/>
      <c r="AQ202" s="162"/>
      <c r="AR202" s="238" t="str">
        <f t="shared" si="15"/>
        <v/>
      </c>
      <c r="AS202" s="163"/>
    </row>
    <row r="203" spans="1:45" ht="15" customHeight="1" x14ac:dyDescent="0.25">
      <c r="A203" s="153"/>
      <c r="B203" s="262" t="s">
        <v>1935</v>
      </c>
      <c r="C203" s="67"/>
      <c r="D203" s="155" t="str">
        <f>IF(C203&lt;&gt;"",VLOOKUP('PAM Template'!C203,'Validation Page'!$G$7:$I$97,2,FALSE),"")</f>
        <v/>
      </c>
      <c r="E203" s="155" t="str">
        <f>IF(C203&lt;&gt;"",VLOOKUP('PAM Template'!C203,'Validation Page'!$G$7:$I$97,3,FALSE),"")</f>
        <v/>
      </c>
      <c r="F203" s="68"/>
      <c r="G203" s="155" t="str">
        <f>IF(F203&lt;&gt;"",VLOOKUP('PAM Template'!F203,'Validation Page'!$N$7:$O$31,2,FALSE),"")</f>
        <v/>
      </c>
      <c r="H203" s="67"/>
      <c r="I203" s="156" t="str">
        <f>IF(AND(F203 &lt;&gt; "",H203&lt;&gt;""),VLOOKUP(G203&amp;H203,'Validation Page'!$R$7:$W$157,2,FALSE),"")</f>
        <v/>
      </c>
      <c r="J203" s="155" t="str">
        <f>IF(AND(F203 &lt;&gt; "",H203&lt;&gt;""),VLOOKUP(G203&amp;H203,'Validation Page'!$R$7:$W$157,4,FALSE),"")</f>
        <v/>
      </c>
      <c r="K203" s="155" t="str">
        <f>IF(AND(F203 &lt;&gt; "",H203&lt;&gt;""),VLOOKUP(G203&amp;H203,'Validation Page'!$R$7:$W$157,6,FALSE),"")</f>
        <v/>
      </c>
      <c r="L203" s="186"/>
      <c r="M203" s="187" t="str">
        <f>IF(L203&lt;&gt;"",VLOOKUP(L203,'Validation Page'!$J$7:$L$275,2,FALSE),"")</f>
        <v/>
      </c>
      <c r="N203" s="187" t="str">
        <f>IF(L203&lt;&gt;"",VLOOKUP(L203,'Validation Page'!$J$7:$L$275,3,FALSE),"")</f>
        <v/>
      </c>
      <c r="O203" s="186"/>
      <c r="P203" s="67"/>
      <c r="Q203" s="67"/>
      <c r="R203" s="157"/>
      <c r="S203" s="158"/>
      <c r="T203" s="149" t="str">
        <f t="shared" si="12"/>
        <v/>
      </c>
      <c r="U203" s="158"/>
      <c r="V203" s="159"/>
      <c r="W203" s="149" t="str">
        <f t="shared" si="13"/>
        <v/>
      </c>
      <c r="X203" s="149" t="str">
        <f t="shared" si="14"/>
        <v/>
      </c>
      <c r="Y203" s="67"/>
      <c r="Z203" s="67"/>
      <c r="AA203" s="160"/>
      <c r="AB203" s="160"/>
      <c r="AC203" s="160"/>
      <c r="AD203" s="160"/>
      <c r="AE203" s="160"/>
      <c r="AF203" s="160"/>
      <c r="AG203" s="160"/>
      <c r="AH203" s="160"/>
      <c r="AI203" s="160"/>
      <c r="AJ203" s="160"/>
      <c r="AK203" s="160"/>
      <c r="AL203" s="160"/>
      <c r="AM203" s="161"/>
      <c r="AN203" s="161"/>
      <c r="AO203" s="161"/>
      <c r="AP203" s="162"/>
      <c r="AQ203" s="162"/>
      <c r="AR203" s="238" t="str">
        <f t="shared" si="15"/>
        <v/>
      </c>
      <c r="AS203" s="163"/>
    </row>
    <row r="204" spans="1:45" ht="15" customHeight="1" x14ac:dyDescent="0.25">
      <c r="A204" s="153"/>
      <c r="B204" s="262" t="s">
        <v>1935</v>
      </c>
      <c r="C204" s="67"/>
      <c r="D204" s="155" t="str">
        <f>IF(C204&lt;&gt;"",VLOOKUP('PAM Template'!C204,'Validation Page'!$G$7:$I$97,2,FALSE),"")</f>
        <v/>
      </c>
      <c r="E204" s="155" t="str">
        <f>IF(C204&lt;&gt;"",VLOOKUP('PAM Template'!C204,'Validation Page'!$G$7:$I$97,3,FALSE),"")</f>
        <v/>
      </c>
      <c r="F204" s="68"/>
      <c r="G204" s="155" t="str">
        <f>IF(F204&lt;&gt;"",VLOOKUP('PAM Template'!F204,'Validation Page'!$N$7:$O$31,2,FALSE),"")</f>
        <v/>
      </c>
      <c r="H204" s="67"/>
      <c r="I204" s="156" t="str">
        <f>IF(AND(F204 &lt;&gt; "",H204&lt;&gt;""),VLOOKUP(G204&amp;H204,'Validation Page'!$R$7:$W$157,2,FALSE),"")</f>
        <v/>
      </c>
      <c r="J204" s="155" t="str">
        <f>IF(AND(F204 &lt;&gt; "",H204&lt;&gt;""),VLOOKUP(G204&amp;H204,'Validation Page'!$R$7:$W$157,4,FALSE),"")</f>
        <v/>
      </c>
      <c r="K204" s="155" t="str">
        <f>IF(AND(F204 &lt;&gt; "",H204&lt;&gt;""),VLOOKUP(G204&amp;H204,'Validation Page'!$R$7:$W$157,6,FALSE),"")</f>
        <v/>
      </c>
      <c r="L204" s="186"/>
      <c r="M204" s="187" t="str">
        <f>IF(L204&lt;&gt;"",VLOOKUP(L204,'Validation Page'!$J$7:$L$275,2,FALSE),"")</f>
        <v/>
      </c>
      <c r="N204" s="187" t="str">
        <f>IF(L204&lt;&gt;"",VLOOKUP(L204,'Validation Page'!$J$7:$L$275,3,FALSE),"")</f>
        <v/>
      </c>
      <c r="O204" s="186"/>
      <c r="P204" s="67"/>
      <c r="Q204" s="67"/>
      <c r="R204" s="157"/>
      <c r="S204" s="158"/>
      <c r="T204" s="149" t="str">
        <f t="shared" si="12"/>
        <v/>
      </c>
      <c r="U204" s="158"/>
      <c r="V204" s="159"/>
      <c r="W204" s="149" t="str">
        <f t="shared" si="13"/>
        <v/>
      </c>
      <c r="X204" s="149" t="str">
        <f t="shared" si="14"/>
        <v/>
      </c>
      <c r="Y204" s="67"/>
      <c r="Z204" s="67"/>
      <c r="AA204" s="160"/>
      <c r="AB204" s="160"/>
      <c r="AC204" s="160"/>
      <c r="AD204" s="160"/>
      <c r="AE204" s="160"/>
      <c r="AF204" s="160"/>
      <c r="AG204" s="160"/>
      <c r="AH204" s="160"/>
      <c r="AI204" s="160"/>
      <c r="AJ204" s="160"/>
      <c r="AK204" s="160"/>
      <c r="AL204" s="160"/>
      <c r="AM204" s="161"/>
      <c r="AN204" s="161"/>
      <c r="AO204" s="161"/>
      <c r="AP204" s="162"/>
      <c r="AQ204" s="162"/>
      <c r="AR204" s="238" t="str">
        <f t="shared" si="15"/>
        <v/>
      </c>
      <c r="AS204" s="163"/>
    </row>
    <row r="205" spans="1:45" x14ac:dyDescent="0.25">
      <c r="A205" s="153"/>
      <c r="B205" s="262" t="s">
        <v>1935</v>
      </c>
      <c r="C205" s="67"/>
      <c r="D205" s="155" t="str">
        <f>IF(C205&lt;&gt;"",VLOOKUP('PAM Template'!C205,'Validation Page'!$G$7:$I$97,2,FALSE),"")</f>
        <v/>
      </c>
      <c r="E205" s="155" t="str">
        <f>IF(C205&lt;&gt;"",VLOOKUP('PAM Template'!C205,'Validation Page'!$G$7:$I$97,3,FALSE),"")</f>
        <v/>
      </c>
      <c r="F205" s="68"/>
      <c r="G205" s="155" t="str">
        <f>IF(F205&lt;&gt;"",VLOOKUP('PAM Template'!F205,'Validation Page'!$N$7:$O$31,2,FALSE),"")</f>
        <v/>
      </c>
      <c r="H205" s="67"/>
      <c r="I205" s="156" t="str">
        <f>IF(AND(F205 &lt;&gt; "",H205&lt;&gt;""),VLOOKUP(G205&amp;H205,'Validation Page'!$R$7:$W$157,2,FALSE),"")</f>
        <v/>
      </c>
      <c r="J205" s="155" t="str">
        <f>IF(AND(F205 &lt;&gt; "",H205&lt;&gt;""),VLOOKUP(G205&amp;H205,'Validation Page'!$R$7:$W$157,4,FALSE),"")</f>
        <v/>
      </c>
      <c r="K205" s="155" t="str">
        <f>IF(AND(F205 &lt;&gt; "",H205&lt;&gt;""),VLOOKUP(G205&amp;H205,'Validation Page'!$R$7:$W$157,6,FALSE),"")</f>
        <v/>
      </c>
      <c r="L205" s="186"/>
      <c r="M205" s="187" t="str">
        <f>IF(L205&lt;&gt;"",VLOOKUP(L205,'Validation Page'!$J$7:$L$275,2,FALSE),"")</f>
        <v/>
      </c>
      <c r="N205" s="187" t="str">
        <f>IF(L205&lt;&gt;"",VLOOKUP(L205,'Validation Page'!$J$7:$L$275,3,FALSE),"")</f>
        <v/>
      </c>
      <c r="O205" s="186"/>
      <c r="P205" s="67"/>
      <c r="Q205" s="67"/>
      <c r="R205" s="157"/>
      <c r="S205" s="158"/>
      <c r="T205" s="149" t="str">
        <f t="shared" si="12"/>
        <v/>
      </c>
      <c r="U205" s="158"/>
      <c r="V205" s="159"/>
      <c r="W205" s="149" t="str">
        <f t="shared" si="13"/>
        <v/>
      </c>
      <c r="X205" s="149" t="str">
        <f t="shared" si="14"/>
        <v/>
      </c>
      <c r="Y205" s="67"/>
      <c r="Z205" s="67"/>
      <c r="AA205" s="160"/>
      <c r="AB205" s="160"/>
      <c r="AC205" s="160"/>
      <c r="AD205" s="160"/>
      <c r="AE205" s="160"/>
      <c r="AF205" s="160"/>
      <c r="AG205" s="160"/>
      <c r="AH205" s="160"/>
      <c r="AI205" s="160"/>
      <c r="AJ205" s="160"/>
      <c r="AK205" s="160"/>
      <c r="AL205" s="160"/>
      <c r="AM205" s="161"/>
      <c r="AN205" s="161"/>
      <c r="AO205" s="161"/>
      <c r="AP205" s="162"/>
      <c r="AQ205" s="162"/>
      <c r="AR205" s="238" t="str">
        <f t="shared" si="15"/>
        <v/>
      </c>
      <c r="AS205" s="163"/>
    </row>
    <row r="206" spans="1:45" x14ac:dyDescent="0.25">
      <c r="A206" s="153"/>
      <c r="B206" s="262" t="s">
        <v>1935</v>
      </c>
      <c r="C206" s="67"/>
      <c r="D206" s="155" t="str">
        <f>IF(C206&lt;&gt;"",VLOOKUP('PAM Template'!C206,'Validation Page'!$G$7:$I$97,2,FALSE),"")</f>
        <v/>
      </c>
      <c r="E206" s="155" t="str">
        <f>IF(C206&lt;&gt;"",VLOOKUP('PAM Template'!C206,'Validation Page'!$G$7:$I$97,3,FALSE),"")</f>
        <v/>
      </c>
      <c r="F206" s="68"/>
      <c r="G206" s="155" t="str">
        <f>IF(F206&lt;&gt;"",VLOOKUP('PAM Template'!F206,'Validation Page'!$N$7:$O$31,2,FALSE),"")</f>
        <v/>
      </c>
      <c r="H206" s="67"/>
      <c r="I206" s="156" t="str">
        <f>IF(AND(F206 &lt;&gt; "",H206&lt;&gt;""),VLOOKUP(G206&amp;H206,'Validation Page'!$R$7:$W$157,2,FALSE),"")</f>
        <v/>
      </c>
      <c r="J206" s="155" t="str">
        <f>IF(AND(F206 &lt;&gt; "",H206&lt;&gt;""),VLOOKUP(G206&amp;H206,'Validation Page'!$R$7:$W$157,4,FALSE),"")</f>
        <v/>
      </c>
      <c r="K206" s="155" t="str">
        <f>IF(AND(F206 &lt;&gt; "",H206&lt;&gt;""),VLOOKUP(G206&amp;H206,'Validation Page'!$R$7:$W$157,6,FALSE),"")</f>
        <v/>
      </c>
      <c r="L206" s="186"/>
      <c r="M206" s="187" t="str">
        <f>IF(L206&lt;&gt;"",VLOOKUP(L206,'Validation Page'!$J$7:$L$275,2,FALSE),"")</f>
        <v/>
      </c>
      <c r="N206" s="187" t="str">
        <f>IF(L206&lt;&gt;"",VLOOKUP(L206,'Validation Page'!$J$7:$L$275,3,FALSE),"")</f>
        <v/>
      </c>
      <c r="O206" s="186"/>
      <c r="P206" s="67"/>
      <c r="Q206" s="67"/>
      <c r="R206" s="157"/>
      <c r="S206" s="158"/>
      <c r="T206" s="149" t="str">
        <f t="shared" si="12"/>
        <v/>
      </c>
      <c r="U206" s="158"/>
      <c r="V206" s="159"/>
      <c r="W206" s="149" t="str">
        <f t="shared" si="13"/>
        <v/>
      </c>
      <c r="X206" s="149" t="str">
        <f t="shared" si="14"/>
        <v/>
      </c>
      <c r="Y206" s="67"/>
      <c r="Z206" s="67"/>
      <c r="AA206" s="160"/>
      <c r="AB206" s="160"/>
      <c r="AC206" s="160"/>
      <c r="AD206" s="160"/>
      <c r="AE206" s="160"/>
      <c r="AF206" s="160"/>
      <c r="AG206" s="160"/>
      <c r="AH206" s="160"/>
      <c r="AI206" s="160"/>
      <c r="AJ206" s="160"/>
      <c r="AK206" s="160"/>
      <c r="AL206" s="160"/>
      <c r="AM206" s="161"/>
      <c r="AN206" s="161"/>
      <c r="AO206" s="161"/>
      <c r="AP206" s="162"/>
      <c r="AQ206" s="162"/>
      <c r="AR206" s="238" t="str">
        <f t="shared" si="15"/>
        <v/>
      </c>
      <c r="AS206" s="163"/>
    </row>
    <row r="207" spans="1:45" x14ac:dyDescent="0.25">
      <c r="A207" s="153"/>
      <c r="B207" s="262" t="s">
        <v>1935</v>
      </c>
      <c r="C207" s="67"/>
      <c r="D207" s="155" t="str">
        <f>IF(C207&lt;&gt;"",VLOOKUP('PAM Template'!C207,'Validation Page'!$G$7:$I$97,2,FALSE),"")</f>
        <v/>
      </c>
      <c r="E207" s="155" t="str">
        <f>IF(C207&lt;&gt;"",VLOOKUP('PAM Template'!C207,'Validation Page'!$G$7:$I$97,3,FALSE),"")</f>
        <v/>
      </c>
      <c r="F207" s="68"/>
      <c r="G207" s="155" t="str">
        <f>IF(F207&lt;&gt;"",VLOOKUP('PAM Template'!F207,'Validation Page'!$N$7:$O$31,2,FALSE),"")</f>
        <v/>
      </c>
      <c r="H207" s="67"/>
      <c r="I207" s="156" t="str">
        <f>IF(AND(F207 &lt;&gt; "",H207&lt;&gt;""),VLOOKUP(G207&amp;H207,'Validation Page'!$R$7:$W$157,2,FALSE),"")</f>
        <v/>
      </c>
      <c r="J207" s="155" t="str">
        <f>IF(AND(F207 &lt;&gt; "",H207&lt;&gt;""),VLOOKUP(G207&amp;H207,'Validation Page'!$R$7:$W$157,4,FALSE),"")</f>
        <v/>
      </c>
      <c r="K207" s="155" t="str">
        <f>IF(AND(F207 &lt;&gt; "",H207&lt;&gt;""),VLOOKUP(G207&amp;H207,'Validation Page'!$R$7:$W$157,6,FALSE),"")</f>
        <v/>
      </c>
      <c r="L207" s="186"/>
      <c r="M207" s="187" t="str">
        <f>IF(L207&lt;&gt;"",VLOOKUP(L207,'Validation Page'!$J$7:$L$275,2,FALSE),"")</f>
        <v/>
      </c>
      <c r="N207" s="187" t="str">
        <f>IF(L207&lt;&gt;"",VLOOKUP(L207,'Validation Page'!$J$7:$L$275,3,FALSE),"")</f>
        <v/>
      </c>
      <c r="O207" s="186"/>
      <c r="P207" s="67"/>
      <c r="Q207" s="67"/>
      <c r="R207" s="157"/>
      <c r="S207" s="158"/>
      <c r="T207" s="149" t="str">
        <f t="shared" si="12"/>
        <v/>
      </c>
      <c r="U207" s="158"/>
      <c r="V207" s="159"/>
      <c r="W207" s="149" t="str">
        <f t="shared" si="13"/>
        <v/>
      </c>
      <c r="X207" s="149" t="str">
        <f t="shared" si="14"/>
        <v/>
      </c>
      <c r="Y207" s="67"/>
      <c r="Z207" s="67"/>
      <c r="AA207" s="160"/>
      <c r="AB207" s="160"/>
      <c r="AC207" s="160"/>
      <c r="AD207" s="160"/>
      <c r="AE207" s="160"/>
      <c r="AF207" s="160"/>
      <c r="AG207" s="160"/>
      <c r="AH207" s="160"/>
      <c r="AI207" s="160"/>
      <c r="AJ207" s="160"/>
      <c r="AK207" s="160"/>
      <c r="AL207" s="160"/>
      <c r="AM207" s="161"/>
      <c r="AN207" s="161"/>
      <c r="AO207" s="161"/>
      <c r="AP207" s="162"/>
      <c r="AQ207" s="162"/>
      <c r="AR207" s="238" t="str">
        <f t="shared" si="15"/>
        <v/>
      </c>
      <c r="AS207" s="163"/>
    </row>
    <row r="208" spans="1:45" x14ac:dyDescent="0.25">
      <c r="A208" s="153"/>
      <c r="B208" s="262" t="s">
        <v>1935</v>
      </c>
      <c r="C208" s="67"/>
      <c r="D208" s="155" t="str">
        <f>IF(C208&lt;&gt;"",VLOOKUP('PAM Template'!C208,'Validation Page'!$G$7:$I$97,2,FALSE),"")</f>
        <v/>
      </c>
      <c r="E208" s="155" t="str">
        <f>IF(C208&lt;&gt;"",VLOOKUP('PAM Template'!C208,'Validation Page'!$G$7:$I$97,3,FALSE),"")</f>
        <v/>
      </c>
      <c r="F208" s="68"/>
      <c r="G208" s="155" t="str">
        <f>IF(F208&lt;&gt;"",VLOOKUP('PAM Template'!F208,'Validation Page'!$N$7:$O$31,2,FALSE),"")</f>
        <v/>
      </c>
      <c r="H208" s="67"/>
      <c r="I208" s="156" t="str">
        <f>IF(AND(F208 &lt;&gt; "",H208&lt;&gt;""),VLOOKUP(G208&amp;H208,'Validation Page'!$R$7:$W$157,2,FALSE),"")</f>
        <v/>
      </c>
      <c r="J208" s="155" t="str">
        <f>IF(AND(F208 &lt;&gt; "",H208&lt;&gt;""),VLOOKUP(G208&amp;H208,'Validation Page'!$R$7:$W$157,4,FALSE),"")</f>
        <v/>
      </c>
      <c r="K208" s="155" t="str">
        <f>IF(AND(F208 &lt;&gt; "",H208&lt;&gt;""),VLOOKUP(G208&amp;H208,'Validation Page'!$R$7:$W$157,6,FALSE),"")</f>
        <v/>
      </c>
      <c r="L208" s="186"/>
      <c r="M208" s="187" t="str">
        <f>IF(L208&lt;&gt;"",VLOOKUP(L208,'Validation Page'!$J$7:$L$275,2,FALSE),"")</f>
        <v/>
      </c>
      <c r="N208" s="187" t="str">
        <f>IF(L208&lt;&gt;"",VLOOKUP(L208,'Validation Page'!$J$7:$L$275,3,FALSE),"")</f>
        <v/>
      </c>
      <c r="O208" s="186"/>
      <c r="P208" s="67"/>
      <c r="Q208" s="67"/>
      <c r="R208" s="157"/>
      <c r="S208" s="158"/>
      <c r="T208" s="149" t="str">
        <f t="shared" si="12"/>
        <v/>
      </c>
      <c r="U208" s="158"/>
      <c r="V208" s="159"/>
      <c r="W208" s="149" t="str">
        <f t="shared" si="13"/>
        <v/>
      </c>
      <c r="X208" s="149" t="str">
        <f t="shared" si="14"/>
        <v/>
      </c>
      <c r="Y208" s="67"/>
      <c r="Z208" s="67"/>
      <c r="AA208" s="160"/>
      <c r="AB208" s="160"/>
      <c r="AC208" s="160"/>
      <c r="AD208" s="160"/>
      <c r="AE208" s="160"/>
      <c r="AF208" s="160"/>
      <c r="AG208" s="160"/>
      <c r="AH208" s="160"/>
      <c r="AI208" s="160"/>
      <c r="AJ208" s="160"/>
      <c r="AK208" s="160"/>
      <c r="AL208" s="160"/>
      <c r="AM208" s="161"/>
      <c r="AN208" s="161"/>
      <c r="AO208" s="161"/>
      <c r="AP208" s="162"/>
      <c r="AQ208" s="162"/>
      <c r="AR208" s="238" t="str">
        <f t="shared" si="15"/>
        <v/>
      </c>
      <c r="AS208" s="163"/>
    </row>
    <row r="209" spans="1:45" x14ac:dyDescent="0.25">
      <c r="A209" s="153"/>
      <c r="B209" s="262" t="s">
        <v>1935</v>
      </c>
      <c r="C209" s="67"/>
      <c r="D209" s="155" t="str">
        <f>IF(C209&lt;&gt;"",VLOOKUP('PAM Template'!C209,'Validation Page'!$G$7:$I$97,2,FALSE),"")</f>
        <v/>
      </c>
      <c r="E209" s="155" t="str">
        <f>IF(C209&lt;&gt;"",VLOOKUP('PAM Template'!C209,'Validation Page'!$G$7:$I$97,3,FALSE),"")</f>
        <v/>
      </c>
      <c r="F209" s="68"/>
      <c r="G209" s="155" t="str">
        <f>IF(F209&lt;&gt;"",VLOOKUP('PAM Template'!F209,'Validation Page'!$N$7:$O$31,2,FALSE),"")</f>
        <v/>
      </c>
      <c r="H209" s="67"/>
      <c r="I209" s="156" t="str">
        <f>IF(AND(F209 &lt;&gt; "",H209&lt;&gt;""),VLOOKUP(G209&amp;H209,'Validation Page'!$R$7:$W$157,2,FALSE),"")</f>
        <v/>
      </c>
      <c r="J209" s="155" t="str">
        <f>IF(AND(F209 &lt;&gt; "",H209&lt;&gt;""),VLOOKUP(G209&amp;H209,'Validation Page'!$R$7:$W$157,4,FALSE),"")</f>
        <v/>
      </c>
      <c r="K209" s="155" t="str">
        <f>IF(AND(F209 &lt;&gt; "",H209&lt;&gt;""),VLOOKUP(G209&amp;H209,'Validation Page'!$R$7:$W$157,6,FALSE),"")</f>
        <v/>
      </c>
      <c r="L209" s="186"/>
      <c r="M209" s="187" t="str">
        <f>IF(L209&lt;&gt;"",VLOOKUP(L209,'Validation Page'!$J$7:$L$275,2,FALSE),"")</f>
        <v/>
      </c>
      <c r="N209" s="187" t="str">
        <f>IF(L209&lt;&gt;"",VLOOKUP(L209,'Validation Page'!$J$7:$L$275,3,FALSE),"")</f>
        <v/>
      </c>
      <c r="O209" s="186"/>
      <c r="P209" s="67"/>
      <c r="Q209" s="67"/>
      <c r="R209" s="157"/>
      <c r="S209" s="158"/>
      <c r="T209" s="149" t="str">
        <f t="shared" si="12"/>
        <v/>
      </c>
      <c r="U209" s="158"/>
      <c r="V209" s="159"/>
      <c r="W209" s="149" t="str">
        <f t="shared" si="13"/>
        <v/>
      </c>
      <c r="X209" s="149" t="str">
        <f t="shared" si="14"/>
        <v/>
      </c>
      <c r="Y209" s="67"/>
      <c r="Z209" s="67"/>
      <c r="AA209" s="160"/>
      <c r="AB209" s="160"/>
      <c r="AC209" s="160"/>
      <c r="AD209" s="160"/>
      <c r="AE209" s="160"/>
      <c r="AF209" s="160"/>
      <c r="AG209" s="160"/>
      <c r="AH209" s="160"/>
      <c r="AI209" s="160"/>
      <c r="AJ209" s="160"/>
      <c r="AK209" s="160"/>
      <c r="AL209" s="160"/>
      <c r="AM209" s="161"/>
      <c r="AN209" s="161"/>
      <c r="AO209" s="161"/>
      <c r="AP209" s="162"/>
      <c r="AQ209" s="162"/>
      <c r="AR209" s="238" t="str">
        <f t="shared" si="15"/>
        <v/>
      </c>
      <c r="AS209" s="163"/>
    </row>
    <row r="210" spans="1:45" x14ac:dyDescent="0.25">
      <c r="A210" s="153"/>
      <c r="B210" s="262" t="s">
        <v>1935</v>
      </c>
      <c r="C210" s="67"/>
      <c r="D210" s="155" t="str">
        <f>IF(C210&lt;&gt;"",VLOOKUP('PAM Template'!C210,'Validation Page'!$G$7:$I$97,2,FALSE),"")</f>
        <v/>
      </c>
      <c r="E210" s="155" t="str">
        <f>IF(C210&lt;&gt;"",VLOOKUP('PAM Template'!C210,'Validation Page'!$G$7:$I$97,3,FALSE),"")</f>
        <v/>
      </c>
      <c r="F210" s="68"/>
      <c r="G210" s="155" t="str">
        <f>IF(F210&lt;&gt;"",VLOOKUP('PAM Template'!F210,'Validation Page'!$N$7:$O$31,2,FALSE),"")</f>
        <v/>
      </c>
      <c r="H210" s="67"/>
      <c r="I210" s="156" t="str">
        <f>IF(AND(F210 &lt;&gt; "",H210&lt;&gt;""),VLOOKUP(G210&amp;H210,'Validation Page'!$R$7:$W$157,2,FALSE),"")</f>
        <v/>
      </c>
      <c r="J210" s="155" t="str">
        <f>IF(AND(F210 &lt;&gt; "",H210&lt;&gt;""),VLOOKUP(G210&amp;H210,'Validation Page'!$R$7:$W$157,4,FALSE),"")</f>
        <v/>
      </c>
      <c r="K210" s="155" t="str">
        <f>IF(AND(F210 &lt;&gt; "",H210&lt;&gt;""),VLOOKUP(G210&amp;H210,'Validation Page'!$R$7:$W$157,6,FALSE),"")</f>
        <v/>
      </c>
      <c r="L210" s="186"/>
      <c r="M210" s="187" t="str">
        <f>IF(L210&lt;&gt;"",VLOOKUP(L210,'Validation Page'!$J$7:$L$275,2,FALSE),"")</f>
        <v/>
      </c>
      <c r="N210" s="187" t="str">
        <f>IF(L210&lt;&gt;"",VLOOKUP(L210,'Validation Page'!$J$7:$L$275,3,FALSE),"")</f>
        <v/>
      </c>
      <c r="O210" s="186"/>
      <c r="P210" s="67"/>
      <c r="Q210" s="67"/>
      <c r="R210" s="157"/>
      <c r="S210" s="158"/>
      <c r="T210" s="149" t="str">
        <f t="shared" si="12"/>
        <v/>
      </c>
      <c r="U210" s="158"/>
      <c r="V210" s="159"/>
      <c r="W210" s="149" t="str">
        <f t="shared" si="13"/>
        <v/>
      </c>
      <c r="X210" s="149" t="str">
        <f t="shared" si="14"/>
        <v/>
      </c>
      <c r="Y210" s="67"/>
      <c r="Z210" s="67"/>
      <c r="AA210" s="160"/>
      <c r="AB210" s="160"/>
      <c r="AC210" s="160"/>
      <c r="AD210" s="160"/>
      <c r="AE210" s="160"/>
      <c r="AF210" s="160"/>
      <c r="AG210" s="160"/>
      <c r="AH210" s="160"/>
      <c r="AI210" s="160"/>
      <c r="AJ210" s="160"/>
      <c r="AK210" s="160"/>
      <c r="AL210" s="160"/>
      <c r="AM210" s="161"/>
      <c r="AN210" s="161"/>
      <c r="AO210" s="161"/>
      <c r="AP210" s="162"/>
      <c r="AQ210" s="162"/>
      <c r="AR210" s="238" t="str">
        <f t="shared" si="15"/>
        <v/>
      </c>
      <c r="AS210" s="163"/>
    </row>
    <row r="211" spans="1:45" x14ac:dyDescent="0.25">
      <c r="A211" s="153"/>
      <c r="B211" s="262" t="s">
        <v>1935</v>
      </c>
      <c r="C211" s="67"/>
      <c r="D211" s="155" t="str">
        <f>IF(C211&lt;&gt;"",VLOOKUP('PAM Template'!C211,'Validation Page'!$G$7:$I$97,2,FALSE),"")</f>
        <v/>
      </c>
      <c r="E211" s="155" t="str">
        <f>IF(C211&lt;&gt;"",VLOOKUP('PAM Template'!C211,'Validation Page'!$G$7:$I$97,3,FALSE),"")</f>
        <v/>
      </c>
      <c r="F211" s="68"/>
      <c r="G211" s="155" t="str">
        <f>IF(F211&lt;&gt;"",VLOOKUP('PAM Template'!F211,'Validation Page'!$N$7:$O$31,2,FALSE),"")</f>
        <v/>
      </c>
      <c r="H211" s="67"/>
      <c r="I211" s="156" t="str">
        <f>IF(AND(F211 &lt;&gt; "",H211&lt;&gt;""),VLOOKUP(G211&amp;H211,'Validation Page'!$R$7:$W$157,2,FALSE),"")</f>
        <v/>
      </c>
      <c r="J211" s="155" t="str">
        <f>IF(AND(F211 &lt;&gt; "",H211&lt;&gt;""),VLOOKUP(G211&amp;H211,'Validation Page'!$R$7:$W$157,4,FALSE),"")</f>
        <v/>
      </c>
      <c r="K211" s="155" t="str">
        <f>IF(AND(F211 &lt;&gt; "",H211&lt;&gt;""),VLOOKUP(G211&amp;H211,'Validation Page'!$R$7:$W$157,6,FALSE),"")</f>
        <v/>
      </c>
      <c r="L211" s="186"/>
      <c r="M211" s="187" t="str">
        <f>IF(L211&lt;&gt;"",VLOOKUP(L211,'Validation Page'!$J$7:$L$275,2,FALSE),"")</f>
        <v/>
      </c>
      <c r="N211" s="187" t="str">
        <f>IF(L211&lt;&gt;"",VLOOKUP(L211,'Validation Page'!$J$7:$L$275,3,FALSE),"")</f>
        <v/>
      </c>
      <c r="O211" s="186"/>
      <c r="P211" s="67"/>
      <c r="Q211" s="67"/>
      <c r="R211" s="157"/>
      <c r="S211" s="158"/>
      <c r="T211" s="149" t="str">
        <f t="shared" si="12"/>
        <v/>
      </c>
      <c r="U211" s="158"/>
      <c r="V211" s="159"/>
      <c r="W211" s="149" t="str">
        <f t="shared" si="13"/>
        <v/>
      </c>
      <c r="X211" s="149" t="str">
        <f t="shared" si="14"/>
        <v/>
      </c>
      <c r="Y211" s="67"/>
      <c r="Z211" s="67"/>
      <c r="AA211" s="160"/>
      <c r="AB211" s="160"/>
      <c r="AC211" s="160"/>
      <c r="AD211" s="160"/>
      <c r="AE211" s="160"/>
      <c r="AF211" s="160"/>
      <c r="AG211" s="160"/>
      <c r="AH211" s="160"/>
      <c r="AI211" s="160"/>
      <c r="AJ211" s="160"/>
      <c r="AK211" s="160"/>
      <c r="AL211" s="160"/>
      <c r="AM211" s="161"/>
      <c r="AN211" s="161"/>
      <c r="AO211" s="161"/>
      <c r="AP211" s="162"/>
      <c r="AQ211" s="162"/>
      <c r="AR211" s="238" t="str">
        <f t="shared" si="15"/>
        <v/>
      </c>
      <c r="AS211" s="163"/>
    </row>
    <row r="212" spans="1:45" x14ac:dyDescent="0.25">
      <c r="A212" s="153"/>
      <c r="B212" s="262" t="s">
        <v>1935</v>
      </c>
      <c r="C212" s="67"/>
      <c r="D212" s="155" t="str">
        <f>IF(C212&lt;&gt;"",VLOOKUP('PAM Template'!C212,'Validation Page'!$G$7:$I$97,2,FALSE),"")</f>
        <v/>
      </c>
      <c r="E212" s="155" t="str">
        <f>IF(C212&lt;&gt;"",VLOOKUP('PAM Template'!C212,'Validation Page'!$G$7:$I$97,3,FALSE),"")</f>
        <v/>
      </c>
      <c r="F212" s="68"/>
      <c r="G212" s="155" t="str">
        <f>IF(F212&lt;&gt;"",VLOOKUP('PAM Template'!F212,'Validation Page'!$N$7:$O$31,2,FALSE),"")</f>
        <v/>
      </c>
      <c r="H212" s="67"/>
      <c r="I212" s="156" t="str">
        <f>IF(AND(F212 &lt;&gt; "",H212&lt;&gt;""),VLOOKUP(G212&amp;H212,'Validation Page'!$R$7:$W$157,2,FALSE),"")</f>
        <v/>
      </c>
      <c r="J212" s="155" t="str">
        <f>IF(AND(F212 &lt;&gt; "",H212&lt;&gt;""),VLOOKUP(G212&amp;H212,'Validation Page'!$R$7:$W$157,4,FALSE),"")</f>
        <v/>
      </c>
      <c r="K212" s="155" t="str">
        <f>IF(AND(F212 &lt;&gt; "",H212&lt;&gt;""),VLOOKUP(G212&amp;H212,'Validation Page'!$R$7:$W$157,6,FALSE),"")</f>
        <v/>
      </c>
      <c r="L212" s="186"/>
      <c r="M212" s="187" t="str">
        <f>IF(L212&lt;&gt;"",VLOOKUP(L212,'Validation Page'!$J$7:$L$275,2,FALSE),"")</f>
        <v/>
      </c>
      <c r="N212" s="187" t="str">
        <f>IF(L212&lt;&gt;"",VLOOKUP(L212,'Validation Page'!$J$7:$L$275,3,FALSE),"")</f>
        <v/>
      </c>
      <c r="O212" s="186"/>
      <c r="P212" s="67"/>
      <c r="Q212" s="67"/>
      <c r="R212" s="157"/>
      <c r="S212" s="158"/>
      <c r="T212" s="149" t="str">
        <f t="shared" si="12"/>
        <v/>
      </c>
      <c r="U212" s="158"/>
      <c r="V212" s="159"/>
      <c r="W212" s="149" t="str">
        <f t="shared" si="13"/>
        <v/>
      </c>
      <c r="X212" s="149" t="str">
        <f t="shared" si="14"/>
        <v/>
      </c>
      <c r="Y212" s="67"/>
      <c r="Z212" s="67"/>
      <c r="AA212" s="160"/>
      <c r="AB212" s="160"/>
      <c r="AC212" s="160"/>
      <c r="AD212" s="160"/>
      <c r="AE212" s="160"/>
      <c r="AF212" s="160"/>
      <c r="AG212" s="160"/>
      <c r="AH212" s="160"/>
      <c r="AI212" s="160"/>
      <c r="AJ212" s="160"/>
      <c r="AK212" s="160"/>
      <c r="AL212" s="160"/>
      <c r="AM212" s="161"/>
      <c r="AN212" s="161"/>
      <c r="AO212" s="161"/>
      <c r="AP212" s="162"/>
      <c r="AQ212" s="162"/>
      <c r="AR212" s="238" t="str">
        <f t="shared" si="15"/>
        <v/>
      </c>
      <c r="AS212" s="163"/>
    </row>
    <row r="213" spans="1:45" x14ac:dyDescent="0.25">
      <c r="A213" s="153"/>
      <c r="B213" s="262" t="s">
        <v>1935</v>
      </c>
      <c r="C213" s="67"/>
      <c r="D213" s="155" t="str">
        <f>IF(C213&lt;&gt;"",VLOOKUP('PAM Template'!C213,'Validation Page'!$G$7:$I$97,2,FALSE),"")</f>
        <v/>
      </c>
      <c r="E213" s="155" t="str">
        <f>IF(C213&lt;&gt;"",VLOOKUP('PAM Template'!C213,'Validation Page'!$G$7:$I$97,3,FALSE),"")</f>
        <v/>
      </c>
      <c r="F213" s="68"/>
      <c r="G213" s="155" t="str">
        <f>IF(F213&lt;&gt;"",VLOOKUP('PAM Template'!F213,'Validation Page'!$N$7:$O$31,2,FALSE),"")</f>
        <v/>
      </c>
      <c r="H213" s="67"/>
      <c r="I213" s="156" t="str">
        <f>IF(AND(F213 &lt;&gt; "",H213&lt;&gt;""),VLOOKUP(G213&amp;H213,'Validation Page'!$R$7:$W$157,2,FALSE),"")</f>
        <v/>
      </c>
      <c r="J213" s="155" t="str">
        <f>IF(AND(F213 &lt;&gt; "",H213&lt;&gt;""),VLOOKUP(G213&amp;H213,'Validation Page'!$R$7:$W$157,4,FALSE),"")</f>
        <v/>
      </c>
      <c r="K213" s="155" t="str">
        <f>IF(AND(F213 &lt;&gt; "",H213&lt;&gt;""),VLOOKUP(G213&amp;H213,'Validation Page'!$R$7:$W$157,6,FALSE),"")</f>
        <v/>
      </c>
      <c r="L213" s="186"/>
      <c r="M213" s="187" t="str">
        <f>IF(L213&lt;&gt;"",VLOOKUP(L213,'Validation Page'!$J$7:$L$275,2,FALSE),"")</f>
        <v/>
      </c>
      <c r="N213" s="187" t="str">
        <f>IF(L213&lt;&gt;"",VLOOKUP(L213,'Validation Page'!$J$7:$L$275,3,FALSE),"")</f>
        <v/>
      </c>
      <c r="O213" s="186"/>
      <c r="P213" s="67"/>
      <c r="Q213" s="67"/>
      <c r="R213" s="157"/>
      <c r="S213" s="158"/>
      <c r="T213" s="149" t="str">
        <f t="shared" si="12"/>
        <v/>
      </c>
      <c r="U213" s="158"/>
      <c r="V213" s="159"/>
      <c r="W213" s="149" t="str">
        <f t="shared" si="13"/>
        <v/>
      </c>
      <c r="X213" s="149" t="str">
        <f t="shared" si="14"/>
        <v/>
      </c>
      <c r="Y213" s="67"/>
      <c r="Z213" s="67"/>
      <c r="AA213" s="160"/>
      <c r="AB213" s="160"/>
      <c r="AC213" s="160"/>
      <c r="AD213" s="160"/>
      <c r="AE213" s="160"/>
      <c r="AF213" s="160"/>
      <c r="AG213" s="160"/>
      <c r="AH213" s="160"/>
      <c r="AI213" s="160"/>
      <c r="AJ213" s="160"/>
      <c r="AK213" s="160"/>
      <c r="AL213" s="160"/>
      <c r="AM213" s="161"/>
      <c r="AN213" s="161"/>
      <c r="AO213" s="161"/>
      <c r="AP213" s="162"/>
      <c r="AQ213" s="162"/>
      <c r="AR213" s="238" t="str">
        <f t="shared" si="15"/>
        <v/>
      </c>
      <c r="AS213" s="163"/>
    </row>
    <row r="214" spans="1:45" x14ac:dyDescent="0.25">
      <c r="A214" s="153"/>
      <c r="B214" s="262" t="s">
        <v>1935</v>
      </c>
      <c r="C214" s="67"/>
      <c r="D214" s="155" t="str">
        <f>IF(C214&lt;&gt;"",VLOOKUP('PAM Template'!C214,'Validation Page'!$G$7:$I$97,2,FALSE),"")</f>
        <v/>
      </c>
      <c r="E214" s="155" t="str">
        <f>IF(C214&lt;&gt;"",VLOOKUP('PAM Template'!C214,'Validation Page'!$G$7:$I$97,3,FALSE),"")</f>
        <v/>
      </c>
      <c r="F214" s="68"/>
      <c r="G214" s="155" t="str">
        <f>IF(F214&lt;&gt;"",VLOOKUP('PAM Template'!F214,'Validation Page'!$N$7:$O$31,2,FALSE),"")</f>
        <v/>
      </c>
      <c r="H214" s="67"/>
      <c r="I214" s="156" t="str">
        <f>IF(AND(F214 &lt;&gt; "",H214&lt;&gt;""),VLOOKUP(G214&amp;H214,'Validation Page'!$R$7:$W$157,2,FALSE),"")</f>
        <v/>
      </c>
      <c r="J214" s="155" t="str">
        <f>IF(AND(F214 &lt;&gt; "",H214&lt;&gt;""),VLOOKUP(G214&amp;H214,'Validation Page'!$R$7:$W$157,4,FALSE),"")</f>
        <v/>
      </c>
      <c r="K214" s="155" t="str">
        <f>IF(AND(F214 &lt;&gt; "",H214&lt;&gt;""),VLOOKUP(G214&amp;H214,'Validation Page'!$R$7:$W$157,6,FALSE),"")</f>
        <v/>
      </c>
      <c r="L214" s="186"/>
      <c r="M214" s="187" t="str">
        <f>IF(L214&lt;&gt;"",VLOOKUP(L214,'Validation Page'!$J$7:$L$275,2,FALSE),"")</f>
        <v/>
      </c>
      <c r="N214" s="187" t="str">
        <f>IF(L214&lt;&gt;"",VLOOKUP(L214,'Validation Page'!$J$7:$L$275,3,FALSE),"")</f>
        <v/>
      </c>
      <c r="O214" s="186"/>
      <c r="P214" s="67"/>
      <c r="Q214" s="67"/>
      <c r="R214" s="157"/>
      <c r="S214" s="158"/>
      <c r="T214" s="149" t="str">
        <f t="shared" si="12"/>
        <v/>
      </c>
      <c r="U214" s="158"/>
      <c r="V214" s="159"/>
      <c r="W214" s="149" t="str">
        <f t="shared" si="13"/>
        <v/>
      </c>
      <c r="X214" s="149" t="str">
        <f t="shared" si="14"/>
        <v/>
      </c>
      <c r="Y214" s="67"/>
      <c r="Z214" s="67"/>
      <c r="AA214" s="160"/>
      <c r="AB214" s="160"/>
      <c r="AC214" s="160"/>
      <c r="AD214" s="160"/>
      <c r="AE214" s="160"/>
      <c r="AF214" s="160"/>
      <c r="AG214" s="160"/>
      <c r="AH214" s="160"/>
      <c r="AI214" s="160"/>
      <c r="AJ214" s="160"/>
      <c r="AK214" s="160"/>
      <c r="AL214" s="160"/>
      <c r="AM214" s="161"/>
      <c r="AN214" s="161"/>
      <c r="AO214" s="161"/>
      <c r="AP214" s="162"/>
      <c r="AQ214" s="162"/>
      <c r="AR214" s="238" t="str">
        <f t="shared" si="15"/>
        <v/>
      </c>
      <c r="AS214" s="163"/>
    </row>
    <row r="215" spans="1:45" x14ac:dyDescent="0.25">
      <c r="A215" s="153"/>
      <c r="B215" s="262" t="s">
        <v>1935</v>
      </c>
      <c r="C215" s="67"/>
      <c r="D215" s="155" t="str">
        <f>IF(C215&lt;&gt;"",VLOOKUP('PAM Template'!C215,'Validation Page'!$G$7:$I$97,2,FALSE),"")</f>
        <v/>
      </c>
      <c r="E215" s="155" t="str">
        <f>IF(C215&lt;&gt;"",VLOOKUP('PAM Template'!C215,'Validation Page'!$G$7:$I$97,3,FALSE),"")</f>
        <v/>
      </c>
      <c r="F215" s="68"/>
      <c r="G215" s="155" t="str">
        <f>IF(F215&lt;&gt;"",VLOOKUP('PAM Template'!F215,'Validation Page'!$N$7:$O$31,2,FALSE),"")</f>
        <v/>
      </c>
      <c r="H215" s="67"/>
      <c r="I215" s="156" t="str">
        <f>IF(AND(F215 &lt;&gt; "",H215&lt;&gt;""),VLOOKUP(G215&amp;H215,'Validation Page'!$R$7:$W$157,2,FALSE),"")</f>
        <v/>
      </c>
      <c r="J215" s="155" t="str">
        <f>IF(AND(F215 &lt;&gt; "",H215&lt;&gt;""),VLOOKUP(G215&amp;H215,'Validation Page'!$R$7:$W$157,4,FALSE),"")</f>
        <v/>
      </c>
      <c r="K215" s="155" t="str">
        <f>IF(AND(F215 &lt;&gt; "",H215&lt;&gt;""),VLOOKUP(G215&amp;H215,'Validation Page'!$R$7:$W$157,6,FALSE),"")</f>
        <v/>
      </c>
      <c r="L215" s="186"/>
      <c r="M215" s="187" t="str">
        <f>IF(L215&lt;&gt;"",VLOOKUP(L215,'Validation Page'!$J$7:$L$275,2,FALSE),"")</f>
        <v/>
      </c>
      <c r="N215" s="187" t="str">
        <f>IF(L215&lt;&gt;"",VLOOKUP(L215,'Validation Page'!$J$7:$L$275,3,FALSE),"")</f>
        <v/>
      </c>
      <c r="O215" s="186"/>
      <c r="P215" s="67"/>
      <c r="Q215" s="67"/>
      <c r="R215" s="157"/>
      <c r="S215" s="158"/>
      <c r="T215" s="149" t="str">
        <f t="shared" si="12"/>
        <v/>
      </c>
      <c r="U215" s="158"/>
      <c r="V215" s="159"/>
      <c r="W215" s="149" t="str">
        <f t="shared" si="13"/>
        <v/>
      </c>
      <c r="X215" s="149" t="str">
        <f t="shared" si="14"/>
        <v/>
      </c>
      <c r="Y215" s="67"/>
      <c r="Z215" s="67"/>
      <c r="AA215" s="160"/>
      <c r="AB215" s="160"/>
      <c r="AC215" s="160"/>
      <c r="AD215" s="160"/>
      <c r="AE215" s="160"/>
      <c r="AF215" s="160"/>
      <c r="AG215" s="160"/>
      <c r="AH215" s="160"/>
      <c r="AI215" s="160"/>
      <c r="AJ215" s="160"/>
      <c r="AK215" s="160"/>
      <c r="AL215" s="160"/>
      <c r="AM215" s="161"/>
      <c r="AN215" s="161"/>
      <c r="AO215" s="161"/>
      <c r="AP215" s="162"/>
      <c r="AQ215" s="162"/>
      <c r="AR215" s="238" t="str">
        <f t="shared" si="15"/>
        <v/>
      </c>
      <c r="AS215" s="163"/>
    </row>
    <row r="216" spans="1:45" x14ac:dyDescent="0.25">
      <c r="A216" s="153"/>
      <c r="B216" s="262" t="s">
        <v>1935</v>
      </c>
      <c r="C216" s="67"/>
      <c r="D216" s="155" t="str">
        <f>IF(C216&lt;&gt;"",VLOOKUP('PAM Template'!C216,'Validation Page'!$G$7:$I$97,2,FALSE),"")</f>
        <v/>
      </c>
      <c r="E216" s="155" t="str">
        <f>IF(C216&lt;&gt;"",VLOOKUP('PAM Template'!C216,'Validation Page'!$G$7:$I$97,3,FALSE),"")</f>
        <v/>
      </c>
      <c r="F216" s="68"/>
      <c r="G216" s="155" t="str">
        <f>IF(F216&lt;&gt;"",VLOOKUP('PAM Template'!F216,'Validation Page'!$N$7:$O$31,2,FALSE),"")</f>
        <v/>
      </c>
      <c r="H216" s="67"/>
      <c r="I216" s="156" t="str">
        <f>IF(AND(F216 &lt;&gt; "",H216&lt;&gt;""),VLOOKUP(G216&amp;H216,'Validation Page'!$R$7:$W$157,2,FALSE),"")</f>
        <v/>
      </c>
      <c r="J216" s="155" t="str">
        <f>IF(AND(F216 &lt;&gt; "",H216&lt;&gt;""),VLOOKUP(G216&amp;H216,'Validation Page'!$R$7:$W$157,4,FALSE),"")</f>
        <v/>
      </c>
      <c r="K216" s="155" t="str">
        <f>IF(AND(F216 &lt;&gt; "",H216&lt;&gt;""),VLOOKUP(G216&amp;H216,'Validation Page'!$R$7:$W$157,6,FALSE),"")</f>
        <v/>
      </c>
      <c r="L216" s="186"/>
      <c r="M216" s="187" t="str">
        <f>IF(L216&lt;&gt;"",VLOOKUP(L216,'Validation Page'!$J$7:$L$275,2,FALSE),"")</f>
        <v/>
      </c>
      <c r="N216" s="187" t="str">
        <f>IF(L216&lt;&gt;"",VLOOKUP(L216,'Validation Page'!$J$7:$L$275,3,FALSE),"")</f>
        <v/>
      </c>
      <c r="O216" s="186"/>
      <c r="P216" s="67"/>
      <c r="Q216" s="67"/>
      <c r="R216" s="157"/>
      <c r="S216" s="158"/>
      <c r="T216" s="149" t="str">
        <f t="shared" si="12"/>
        <v/>
      </c>
      <c r="U216" s="158"/>
      <c r="V216" s="159"/>
      <c r="W216" s="149" t="str">
        <f t="shared" si="13"/>
        <v/>
      </c>
      <c r="X216" s="149" t="str">
        <f t="shared" si="14"/>
        <v/>
      </c>
      <c r="Y216" s="67"/>
      <c r="Z216" s="67"/>
      <c r="AA216" s="160"/>
      <c r="AB216" s="160"/>
      <c r="AC216" s="160"/>
      <c r="AD216" s="160"/>
      <c r="AE216" s="160"/>
      <c r="AF216" s="160"/>
      <c r="AG216" s="160"/>
      <c r="AH216" s="160"/>
      <c r="AI216" s="160"/>
      <c r="AJ216" s="160"/>
      <c r="AK216" s="160"/>
      <c r="AL216" s="160"/>
      <c r="AM216" s="161"/>
      <c r="AN216" s="161"/>
      <c r="AO216" s="161"/>
      <c r="AP216" s="162"/>
      <c r="AQ216" s="162"/>
      <c r="AR216" s="238" t="str">
        <f t="shared" si="15"/>
        <v/>
      </c>
      <c r="AS216" s="163"/>
    </row>
    <row r="217" spans="1:45" ht="15" customHeight="1" x14ac:dyDescent="0.25">
      <c r="A217" s="153"/>
      <c r="B217" s="262" t="s">
        <v>1935</v>
      </c>
      <c r="C217" s="67"/>
      <c r="D217" s="155" t="str">
        <f>IF(C217&lt;&gt;"",VLOOKUP('PAM Template'!C217,'Validation Page'!$G$7:$I$97,2,FALSE),"")</f>
        <v/>
      </c>
      <c r="E217" s="155" t="str">
        <f>IF(C217&lt;&gt;"",VLOOKUP('PAM Template'!C217,'Validation Page'!$G$7:$I$97,3,FALSE),"")</f>
        <v/>
      </c>
      <c r="F217" s="68"/>
      <c r="G217" s="155" t="str">
        <f>IF(F217&lt;&gt;"",VLOOKUP('PAM Template'!F217,'Validation Page'!$N$7:$O$31,2,FALSE),"")</f>
        <v/>
      </c>
      <c r="H217" s="67"/>
      <c r="I217" s="156" t="str">
        <f>IF(AND(F217 &lt;&gt; "",H217&lt;&gt;""),VLOOKUP(G217&amp;H217,'Validation Page'!$R$7:$W$157,2,FALSE),"")</f>
        <v/>
      </c>
      <c r="J217" s="155" t="str">
        <f>IF(AND(F217 &lt;&gt; "",H217&lt;&gt;""),VLOOKUP(G217&amp;H217,'Validation Page'!$R$7:$W$157,4,FALSE),"")</f>
        <v/>
      </c>
      <c r="K217" s="155" t="str">
        <f>IF(AND(F217 &lt;&gt; "",H217&lt;&gt;""),VLOOKUP(G217&amp;H217,'Validation Page'!$R$7:$W$157,6,FALSE),"")</f>
        <v/>
      </c>
      <c r="L217" s="186"/>
      <c r="M217" s="187" t="str">
        <f>IF(L217&lt;&gt;"",VLOOKUP(L217,'Validation Page'!$J$7:$L$275,2,FALSE),"")</f>
        <v/>
      </c>
      <c r="N217" s="187" t="str">
        <f>IF(L217&lt;&gt;"",VLOOKUP(L217,'Validation Page'!$J$7:$L$275,3,FALSE),"")</f>
        <v/>
      </c>
      <c r="O217" s="186"/>
      <c r="P217" s="67"/>
      <c r="Q217" s="67"/>
      <c r="R217" s="157"/>
      <c r="S217" s="158"/>
      <c r="T217" s="149" t="str">
        <f t="shared" si="12"/>
        <v/>
      </c>
      <c r="U217" s="158"/>
      <c r="V217" s="159"/>
      <c r="W217" s="149" t="str">
        <f t="shared" si="13"/>
        <v/>
      </c>
      <c r="X217" s="149" t="str">
        <f t="shared" si="14"/>
        <v/>
      </c>
      <c r="Y217" s="67"/>
      <c r="Z217" s="67"/>
      <c r="AA217" s="160"/>
      <c r="AB217" s="160"/>
      <c r="AC217" s="160"/>
      <c r="AD217" s="160"/>
      <c r="AE217" s="160"/>
      <c r="AF217" s="160"/>
      <c r="AG217" s="160"/>
      <c r="AH217" s="160"/>
      <c r="AI217" s="160"/>
      <c r="AJ217" s="160"/>
      <c r="AK217" s="160"/>
      <c r="AL217" s="160"/>
      <c r="AM217" s="161"/>
      <c r="AN217" s="161"/>
      <c r="AO217" s="161"/>
      <c r="AP217" s="162"/>
      <c r="AQ217" s="162"/>
      <c r="AR217" s="238" t="str">
        <f t="shared" si="15"/>
        <v/>
      </c>
      <c r="AS217" s="163"/>
    </row>
    <row r="218" spans="1:45" ht="15" customHeight="1" x14ac:dyDescent="0.25">
      <c r="A218" s="153"/>
      <c r="B218" s="262" t="s">
        <v>1935</v>
      </c>
      <c r="C218" s="67"/>
      <c r="D218" s="155" t="str">
        <f>IF(C218&lt;&gt;"",VLOOKUP('PAM Template'!C218,'Validation Page'!$G$7:$I$97,2,FALSE),"")</f>
        <v/>
      </c>
      <c r="E218" s="155" t="str">
        <f>IF(C218&lt;&gt;"",VLOOKUP('PAM Template'!C218,'Validation Page'!$G$7:$I$97,3,FALSE),"")</f>
        <v/>
      </c>
      <c r="F218" s="68"/>
      <c r="G218" s="155" t="str">
        <f>IF(F218&lt;&gt;"",VLOOKUP('PAM Template'!F218,'Validation Page'!$N$7:$O$31,2,FALSE),"")</f>
        <v/>
      </c>
      <c r="H218" s="67"/>
      <c r="I218" s="156" t="str">
        <f>IF(AND(F218 &lt;&gt; "",H218&lt;&gt;""),VLOOKUP(G218&amp;H218,'Validation Page'!$R$7:$W$157,2,FALSE),"")</f>
        <v/>
      </c>
      <c r="J218" s="155" t="str">
        <f>IF(AND(F218 &lt;&gt; "",H218&lt;&gt;""),VLOOKUP(G218&amp;H218,'Validation Page'!$R$7:$W$157,4,FALSE),"")</f>
        <v/>
      </c>
      <c r="K218" s="155" t="str">
        <f>IF(AND(F218 &lt;&gt; "",H218&lt;&gt;""),VLOOKUP(G218&amp;H218,'Validation Page'!$R$7:$W$157,6,FALSE),"")</f>
        <v/>
      </c>
      <c r="L218" s="186"/>
      <c r="M218" s="187" t="str">
        <f>IF(L218&lt;&gt;"",VLOOKUP(L218,'Validation Page'!$J$7:$L$275,2,FALSE),"")</f>
        <v/>
      </c>
      <c r="N218" s="187" t="str">
        <f>IF(L218&lt;&gt;"",VLOOKUP(L218,'Validation Page'!$J$7:$L$275,3,FALSE),"")</f>
        <v/>
      </c>
      <c r="O218" s="186"/>
      <c r="P218" s="67"/>
      <c r="Q218" s="67"/>
      <c r="R218" s="157"/>
      <c r="S218" s="158"/>
      <c r="T218" s="149" t="str">
        <f t="shared" si="12"/>
        <v/>
      </c>
      <c r="U218" s="158"/>
      <c r="V218" s="159"/>
      <c r="W218" s="149" t="str">
        <f t="shared" si="13"/>
        <v/>
      </c>
      <c r="X218" s="149" t="str">
        <f t="shared" si="14"/>
        <v/>
      </c>
      <c r="Y218" s="67"/>
      <c r="Z218" s="67"/>
      <c r="AA218" s="160"/>
      <c r="AB218" s="160"/>
      <c r="AC218" s="160"/>
      <c r="AD218" s="160"/>
      <c r="AE218" s="160"/>
      <c r="AF218" s="160"/>
      <c r="AG218" s="160"/>
      <c r="AH218" s="160"/>
      <c r="AI218" s="160"/>
      <c r="AJ218" s="160"/>
      <c r="AK218" s="160"/>
      <c r="AL218" s="160"/>
      <c r="AM218" s="161"/>
      <c r="AN218" s="161"/>
      <c r="AO218" s="161"/>
      <c r="AP218" s="162"/>
      <c r="AQ218" s="162"/>
      <c r="AR218" s="238" t="str">
        <f t="shared" si="15"/>
        <v/>
      </c>
      <c r="AS218" s="163"/>
    </row>
    <row r="219" spans="1:45" x14ac:dyDescent="0.25">
      <c r="A219" s="153"/>
      <c r="B219" s="262" t="s">
        <v>1935</v>
      </c>
      <c r="C219" s="67"/>
      <c r="D219" s="155" t="str">
        <f>IF(C219&lt;&gt;"",VLOOKUP('PAM Template'!C219,'Validation Page'!$G$7:$I$97,2,FALSE),"")</f>
        <v/>
      </c>
      <c r="E219" s="155" t="str">
        <f>IF(C219&lt;&gt;"",VLOOKUP('PAM Template'!C219,'Validation Page'!$G$7:$I$97,3,FALSE),"")</f>
        <v/>
      </c>
      <c r="F219" s="68"/>
      <c r="G219" s="155" t="str">
        <f>IF(F219&lt;&gt;"",VLOOKUP('PAM Template'!F219,'Validation Page'!$N$7:$O$31,2,FALSE),"")</f>
        <v/>
      </c>
      <c r="H219" s="67"/>
      <c r="I219" s="156" t="str">
        <f>IF(AND(F219 &lt;&gt; "",H219&lt;&gt;""),VLOOKUP(G219&amp;H219,'Validation Page'!$R$7:$W$157,2,FALSE),"")</f>
        <v/>
      </c>
      <c r="J219" s="155" t="str">
        <f>IF(AND(F219 &lt;&gt; "",H219&lt;&gt;""),VLOOKUP(G219&amp;H219,'Validation Page'!$R$7:$W$157,4,FALSE),"")</f>
        <v/>
      </c>
      <c r="K219" s="155" t="str">
        <f>IF(AND(F219 &lt;&gt; "",H219&lt;&gt;""),VLOOKUP(G219&amp;H219,'Validation Page'!$R$7:$W$157,6,FALSE),"")</f>
        <v/>
      </c>
      <c r="L219" s="186"/>
      <c r="M219" s="187" t="str">
        <f>IF(L219&lt;&gt;"",VLOOKUP(L219,'Validation Page'!$J$7:$L$275,2,FALSE),"")</f>
        <v/>
      </c>
      <c r="N219" s="187" t="str">
        <f>IF(L219&lt;&gt;"",VLOOKUP(L219,'Validation Page'!$J$7:$L$275,3,FALSE),"")</f>
        <v/>
      </c>
      <c r="O219" s="186"/>
      <c r="P219" s="67"/>
      <c r="Q219" s="67"/>
      <c r="R219" s="157"/>
      <c r="S219" s="158"/>
      <c r="T219" s="149" t="str">
        <f t="shared" si="12"/>
        <v/>
      </c>
      <c r="U219" s="158"/>
      <c r="V219" s="159"/>
      <c r="W219" s="149" t="str">
        <f t="shared" si="13"/>
        <v/>
      </c>
      <c r="X219" s="149" t="str">
        <f t="shared" si="14"/>
        <v/>
      </c>
      <c r="Y219" s="67"/>
      <c r="Z219" s="67"/>
      <c r="AA219" s="160"/>
      <c r="AB219" s="160"/>
      <c r="AC219" s="160"/>
      <c r="AD219" s="160"/>
      <c r="AE219" s="160"/>
      <c r="AF219" s="160"/>
      <c r="AG219" s="160"/>
      <c r="AH219" s="160"/>
      <c r="AI219" s="160"/>
      <c r="AJ219" s="160"/>
      <c r="AK219" s="160"/>
      <c r="AL219" s="160"/>
      <c r="AM219" s="161"/>
      <c r="AN219" s="161"/>
      <c r="AO219" s="161"/>
      <c r="AP219" s="162"/>
      <c r="AQ219" s="162"/>
      <c r="AR219" s="238" t="str">
        <f t="shared" si="15"/>
        <v/>
      </c>
      <c r="AS219" s="163"/>
    </row>
    <row r="220" spans="1:45" ht="15.75" customHeight="1" x14ac:dyDescent="0.25">
      <c r="A220" s="153"/>
      <c r="B220" s="262" t="s">
        <v>1935</v>
      </c>
      <c r="C220" s="67"/>
      <c r="D220" s="155" t="str">
        <f>IF(C220&lt;&gt;"",VLOOKUP('PAM Template'!C220,'Validation Page'!$G$7:$I$97,2,FALSE),"")</f>
        <v/>
      </c>
      <c r="E220" s="155" t="str">
        <f>IF(C220&lt;&gt;"",VLOOKUP('PAM Template'!C220,'Validation Page'!$G$7:$I$97,3,FALSE),"")</f>
        <v/>
      </c>
      <c r="F220" s="68"/>
      <c r="G220" s="155" t="str">
        <f>IF(F220&lt;&gt;"",VLOOKUP('PAM Template'!F220,'Validation Page'!$N$7:$O$31,2,FALSE),"")</f>
        <v/>
      </c>
      <c r="H220" s="67"/>
      <c r="I220" s="156" t="str">
        <f>IF(AND(F220 &lt;&gt; "",H220&lt;&gt;""),VLOOKUP(G220&amp;H220,'Validation Page'!$R$7:$W$157,2,FALSE),"")</f>
        <v/>
      </c>
      <c r="J220" s="155" t="str">
        <f>IF(AND(F220 &lt;&gt; "",H220&lt;&gt;""),VLOOKUP(G220&amp;H220,'Validation Page'!$R$7:$W$157,4,FALSE),"")</f>
        <v/>
      </c>
      <c r="K220" s="155" t="str">
        <f>IF(AND(F220 &lt;&gt; "",H220&lt;&gt;""),VLOOKUP(G220&amp;H220,'Validation Page'!$R$7:$W$157,6,FALSE),"")</f>
        <v/>
      </c>
      <c r="L220" s="186"/>
      <c r="M220" s="187" t="str">
        <f>IF(L220&lt;&gt;"",VLOOKUP(L220,'Validation Page'!$J$7:$L$275,2,FALSE),"")</f>
        <v/>
      </c>
      <c r="N220" s="187" t="str">
        <f>IF(L220&lt;&gt;"",VLOOKUP(L220,'Validation Page'!$J$7:$L$275,3,FALSE),"")</f>
        <v/>
      </c>
      <c r="O220" s="186"/>
      <c r="P220" s="67"/>
      <c r="Q220" s="67"/>
      <c r="R220" s="157"/>
      <c r="S220" s="158"/>
      <c r="T220" s="149" t="str">
        <f t="shared" si="12"/>
        <v/>
      </c>
      <c r="U220" s="158"/>
      <c r="V220" s="159"/>
      <c r="W220" s="149" t="str">
        <f t="shared" si="13"/>
        <v/>
      </c>
      <c r="X220" s="149" t="str">
        <f t="shared" si="14"/>
        <v/>
      </c>
      <c r="Y220" s="67"/>
      <c r="Z220" s="67"/>
      <c r="AA220" s="160"/>
      <c r="AB220" s="160"/>
      <c r="AC220" s="160"/>
      <c r="AD220" s="160"/>
      <c r="AE220" s="160"/>
      <c r="AF220" s="160"/>
      <c r="AG220" s="160"/>
      <c r="AH220" s="160"/>
      <c r="AI220" s="160"/>
      <c r="AJ220" s="160"/>
      <c r="AK220" s="160"/>
      <c r="AL220" s="160"/>
      <c r="AM220" s="161"/>
      <c r="AN220" s="161"/>
      <c r="AO220" s="161"/>
      <c r="AP220" s="162"/>
      <c r="AQ220" s="162"/>
      <c r="AR220" s="238" t="str">
        <f t="shared" si="15"/>
        <v/>
      </c>
      <c r="AS220" s="163"/>
    </row>
    <row r="221" spans="1:45" x14ac:dyDescent="0.25">
      <c r="A221" s="153"/>
      <c r="B221" s="262" t="s">
        <v>1935</v>
      </c>
      <c r="C221" s="67"/>
      <c r="D221" s="155" t="str">
        <f>IF(C221&lt;&gt;"",VLOOKUP('PAM Template'!C221,'Validation Page'!$G$7:$I$97,2,FALSE),"")</f>
        <v/>
      </c>
      <c r="E221" s="155" t="str">
        <f>IF(C221&lt;&gt;"",VLOOKUP('PAM Template'!C221,'Validation Page'!$G$7:$I$97,3,FALSE),"")</f>
        <v/>
      </c>
      <c r="F221" s="68"/>
      <c r="G221" s="155" t="str">
        <f>IF(F221&lt;&gt;"",VLOOKUP('PAM Template'!F221,'Validation Page'!$N$7:$O$31,2,FALSE),"")</f>
        <v/>
      </c>
      <c r="H221" s="67"/>
      <c r="I221" s="156" t="str">
        <f>IF(AND(F221 &lt;&gt; "",H221&lt;&gt;""),VLOOKUP(G221&amp;H221,'Validation Page'!$R$7:$W$157,2,FALSE),"")</f>
        <v/>
      </c>
      <c r="J221" s="155" t="str">
        <f>IF(AND(F221 &lt;&gt; "",H221&lt;&gt;""),VLOOKUP(G221&amp;H221,'Validation Page'!$R$7:$W$157,4,FALSE),"")</f>
        <v/>
      </c>
      <c r="K221" s="155" t="str">
        <f>IF(AND(F221 &lt;&gt; "",H221&lt;&gt;""),VLOOKUP(G221&amp;H221,'Validation Page'!$R$7:$W$157,6,FALSE),"")</f>
        <v/>
      </c>
      <c r="L221" s="186"/>
      <c r="M221" s="187" t="str">
        <f>IF(L221&lt;&gt;"",VLOOKUP(L221,'Validation Page'!$J$7:$L$275,2,FALSE),"")</f>
        <v/>
      </c>
      <c r="N221" s="187" t="str">
        <f>IF(L221&lt;&gt;"",VLOOKUP(L221,'Validation Page'!$J$7:$L$275,3,FALSE),"")</f>
        <v/>
      </c>
      <c r="O221" s="186"/>
      <c r="P221" s="67"/>
      <c r="Q221" s="67"/>
      <c r="R221" s="157"/>
      <c r="S221" s="158"/>
      <c r="T221" s="149" t="str">
        <f t="shared" si="12"/>
        <v/>
      </c>
      <c r="U221" s="158"/>
      <c r="V221" s="159"/>
      <c r="W221" s="149" t="str">
        <f t="shared" si="13"/>
        <v/>
      </c>
      <c r="X221" s="149" t="str">
        <f t="shared" si="14"/>
        <v/>
      </c>
      <c r="Y221" s="67"/>
      <c r="Z221" s="67"/>
      <c r="AA221" s="160"/>
      <c r="AB221" s="160"/>
      <c r="AC221" s="160"/>
      <c r="AD221" s="160"/>
      <c r="AE221" s="160"/>
      <c r="AF221" s="160"/>
      <c r="AG221" s="160"/>
      <c r="AH221" s="160"/>
      <c r="AI221" s="160"/>
      <c r="AJ221" s="160"/>
      <c r="AK221" s="160"/>
      <c r="AL221" s="160"/>
      <c r="AM221" s="161"/>
      <c r="AN221" s="161"/>
      <c r="AO221" s="161"/>
      <c r="AP221" s="162"/>
      <c r="AQ221" s="162"/>
      <c r="AR221" s="238" t="str">
        <f t="shared" si="15"/>
        <v/>
      </c>
      <c r="AS221" s="163"/>
    </row>
    <row r="222" spans="1:45" x14ac:dyDescent="0.25">
      <c r="A222" s="153"/>
      <c r="B222" s="262" t="s">
        <v>1935</v>
      </c>
      <c r="C222" s="67"/>
      <c r="D222" s="155" t="str">
        <f>IF(C222&lt;&gt;"",VLOOKUP('PAM Template'!C222,'Validation Page'!$G$7:$I$97,2,FALSE),"")</f>
        <v/>
      </c>
      <c r="E222" s="155" t="str">
        <f>IF(C222&lt;&gt;"",VLOOKUP('PAM Template'!C222,'Validation Page'!$G$7:$I$97,3,FALSE),"")</f>
        <v/>
      </c>
      <c r="F222" s="68"/>
      <c r="G222" s="155" t="str">
        <f>IF(F222&lt;&gt;"",VLOOKUP('PAM Template'!F222,'Validation Page'!$N$7:$O$31,2,FALSE),"")</f>
        <v/>
      </c>
      <c r="H222" s="67"/>
      <c r="I222" s="156" t="str">
        <f>IF(AND(F222 &lt;&gt; "",H222&lt;&gt;""),VLOOKUP(G222&amp;H222,'Validation Page'!$R$7:$W$157,2,FALSE),"")</f>
        <v/>
      </c>
      <c r="J222" s="155" t="str">
        <f>IF(AND(F222 &lt;&gt; "",H222&lt;&gt;""),VLOOKUP(G222&amp;H222,'Validation Page'!$R$7:$W$157,4,FALSE),"")</f>
        <v/>
      </c>
      <c r="K222" s="155" t="str">
        <f>IF(AND(F222 &lt;&gt; "",H222&lt;&gt;""),VLOOKUP(G222&amp;H222,'Validation Page'!$R$7:$W$157,6,FALSE),"")</f>
        <v/>
      </c>
      <c r="L222" s="186"/>
      <c r="M222" s="187" t="str">
        <f>IF(L222&lt;&gt;"",VLOOKUP(L222,'Validation Page'!$J$7:$L$275,2,FALSE),"")</f>
        <v/>
      </c>
      <c r="N222" s="187" t="str">
        <f>IF(L222&lt;&gt;"",VLOOKUP(L222,'Validation Page'!$J$7:$L$275,3,FALSE),"")</f>
        <v/>
      </c>
      <c r="O222" s="186"/>
      <c r="P222" s="67"/>
      <c r="Q222" s="67"/>
      <c r="R222" s="157"/>
      <c r="S222" s="158"/>
      <c r="T222" s="149" t="str">
        <f t="shared" si="12"/>
        <v/>
      </c>
      <c r="U222" s="158"/>
      <c r="V222" s="159"/>
      <c r="W222" s="149" t="str">
        <f t="shared" si="13"/>
        <v/>
      </c>
      <c r="X222" s="149" t="str">
        <f t="shared" si="14"/>
        <v/>
      </c>
      <c r="Y222" s="67"/>
      <c r="Z222" s="67"/>
      <c r="AA222" s="160"/>
      <c r="AB222" s="160"/>
      <c r="AC222" s="160"/>
      <c r="AD222" s="160"/>
      <c r="AE222" s="160"/>
      <c r="AF222" s="160"/>
      <c r="AG222" s="160"/>
      <c r="AH222" s="160"/>
      <c r="AI222" s="160"/>
      <c r="AJ222" s="160"/>
      <c r="AK222" s="160"/>
      <c r="AL222" s="160"/>
      <c r="AM222" s="161"/>
      <c r="AN222" s="161"/>
      <c r="AO222" s="161"/>
      <c r="AP222" s="162"/>
      <c r="AQ222" s="162"/>
      <c r="AR222" s="238" t="str">
        <f t="shared" si="15"/>
        <v/>
      </c>
      <c r="AS222" s="163"/>
    </row>
    <row r="223" spans="1:45" x14ac:dyDescent="0.25">
      <c r="A223" s="153"/>
      <c r="B223" s="262" t="s">
        <v>1935</v>
      </c>
      <c r="C223" s="67"/>
      <c r="D223" s="155" t="str">
        <f>IF(C223&lt;&gt;"",VLOOKUP('PAM Template'!C223,'Validation Page'!$G$7:$I$97,2,FALSE),"")</f>
        <v/>
      </c>
      <c r="E223" s="155" t="str">
        <f>IF(C223&lt;&gt;"",VLOOKUP('PAM Template'!C223,'Validation Page'!$G$7:$I$97,3,FALSE),"")</f>
        <v/>
      </c>
      <c r="F223" s="68"/>
      <c r="G223" s="155" t="str">
        <f>IF(F223&lt;&gt;"",VLOOKUP('PAM Template'!F223,'Validation Page'!$N$7:$O$31,2,FALSE),"")</f>
        <v/>
      </c>
      <c r="H223" s="67"/>
      <c r="I223" s="156" t="str">
        <f>IF(AND(F223 &lt;&gt; "",H223&lt;&gt;""),VLOOKUP(G223&amp;H223,'Validation Page'!$R$7:$W$157,2,FALSE),"")</f>
        <v/>
      </c>
      <c r="J223" s="155" t="str">
        <f>IF(AND(F223 &lt;&gt; "",H223&lt;&gt;""),VLOOKUP(G223&amp;H223,'Validation Page'!$R$7:$W$157,4,FALSE),"")</f>
        <v/>
      </c>
      <c r="K223" s="155" t="str">
        <f>IF(AND(F223 &lt;&gt; "",H223&lt;&gt;""),VLOOKUP(G223&amp;H223,'Validation Page'!$R$7:$W$157,6,FALSE),"")</f>
        <v/>
      </c>
      <c r="L223" s="186"/>
      <c r="M223" s="187" t="str">
        <f>IF(L223&lt;&gt;"",VLOOKUP(L223,'Validation Page'!$J$7:$L$275,2,FALSE),"")</f>
        <v/>
      </c>
      <c r="N223" s="187" t="str">
        <f>IF(L223&lt;&gt;"",VLOOKUP(L223,'Validation Page'!$J$7:$L$275,3,FALSE),"")</f>
        <v/>
      </c>
      <c r="O223" s="186"/>
      <c r="P223" s="67"/>
      <c r="Q223" s="67"/>
      <c r="R223" s="157"/>
      <c r="S223" s="158"/>
      <c r="T223" s="149" t="str">
        <f t="shared" si="12"/>
        <v/>
      </c>
      <c r="U223" s="158"/>
      <c r="V223" s="159"/>
      <c r="W223" s="149" t="str">
        <f t="shared" si="13"/>
        <v/>
      </c>
      <c r="X223" s="149" t="str">
        <f t="shared" si="14"/>
        <v/>
      </c>
      <c r="Y223" s="67"/>
      <c r="Z223" s="67"/>
      <c r="AA223" s="160"/>
      <c r="AB223" s="160"/>
      <c r="AC223" s="160"/>
      <c r="AD223" s="160"/>
      <c r="AE223" s="160"/>
      <c r="AF223" s="160"/>
      <c r="AG223" s="160"/>
      <c r="AH223" s="160"/>
      <c r="AI223" s="160"/>
      <c r="AJ223" s="160"/>
      <c r="AK223" s="160"/>
      <c r="AL223" s="160"/>
      <c r="AM223" s="161"/>
      <c r="AN223" s="161"/>
      <c r="AO223" s="161"/>
      <c r="AP223" s="162"/>
      <c r="AQ223" s="162"/>
      <c r="AR223" s="238" t="str">
        <f t="shared" si="15"/>
        <v/>
      </c>
      <c r="AS223" s="163"/>
    </row>
    <row r="224" spans="1:45" x14ac:dyDescent="0.25">
      <c r="A224" s="153"/>
      <c r="B224" s="262" t="s">
        <v>1935</v>
      </c>
      <c r="C224" s="67"/>
      <c r="D224" s="155" t="str">
        <f>IF(C224&lt;&gt;"",VLOOKUP('PAM Template'!C224,'Validation Page'!$G$7:$I$97,2,FALSE),"")</f>
        <v/>
      </c>
      <c r="E224" s="155" t="str">
        <f>IF(C224&lt;&gt;"",VLOOKUP('PAM Template'!C224,'Validation Page'!$G$7:$I$97,3,FALSE),"")</f>
        <v/>
      </c>
      <c r="F224" s="68"/>
      <c r="G224" s="155" t="str">
        <f>IF(F224&lt;&gt;"",VLOOKUP('PAM Template'!F224,'Validation Page'!$N$7:$O$31,2,FALSE),"")</f>
        <v/>
      </c>
      <c r="H224" s="67"/>
      <c r="I224" s="156" t="str">
        <f>IF(AND(F224 &lt;&gt; "",H224&lt;&gt;""),VLOOKUP(G224&amp;H224,'Validation Page'!$R$7:$W$157,2,FALSE),"")</f>
        <v/>
      </c>
      <c r="J224" s="155" t="str">
        <f>IF(AND(F224 &lt;&gt; "",H224&lt;&gt;""),VLOOKUP(G224&amp;H224,'Validation Page'!$R$7:$W$157,4,FALSE),"")</f>
        <v/>
      </c>
      <c r="K224" s="155" t="str">
        <f>IF(AND(F224 &lt;&gt; "",H224&lt;&gt;""),VLOOKUP(G224&amp;H224,'Validation Page'!$R$7:$W$157,6,FALSE),"")</f>
        <v/>
      </c>
      <c r="L224" s="186"/>
      <c r="M224" s="187" t="str">
        <f>IF(L224&lt;&gt;"",VLOOKUP(L224,'Validation Page'!$J$7:$L$275,2,FALSE),"")</f>
        <v/>
      </c>
      <c r="N224" s="187" t="str">
        <f>IF(L224&lt;&gt;"",VLOOKUP(L224,'Validation Page'!$J$7:$L$275,3,FALSE),"")</f>
        <v/>
      </c>
      <c r="O224" s="186"/>
      <c r="P224" s="67"/>
      <c r="Q224" s="67"/>
      <c r="R224" s="157"/>
      <c r="S224" s="158"/>
      <c r="T224" s="149" t="str">
        <f t="shared" si="12"/>
        <v/>
      </c>
      <c r="U224" s="158"/>
      <c r="V224" s="159"/>
      <c r="W224" s="149" t="str">
        <f t="shared" si="13"/>
        <v/>
      </c>
      <c r="X224" s="149" t="str">
        <f t="shared" si="14"/>
        <v/>
      </c>
      <c r="Y224" s="67"/>
      <c r="Z224" s="67"/>
      <c r="AA224" s="160"/>
      <c r="AB224" s="160"/>
      <c r="AC224" s="160"/>
      <c r="AD224" s="160"/>
      <c r="AE224" s="160"/>
      <c r="AF224" s="160"/>
      <c r="AG224" s="160"/>
      <c r="AH224" s="160"/>
      <c r="AI224" s="160"/>
      <c r="AJ224" s="160"/>
      <c r="AK224" s="160"/>
      <c r="AL224" s="160"/>
      <c r="AM224" s="161"/>
      <c r="AN224" s="161"/>
      <c r="AO224" s="161"/>
      <c r="AP224" s="162"/>
      <c r="AQ224" s="162"/>
      <c r="AR224" s="238" t="str">
        <f t="shared" si="15"/>
        <v/>
      </c>
      <c r="AS224" s="163"/>
    </row>
    <row r="225" spans="1:45" x14ac:dyDescent="0.25">
      <c r="A225" s="153"/>
      <c r="B225" s="262" t="s">
        <v>1935</v>
      </c>
      <c r="C225" s="67"/>
      <c r="D225" s="155" t="str">
        <f>IF(C225&lt;&gt;"",VLOOKUP('PAM Template'!C225,'Validation Page'!$G$7:$I$97,2,FALSE),"")</f>
        <v/>
      </c>
      <c r="E225" s="155" t="str">
        <f>IF(C225&lt;&gt;"",VLOOKUP('PAM Template'!C225,'Validation Page'!$G$7:$I$97,3,FALSE),"")</f>
        <v/>
      </c>
      <c r="F225" s="68"/>
      <c r="G225" s="155" t="str">
        <f>IF(F225&lt;&gt;"",VLOOKUP('PAM Template'!F225,'Validation Page'!$N$7:$O$31,2,FALSE),"")</f>
        <v/>
      </c>
      <c r="H225" s="67"/>
      <c r="I225" s="156" t="str">
        <f>IF(AND(F225 &lt;&gt; "",H225&lt;&gt;""),VLOOKUP(G225&amp;H225,'Validation Page'!$R$7:$W$157,2,FALSE),"")</f>
        <v/>
      </c>
      <c r="J225" s="155" t="str">
        <f>IF(AND(F225 &lt;&gt; "",H225&lt;&gt;""),VLOOKUP(G225&amp;H225,'Validation Page'!$R$7:$W$157,4,FALSE),"")</f>
        <v/>
      </c>
      <c r="K225" s="155" t="str">
        <f>IF(AND(F225 &lt;&gt; "",H225&lt;&gt;""),VLOOKUP(G225&amp;H225,'Validation Page'!$R$7:$W$157,6,FALSE),"")</f>
        <v/>
      </c>
      <c r="L225" s="186"/>
      <c r="M225" s="187" t="str">
        <f>IF(L225&lt;&gt;"",VLOOKUP(L225,'Validation Page'!$J$7:$L$275,2,FALSE),"")</f>
        <v/>
      </c>
      <c r="N225" s="187" t="str">
        <f>IF(L225&lt;&gt;"",VLOOKUP(L225,'Validation Page'!$J$7:$L$275,3,FALSE),"")</f>
        <v/>
      </c>
      <c r="O225" s="186"/>
      <c r="P225" s="67"/>
      <c r="Q225" s="67"/>
      <c r="R225" s="157"/>
      <c r="S225" s="158"/>
      <c r="T225" s="149" t="str">
        <f t="shared" si="12"/>
        <v/>
      </c>
      <c r="U225" s="158"/>
      <c r="V225" s="159"/>
      <c r="W225" s="149" t="str">
        <f t="shared" si="13"/>
        <v/>
      </c>
      <c r="X225" s="149" t="str">
        <f t="shared" si="14"/>
        <v/>
      </c>
      <c r="Y225" s="67"/>
      <c r="Z225" s="67"/>
      <c r="AA225" s="160"/>
      <c r="AB225" s="160"/>
      <c r="AC225" s="160"/>
      <c r="AD225" s="160"/>
      <c r="AE225" s="160"/>
      <c r="AF225" s="160"/>
      <c r="AG225" s="160"/>
      <c r="AH225" s="160"/>
      <c r="AI225" s="160"/>
      <c r="AJ225" s="160"/>
      <c r="AK225" s="160"/>
      <c r="AL225" s="160"/>
      <c r="AM225" s="161"/>
      <c r="AN225" s="161"/>
      <c r="AO225" s="161"/>
      <c r="AP225" s="162"/>
      <c r="AQ225" s="162"/>
      <c r="AR225" s="238" t="str">
        <f t="shared" si="15"/>
        <v/>
      </c>
      <c r="AS225" s="163"/>
    </row>
    <row r="226" spans="1:45" x14ac:dyDescent="0.25">
      <c r="A226" s="153"/>
      <c r="B226" s="262" t="s">
        <v>1935</v>
      </c>
      <c r="C226" s="67"/>
      <c r="D226" s="155" t="str">
        <f>IF(C226&lt;&gt;"",VLOOKUP('PAM Template'!C226,'Validation Page'!$G$7:$I$97,2,FALSE),"")</f>
        <v/>
      </c>
      <c r="E226" s="155" t="str">
        <f>IF(C226&lt;&gt;"",VLOOKUP('PAM Template'!C226,'Validation Page'!$G$7:$I$97,3,FALSE),"")</f>
        <v/>
      </c>
      <c r="F226" s="68"/>
      <c r="G226" s="155" t="str">
        <f>IF(F226&lt;&gt;"",VLOOKUP('PAM Template'!F226,'Validation Page'!$N$7:$O$31,2,FALSE),"")</f>
        <v/>
      </c>
      <c r="H226" s="67"/>
      <c r="I226" s="156" t="str">
        <f>IF(AND(F226 &lt;&gt; "",H226&lt;&gt;""),VLOOKUP(G226&amp;H226,'Validation Page'!$R$7:$W$157,2,FALSE),"")</f>
        <v/>
      </c>
      <c r="J226" s="155" t="str">
        <f>IF(AND(F226 &lt;&gt; "",H226&lt;&gt;""),VLOOKUP(G226&amp;H226,'Validation Page'!$R$7:$W$157,4,FALSE),"")</f>
        <v/>
      </c>
      <c r="K226" s="155" t="str">
        <f>IF(AND(F226 &lt;&gt; "",H226&lt;&gt;""),VLOOKUP(G226&amp;H226,'Validation Page'!$R$7:$W$157,6,FALSE),"")</f>
        <v/>
      </c>
      <c r="L226" s="186"/>
      <c r="M226" s="187" t="str">
        <f>IF(L226&lt;&gt;"",VLOOKUP(L226,'Validation Page'!$J$7:$L$275,2,FALSE),"")</f>
        <v/>
      </c>
      <c r="N226" s="187" t="str">
        <f>IF(L226&lt;&gt;"",VLOOKUP(L226,'Validation Page'!$J$7:$L$275,3,FALSE),"")</f>
        <v/>
      </c>
      <c r="O226" s="186"/>
      <c r="P226" s="67"/>
      <c r="Q226" s="67"/>
      <c r="R226" s="157"/>
      <c r="S226" s="158"/>
      <c r="T226" s="149" t="str">
        <f t="shared" si="12"/>
        <v/>
      </c>
      <c r="U226" s="158"/>
      <c r="V226" s="159"/>
      <c r="W226" s="149" t="str">
        <f t="shared" si="13"/>
        <v/>
      </c>
      <c r="X226" s="149" t="str">
        <f t="shared" si="14"/>
        <v/>
      </c>
      <c r="Y226" s="67"/>
      <c r="Z226" s="67"/>
      <c r="AA226" s="160"/>
      <c r="AB226" s="160"/>
      <c r="AC226" s="160"/>
      <c r="AD226" s="160"/>
      <c r="AE226" s="160"/>
      <c r="AF226" s="160"/>
      <c r="AG226" s="160"/>
      <c r="AH226" s="160"/>
      <c r="AI226" s="160"/>
      <c r="AJ226" s="160"/>
      <c r="AK226" s="160"/>
      <c r="AL226" s="160"/>
      <c r="AM226" s="161"/>
      <c r="AN226" s="161"/>
      <c r="AO226" s="161"/>
      <c r="AP226" s="162"/>
      <c r="AQ226" s="162"/>
      <c r="AR226" s="238" t="str">
        <f t="shared" si="15"/>
        <v/>
      </c>
      <c r="AS226" s="163"/>
    </row>
    <row r="227" spans="1:45" x14ac:dyDescent="0.25">
      <c r="A227" s="153"/>
      <c r="B227" s="262" t="s">
        <v>1935</v>
      </c>
      <c r="C227" s="67"/>
      <c r="D227" s="155" t="str">
        <f>IF(C227&lt;&gt;"",VLOOKUP('PAM Template'!C227,'Validation Page'!$G$7:$I$97,2,FALSE),"")</f>
        <v/>
      </c>
      <c r="E227" s="155" t="str">
        <f>IF(C227&lt;&gt;"",VLOOKUP('PAM Template'!C227,'Validation Page'!$G$7:$I$97,3,FALSE),"")</f>
        <v/>
      </c>
      <c r="F227" s="68"/>
      <c r="G227" s="155" t="str">
        <f>IF(F227&lt;&gt;"",VLOOKUP('PAM Template'!F227,'Validation Page'!$N$7:$O$31,2,FALSE),"")</f>
        <v/>
      </c>
      <c r="H227" s="67"/>
      <c r="I227" s="156" t="str">
        <f>IF(AND(F227 &lt;&gt; "",H227&lt;&gt;""),VLOOKUP(G227&amp;H227,'Validation Page'!$R$7:$W$157,2,FALSE),"")</f>
        <v/>
      </c>
      <c r="J227" s="155" t="str">
        <f>IF(AND(F227 &lt;&gt; "",H227&lt;&gt;""),VLOOKUP(G227&amp;H227,'Validation Page'!$R$7:$W$157,4,FALSE),"")</f>
        <v/>
      </c>
      <c r="K227" s="155" t="str">
        <f>IF(AND(F227 &lt;&gt; "",H227&lt;&gt;""),VLOOKUP(G227&amp;H227,'Validation Page'!$R$7:$W$157,6,FALSE),"")</f>
        <v/>
      </c>
      <c r="L227" s="186"/>
      <c r="M227" s="187" t="str">
        <f>IF(L227&lt;&gt;"",VLOOKUP(L227,'Validation Page'!$J$7:$L$275,2,FALSE),"")</f>
        <v/>
      </c>
      <c r="N227" s="187" t="str">
        <f>IF(L227&lt;&gt;"",VLOOKUP(L227,'Validation Page'!$J$7:$L$275,3,FALSE),"")</f>
        <v/>
      </c>
      <c r="O227" s="186"/>
      <c r="P227" s="67"/>
      <c r="Q227" s="67"/>
      <c r="R227" s="157"/>
      <c r="S227" s="158"/>
      <c r="T227" s="149" t="str">
        <f t="shared" si="12"/>
        <v/>
      </c>
      <c r="U227" s="158"/>
      <c r="V227" s="159"/>
      <c r="W227" s="149" t="str">
        <f t="shared" si="13"/>
        <v/>
      </c>
      <c r="X227" s="149" t="str">
        <f t="shared" si="14"/>
        <v/>
      </c>
      <c r="Y227" s="67"/>
      <c r="Z227" s="67"/>
      <c r="AA227" s="160"/>
      <c r="AB227" s="160"/>
      <c r="AC227" s="160"/>
      <c r="AD227" s="160"/>
      <c r="AE227" s="160"/>
      <c r="AF227" s="160"/>
      <c r="AG227" s="160"/>
      <c r="AH227" s="160"/>
      <c r="AI227" s="160"/>
      <c r="AJ227" s="160"/>
      <c r="AK227" s="160"/>
      <c r="AL227" s="160"/>
      <c r="AM227" s="161"/>
      <c r="AN227" s="161"/>
      <c r="AO227" s="161"/>
      <c r="AP227" s="162"/>
      <c r="AQ227" s="162"/>
      <c r="AR227" s="238" t="str">
        <f t="shared" si="15"/>
        <v/>
      </c>
      <c r="AS227" s="163"/>
    </row>
    <row r="228" spans="1:45" x14ac:dyDescent="0.25">
      <c r="A228" s="153"/>
      <c r="B228" s="262" t="s">
        <v>1935</v>
      </c>
      <c r="C228" s="67"/>
      <c r="D228" s="155" t="str">
        <f>IF(C228&lt;&gt;"",VLOOKUP('PAM Template'!C228,'Validation Page'!$G$7:$I$97,2,FALSE),"")</f>
        <v/>
      </c>
      <c r="E228" s="155" t="str">
        <f>IF(C228&lt;&gt;"",VLOOKUP('PAM Template'!C228,'Validation Page'!$G$7:$I$97,3,FALSE),"")</f>
        <v/>
      </c>
      <c r="F228" s="68"/>
      <c r="G228" s="155" t="str">
        <f>IF(F228&lt;&gt;"",VLOOKUP('PAM Template'!F228,'Validation Page'!$N$7:$O$31,2,FALSE),"")</f>
        <v/>
      </c>
      <c r="H228" s="67"/>
      <c r="I228" s="156" t="str">
        <f>IF(AND(F228 &lt;&gt; "",H228&lt;&gt;""),VLOOKUP(G228&amp;H228,'Validation Page'!$R$7:$W$157,2,FALSE),"")</f>
        <v/>
      </c>
      <c r="J228" s="155" t="str">
        <f>IF(AND(F228 &lt;&gt; "",H228&lt;&gt;""),VLOOKUP(G228&amp;H228,'Validation Page'!$R$7:$W$157,4,FALSE),"")</f>
        <v/>
      </c>
      <c r="K228" s="155" t="str">
        <f>IF(AND(F228 &lt;&gt; "",H228&lt;&gt;""),VLOOKUP(G228&amp;H228,'Validation Page'!$R$7:$W$157,6,FALSE),"")</f>
        <v/>
      </c>
      <c r="L228" s="186"/>
      <c r="M228" s="187" t="str">
        <f>IF(L228&lt;&gt;"",VLOOKUP(L228,'Validation Page'!$J$7:$L$275,2,FALSE),"")</f>
        <v/>
      </c>
      <c r="N228" s="187" t="str">
        <f>IF(L228&lt;&gt;"",VLOOKUP(L228,'Validation Page'!$J$7:$L$275,3,FALSE),"")</f>
        <v/>
      </c>
      <c r="O228" s="186"/>
      <c r="P228" s="67"/>
      <c r="Q228" s="67"/>
      <c r="R228" s="157"/>
      <c r="S228" s="158"/>
      <c r="T228" s="149" t="str">
        <f t="shared" si="12"/>
        <v/>
      </c>
      <c r="U228" s="158"/>
      <c r="V228" s="159"/>
      <c r="W228" s="149" t="str">
        <f t="shared" si="13"/>
        <v/>
      </c>
      <c r="X228" s="149" t="str">
        <f t="shared" si="14"/>
        <v/>
      </c>
      <c r="Y228" s="67"/>
      <c r="Z228" s="67"/>
      <c r="AA228" s="160"/>
      <c r="AB228" s="160"/>
      <c r="AC228" s="160"/>
      <c r="AD228" s="160"/>
      <c r="AE228" s="160"/>
      <c r="AF228" s="160"/>
      <c r="AG228" s="160"/>
      <c r="AH228" s="160"/>
      <c r="AI228" s="160"/>
      <c r="AJ228" s="160"/>
      <c r="AK228" s="160"/>
      <c r="AL228" s="160"/>
      <c r="AM228" s="161"/>
      <c r="AN228" s="161"/>
      <c r="AO228" s="161"/>
      <c r="AP228" s="162"/>
      <c r="AQ228" s="162"/>
      <c r="AR228" s="238" t="str">
        <f t="shared" si="15"/>
        <v/>
      </c>
      <c r="AS228" s="163"/>
    </row>
    <row r="229" spans="1:45" x14ac:dyDescent="0.25">
      <c r="A229" s="153"/>
      <c r="B229" s="262" t="s">
        <v>1935</v>
      </c>
      <c r="C229" s="67"/>
      <c r="D229" s="155" t="str">
        <f>IF(C229&lt;&gt;"",VLOOKUP('PAM Template'!C229,'Validation Page'!$G$7:$I$97,2,FALSE),"")</f>
        <v/>
      </c>
      <c r="E229" s="155" t="str">
        <f>IF(C229&lt;&gt;"",VLOOKUP('PAM Template'!C229,'Validation Page'!$G$7:$I$97,3,FALSE),"")</f>
        <v/>
      </c>
      <c r="F229" s="68"/>
      <c r="G229" s="155" t="str">
        <f>IF(F229&lt;&gt;"",VLOOKUP('PAM Template'!F229,'Validation Page'!$N$7:$O$31,2,FALSE),"")</f>
        <v/>
      </c>
      <c r="H229" s="67"/>
      <c r="I229" s="156" t="str">
        <f>IF(AND(F229 &lt;&gt; "",H229&lt;&gt;""),VLOOKUP(G229&amp;H229,'Validation Page'!$R$7:$W$157,2,FALSE),"")</f>
        <v/>
      </c>
      <c r="J229" s="155" t="str">
        <f>IF(AND(F229 &lt;&gt; "",H229&lt;&gt;""),VLOOKUP(G229&amp;H229,'Validation Page'!$R$7:$W$157,4,FALSE),"")</f>
        <v/>
      </c>
      <c r="K229" s="155" t="str">
        <f>IF(AND(F229 &lt;&gt; "",H229&lt;&gt;""),VLOOKUP(G229&amp;H229,'Validation Page'!$R$7:$W$157,6,FALSE),"")</f>
        <v/>
      </c>
      <c r="L229" s="186"/>
      <c r="M229" s="187" t="str">
        <f>IF(L229&lt;&gt;"",VLOOKUP(L229,'Validation Page'!$J$7:$L$275,2,FALSE),"")</f>
        <v/>
      </c>
      <c r="N229" s="187" t="str">
        <f>IF(L229&lt;&gt;"",VLOOKUP(L229,'Validation Page'!$J$7:$L$275,3,FALSE),"")</f>
        <v/>
      </c>
      <c r="O229" s="186"/>
      <c r="P229" s="67"/>
      <c r="Q229" s="67"/>
      <c r="R229" s="157"/>
      <c r="S229" s="158"/>
      <c r="T229" s="149" t="str">
        <f t="shared" si="12"/>
        <v/>
      </c>
      <c r="U229" s="158"/>
      <c r="V229" s="159"/>
      <c r="W229" s="149" t="str">
        <f t="shared" si="13"/>
        <v/>
      </c>
      <c r="X229" s="149" t="str">
        <f t="shared" si="14"/>
        <v/>
      </c>
      <c r="Y229" s="67"/>
      <c r="Z229" s="67"/>
      <c r="AA229" s="160"/>
      <c r="AB229" s="160"/>
      <c r="AC229" s="160"/>
      <c r="AD229" s="160"/>
      <c r="AE229" s="160"/>
      <c r="AF229" s="160"/>
      <c r="AG229" s="160"/>
      <c r="AH229" s="160"/>
      <c r="AI229" s="160"/>
      <c r="AJ229" s="160"/>
      <c r="AK229" s="160"/>
      <c r="AL229" s="160"/>
      <c r="AM229" s="161"/>
      <c r="AN229" s="161"/>
      <c r="AO229" s="161"/>
      <c r="AP229" s="162"/>
      <c r="AQ229" s="162"/>
      <c r="AR229" s="238" t="str">
        <f t="shared" si="15"/>
        <v/>
      </c>
      <c r="AS229" s="163"/>
    </row>
    <row r="230" spans="1:45" x14ac:dyDescent="0.25">
      <c r="A230" s="153"/>
      <c r="B230" s="262" t="s">
        <v>1935</v>
      </c>
      <c r="C230" s="67"/>
      <c r="D230" s="155" t="str">
        <f>IF(C230&lt;&gt;"",VLOOKUP('PAM Template'!C230,'Validation Page'!$G$7:$I$97,2,FALSE),"")</f>
        <v/>
      </c>
      <c r="E230" s="155" t="str">
        <f>IF(C230&lt;&gt;"",VLOOKUP('PAM Template'!C230,'Validation Page'!$G$7:$I$97,3,FALSE),"")</f>
        <v/>
      </c>
      <c r="F230" s="68"/>
      <c r="G230" s="155" t="str">
        <f>IF(F230&lt;&gt;"",VLOOKUP('PAM Template'!F230,'Validation Page'!$N$7:$O$31,2,FALSE),"")</f>
        <v/>
      </c>
      <c r="H230" s="67"/>
      <c r="I230" s="156" t="str">
        <f>IF(AND(F230 &lt;&gt; "",H230&lt;&gt;""),VLOOKUP(G230&amp;H230,'Validation Page'!$R$7:$W$157,2,FALSE),"")</f>
        <v/>
      </c>
      <c r="J230" s="155" t="str">
        <f>IF(AND(F230 &lt;&gt; "",H230&lt;&gt;""),VLOOKUP(G230&amp;H230,'Validation Page'!$R$7:$W$157,4,FALSE),"")</f>
        <v/>
      </c>
      <c r="K230" s="155" t="str">
        <f>IF(AND(F230 &lt;&gt; "",H230&lt;&gt;""),VLOOKUP(G230&amp;H230,'Validation Page'!$R$7:$W$157,6,FALSE),"")</f>
        <v/>
      </c>
      <c r="L230" s="186"/>
      <c r="M230" s="187" t="str">
        <f>IF(L230&lt;&gt;"",VLOOKUP(L230,'Validation Page'!$J$7:$L$275,2,FALSE),"")</f>
        <v/>
      </c>
      <c r="N230" s="187" t="str">
        <f>IF(L230&lt;&gt;"",VLOOKUP(L230,'Validation Page'!$J$7:$L$275,3,FALSE),"")</f>
        <v/>
      </c>
      <c r="O230" s="186"/>
      <c r="P230" s="67"/>
      <c r="Q230" s="67"/>
      <c r="R230" s="157"/>
      <c r="S230" s="158"/>
      <c r="T230" s="149" t="str">
        <f t="shared" si="12"/>
        <v/>
      </c>
      <c r="U230" s="158"/>
      <c r="V230" s="159"/>
      <c r="W230" s="149" t="str">
        <f t="shared" si="13"/>
        <v/>
      </c>
      <c r="X230" s="149" t="str">
        <f t="shared" si="14"/>
        <v/>
      </c>
      <c r="Y230" s="67"/>
      <c r="Z230" s="67"/>
      <c r="AA230" s="160"/>
      <c r="AB230" s="160"/>
      <c r="AC230" s="160"/>
      <c r="AD230" s="160"/>
      <c r="AE230" s="160"/>
      <c r="AF230" s="160"/>
      <c r="AG230" s="160"/>
      <c r="AH230" s="160"/>
      <c r="AI230" s="160"/>
      <c r="AJ230" s="160"/>
      <c r="AK230" s="160"/>
      <c r="AL230" s="160"/>
      <c r="AM230" s="161"/>
      <c r="AN230" s="161"/>
      <c r="AO230" s="161"/>
      <c r="AP230" s="162"/>
      <c r="AQ230" s="162"/>
      <c r="AR230" s="238" t="str">
        <f t="shared" si="15"/>
        <v/>
      </c>
      <c r="AS230" s="163"/>
    </row>
    <row r="231" spans="1:45" x14ac:dyDescent="0.25">
      <c r="A231" s="153"/>
      <c r="B231" s="262" t="s">
        <v>1935</v>
      </c>
      <c r="C231" s="67"/>
      <c r="D231" s="155" t="str">
        <f>IF(C231&lt;&gt;"",VLOOKUP('PAM Template'!C231,'Validation Page'!$G$7:$I$97,2,FALSE),"")</f>
        <v/>
      </c>
      <c r="E231" s="155" t="str">
        <f>IF(C231&lt;&gt;"",VLOOKUP('PAM Template'!C231,'Validation Page'!$G$7:$I$97,3,FALSE),"")</f>
        <v/>
      </c>
      <c r="F231" s="68"/>
      <c r="G231" s="155" t="str">
        <f>IF(F231&lt;&gt;"",VLOOKUP('PAM Template'!F231,'Validation Page'!$N$7:$O$31,2,FALSE),"")</f>
        <v/>
      </c>
      <c r="H231" s="67"/>
      <c r="I231" s="156" t="str">
        <f>IF(AND(F231 &lt;&gt; "",H231&lt;&gt;""),VLOOKUP(G231&amp;H231,'Validation Page'!$R$7:$W$157,2,FALSE),"")</f>
        <v/>
      </c>
      <c r="J231" s="155" t="str">
        <f>IF(AND(F231 &lt;&gt; "",H231&lt;&gt;""),VLOOKUP(G231&amp;H231,'Validation Page'!$R$7:$W$157,4,FALSE),"")</f>
        <v/>
      </c>
      <c r="K231" s="155" t="str">
        <f>IF(AND(F231 &lt;&gt; "",H231&lt;&gt;""),VLOOKUP(G231&amp;H231,'Validation Page'!$R$7:$W$157,6,FALSE),"")</f>
        <v/>
      </c>
      <c r="L231" s="186"/>
      <c r="M231" s="187" t="str">
        <f>IF(L231&lt;&gt;"",VLOOKUP(L231,'Validation Page'!$J$7:$L$275,2,FALSE),"")</f>
        <v/>
      </c>
      <c r="N231" s="187" t="str">
        <f>IF(L231&lt;&gt;"",VLOOKUP(L231,'Validation Page'!$J$7:$L$275,3,FALSE),"")</f>
        <v/>
      </c>
      <c r="O231" s="186"/>
      <c r="P231" s="67"/>
      <c r="Q231" s="67"/>
      <c r="R231" s="157"/>
      <c r="S231" s="158"/>
      <c r="T231" s="149" t="str">
        <f t="shared" si="12"/>
        <v/>
      </c>
      <c r="U231" s="158"/>
      <c r="V231" s="159"/>
      <c r="W231" s="149" t="str">
        <f t="shared" si="13"/>
        <v/>
      </c>
      <c r="X231" s="149" t="str">
        <f t="shared" si="14"/>
        <v/>
      </c>
      <c r="Y231" s="67"/>
      <c r="Z231" s="67"/>
      <c r="AA231" s="160"/>
      <c r="AB231" s="160"/>
      <c r="AC231" s="160"/>
      <c r="AD231" s="160"/>
      <c r="AE231" s="160"/>
      <c r="AF231" s="160"/>
      <c r="AG231" s="160"/>
      <c r="AH231" s="160"/>
      <c r="AI231" s="160"/>
      <c r="AJ231" s="160"/>
      <c r="AK231" s="160"/>
      <c r="AL231" s="160"/>
      <c r="AM231" s="161"/>
      <c r="AN231" s="161"/>
      <c r="AO231" s="161"/>
      <c r="AP231" s="162"/>
      <c r="AQ231" s="162"/>
      <c r="AR231" s="238" t="str">
        <f t="shared" si="15"/>
        <v/>
      </c>
      <c r="AS231" s="163"/>
    </row>
    <row r="232" spans="1:45" ht="15.75" customHeight="1" x14ac:dyDescent="0.25">
      <c r="A232" s="153"/>
      <c r="B232" s="262" t="s">
        <v>1935</v>
      </c>
      <c r="C232" s="67"/>
      <c r="D232" s="155" t="str">
        <f>IF(C232&lt;&gt;"",VLOOKUP('PAM Template'!C232,'Validation Page'!$G$7:$I$97,2,FALSE),"")</f>
        <v/>
      </c>
      <c r="E232" s="155" t="str">
        <f>IF(C232&lt;&gt;"",VLOOKUP('PAM Template'!C232,'Validation Page'!$G$7:$I$97,3,FALSE),"")</f>
        <v/>
      </c>
      <c r="F232" s="68"/>
      <c r="G232" s="155" t="str">
        <f>IF(F232&lt;&gt;"",VLOOKUP('PAM Template'!F232,'Validation Page'!$N$7:$O$31,2,FALSE),"")</f>
        <v/>
      </c>
      <c r="H232" s="67"/>
      <c r="I232" s="156" t="str">
        <f>IF(AND(F232 &lt;&gt; "",H232&lt;&gt;""),VLOOKUP(G232&amp;H232,'Validation Page'!$R$7:$W$157,2,FALSE),"")</f>
        <v/>
      </c>
      <c r="J232" s="155" t="str">
        <f>IF(AND(F232 &lt;&gt; "",H232&lt;&gt;""),VLOOKUP(G232&amp;H232,'Validation Page'!$R$7:$W$157,4,FALSE),"")</f>
        <v/>
      </c>
      <c r="K232" s="155" t="str">
        <f>IF(AND(F232 &lt;&gt; "",H232&lt;&gt;""),VLOOKUP(G232&amp;H232,'Validation Page'!$R$7:$W$157,6,FALSE),"")</f>
        <v/>
      </c>
      <c r="L232" s="186"/>
      <c r="M232" s="187" t="str">
        <f>IF(L232&lt;&gt;"",VLOOKUP(L232,'Validation Page'!$J$7:$L$275,2,FALSE),"")</f>
        <v/>
      </c>
      <c r="N232" s="187" t="str">
        <f>IF(L232&lt;&gt;"",VLOOKUP(L232,'Validation Page'!$J$7:$L$275,3,FALSE),"")</f>
        <v/>
      </c>
      <c r="O232" s="186"/>
      <c r="P232" s="67"/>
      <c r="Q232" s="67"/>
      <c r="R232" s="157"/>
      <c r="S232" s="158"/>
      <c r="T232" s="149" t="str">
        <f t="shared" si="12"/>
        <v/>
      </c>
      <c r="U232" s="158"/>
      <c r="V232" s="159"/>
      <c r="W232" s="149" t="str">
        <f t="shared" si="13"/>
        <v/>
      </c>
      <c r="X232" s="149" t="str">
        <f t="shared" si="14"/>
        <v/>
      </c>
      <c r="Y232" s="67"/>
      <c r="Z232" s="67"/>
      <c r="AA232" s="160"/>
      <c r="AB232" s="160"/>
      <c r="AC232" s="160"/>
      <c r="AD232" s="160"/>
      <c r="AE232" s="160"/>
      <c r="AF232" s="160"/>
      <c r="AG232" s="160"/>
      <c r="AH232" s="160"/>
      <c r="AI232" s="160"/>
      <c r="AJ232" s="160"/>
      <c r="AK232" s="160"/>
      <c r="AL232" s="160"/>
      <c r="AM232" s="161"/>
      <c r="AN232" s="161"/>
      <c r="AO232" s="161"/>
      <c r="AP232" s="162"/>
      <c r="AQ232" s="162"/>
      <c r="AR232" s="238" t="str">
        <f t="shared" si="15"/>
        <v/>
      </c>
      <c r="AS232" s="163"/>
    </row>
    <row r="233" spans="1:45" x14ac:dyDescent="0.25">
      <c r="A233" s="153"/>
      <c r="B233" s="262" t="s">
        <v>1935</v>
      </c>
      <c r="C233" s="67"/>
      <c r="D233" s="155" t="str">
        <f>IF(C233&lt;&gt;"",VLOOKUP('PAM Template'!C233,'Validation Page'!$G$7:$I$97,2,FALSE),"")</f>
        <v/>
      </c>
      <c r="E233" s="155" t="str">
        <f>IF(C233&lt;&gt;"",VLOOKUP('PAM Template'!C233,'Validation Page'!$G$7:$I$97,3,FALSE),"")</f>
        <v/>
      </c>
      <c r="F233" s="68"/>
      <c r="G233" s="155" t="str">
        <f>IF(F233&lt;&gt;"",VLOOKUP('PAM Template'!F233,'Validation Page'!$N$7:$O$31,2,FALSE),"")</f>
        <v/>
      </c>
      <c r="H233" s="67"/>
      <c r="I233" s="156" t="str">
        <f>IF(AND(F233 &lt;&gt; "",H233&lt;&gt;""),VLOOKUP(G233&amp;H233,'Validation Page'!$R$7:$W$157,2,FALSE),"")</f>
        <v/>
      </c>
      <c r="J233" s="155" t="str">
        <f>IF(AND(F233 &lt;&gt; "",H233&lt;&gt;""),VLOOKUP(G233&amp;H233,'Validation Page'!$R$7:$W$157,4,FALSE),"")</f>
        <v/>
      </c>
      <c r="K233" s="155" t="str">
        <f>IF(AND(F233 &lt;&gt; "",H233&lt;&gt;""),VLOOKUP(G233&amp;H233,'Validation Page'!$R$7:$W$157,6,FALSE),"")</f>
        <v/>
      </c>
      <c r="L233" s="186"/>
      <c r="M233" s="187" t="str">
        <f>IF(L233&lt;&gt;"",VLOOKUP(L233,'Validation Page'!$J$7:$L$275,2,FALSE),"")</f>
        <v/>
      </c>
      <c r="N233" s="187" t="str">
        <f>IF(L233&lt;&gt;"",VLOOKUP(L233,'Validation Page'!$J$7:$L$275,3,FALSE),"")</f>
        <v/>
      </c>
      <c r="O233" s="186"/>
      <c r="P233" s="67"/>
      <c r="Q233" s="67"/>
      <c r="R233" s="157"/>
      <c r="S233" s="158"/>
      <c r="T233" s="149" t="str">
        <f t="shared" si="12"/>
        <v/>
      </c>
      <c r="U233" s="158"/>
      <c r="V233" s="159"/>
      <c r="W233" s="149" t="str">
        <f t="shared" si="13"/>
        <v/>
      </c>
      <c r="X233" s="149" t="str">
        <f t="shared" si="14"/>
        <v/>
      </c>
      <c r="Y233" s="67"/>
      <c r="Z233" s="67"/>
      <c r="AA233" s="160"/>
      <c r="AB233" s="160"/>
      <c r="AC233" s="160"/>
      <c r="AD233" s="160"/>
      <c r="AE233" s="160"/>
      <c r="AF233" s="160"/>
      <c r="AG233" s="160"/>
      <c r="AH233" s="160"/>
      <c r="AI233" s="160"/>
      <c r="AJ233" s="160"/>
      <c r="AK233" s="160"/>
      <c r="AL233" s="160"/>
      <c r="AM233" s="161"/>
      <c r="AN233" s="161"/>
      <c r="AO233" s="161"/>
      <c r="AP233" s="162"/>
      <c r="AQ233" s="162"/>
      <c r="AR233" s="238" t="str">
        <f t="shared" si="15"/>
        <v/>
      </c>
      <c r="AS233" s="163"/>
    </row>
    <row r="234" spans="1:45" x14ac:dyDescent="0.25">
      <c r="A234" s="153"/>
      <c r="B234" s="262" t="s">
        <v>1935</v>
      </c>
      <c r="C234" s="67"/>
      <c r="D234" s="155" t="str">
        <f>IF(C234&lt;&gt;"",VLOOKUP('PAM Template'!C234,'Validation Page'!$G$7:$I$97,2,FALSE),"")</f>
        <v/>
      </c>
      <c r="E234" s="155" t="str">
        <f>IF(C234&lt;&gt;"",VLOOKUP('PAM Template'!C234,'Validation Page'!$G$7:$I$97,3,FALSE),"")</f>
        <v/>
      </c>
      <c r="F234" s="68"/>
      <c r="G234" s="155" t="str">
        <f>IF(F234&lt;&gt;"",VLOOKUP('PAM Template'!F234,'Validation Page'!$N$7:$O$31,2,FALSE),"")</f>
        <v/>
      </c>
      <c r="H234" s="67"/>
      <c r="I234" s="156" t="str">
        <f>IF(AND(F234 &lt;&gt; "",H234&lt;&gt;""),VLOOKUP(G234&amp;H234,'Validation Page'!$R$7:$W$157,2,FALSE),"")</f>
        <v/>
      </c>
      <c r="J234" s="155" t="str">
        <f>IF(AND(F234 &lt;&gt; "",H234&lt;&gt;""),VLOOKUP(G234&amp;H234,'Validation Page'!$R$7:$W$157,4,FALSE),"")</f>
        <v/>
      </c>
      <c r="K234" s="155" t="str">
        <f>IF(AND(F234 &lt;&gt; "",H234&lt;&gt;""),VLOOKUP(G234&amp;H234,'Validation Page'!$R$7:$W$157,6,FALSE),"")</f>
        <v/>
      </c>
      <c r="L234" s="186"/>
      <c r="M234" s="187" t="str">
        <f>IF(L234&lt;&gt;"",VLOOKUP(L234,'Validation Page'!$J$7:$L$275,2,FALSE),"")</f>
        <v/>
      </c>
      <c r="N234" s="187" t="str">
        <f>IF(L234&lt;&gt;"",VLOOKUP(L234,'Validation Page'!$J$7:$L$275,3,FALSE),"")</f>
        <v/>
      </c>
      <c r="O234" s="186"/>
      <c r="P234" s="67"/>
      <c r="Q234" s="67"/>
      <c r="R234" s="157"/>
      <c r="S234" s="158"/>
      <c r="T234" s="149" t="str">
        <f t="shared" si="12"/>
        <v/>
      </c>
      <c r="U234" s="158"/>
      <c r="V234" s="159"/>
      <c r="W234" s="149" t="str">
        <f t="shared" si="13"/>
        <v/>
      </c>
      <c r="X234" s="149" t="str">
        <f t="shared" si="14"/>
        <v/>
      </c>
      <c r="Y234" s="67"/>
      <c r="Z234" s="67"/>
      <c r="AA234" s="160"/>
      <c r="AB234" s="160"/>
      <c r="AC234" s="160"/>
      <c r="AD234" s="160"/>
      <c r="AE234" s="160"/>
      <c r="AF234" s="160"/>
      <c r="AG234" s="160"/>
      <c r="AH234" s="160"/>
      <c r="AI234" s="160"/>
      <c r="AJ234" s="160"/>
      <c r="AK234" s="160"/>
      <c r="AL234" s="160"/>
      <c r="AM234" s="161"/>
      <c r="AN234" s="161"/>
      <c r="AO234" s="161"/>
      <c r="AP234" s="162"/>
      <c r="AQ234" s="162"/>
      <c r="AR234" s="238" t="str">
        <f t="shared" si="15"/>
        <v/>
      </c>
      <c r="AS234" s="163"/>
    </row>
    <row r="235" spans="1:45" x14ac:dyDescent="0.25">
      <c r="A235" s="153"/>
      <c r="B235" s="262" t="s">
        <v>1935</v>
      </c>
      <c r="C235" s="67"/>
      <c r="D235" s="155" t="str">
        <f>IF(C235&lt;&gt;"",VLOOKUP('PAM Template'!C235,'Validation Page'!$G$7:$I$97,2,FALSE),"")</f>
        <v/>
      </c>
      <c r="E235" s="155" t="str">
        <f>IF(C235&lt;&gt;"",VLOOKUP('PAM Template'!C235,'Validation Page'!$G$7:$I$97,3,FALSE),"")</f>
        <v/>
      </c>
      <c r="F235" s="68"/>
      <c r="G235" s="155" t="str">
        <f>IF(F235&lt;&gt;"",VLOOKUP('PAM Template'!F235,'Validation Page'!$N$7:$O$31,2,FALSE),"")</f>
        <v/>
      </c>
      <c r="H235" s="67"/>
      <c r="I235" s="156" t="str">
        <f>IF(AND(F235 &lt;&gt; "",H235&lt;&gt;""),VLOOKUP(G235&amp;H235,'Validation Page'!$R$7:$W$157,2,FALSE),"")</f>
        <v/>
      </c>
      <c r="J235" s="155" t="str">
        <f>IF(AND(F235 &lt;&gt; "",H235&lt;&gt;""),VLOOKUP(G235&amp;H235,'Validation Page'!$R$7:$W$157,4,FALSE),"")</f>
        <v/>
      </c>
      <c r="K235" s="155" t="str">
        <f>IF(AND(F235 &lt;&gt; "",H235&lt;&gt;""),VLOOKUP(G235&amp;H235,'Validation Page'!$R$7:$W$157,6,FALSE),"")</f>
        <v/>
      </c>
      <c r="L235" s="186"/>
      <c r="M235" s="187" t="str">
        <f>IF(L235&lt;&gt;"",VLOOKUP(L235,'Validation Page'!$J$7:$L$275,2,FALSE),"")</f>
        <v/>
      </c>
      <c r="N235" s="187" t="str">
        <f>IF(L235&lt;&gt;"",VLOOKUP(L235,'Validation Page'!$J$7:$L$275,3,FALSE),"")</f>
        <v/>
      </c>
      <c r="O235" s="186"/>
      <c r="P235" s="67"/>
      <c r="Q235" s="67"/>
      <c r="R235" s="157"/>
      <c r="S235" s="158"/>
      <c r="T235" s="149" t="str">
        <f t="shared" si="12"/>
        <v/>
      </c>
      <c r="U235" s="158"/>
      <c r="V235" s="159"/>
      <c r="W235" s="149" t="str">
        <f t="shared" si="13"/>
        <v/>
      </c>
      <c r="X235" s="149" t="str">
        <f t="shared" si="14"/>
        <v/>
      </c>
      <c r="Y235" s="67"/>
      <c r="Z235" s="67"/>
      <c r="AA235" s="160"/>
      <c r="AB235" s="160"/>
      <c r="AC235" s="160"/>
      <c r="AD235" s="160"/>
      <c r="AE235" s="160"/>
      <c r="AF235" s="160"/>
      <c r="AG235" s="160"/>
      <c r="AH235" s="160"/>
      <c r="AI235" s="160"/>
      <c r="AJ235" s="160"/>
      <c r="AK235" s="160"/>
      <c r="AL235" s="160"/>
      <c r="AM235" s="161"/>
      <c r="AN235" s="161"/>
      <c r="AO235" s="161"/>
      <c r="AP235" s="162"/>
      <c r="AQ235" s="162"/>
      <c r="AR235" s="238" t="str">
        <f t="shared" si="15"/>
        <v/>
      </c>
      <c r="AS235" s="163"/>
    </row>
    <row r="236" spans="1:45" x14ac:dyDescent="0.25">
      <c r="A236" s="153"/>
      <c r="B236" s="262" t="s">
        <v>1935</v>
      </c>
      <c r="C236" s="67"/>
      <c r="D236" s="155" t="str">
        <f>IF(C236&lt;&gt;"",VLOOKUP('PAM Template'!C236,'Validation Page'!$G$7:$I$97,2,FALSE),"")</f>
        <v/>
      </c>
      <c r="E236" s="155" t="str">
        <f>IF(C236&lt;&gt;"",VLOOKUP('PAM Template'!C236,'Validation Page'!$G$7:$I$97,3,FALSE),"")</f>
        <v/>
      </c>
      <c r="F236" s="68"/>
      <c r="G236" s="155" t="str">
        <f>IF(F236&lt;&gt;"",VLOOKUP('PAM Template'!F236,'Validation Page'!$N$7:$O$31,2,FALSE),"")</f>
        <v/>
      </c>
      <c r="H236" s="67"/>
      <c r="I236" s="156" t="str">
        <f>IF(AND(F236 &lt;&gt; "",H236&lt;&gt;""),VLOOKUP(G236&amp;H236,'Validation Page'!$R$7:$W$157,2,FALSE),"")</f>
        <v/>
      </c>
      <c r="J236" s="155" t="str">
        <f>IF(AND(F236 &lt;&gt; "",H236&lt;&gt;""),VLOOKUP(G236&amp;H236,'Validation Page'!$R$7:$W$157,4,FALSE),"")</f>
        <v/>
      </c>
      <c r="K236" s="155" t="str">
        <f>IF(AND(F236 &lt;&gt; "",H236&lt;&gt;""),VLOOKUP(G236&amp;H236,'Validation Page'!$R$7:$W$157,6,FALSE),"")</f>
        <v/>
      </c>
      <c r="L236" s="186"/>
      <c r="M236" s="187" t="str">
        <f>IF(L236&lt;&gt;"",VLOOKUP(L236,'Validation Page'!$J$7:$L$275,2,FALSE),"")</f>
        <v/>
      </c>
      <c r="N236" s="187" t="str">
        <f>IF(L236&lt;&gt;"",VLOOKUP(L236,'Validation Page'!$J$7:$L$275,3,FALSE),"")</f>
        <v/>
      </c>
      <c r="O236" s="186"/>
      <c r="P236" s="67"/>
      <c r="Q236" s="67"/>
      <c r="R236" s="157"/>
      <c r="S236" s="158"/>
      <c r="T236" s="149" t="str">
        <f t="shared" si="12"/>
        <v/>
      </c>
      <c r="U236" s="158"/>
      <c r="V236" s="159"/>
      <c r="W236" s="149" t="str">
        <f t="shared" si="13"/>
        <v/>
      </c>
      <c r="X236" s="149" t="str">
        <f t="shared" si="14"/>
        <v/>
      </c>
      <c r="Y236" s="67"/>
      <c r="Z236" s="67"/>
      <c r="AA236" s="160"/>
      <c r="AB236" s="160"/>
      <c r="AC236" s="160"/>
      <c r="AD236" s="160"/>
      <c r="AE236" s="160"/>
      <c r="AF236" s="160"/>
      <c r="AG236" s="160"/>
      <c r="AH236" s="160"/>
      <c r="AI236" s="160"/>
      <c r="AJ236" s="160"/>
      <c r="AK236" s="160"/>
      <c r="AL236" s="160"/>
      <c r="AM236" s="161"/>
      <c r="AN236" s="161"/>
      <c r="AO236" s="161"/>
      <c r="AP236" s="162"/>
      <c r="AQ236" s="162"/>
      <c r="AR236" s="238" t="str">
        <f t="shared" si="15"/>
        <v/>
      </c>
      <c r="AS236" s="163"/>
    </row>
    <row r="237" spans="1:45" x14ac:dyDescent="0.25">
      <c r="A237" s="153"/>
      <c r="B237" s="262" t="s">
        <v>1935</v>
      </c>
      <c r="C237" s="67"/>
      <c r="D237" s="155" t="str">
        <f>IF(C237&lt;&gt;"",VLOOKUP('PAM Template'!C237,'Validation Page'!$G$7:$I$97,2,FALSE),"")</f>
        <v/>
      </c>
      <c r="E237" s="155" t="str">
        <f>IF(C237&lt;&gt;"",VLOOKUP('PAM Template'!C237,'Validation Page'!$G$7:$I$97,3,FALSE),"")</f>
        <v/>
      </c>
      <c r="F237" s="68"/>
      <c r="G237" s="155" t="str">
        <f>IF(F237&lt;&gt;"",VLOOKUP('PAM Template'!F237,'Validation Page'!$N$7:$O$31,2,FALSE),"")</f>
        <v/>
      </c>
      <c r="H237" s="67"/>
      <c r="I237" s="156" t="str">
        <f>IF(AND(F237 &lt;&gt; "",H237&lt;&gt;""),VLOOKUP(G237&amp;H237,'Validation Page'!$R$7:$W$157,2,FALSE),"")</f>
        <v/>
      </c>
      <c r="J237" s="155" t="str">
        <f>IF(AND(F237 &lt;&gt; "",H237&lt;&gt;""),VLOOKUP(G237&amp;H237,'Validation Page'!$R$7:$W$157,4,FALSE),"")</f>
        <v/>
      </c>
      <c r="K237" s="155" t="str">
        <f>IF(AND(F237 &lt;&gt; "",H237&lt;&gt;""),VLOOKUP(G237&amp;H237,'Validation Page'!$R$7:$W$157,6,FALSE),"")</f>
        <v/>
      </c>
      <c r="L237" s="186"/>
      <c r="M237" s="187" t="str">
        <f>IF(L237&lt;&gt;"",VLOOKUP(L237,'Validation Page'!$J$7:$L$275,2,FALSE),"")</f>
        <v/>
      </c>
      <c r="N237" s="187" t="str">
        <f>IF(L237&lt;&gt;"",VLOOKUP(L237,'Validation Page'!$J$7:$L$275,3,FALSE),"")</f>
        <v/>
      </c>
      <c r="O237" s="186"/>
      <c r="P237" s="67"/>
      <c r="Q237" s="67"/>
      <c r="R237" s="157"/>
      <c r="S237" s="158"/>
      <c r="T237" s="149" t="str">
        <f t="shared" si="12"/>
        <v/>
      </c>
      <c r="U237" s="158"/>
      <c r="V237" s="159"/>
      <c r="W237" s="149" t="str">
        <f t="shared" si="13"/>
        <v/>
      </c>
      <c r="X237" s="149" t="str">
        <f t="shared" si="14"/>
        <v/>
      </c>
      <c r="Y237" s="67"/>
      <c r="Z237" s="67"/>
      <c r="AA237" s="160"/>
      <c r="AB237" s="160"/>
      <c r="AC237" s="160"/>
      <c r="AD237" s="160"/>
      <c r="AE237" s="160"/>
      <c r="AF237" s="160"/>
      <c r="AG237" s="160"/>
      <c r="AH237" s="160"/>
      <c r="AI237" s="160"/>
      <c r="AJ237" s="160"/>
      <c r="AK237" s="160"/>
      <c r="AL237" s="160"/>
      <c r="AM237" s="161"/>
      <c r="AN237" s="161"/>
      <c r="AO237" s="161"/>
      <c r="AP237" s="162"/>
      <c r="AQ237" s="162"/>
      <c r="AR237" s="238" t="str">
        <f t="shared" si="15"/>
        <v/>
      </c>
      <c r="AS237" s="163"/>
    </row>
    <row r="238" spans="1:45" x14ac:dyDescent="0.25">
      <c r="A238" s="153"/>
      <c r="B238" s="262" t="s">
        <v>1935</v>
      </c>
      <c r="C238" s="67"/>
      <c r="D238" s="155" t="str">
        <f>IF(C238&lt;&gt;"",VLOOKUP('PAM Template'!C238,'Validation Page'!$G$7:$I$97,2,FALSE),"")</f>
        <v/>
      </c>
      <c r="E238" s="155" t="str">
        <f>IF(C238&lt;&gt;"",VLOOKUP('PAM Template'!C238,'Validation Page'!$G$7:$I$97,3,FALSE),"")</f>
        <v/>
      </c>
      <c r="F238" s="68"/>
      <c r="G238" s="155" t="str">
        <f>IF(F238&lt;&gt;"",VLOOKUP('PAM Template'!F238,'Validation Page'!$N$7:$O$31,2,FALSE),"")</f>
        <v/>
      </c>
      <c r="H238" s="67"/>
      <c r="I238" s="156" t="str">
        <f>IF(AND(F238 &lt;&gt; "",H238&lt;&gt;""),VLOOKUP(G238&amp;H238,'Validation Page'!$R$7:$W$157,2,FALSE),"")</f>
        <v/>
      </c>
      <c r="J238" s="155" t="str">
        <f>IF(AND(F238 &lt;&gt; "",H238&lt;&gt;""),VLOOKUP(G238&amp;H238,'Validation Page'!$R$7:$W$157,4,FALSE),"")</f>
        <v/>
      </c>
      <c r="K238" s="155" t="str">
        <f>IF(AND(F238 &lt;&gt; "",H238&lt;&gt;""),VLOOKUP(G238&amp;H238,'Validation Page'!$R$7:$W$157,6,FALSE),"")</f>
        <v/>
      </c>
      <c r="L238" s="186"/>
      <c r="M238" s="187" t="str">
        <f>IF(L238&lt;&gt;"",VLOOKUP(L238,'Validation Page'!$J$7:$L$275,2,FALSE),"")</f>
        <v/>
      </c>
      <c r="N238" s="187" t="str">
        <f>IF(L238&lt;&gt;"",VLOOKUP(L238,'Validation Page'!$J$7:$L$275,3,FALSE),"")</f>
        <v/>
      </c>
      <c r="O238" s="186"/>
      <c r="P238" s="67"/>
      <c r="Q238" s="67"/>
      <c r="R238" s="157"/>
      <c r="S238" s="158"/>
      <c r="T238" s="149" t="str">
        <f t="shared" si="12"/>
        <v/>
      </c>
      <c r="U238" s="158"/>
      <c r="V238" s="159"/>
      <c r="W238" s="149" t="str">
        <f t="shared" si="13"/>
        <v/>
      </c>
      <c r="X238" s="149" t="str">
        <f t="shared" si="14"/>
        <v/>
      </c>
      <c r="Y238" s="67"/>
      <c r="Z238" s="67"/>
      <c r="AA238" s="160"/>
      <c r="AB238" s="160"/>
      <c r="AC238" s="160"/>
      <c r="AD238" s="160"/>
      <c r="AE238" s="160"/>
      <c r="AF238" s="160"/>
      <c r="AG238" s="160"/>
      <c r="AH238" s="160"/>
      <c r="AI238" s="160"/>
      <c r="AJ238" s="160"/>
      <c r="AK238" s="160"/>
      <c r="AL238" s="160"/>
      <c r="AM238" s="161"/>
      <c r="AN238" s="161"/>
      <c r="AO238" s="161"/>
      <c r="AP238" s="162"/>
      <c r="AQ238" s="162"/>
      <c r="AR238" s="238" t="str">
        <f t="shared" si="15"/>
        <v/>
      </c>
      <c r="AS238" s="163"/>
    </row>
    <row r="239" spans="1:45" x14ac:dyDescent="0.25">
      <c r="A239" s="153"/>
      <c r="B239" s="262" t="s">
        <v>1935</v>
      </c>
      <c r="C239" s="67"/>
      <c r="D239" s="155" t="str">
        <f>IF(C239&lt;&gt;"",VLOOKUP('PAM Template'!C239,'Validation Page'!$G$7:$I$97,2,FALSE),"")</f>
        <v/>
      </c>
      <c r="E239" s="155" t="str">
        <f>IF(C239&lt;&gt;"",VLOOKUP('PAM Template'!C239,'Validation Page'!$G$7:$I$97,3,FALSE),"")</f>
        <v/>
      </c>
      <c r="F239" s="68"/>
      <c r="G239" s="155" t="str">
        <f>IF(F239&lt;&gt;"",VLOOKUP('PAM Template'!F239,'Validation Page'!$N$7:$O$31,2,FALSE),"")</f>
        <v/>
      </c>
      <c r="H239" s="67"/>
      <c r="I239" s="156" t="str">
        <f>IF(AND(F239 &lt;&gt; "",H239&lt;&gt;""),VLOOKUP(G239&amp;H239,'Validation Page'!$R$7:$W$157,2,FALSE),"")</f>
        <v/>
      </c>
      <c r="J239" s="155" t="str">
        <f>IF(AND(F239 &lt;&gt; "",H239&lt;&gt;""),VLOOKUP(G239&amp;H239,'Validation Page'!$R$7:$W$157,4,FALSE),"")</f>
        <v/>
      </c>
      <c r="K239" s="155" t="str">
        <f>IF(AND(F239 &lt;&gt; "",H239&lt;&gt;""),VLOOKUP(G239&amp;H239,'Validation Page'!$R$7:$W$157,6,FALSE),"")</f>
        <v/>
      </c>
      <c r="L239" s="186"/>
      <c r="M239" s="187" t="str">
        <f>IF(L239&lt;&gt;"",VLOOKUP(L239,'Validation Page'!$J$7:$L$275,2,FALSE),"")</f>
        <v/>
      </c>
      <c r="N239" s="187" t="str">
        <f>IF(L239&lt;&gt;"",VLOOKUP(L239,'Validation Page'!$J$7:$L$275,3,FALSE),"")</f>
        <v/>
      </c>
      <c r="O239" s="186"/>
      <c r="P239" s="67"/>
      <c r="Q239" s="67"/>
      <c r="R239" s="157"/>
      <c r="S239" s="158"/>
      <c r="T239" s="149" t="str">
        <f t="shared" si="12"/>
        <v/>
      </c>
      <c r="U239" s="158"/>
      <c r="V239" s="159"/>
      <c r="W239" s="149" t="str">
        <f t="shared" si="13"/>
        <v/>
      </c>
      <c r="X239" s="149" t="str">
        <f t="shared" si="14"/>
        <v/>
      </c>
      <c r="Y239" s="67"/>
      <c r="Z239" s="67"/>
      <c r="AA239" s="160"/>
      <c r="AB239" s="160"/>
      <c r="AC239" s="160"/>
      <c r="AD239" s="160"/>
      <c r="AE239" s="160"/>
      <c r="AF239" s="160"/>
      <c r="AG239" s="160"/>
      <c r="AH239" s="160"/>
      <c r="AI239" s="160"/>
      <c r="AJ239" s="160"/>
      <c r="AK239" s="160"/>
      <c r="AL239" s="160"/>
      <c r="AM239" s="161"/>
      <c r="AN239" s="161"/>
      <c r="AO239" s="161"/>
      <c r="AP239" s="162"/>
      <c r="AQ239" s="162"/>
      <c r="AR239" s="238" t="str">
        <f t="shared" si="15"/>
        <v/>
      </c>
      <c r="AS239" s="163"/>
    </row>
    <row r="240" spans="1:45" x14ac:dyDescent="0.25">
      <c r="A240" s="153"/>
      <c r="B240" s="262" t="s">
        <v>1935</v>
      </c>
      <c r="C240" s="67"/>
      <c r="D240" s="155" t="str">
        <f>IF(C240&lt;&gt;"",VLOOKUP('PAM Template'!C240,'Validation Page'!$G$7:$I$97,2,FALSE),"")</f>
        <v/>
      </c>
      <c r="E240" s="155" t="str">
        <f>IF(C240&lt;&gt;"",VLOOKUP('PAM Template'!C240,'Validation Page'!$G$7:$I$97,3,FALSE),"")</f>
        <v/>
      </c>
      <c r="F240" s="68"/>
      <c r="G240" s="155" t="str">
        <f>IF(F240&lt;&gt;"",VLOOKUP('PAM Template'!F240,'Validation Page'!$N$7:$O$31,2,FALSE),"")</f>
        <v/>
      </c>
      <c r="H240" s="67"/>
      <c r="I240" s="156" t="str">
        <f>IF(AND(F240 &lt;&gt; "",H240&lt;&gt;""),VLOOKUP(G240&amp;H240,'Validation Page'!$R$7:$W$157,2,FALSE),"")</f>
        <v/>
      </c>
      <c r="J240" s="155" t="str">
        <f>IF(AND(F240 &lt;&gt; "",H240&lt;&gt;""),VLOOKUP(G240&amp;H240,'Validation Page'!$R$7:$W$157,4,FALSE),"")</f>
        <v/>
      </c>
      <c r="K240" s="155" t="str">
        <f>IF(AND(F240 &lt;&gt; "",H240&lt;&gt;""),VLOOKUP(G240&amp;H240,'Validation Page'!$R$7:$W$157,6,FALSE),"")</f>
        <v/>
      </c>
      <c r="L240" s="186"/>
      <c r="M240" s="187" t="str">
        <f>IF(L240&lt;&gt;"",VLOOKUP(L240,'Validation Page'!$J$7:$L$275,2,FALSE),"")</f>
        <v/>
      </c>
      <c r="N240" s="187" t="str">
        <f>IF(L240&lt;&gt;"",VLOOKUP(L240,'Validation Page'!$J$7:$L$275,3,FALSE),"")</f>
        <v/>
      </c>
      <c r="O240" s="186"/>
      <c r="P240" s="67"/>
      <c r="Q240" s="67"/>
      <c r="R240" s="157"/>
      <c r="S240" s="158"/>
      <c r="T240" s="149" t="str">
        <f t="shared" si="12"/>
        <v/>
      </c>
      <c r="U240" s="158"/>
      <c r="V240" s="159"/>
      <c r="W240" s="149" t="str">
        <f t="shared" si="13"/>
        <v/>
      </c>
      <c r="X240" s="149" t="str">
        <f t="shared" si="14"/>
        <v/>
      </c>
      <c r="Y240" s="67"/>
      <c r="Z240" s="67"/>
      <c r="AA240" s="160"/>
      <c r="AB240" s="160"/>
      <c r="AC240" s="160"/>
      <c r="AD240" s="160"/>
      <c r="AE240" s="160"/>
      <c r="AF240" s="160"/>
      <c r="AG240" s="160"/>
      <c r="AH240" s="160"/>
      <c r="AI240" s="160"/>
      <c r="AJ240" s="160"/>
      <c r="AK240" s="160"/>
      <c r="AL240" s="160"/>
      <c r="AM240" s="161"/>
      <c r="AN240" s="161"/>
      <c r="AO240" s="161"/>
      <c r="AP240" s="162"/>
      <c r="AQ240" s="162"/>
      <c r="AR240" s="238" t="str">
        <f t="shared" si="15"/>
        <v/>
      </c>
      <c r="AS240" s="163"/>
    </row>
    <row r="241" spans="1:45" x14ac:dyDescent="0.25">
      <c r="A241" s="153"/>
      <c r="B241" s="262" t="s">
        <v>1935</v>
      </c>
      <c r="C241" s="67"/>
      <c r="D241" s="155" t="str">
        <f>IF(C241&lt;&gt;"",VLOOKUP('PAM Template'!C241,'Validation Page'!$G$7:$I$97,2,FALSE),"")</f>
        <v/>
      </c>
      <c r="E241" s="155" t="str">
        <f>IF(C241&lt;&gt;"",VLOOKUP('PAM Template'!C241,'Validation Page'!$G$7:$I$97,3,FALSE),"")</f>
        <v/>
      </c>
      <c r="F241" s="68"/>
      <c r="G241" s="155" t="str">
        <f>IF(F241&lt;&gt;"",VLOOKUP('PAM Template'!F241,'Validation Page'!$N$7:$O$31,2,FALSE),"")</f>
        <v/>
      </c>
      <c r="H241" s="67"/>
      <c r="I241" s="156" t="str">
        <f>IF(AND(F241 &lt;&gt; "",H241&lt;&gt;""),VLOOKUP(G241&amp;H241,'Validation Page'!$R$7:$W$157,2,FALSE),"")</f>
        <v/>
      </c>
      <c r="J241" s="155" t="str">
        <f>IF(AND(F241 &lt;&gt; "",H241&lt;&gt;""),VLOOKUP(G241&amp;H241,'Validation Page'!$R$7:$W$157,4,FALSE),"")</f>
        <v/>
      </c>
      <c r="K241" s="155" t="str">
        <f>IF(AND(F241 &lt;&gt; "",H241&lt;&gt;""),VLOOKUP(G241&amp;H241,'Validation Page'!$R$7:$W$157,6,FALSE),"")</f>
        <v/>
      </c>
      <c r="L241" s="186"/>
      <c r="M241" s="187" t="str">
        <f>IF(L241&lt;&gt;"",VLOOKUP(L241,'Validation Page'!$J$7:$L$275,2,FALSE),"")</f>
        <v/>
      </c>
      <c r="N241" s="187" t="str">
        <f>IF(L241&lt;&gt;"",VLOOKUP(L241,'Validation Page'!$J$7:$L$275,3,FALSE),"")</f>
        <v/>
      </c>
      <c r="O241" s="186"/>
      <c r="P241" s="67"/>
      <c r="Q241" s="67"/>
      <c r="R241" s="157"/>
      <c r="S241" s="158"/>
      <c r="T241" s="149" t="str">
        <f t="shared" si="12"/>
        <v/>
      </c>
      <c r="U241" s="158"/>
      <c r="V241" s="159"/>
      <c r="W241" s="149" t="str">
        <f t="shared" si="13"/>
        <v/>
      </c>
      <c r="X241" s="149" t="str">
        <f t="shared" si="14"/>
        <v/>
      </c>
      <c r="Y241" s="67"/>
      <c r="Z241" s="67"/>
      <c r="AA241" s="160"/>
      <c r="AB241" s="160"/>
      <c r="AC241" s="160"/>
      <c r="AD241" s="160"/>
      <c r="AE241" s="160"/>
      <c r="AF241" s="160"/>
      <c r="AG241" s="160"/>
      <c r="AH241" s="160"/>
      <c r="AI241" s="160"/>
      <c r="AJ241" s="160"/>
      <c r="AK241" s="160"/>
      <c r="AL241" s="160"/>
      <c r="AM241" s="161"/>
      <c r="AN241" s="161"/>
      <c r="AO241" s="161"/>
      <c r="AP241" s="162"/>
      <c r="AQ241" s="162"/>
      <c r="AR241" s="238" t="str">
        <f t="shared" si="15"/>
        <v/>
      </c>
      <c r="AS241" s="163"/>
    </row>
    <row r="242" spans="1:45" x14ac:dyDescent="0.25">
      <c r="A242" s="153"/>
      <c r="B242" s="262" t="s">
        <v>1935</v>
      </c>
      <c r="C242" s="67"/>
      <c r="D242" s="155" t="str">
        <f>IF(C242&lt;&gt;"",VLOOKUP('PAM Template'!C242,'Validation Page'!$G$7:$I$97,2,FALSE),"")</f>
        <v/>
      </c>
      <c r="E242" s="155" t="str">
        <f>IF(C242&lt;&gt;"",VLOOKUP('PAM Template'!C242,'Validation Page'!$G$7:$I$97,3,FALSE),"")</f>
        <v/>
      </c>
      <c r="F242" s="68"/>
      <c r="G242" s="155" t="str">
        <f>IF(F242&lt;&gt;"",VLOOKUP('PAM Template'!F242,'Validation Page'!$N$7:$O$31,2,FALSE),"")</f>
        <v/>
      </c>
      <c r="H242" s="67"/>
      <c r="I242" s="156" t="str">
        <f>IF(AND(F242 &lt;&gt; "",H242&lt;&gt;""),VLOOKUP(G242&amp;H242,'Validation Page'!$R$7:$W$157,2,FALSE),"")</f>
        <v/>
      </c>
      <c r="J242" s="155" t="str">
        <f>IF(AND(F242 &lt;&gt; "",H242&lt;&gt;""),VLOOKUP(G242&amp;H242,'Validation Page'!$R$7:$W$157,4,FALSE),"")</f>
        <v/>
      </c>
      <c r="K242" s="155" t="str">
        <f>IF(AND(F242 &lt;&gt; "",H242&lt;&gt;""),VLOOKUP(G242&amp;H242,'Validation Page'!$R$7:$W$157,6,FALSE),"")</f>
        <v/>
      </c>
      <c r="L242" s="186"/>
      <c r="M242" s="187" t="str">
        <f>IF(L242&lt;&gt;"",VLOOKUP(L242,'Validation Page'!$J$7:$L$275,2,FALSE),"")</f>
        <v/>
      </c>
      <c r="N242" s="187" t="str">
        <f>IF(L242&lt;&gt;"",VLOOKUP(L242,'Validation Page'!$J$7:$L$275,3,FALSE),"")</f>
        <v/>
      </c>
      <c r="O242" s="186"/>
      <c r="P242" s="67"/>
      <c r="Q242" s="67"/>
      <c r="R242" s="157"/>
      <c r="S242" s="158"/>
      <c r="T242" s="149" t="str">
        <f t="shared" si="12"/>
        <v/>
      </c>
      <c r="U242" s="158"/>
      <c r="V242" s="159"/>
      <c r="W242" s="149" t="str">
        <f t="shared" si="13"/>
        <v/>
      </c>
      <c r="X242" s="149" t="str">
        <f t="shared" si="14"/>
        <v/>
      </c>
      <c r="Y242" s="67"/>
      <c r="Z242" s="67"/>
      <c r="AA242" s="160"/>
      <c r="AB242" s="160"/>
      <c r="AC242" s="160"/>
      <c r="AD242" s="160"/>
      <c r="AE242" s="160"/>
      <c r="AF242" s="160"/>
      <c r="AG242" s="160"/>
      <c r="AH242" s="160"/>
      <c r="AI242" s="160"/>
      <c r="AJ242" s="160"/>
      <c r="AK242" s="160"/>
      <c r="AL242" s="160"/>
      <c r="AM242" s="161"/>
      <c r="AN242" s="161"/>
      <c r="AO242" s="161"/>
      <c r="AP242" s="162"/>
      <c r="AQ242" s="162"/>
      <c r="AR242" s="238" t="str">
        <f t="shared" si="15"/>
        <v/>
      </c>
      <c r="AS242" s="163"/>
    </row>
    <row r="243" spans="1:45" x14ac:dyDescent="0.25">
      <c r="A243" s="153"/>
      <c r="B243" s="262" t="s">
        <v>1935</v>
      </c>
      <c r="C243" s="67"/>
      <c r="D243" s="155" t="str">
        <f>IF(C243&lt;&gt;"",VLOOKUP('PAM Template'!C243,'Validation Page'!$G$7:$I$97,2,FALSE),"")</f>
        <v/>
      </c>
      <c r="E243" s="155" t="str">
        <f>IF(C243&lt;&gt;"",VLOOKUP('PAM Template'!C243,'Validation Page'!$G$7:$I$97,3,FALSE),"")</f>
        <v/>
      </c>
      <c r="F243" s="68"/>
      <c r="G243" s="155" t="str">
        <f>IF(F243&lt;&gt;"",VLOOKUP('PAM Template'!F243,'Validation Page'!$N$7:$O$31,2,FALSE),"")</f>
        <v/>
      </c>
      <c r="H243" s="67"/>
      <c r="I243" s="156" t="str">
        <f>IF(AND(F243 &lt;&gt; "",H243&lt;&gt;""),VLOOKUP(G243&amp;H243,'Validation Page'!$R$7:$W$157,2,FALSE),"")</f>
        <v/>
      </c>
      <c r="J243" s="155" t="str">
        <f>IF(AND(F243 &lt;&gt; "",H243&lt;&gt;""),VLOOKUP(G243&amp;H243,'Validation Page'!$R$7:$W$157,4,FALSE),"")</f>
        <v/>
      </c>
      <c r="K243" s="155" t="str">
        <f>IF(AND(F243 &lt;&gt; "",H243&lt;&gt;""),VLOOKUP(G243&amp;H243,'Validation Page'!$R$7:$W$157,6,FALSE),"")</f>
        <v/>
      </c>
      <c r="L243" s="186"/>
      <c r="M243" s="187" t="str">
        <f>IF(L243&lt;&gt;"",VLOOKUP(L243,'Validation Page'!$J$7:$L$275,2,FALSE),"")</f>
        <v/>
      </c>
      <c r="N243" s="187" t="str">
        <f>IF(L243&lt;&gt;"",VLOOKUP(L243,'Validation Page'!$J$7:$L$275,3,FALSE),"")</f>
        <v/>
      </c>
      <c r="O243" s="186"/>
      <c r="P243" s="67"/>
      <c r="Q243" s="67"/>
      <c r="R243" s="157"/>
      <c r="S243" s="158"/>
      <c r="T243" s="149" t="str">
        <f t="shared" si="12"/>
        <v/>
      </c>
      <c r="U243" s="158"/>
      <c r="V243" s="159"/>
      <c r="W243" s="149" t="str">
        <f t="shared" si="13"/>
        <v/>
      </c>
      <c r="X243" s="149" t="str">
        <f t="shared" si="14"/>
        <v/>
      </c>
      <c r="Y243" s="67"/>
      <c r="Z243" s="67"/>
      <c r="AA243" s="160"/>
      <c r="AB243" s="160"/>
      <c r="AC243" s="160"/>
      <c r="AD243" s="160"/>
      <c r="AE243" s="160"/>
      <c r="AF243" s="160"/>
      <c r="AG243" s="160"/>
      <c r="AH243" s="160"/>
      <c r="AI243" s="160"/>
      <c r="AJ243" s="160"/>
      <c r="AK243" s="160"/>
      <c r="AL243" s="160"/>
      <c r="AM243" s="161"/>
      <c r="AN243" s="161"/>
      <c r="AO243" s="161"/>
      <c r="AP243" s="162"/>
      <c r="AQ243" s="162"/>
      <c r="AR243" s="238" t="str">
        <f t="shared" si="15"/>
        <v/>
      </c>
      <c r="AS243" s="163"/>
    </row>
    <row r="244" spans="1:45" x14ac:dyDescent="0.25">
      <c r="A244" s="153"/>
      <c r="B244" s="262" t="s">
        <v>1935</v>
      </c>
      <c r="C244" s="67"/>
      <c r="D244" s="155" t="str">
        <f>IF(C244&lt;&gt;"",VLOOKUP('PAM Template'!C244,'Validation Page'!$G$7:$I$97,2,FALSE),"")</f>
        <v/>
      </c>
      <c r="E244" s="155" t="str">
        <f>IF(C244&lt;&gt;"",VLOOKUP('PAM Template'!C244,'Validation Page'!$G$7:$I$97,3,FALSE),"")</f>
        <v/>
      </c>
      <c r="F244" s="68"/>
      <c r="G244" s="155" t="str">
        <f>IF(F244&lt;&gt;"",VLOOKUP('PAM Template'!F244,'Validation Page'!$N$7:$O$31,2,FALSE),"")</f>
        <v/>
      </c>
      <c r="H244" s="67"/>
      <c r="I244" s="156" t="str">
        <f>IF(AND(F244 &lt;&gt; "",H244&lt;&gt;""),VLOOKUP(G244&amp;H244,'Validation Page'!$R$7:$W$157,2,FALSE),"")</f>
        <v/>
      </c>
      <c r="J244" s="155" t="str">
        <f>IF(AND(F244 &lt;&gt; "",H244&lt;&gt;""),VLOOKUP(G244&amp;H244,'Validation Page'!$R$7:$W$157,4,FALSE),"")</f>
        <v/>
      </c>
      <c r="K244" s="155" t="str">
        <f>IF(AND(F244 &lt;&gt; "",H244&lt;&gt;""),VLOOKUP(G244&amp;H244,'Validation Page'!$R$7:$W$157,6,FALSE),"")</f>
        <v/>
      </c>
      <c r="L244" s="186"/>
      <c r="M244" s="187" t="str">
        <f>IF(L244&lt;&gt;"",VLOOKUP(L244,'Validation Page'!$J$7:$L$275,2,FALSE),"")</f>
        <v/>
      </c>
      <c r="N244" s="187" t="str">
        <f>IF(L244&lt;&gt;"",VLOOKUP(L244,'Validation Page'!$J$7:$L$275,3,FALSE),"")</f>
        <v/>
      </c>
      <c r="O244" s="186"/>
      <c r="P244" s="67"/>
      <c r="Q244" s="67"/>
      <c r="R244" s="157"/>
      <c r="S244" s="158"/>
      <c r="T244" s="149" t="str">
        <f t="shared" si="12"/>
        <v/>
      </c>
      <c r="U244" s="158"/>
      <c r="V244" s="159"/>
      <c r="W244" s="149" t="str">
        <f t="shared" si="13"/>
        <v/>
      </c>
      <c r="X244" s="149" t="str">
        <f t="shared" si="14"/>
        <v/>
      </c>
      <c r="Y244" s="67"/>
      <c r="Z244" s="67"/>
      <c r="AA244" s="160"/>
      <c r="AB244" s="160"/>
      <c r="AC244" s="160"/>
      <c r="AD244" s="160"/>
      <c r="AE244" s="160"/>
      <c r="AF244" s="160"/>
      <c r="AG244" s="160"/>
      <c r="AH244" s="160"/>
      <c r="AI244" s="160"/>
      <c r="AJ244" s="160"/>
      <c r="AK244" s="160"/>
      <c r="AL244" s="160"/>
      <c r="AM244" s="161"/>
      <c r="AN244" s="161"/>
      <c r="AO244" s="161"/>
      <c r="AP244" s="162"/>
      <c r="AQ244" s="162"/>
      <c r="AR244" s="238" t="str">
        <f t="shared" si="15"/>
        <v/>
      </c>
      <c r="AS244" s="163"/>
    </row>
    <row r="245" spans="1:45" x14ac:dyDescent="0.25">
      <c r="A245" s="153"/>
      <c r="B245" s="262" t="s">
        <v>1935</v>
      </c>
      <c r="C245" s="67"/>
      <c r="D245" s="155" t="str">
        <f>IF(C245&lt;&gt;"",VLOOKUP('PAM Template'!C245,'Validation Page'!$G$7:$I$97,2,FALSE),"")</f>
        <v/>
      </c>
      <c r="E245" s="155" t="str">
        <f>IF(C245&lt;&gt;"",VLOOKUP('PAM Template'!C245,'Validation Page'!$G$7:$I$97,3,FALSE),"")</f>
        <v/>
      </c>
      <c r="F245" s="68"/>
      <c r="G245" s="155" t="str">
        <f>IF(F245&lt;&gt;"",VLOOKUP('PAM Template'!F245,'Validation Page'!$N$7:$O$31,2,FALSE),"")</f>
        <v/>
      </c>
      <c r="H245" s="67"/>
      <c r="I245" s="156" t="str">
        <f>IF(AND(F245 &lt;&gt; "",H245&lt;&gt;""),VLOOKUP(G245&amp;H245,'Validation Page'!$R$7:$W$157,2,FALSE),"")</f>
        <v/>
      </c>
      <c r="J245" s="155" t="str">
        <f>IF(AND(F245 &lt;&gt; "",H245&lt;&gt;""),VLOOKUP(G245&amp;H245,'Validation Page'!$R$7:$W$157,4,FALSE),"")</f>
        <v/>
      </c>
      <c r="K245" s="155" t="str">
        <f>IF(AND(F245 &lt;&gt; "",H245&lt;&gt;""),VLOOKUP(G245&amp;H245,'Validation Page'!$R$7:$W$157,6,FALSE),"")</f>
        <v/>
      </c>
      <c r="L245" s="186"/>
      <c r="M245" s="187" t="str">
        <f>IF(L245&lt;&gt;"",VLOOKUP(L245,'Validation Page'!$J$7:$L$275,2,FALSE),"")</f>
        <v/>
      </c>
      <c r="N245" s="187" t="str">
        <f>IF(L245&lt;&gt;"",VLOOKUP(L245,'Validation Page'!$J$7:$L$275,3,FALSE),"")</f>
        <v/>
      </c>
      <c r="O245" s="186"/>
      <c r="P245" s="67"/>
      <c r="Q245" s="67"/>
      <c r="R245" s="157"/>
      <c r="S245" s="158"/>
      <c r="T245" s="149" t="str">
        <f t="shared" si="12"/>
        <v/>
      </c>
      <c r="U245" s="158"/>
      <c r="V245" s="159"/>
      <c r="W245" s="149" t="str">
        <f t="shared" si="13"/>
        <v/>
      </c>
      <c r="X245" s="149" t="str">
        <f t="shared" si="14"/>
        <v/>
      </c>
      <c r="Y245" s="67"/>
      <c r="Z245" s="67"/>
      <c r="AA245" s="160"/>
      <c r="AB245" s="160"/>
      <c r="AC245" s="160"/>
      <c r="AD245" s="160"/>
      <c r="AE245" s="160"/>
      <c r="AF245" s="160"/>
      <c r="AG245" s="160"/>
      <c r="AH245" s="160"/>
      <c r="AI245" s="160"/>
      <c r="AJ245" s="160"/>
      <c r="AK245" s="160"/>
      <c r="AL245" s="160"/>
      <c r="AM245" s="161"/>
      <c r="AN245" s="161"/>
      <c r="AO245" s="161"/>
      <c r="AP245" s="162"/>
      <c r="AQ245" s="162"/>
      <c r="AR245" s="238" t="str">
        <f t="shared" si="15"/>
        <v/>
      </c>
      <c r="AS245" s="163"/>
    </row>
    <row r="246" spans="1:45" x14ac:dyDescent="0.25">
      <c r="A246" s="153"/>
      <c r="B246" s="262" t="s">
        <v>1935</v>
      </c>
      <c r="C246" s="67"/>
      <c r="D246" s="155" t="str">
        <f>IF(C246&lt;&gt;"",VLOOKUP('PAM Template'!C246,'Validation Page'!$G$7:$I$97,2,FALSE),"")</f>
        <v/>
      </c>
      <c r="E246" s="155" t="str">
        <f>IF(C246&lt;&gt;"",VLOOKUP('PAM Template'!C246,'Validation Page'!$G$7:$I$97,3,FALSE),"")</f>
        <v/>
      </c>
      <c r="F246" s="68"/>
      <c r="G246" s="155" t="str">
        <f>IF(F246&lt;&gt;"",VLOOKUP('PAM Template'!F246,'Validation Page'!$N$7:$O$31,2,FALSE),"")</f>
        <v/>
      </c>
      <c r="H246" s="67"/>
      <c r="I246" s="156" t="str">
        <f>IF(AND(F246 &lt;&gt; "",H246&lt;&gt;""),VLOOKUP(G246&amp;H246,'Validation Page'!$R$7:$W$157,2,FALSE),"")</f>
        <v/>
      </c>
      <c r="J246" s="155" t="str">
        <f>IF(AND(F246 &lt;&gt; "",H246&lt;&gt;""),VLOOKUP(G246&amp;H246,'Validation Page'!$R$7:$W$157,4,FALSE),"")</f>
        <v/>
      </c>
      <c r="K246" s="155" t="str">
        <f>IF(AND(F246 &lt;&gt; "",H246&lt;&gt;""),VLOOKUP(G246&amp;H246,'Validation Page'!$R$7:$W$157,6,FALSE),"")</f>
        <v/>
      </c>
      <c r="L246" s="186"/>
      <c r="M246" s="187" t="str">
        <f>IF(L246&lt;&gt;"",VLOOKUP(L246,'Validation Page'!$J$7:$L$275,2,FALSE),"")</f>
        <v/>
      </c>
      <c r="N246" s="187" t="str">
        <f>IF(L246&lt;&gt;"",VLOOKUP(L246,'Validation Page'!$J$7:$L$275,3,FALSE),"")</f>
        <v/>
      </c>
      <c r="O246" s="186"/>
      <c r="P246" s="67"/>
      <c r="Q246" s="67"/>
      <c r="R246" s="157"/>
      <c r="S246" s="158"/>
      <c r="T246" s="149" t="str">
        <f t="shared" si="12"/>
        <v/>
      </c>
      <c r="U246" s="158"/>
      <c r="V246" s="159"/>
      <c r="W246" s="149" t="str">
        <f t="shared" si="13"/>
        <v/>
      </c>
      <c r="X246" s="149" t="str">
        <f t="shared" si="14"/>
        <v/>
      </c>
      <c r="Y246" s="67"/>
      <c r="Z246" s="67"/>
      <c r="AA246" s="160"/>
      <c r="AB246" s="160"/>
      <c r="AC246" s="160"/>
      <c r="AD246" s="160"/>
      <c r="AE246" s="160"/>
      <c r="AF246" s="160"/>
      <c r="AG246" s="160"/>
      <c r="AH246" s="160"/>
      <c r="AI246" s="160"/>
      <c r="AJ246" s="160"/>
      <c r="AK246" s="160"/>
      <c r="AL246" s="160"/>
      <c r="AM246" s="161"/>
      <c r="AN246" s="161"/>
      <c r="AO246" s="161"/>
      <c r="AP246" s="162"/>
      <c r="AQ246" s="162"/>
      <c r="AR246" s="238" t="str">
        <f t="shared" si="15"/>
        <v/>
      </c>
      <c r="AS246" s="163"/>
    </row>
    <row r="247" spans="1:45" x14ac:dyDescent="0.25">
      <c r="A247" s="153"/>
      <c r="B247" s="262" t="s">
        <v>1935</v>
      </c>
      <c r="C247" s="67"/>
      <c r="D247" s="155" t="str">
        <f>IF(C247&lt;&gt;"",VLOOKUP('PAM Template'!C247,'Validation Page'!$G$7:$I$97,2,FALSE),"")</f>
        <v/>
      </c>
      <c r="E247" s="155" t="str">
        <f>IF(C247&lt;&gt;"",VLOOKUP('PAM Template'!C247,'Validation Page'!$G$7:$I$97,3,FALSE),"")</f>
        <v/>
      </c>
      <c r="F247" s="68"/>
      <c r="G247" s="155" t="str">
        <f>IF(F247&lt;&gt;"",VLOOKUP('PAM Template'!F247,'Validation Page'!$N$7:$O$31,2,FALSE),"")</f>
        <v/>
      </c>
      <c r="H247" s="67"/>
      <c r="I247" s="156" t="str">
        <f>IF(AND(F247 &lt;&gt; "",H247&lt;&gt;""),VLOOKUP(G247&amp;H247,'Validation Page'!$R$7:$W$157,2,FALSE),"")</f>
        <v/>
      </c>
      <c r="J247" s="155" t="str">
        <f>IF(AND(F247 &lt;&gt; "",H247&lt;&gt;""),VLOOKUP(G247&amp;H247,'Validation Page'!$R$7:$W$157,4,FALSE),"")</f>
        <v/>
      </c>
      <c r="K247" s="155" t="str">
        <f>IF(AND(F247 &lt;&gt; "",H247&lt;&gt;""),VLOOKUP(G247&amp;H247,'Validation Page'!$R$7:$W$157,6,FALSE),"")</f>
        <v/>
      </c>
      <c r="L247" s="186"/>
      <c r="M247" s="187" t="str">
        <f>IF(L247&lt;&gt;"",VLOOKUP(L247,'Validation Page'!$J$7:$L$275,2,FALSE),"")</f>
        <v/>
      </c>
      <c r="N247" s="187" t="str">
        <f>IF(L247&lt;&gt;"",VLOOKUP(L247,'Validation Page'!$J$7:$L$275,3,FALSE),"")</f>
        <v/>
      </c>
      <c r="O247" s="186"/>
      <c r="P247" s="67"/>
      <c r="Q247" s="67"/>
      <c r="R247" s="157"/>
      <c r="S247" s="158"/>
      <c r="T247" s="149" t="str">
        <f t="shared" si="12"/>
        <v/>
      </c>
      <c r="U247" s="158"/>
      <c r="V247" s="159"/>
      <c r="W247" s="149" t="str">
        <f t="shared" si="13"/>
        <v/>
      </c>
      <c r="X247" s="149" t="str">
        <f t="shared" si="14"/>
        <v/>
      </c>
      <c r="Y247" s="67"/>
      <c r="Z247" s="67"/>
      <c r="AA247" s="160"/>
      <c r="AB247" s="160"/>
      <c r="AC247" s="160"/>
      <c r="AD247" s="160"/>
      <c r="AE247" s="160"/>
      <c r="AF247" s="160"/>
      <c r="AG247" s="160"/>
      <c r="AH247" s="160"/>
      <c r="AI247" s="160"/>
      <c r="AJ247" s="160"/>
      <c r="AK247" s="160"/>
      <c r="AL247" s="160"/>
      <c r="AM247" s="161"/>
      <c r="AN247" s="161"/>
      <c r="AO247" s="161"/>
      <c r="AP247" s="162"/>
      <c r="AQ247" s="162"/>
      <c r="AR247" s="238" t="str">
        <f t="shared" si="15"/>
        <v/>
      </c>
      <c r="AS247" s="163"/>
    </row>
    <row r="248" spans="1:45" x14ac:dyDescent="0.25">
      <c r="A248" s="153"/>
      <c r="B248" s="262" t="s">
        <v>1935</v>
      </c>
      <c r="C248" s="67"/>
      <c r="D248" s="155" t="str">
        <f>IF(C248&lt;&gt;"",VLOOKUP('PAM Template'!C248,'Validation Page'!$G$7:$I$97,2,FALSE),"")</f>
        <v/>
      </c>
      <c r="E248" s="155" t="str">
        <f>IF(C248&lt;&gt;"",VLOOKUP('PAM Template'!C248,'Validation Page'!$G$7:$I$97,3,FALSE),"")</f>
        <v/>
      </c>
      <c r="F248" s="68"/>
      <c r="G248" s="155" t="str">
        <f>IF(F248&lt;&gt;"",VLOOKUP('PAM Template'!F248,'Validation Page'!$N$7:$O$31,2,FALSE),"")</f>
        <v/>
      </c>
      <c r="H248" s="67"/>
      <c r="I248" s="156" t="str">
        <f>IF(AND(F248 &lt;&gt; "",H248&lt;&gt;""),VLOOKUP(G248&amp;H248,'Validation Page'!$R$7:$W$157,2,FALSE),"")</f>
        <v/>
      </c>
      <c r="J248" s="155" t="str">
        <f>IF(AND(F248 &lt;&gt; "",H248&lt;&gt;""),VLOOKUP(G248&amp;H248,'Validation Page'!$R$7:$W$157,4,FALSE),"")</f>
        <v/>
      </c>
      <c r="K248" s="155" t="str">
        <f>IF(AND(F248 &lt;&gt; "",H248&lt;&gt;""),VLOOKUP(G248&amp;H248,'Validation Page'!$R$7:$W$157,6,FALSE),"")</f>
        <v/>
      </c>
      <c r="L248" s="186"/>
      <c r="M248" s="187" t="str">
        <f>IF(L248&lt;&gt;"",VLOOKUP(L248,'Validation Page'!$J$7:$L$275,2,FALSE),"")</f>
        <v/>
      </c>
      <c r="N248" s="187" t="str">
        <f>IF(L248&lt;&gt;"",VLOOKUP(L248,'Validation Page'!$J$7:$L$275,3,FALSE),"")</f>
        <v/>
      </c>
      <c r="O248" s="186"/>
      <c r="P248" s="67"/>
      <c r="Q248" s="67"/>
      <c r="R248" s="157"/>
      <c r="S248" s="158"/>
      <c r="T248" s="149" t="str">
        <f t="shared" si="12"/>
        <v/>
      </c>
      <c r="U248" s="158"/>
      <c r="V248" s="159"/>
      <c r="W248" s="149" t="str">
        <f t="shared" si="13"/>
        <v/>
      </c>
      <c r="X248" s="149" t="str">
        <f t="shared" si="14"/>
        <v/>
      </c>
      <c r="Y248" s="67"/>
      <c r="Z248" s="67"/>
      <c r="AA248" s="160"/>
      <c r="AB248" s="160"/>
      <c r="AC248" s="160"/>
      <c r="AD248" s="160"/>
      <c r="AE248" s="160"/>
      <c r="AF248" s="160"/>
      <c r="AG248" s="160"/>
      <c r="AH248" s="160"/>
      <c r="AI248" s="160"/>
      <c r="AJ248" s="160"/>
      <c r="AK248" s="160"/>
      <c r="AL248" s="160"/>
      <c r="AM248" s="161"/>
      <c r="AN248" s="161"/>
      <c r="AO248" s="161"/>
      <c r="AP248" s="162"/>
      <c r="AQ248" s="162"/>
      <c r="AR248" s="238" t="str">
        <f t="shared" si="15"/>
        <v/>
      </c>
      <c r="AS248" s="163"/>
    </row>
    <row r="249" spans="1:45" x14ac:dyDescent="0.25">
      <c r="A249" s="153"/>
      <c r="B249" s="262" t="s">
        <v>1935</v>
      </c>
      <c r="C249" s="67"/>
      <c r="D249" s="155" t="str">
        <f>IF(C249&lt;&gt;"",VLOOKUP('PAM Template'!C249,'Validation Page'!$G$7:$I$97,2,FALSE),"")</f>
        <v/>
      </c>
      <c r="E249" s="155" t="str">
        <f>IF(C249&lt;&gt;"",VLOOKUP('PAM Template'!C249,'Validation Page'!$G$7:$I$97,3,FALSE),"")</f>
        <v/>
      </c>
      <c r="F249" s="67"/>
      <c r="G249" s="155" t="str">
        <f>IF(F249&lt;&gt;"",VLOOKUP('PAM Template'!F249,'Validation Page'!$N$7:$O$31,2,FALSE),"")</f>
        <v/>
      </c>
      <c r="H249" s="67"/>
      <c r="I249" s="156" t="str">
        <f>IF(AND(F249 &lt;&gt; "",H249&lt;&gt;""),VLOOKUP(G249&amp;H249,'Validation Page'!$R$7:$W$157,2,FALSE),"")</f>
        <v/>
      </c>
      <c r="J249" s="155" t="str">
        <f>IF(AND(F249 &lt;&gt; "",H249&lt;&gt;""),VLOOKUP(G249&amp;H249,'Validation Page'!$R$7:$W$157,4,FALSE),"")</f>
        <v/>
      </c>
      <c r="K249" s="155" t="str">
        <f>IF(AND(F249 &lt;&gt; "",H249&lt;&gt;""),VLOOKUP(G249&amp;H249,'Validation Page'!$R$7:$W$157,6,FALSE),"")</f>
        <v/>
      </c>
      <c r="L249" s="186"/>
      <c r="M249" s="187" t="str">
        <f>IF(L249&lt;&gt;"",VLOOKUP(L249,'Validation Page'!$J$7:$L$275,2,FALSE),"")</f>
        <v/>
      </c>
      <c r="N249" s="187" t="str">
        <f>IF(L249&lt;&gt;"",VLOOKUP(L249,'Validation Page'!$J$7:$L$275,3,FALSE),"")</f>
        <v/>
      </c>
      <c r="O249" s="186"/>
      <c r="P249" s="67"/>
      <c r="Q249" s="67"/>
      <c r="R249" s="157"/>
      <c r="S249" s="158"/>
      <c r="T249" s="149" t="str">
        <f t="shared" si="12"/>
        <v/>
      </c>
      <c r="U249" s="158"/>
      <c r="V249" s="159"/>
      <c r="W249" s="149" t="str">
        <f t="shared" si="13"/>
        <v/>
      </c>
      <c r="X249" s="149" t="str">
        <f t="shared" si="14"/>
        <v/>
      </c>
      <c r="Y249" s="67"/>
      <c r="Z249" s="67"/>
      <c r="AA249" s="160"/>
      <c r="AB249" s="160"/>
      <c r="AC249" s="160"/>
      <c r="AD249" s="160"/>
      <c r="AE249" s="160"/>
      <c r="AF249" s="160"/>
      <c r="AG249" s="160"/>
      <c r="AH249" s="160"/>
      <c r="AI249" s="160"/>
      <c r="AJ249" s="160"/>
      <c r="AK249" s="160"/>
      <c r="AL249" s="160"/>
      <c r="AM249" s="161"/>
      <c r="AN249" s="161"/>
      <c r="AO249" s="161"/>
      <c r="AP249" s="162"/>
      <c r="AQ249" s="162"/>
      <c r="AR249" s="238" t="str">
        <f t="shared" si="15"/>
        <v/>
      </c>
      <c r="AS249" s="163"/>
    </row>
    <row r="250" spans="1:45" x14ac:dyDescent="0.25">
      <c r="A250" s="153"/>
      <c r="B250" s="262" t="s">
        <v>1935</v>
      </c>
      <c r="C250" s="67"/>
      <c r="D250" s="155" t="str">
        <f>IF(C250&lt;&gt;"",VLOOKUP('PAM Template'!C250,'Validation Page'!$G$7:$I$97,2,FALSE),"")</f>
        <v/>
      </c>
      <c r="E250" s="155" t="str">
        <f>IF(C250&lt;&gt;"",VLOOKUP('PAM Template'!C250,'Validation Page'!$G$7:$I$97,3,FALSE),"")</f>
        <v/>
      </c>
      <c r="F250" s="67"/>
      <c r="G250" s="155" t="str">
        <f>IF(F250&lt;&gt;"",VLOOKUP('PAM Template'!F250,'Validation Page'!$N$7:$O$31,2,FALSE),"")</f>
        <v/>
      </c>
      <c r="H250" s="67"/>
      <c r="I250" s="156" t="str">
        <f>IF(AND(F250 &lt;&gt; "",H250&lt;&gt;""),VLOOKUP(G250&amp;H250,'Validation Page'!$R$7:$W$157,2,FALSE),"")</f>
        <v/>
      </c>
      <c r="J250" s="155" t="str">
        <f>IF(AND(F250 &lt;&gt; "",H250&lt;&gt;""),VLOOKUP(G250&amp;H250,'Validation Page'!$R$7:$W$157,4,FALSE),"")</f>
        <v/>
      </c>
      <c r="K250" s="155" t="str">
        <f>IF(AND(F250 &lt;&gt; "",H250&lt;&gt;""),VLOOKUP(G250&amp;H250,'Validation Page'!$R$7:$W$157,6,FALSE),"")</f>
        <v/>
      </c>
      <c r="L250" s="186"/>
      <c r="M250" s="187" t="str">
        <f>IF(L250&lt;&gt;"",VLOOKUP(L250,'Validation Page'!$J$7:$L$275,2,FALSE),"")</f>
        <v/>
      </c>
      <c r="N250" s="187" t="str">
        <f>IF(L250&lt;&gt;"",VLOOKUP(L250,'Validation Page'!$J$7:$L$275,3,FALSE),"")</f>
        <v/>
      </c>
      <c r="O250" s="186"/>
      <c r="P250" s="67"/>
      <c r="Q250" s="67"/>
      <c r="R250" s="157"/>
      <c r="S250" s="158"/>
      <c r="T250" s="149" t="str">
        <f t="shared" si="12"/>
        <v/>
      </c>
      <c r="U250" s="158"/>
      <c r="V250" s="159"/>
      <c r="W250" s="149" t="str">
        <f t="shared" si="13"/>
        <v/>
      </c>
      <c r="X250" s="149" t="str">
        <f t="shared" si="14"/>
        <v/>
      </c>
      <c r="Y250" s="67"/>
      <c r="Z250" s="67"/>
      <c r="AA250" s="160"/>
      <c r="AB250" s="160"/>
      <c r="AC250" s="160"/>
      <c r="AD250" s="160"/>
      <c r="AE250" s="160"/>
      <c r="AF250" s="160"/>
      <c r="AG250" s="160"/>
      <c r="AH250" s="160"/>
      <c r="AI250" s="160"/>
      <c r="AJ250" s="160"/>
      <c r="AK250" s="160"/>
      <c r="AL250" s="160"/>
      <c r="AM250" s="161"/>
      <c r="AN250" s="161"/>
      <c r="AO250" s="161"/>
      <c r="AP250" s="162"/>
      <c r="AQ250" s="162"/>
      <c r="AR250" s="238" t="str">
        <f t="shared" si="15"/>
        <v/>
      </c>
      <c r="AS250" s="163"/>
    </row>
    <row r="251" spans="1:45" x14ac:dyDescent="0.25">
      <c r="A251" s="153"/>
      <c r="B251" s="262" t="s">
        <v>1935</v>
      </c>
      <c r="C251" s="67"/>
      <c r="D251" s="155" t="str">
        <f>IF(C251&lt;&gt;"",VLOOKUP('PAM Template'!C251,'Validation Page'!$G$7:$I$97,2,FALSE),"")</f>
        <v/>
      </c>
      <c r="E251" s="155" t="str">
        <f>IF(C251&lt;&gt;"",VLOOKUP('PAM Template'!C251,'Validation Page'!$G$7:$I$97,3,FALSE),"")</f>
        <v/>
      </c>
      <c r="F251" s="67"/>
      <c r="G251" s="155" t="str">
        <f>IF(F251&lt;&gt;"",VLOOKUP('PAM Template'!F251,'Validation Page'!$N$7:$O$31,2,FALSE),"")</f>
        <v/>
      </c>
      <c r="H251" s="67"/>
      <c r="I251" s="156" t="str">
        <f>IF(AND(F251 &lt;&gt; "",H251&lt;&gt;""),VLOOKUP(G251&amp;H251,'Validation Page'!$R$7:$W$157,2,FALSE),"")</f>
        <v/>
      </c>
      <c r="J251" s="155" t="str">
        <f>IF(AND(F251 &lt;&gt; "",H251&lt;&gt;""),VLOOKUP(G251&amp;H251,'Validation Page'!$R$7:$W$157,4,FALSE),"")</f>
        <v/>
      </c>
      <c r="K251" s="155" t="str">
        <f>IF(AND(F251 &lt;&gt; "",H251&lt;&gt;""),VLOOKUP(G251&amp;H251,'Validation Page'!$R$7:$W$157,6,FALSE),"")</f>
        <v/>
      </c>
      <c r="L251" s="186"/>
      <c r="M251" s="187" t="str">
        <f>IF(L251&lt;&gt;"",VLOOKUP(L251,'Validation Page'!$J$7:$L$275,2,FALSE),"")</f>
        <v/>
      </c>
      <c r="N251" s="187" t="str">
        <f>IF(L251&lt;&gt;"",VLOOKUP(L251,'Validation Page'!$J$7:$L$275,3,FALSE),"")</f>
        <v/>
      </c>
      <c r="O251" s="186"/>
      <c r="P251" s="67"/>
      <c r="Q251" s="67"/>
      <c r="R251" s="157"/>
      <c r="S251" s="158"/>
      <c r="T251" s="149" t="str">
        <f t="shared" si="12"/>
        <v/>
      </c>
      <c r="U251" s="158"/>
      <c r="V251" s="159"/>
      <c r="W251" s="149" t="str">
        <f t="shared" si="13"/>
        <v/>
      </c>
      <c r="X251" s="149" t="str">
        <f t="shared" si="14"/>
        <v/>
      </c>
      <c r="Y251" s="67"/>
      <c r="Z251" s="67"/>
      <c r="AA251" s="160"/>
      <c r="AB251" s="160"/>
      <c r="AC251" s="160"/>
      <c r="AD251" s="160"/>
      <c r="AE251" s="160"/>
      <c r="AF251" s="160"/>
      <c r="AG251" s="160"/>
      <c r="AH251" s="160"/>
      <c r="AI251" s="160"/>
      <c r="AJ251" s="160"/>
      <c r="AK251" s="160"/>
      <c r="AL251" s="160"/>
      <c r="AM251" s="161"/>
      <c r="AN251" s="161"/>
      <c r="AO251" s="161"/>
      <c r="AP251" s="162"/>
      <c r="AQ251" s="162"/>
      <c r="AR251" s="238" t="str">
        <f t="shared" si="15"/>
        <v/>
      </c>
      <c r="AS251" s="163"/>
    </row>
    <row r="252" spans="1:45" x14ac:dyDescent="0.25">
      <c r="A252" s="153"/>
      <c r="B252" s="262" t="s">
        <v>1935</v>
      </c>
      <c r="C252" s="67"/>
      <c r="D252" s="155" t="str">
        <f>IF(C252&lt;&gt;"",VLOOKUP('PAM Template'!C252,'Validation Page'!$G$7:$I$97,2,FALSE),"")</f>
        <v/>
      </c>
      <c r="E252" s="155" t="str">
        <f>IF(C252&lt;&gt;"",VLOOKUP('PAM Template'!C252,'Validation Page'!$G$7:$I$97,3,FALSE),"")</f>
        <v/>
      </c>
      <c r="F252" s="67"/>
      <c r="G252" s="155" t="str">
        <f>IF(F252&lt;&gt;"",VLOOKUP('PAM Template'!F252,'Validation Page'!$N$7:$O$31,2,FALSE),"")</f>
        <v/>
      </c>
      <c r="H252" s="67"/>
      <c r="I252" s="156" t="str">
        <f>IF(AND(F252 &lt;&gt; "",H252&lt;&gt;""),VLOOKUP(G252&amp;H252,'Validation Page'!$R$7:$W$157,2,FALSE),"")</f>
        <v/>
      </c>
      <c r="J252" s="155" t="str">
        <f>IF(AND(F252 &lt;&gt; "",H252&lt;&gt;""),VLOOKUP(G252&amp;H252,'Validation Page'!$R$7:$W$157,4,FALSE),"")</f>
        <v/>
      </c>
      <c r="K252" s="155" t="str">
        <f>IF(AND(F252 &lt;&gt; "",H252&lt;&gt;""),VLOOKUP(G252&amp;H252,'Validation Page'!$R$7:$W$157,6,FALSE),"")</f>
        <v/>
      </c>
      <c r="L252" s="186"/>
      <c r="M252" s="187" t="str">
        <f>IF(L252&lt;&gt;"",VLOOKUP(L252,'Validation Page'!$J$7:$L$275,2,FALSE),"")</f>
        <v/>
      </c>
      <c r="N252" s="187" t="str">
        <f>IF(L252&lt;&gt;"",VLOOKUP(L252,'Validation Page'!$J$7:$L$275,3,FALSE),"")</f>
        <v/>
      </c>
      <c r="O252" s="186"/>
      <c r="P252" s="67"/>
      <c r="Q252" s="67"/>
      <c r="R252" s="157"/>
      <c r="S252" s="158"/>
      <c r="T252" s="149" t="str">
        <f t="shared" si="12"/>
        <v/>
      </c>
      <c r="U252" s="158"/>
      <c r="V252" s="159"/>
      <c r="W252" s="149" t="str">
        <f t="shared" si="13"/>
        <v/>
      </c>
      <c r="X252" s="149" t="str">
        <f t="shared" si="14"/>
        <v/>
      </c>
      <c r="Y252" s="67"/>
      <c r="Z252" s="67"/>
      <c r="AA252" s="160"/>
      <c r="AB252" s="160"/>
      <c r="AC252" s="160"/>
      <c r="AD252" s="160"/>
      <c r="AE252" s="160"/>
      <c r="AF252" s="160"/>
      <c r="AG252" s="160"/>
      <c r="AH252" s="160"/>
      <c r="AI252" s="160"/>
      <c r="AJ252" s="160"/>
      <c r="AK252" s="160"/>
      <c r="AL252" s="160"/>
      <c r="AM252" s="161"/>
      <c r="AN252" s="161"/>
      <c r="AO252" s="161"/>
      <c r="AP252" s="162"/>
      <c r="AQ252" s="162"/>
      <c r="AR252" s="238" t="str">
        <f t="shared" si="15"/>
        <v/>
      </c>
      <c r="AS252" s="163"/>
    </row>
    <row r="253" spans="1:45" x14ac:dyDescent="0.25">
      <c r="A253" s="153"/>
      <c r="B253" s="262" t="s">
        <v>1935</v>
      </c>
      <c r="C253" s="67"/>
      <c r="D253" s="155" t="str">
        <f>IF(C253&lt;&gt;"",VLOOKUP('PAM Template'!C253,'Validation Page'!$G$7:$I$97,2,FALSE),"")</f>
        <v/>
      </c>
      <c r="E253" s="155" t="str">
        <f>IF(C253&lt;&gt;"",VLOOKUP('PAM Template'!C253,'Validation Page'!$G$7:$I$97,3,FALSE),"")</f>
        <v/>
      </c>
      <c r="F253" s="67"/>
      <c r="G253" s="155" t="str">
        <f>IF(F253&lt;&gt;"",VLOOKUP('PAM Template'!F253,'Validation Page'!$N$7:$O$31,2,FALSE),"")</f>
        <v/>
      </c>
      <c r="H253" s="67"/>
      <c r="I253" s="156" t="str">
        <f>IF(AND(F253 &lt;&gt; "",H253&lt;&gt;""),VLOOKUP(G253&amp;H253,'Validation Page'!$R$7:$W$157,2,FALSE),"")</f>
        <v/>
      </c>
      <c r="J253" s="155" t="str">
        <f>IF(AND(F253 &lt;&gt; "",H253&lt;&gt;""),VLOOKUP(G253&amp;H253,'Validation Page'!$R$7:$W$157,4,FALSE),"")</f>
        <v/>
      </c>
      <c r="K253" s="155" t="str">
        <f>IF(AND(F253 &lt;&gt; "",H253&lt;&gt;""),VLOOKUP(G253&amp;H253,'Validation Page'!$R$7:$W$157,6,FALSE),"")</f>
        <v/>
      </c>
      <c r="L253" s="186"/>
      <c r="M253" s="187" t="str">
        <f>IF(L253&lt;&gt;"",VLOOKUP(L253,'Validation Page'!$J$7:$L$275,2,FALSE),"")</f>
        <v/>
      </c>
      <c r="N253" s="187" t="str">
        <f>IF(L253&lt;&gt;"",VLOOKUP(L253,'Validation Page'!$J$7:$L$275,3,FALSE),"")</f>
        <v/>
      </c>
      <c r="O253" s="186"/>
      <c r="P253" s="67"/>
      <c r="Q253" s="67"/>
      <c r="R253" s="157"/>
      <c r="S253" s="158"/>
      <c r="T253" s="149" t="str">
        <f t="shared" si="12"/>
        <v/>
      </c>
      <c r="U253" s="158"/>
      <c r="V253" s="159"/>
      <c r="W253" s="149" t="str">
        <f t="shared" si="13"/>
        <v/>
      </c>
      <c r="X253" s="149" t="str">
        <f t="shared" si="14"/>
        <v/>
      </c>
      <c r="Y253" s="67"/>
      <c r="Z253" s="67"/>
      <c r="AA253" s="160"/>
      <c r="AB253" s="160"/>
      <c r="AC253" s="160"/>
      <c r="AD253" s="160"/>
      <c r="AE253" s="160"/>
      <c r="AF253" s="160"/>
      <c r="AG253" s="160"/>
      <c r="AH253" s="160"/>
      <c r="AI253" s="160"/>
      <c r="AJ253" s="160"/>
      <c r="AK253" s="160"/>
      <c r="AL253" s="160"/>
      <c r="AM253" s="161"/>
      <c r="AN253" s="161"/>
      <c r="AO253" s="161"/>
      <c r="AP253" s="162"/>
      <c r="AQ253" s="162"/>
      <c r="AR253" s="238" t="str">
        <f t="shared" si="15"/>
        <v/>
      </c>
      <c r="AS253" s="163"/>
    </row>
    <row r="254" spans="1:45" x14ac:dyDescent="0.25">
      <c r="A254" s="153"/>
      <c r="B254" s="262" t="s">
        <v>1935</v>
      </c>
      <c r="C254" s="67"/>
      <c r="D254" s="155" t="str">
        <f>IF(C254&lt;&gt;"",VLOOKUP('PAM Template'!C254,'Validation Page'!$G$7:$I$97,2,FALSE),"")</f>
        <v/>
      </c>
      <c r="E254" s="155" t="str">
        <f>IF(C254&lt;&gt;"",VLOOKUP('PAM Template'!C254,'Validation Page'!$G$7:$I$97,3,FALSE),"")</f>
        <v/>
      </c>
      <c r="F254" s="67"/>
      <c r="G254" s="155" t="str">
        <f>IF(F254&lt;&gt;"",VLOOKUP('PAM Template'!F254,'Validation Page'!$N$7:$O$31,2,FALSE),"")</f>
        <v/>
      </c>
      <c r="H254" s="67"/>
      <c r="I254" s="156" t="str">
        <f>IF(AND(F254 &lt;&gt; "",H254&lt;&gt;""),VLOOKUP(G254&amp;H254,'Validation Page'!$R$7:$W$157,2,FALSE),"")</f>
        <v/>
      </c>
      <c r="J254" s="155" t="str">
        <f>IF(AND(F254 &lt;&gt; "",H254&lt;&gt;""),VLOOKUP(G254&amp;H254,'Validation Page'!$R$7:$W$157,4,FALSE),"")</f>
        <v/>
      </c>
      <c r="K254" s="155" t="str">
        <f>IF(AND(F254 &lt;&gt; "",H254&lt;&gt;""),VLOOKUP(G254&amp;H254,'Validation Page'!$R$7:$W$157,6,FALSE),"")</f>
        <v/>
      </c>
      <c r="L254" s="186"/>
      <c r="M254" s="187" t="str">
        <f>IF(L254&lt;&gt;"",VLOOKUP(L254,'Validation Page'!$J$7:$L$275,2,FALSE),"")</f>
        <v/>
      </c>
      <c r="N254" s="187" t="str">
        <f>IF(L254&lt;&gt;"",VLOOKUP(L254,'Validation Page'!$J$7:$L$275,3,FALSE),"")</f>
        <v/>
      </c>
      <c r="O254" s="186"/>
      <c r="P254" s="67"/>
      <c r="Q254" s="67"/>
      <c r="R254" s="157"/>
      <c r="S254" s="158"/>
      <c r="T254" s="149" t="str">
        <f t="shared" si="12"/>
        <v/>
      </c>
      <c r="U254" s="158"/>
      <c r="V254" s="159"/>
      <c r="W254" s="149" t="str">
        <f t="shared" si="13"/>
        <v/>
      </c>
      <c r="X254" s="149" t="str">
        <f t="shared" si="14"/>
        <v/>
      </c>
      <c r="Y254" s="67"/>
      <c r="Z254" s="67"/>
      <c r="AA254" s="160"/>
      <c r="AB254" s="160"/>
      <c r="AC254" s="160"/>
      <c r="AD254" s="160"/>
      <c r="AE254" s="160"/>
      <c r="AF254" s="160"/>
      <c r="AG254" s="160"/>
      <c r="AH254" s="160"/>
      <c r="AI254" s="160"/>
      <c r="AJ254" s="160"/>
      <c r="AK254" s="160"/>
      <c r="AL254" s="160"/>
      <c r="AM254" s="161"/>
      <c r="AN254" s="161"/>
      <c r="AO254" s="161"/>
      <c r="AP254" s="162"/>
      <c r="AQ254" s="162"/>
      <c r="AR254" s="238" t="str">
        <f t="shared" si="15"/>
        <v/>
      </c>
      <c r="AS254" s="163"/>
    </row>
    <row r="255" spans="1:45" x14ac:dyDescent="0.25">
      <c r="A255" s="153"/>
      <c r="B255" s="262" t="s">
        <v>1935</v>
      </c>
      <c r="C255" s="67"/>
      <c r="D255" s="155" t="str">
        <f>IF(C255&lt;&gt;"",VLOOKUP('PAM Template'!C255,'Validation Page'!$G$7:$I$97,2,FALSE),"")</f>
        <v/>
      </c>
      <c r="E255" s="155" t="str">
        <f>IF(C255&lt;&gt;"",VLOOKUP('PAM Template'!C255,'Validation Page'!$G$7:$I$97,3,FALSE),"")</f>
        <v/>
      </c>
      <c r="F255" s="67"/>
      <c r="G255" s="155" t="str">
        <f>IF(F255&lt;&gt;"",VLOOKUP('PAM Template'!F255,'Validation Page'!$N$7:$O$31,2,FALSE),"")</f>
        <v/>
      </c>
      <c r="H255" s="67"/>
      <c r="I255" s="156" t="str">
        <f>IF(AND(F255 &lt;&gt; "",H255&lt;&gt;""),VLOOKUP(G255&amp;H255,'Validation Page'!$R$7:$W$157,2,FALSE),"")</f>
        <v/>
      </c>
      <c r="J255" s="155" t="str">
        <f>IF(AND(F255 &lt;&gt; "",H255&lt;&gt;""),VLOOKUP(G255&amp;H255,'Validation Page'!$R$7:$W$157,4,FALSE),"")</f>
        <v/>
      </c>
      <c r="K255" s="155" t="str">
        <f>IF(AND(F255 &lt;&gt; "",H255&lt;&gt;""),VLOOKUP(G255&amp;H255,'Validation Page'!$R$7:$W$157,6,FALSE),"")</f>
        <v/>
      </c>
      <c r="L255" s="186"/>
      <c r="M255" s="187" t="str">
        <f>IF(L255&lt;&gt;"",VLOOKUP(L255,'Validation Page'!$J$7:$L$275,2,FALSE),"")</f>
        <v/>
      </c>
      <c r="N255" s="187" t="str">
        <f>IF(L255&lt;&gt;"",VLOOKUP(L255,'Validation Page'!$J$7:$L$275,3,FALSE),"")</f>
        <v/>
      </c>
      <c r="O255" s="186"/>
      <c r="P255" s="67"/>
      <c r="Q255" s="67"/>
      <c r="R255" s="157"/>
      <c r="S255" s="158"/>
      <c r="T255" s="149" t="str">
        <f t="shared" si="12"/>
        <v/>
      </c>
      <c r="U255" s="158"/>
      <c r="V255" s="159"/>
      <c r="W255" s="149" t="str">
        <f t="shared" si="13"/>
        <v/>
      </c>
      <c r="X255" s="149" t="str">
        <f t="shared" si="14"/>
        <v/>
      </c>
      <c r="Y255" s="67"/>
      <c r="Z255" s="67"/>
      <c r="AA255" s="160"/>
      <c r="AB255" s="160"/>
      <c r="AC255" s="160"/>
      <c r="AD255" s="160"/>
      <c r="AE255" s="160"/>
      <c r="AF255" s="160"/>
      <c r="AG255" s="160"/>
      <c r="AH255" s="160"/>
      <c r="AI255" s="160"/>
      <c r="AJ255" s="160"/>
      <c r="AK255" s="160"/>
      <c r="AL255" s="160"/>
      <c r="AM255" s="161"/>
      <c r="AN255" s="161"/>
      <c r="AO255" s="161"/>
      <c r="AP255" s="162"/>
      <c r="AQ255" s="162"/>
      <c r="AR255" s="238" t="str">
        <f t="shared" si="15"/>
        <v/>
      </c>
      <c r="AS255" s="163"/>
    </row>
    <row r="256" spans="1:45" ht="16.5" thickBot="1" x14ac:dyDescent="0.3">
      <c r="A256" s="153"/>
      <c r="B256" s="262" t="s">
        <v>1935</v>
      </c>
      <c r="C256" s="165"/>
      <c r="D256" s="155" t="str">
        <f>IF(C256&lt;&gt;"",VLOOKUP('PAM Template'!C256,'Validation Page'!$G$7:$I$97,2,FALSE),"")</f>
        <v/>
      </c>
      <c r="E256" s="164" t="str">
        <f>IF(C256&lt;&gt;"",VLOOKUP('PAM Template'!C256,'Validation Page'!$G$7:$I$97,3,FALSE),"")</f>
        <v/>
      </c>
      <c r="F256" s="67"/>
      <c r="G256" s="155" t="str">
        <f>IF(F256&lt;&gt;"",VLOOKUP('PAM Template'!F256,'Validation Page'!$N$7:$O$31,2,FALSE),"")</f>
        <v/>
      </c>
      <c r="H256" s="67"/>
      <c r="I256" s="166" t="str">
        <f>IF(AND(F256 &lt;&gt; "",H256&lt;&gt;""),VLOOKUP(G256&amp;H256,'Validation Page'!$R$7:$W$157,2,FALSE),"")</f>
        <v/>
      </c>
      <c r="J256" s="164" t="str">
        <f>IF(AND(F256 &lt;&gt; "",H256&lt;&gt;""),VLOOKUP(G256&amp;H256,'Validation Page'!$R$7:$W$157,4,FALSE),"")</f>
        <v/>
      </c>
      <c r="K256" s="164" t="str">
        <f>IF(AND(F256 &lt;&gt; "",H256&lt;&gt;""),VLOOKUP(G256&amp;H256,'Validation Page'!$R$7:$W$157,6,FALSE),"")</f>
        <v/>
      </c>
      <c r="L256" s="186"/>
      <c r="M256" s="187" t="str">
        <f>IF(L256&lt;&gt;"",VLOOKUP(L256,'Validation Page'!$J$7:$L$275,2,FALSE),"")</f>
        <v/>
      </c>
      <c r="N256" s="187" t="str">
        <f>IF(L256&lt;&gt;"",VLOOKUP(L256,'Validation Page'!$J$7:$L$275,3,FALSE),"")</f>
        <v/>
      </c>
      <c r="O256" s="186"/>
      <c r="P256" s="67"/>
      <c r="Q256" s="67"/>
      <c r="R256" s="157"/>
      <c r="S256" s="158"/>
      <c r="T256" s="149" t="str">
        <f t="shared" si="12"/>
        <v/>
      </c>
      <c r="U256" s="158"/>
      <c r="V256" s="159"/>
      <c r="W256" s="149" t="str">
        <f t="shared" si="13"/>
        <v/>
      </c>
      <c r="X256" s="149" t="str">
        <f t="shared" si="14"/>
        <v/>
      </c>
      <c r="Y256" s="67"/>
      <c r="Z256" s="67"/>
      <c r="AA256" s="160"/>
      <c r="AB256" s="160"/>
      <c r="AC256" s="160"/>
      <c r="AD256" s="160"/>
      <c r="AE256" s="160"/>
      <c r="AF256" s="160"/>
      <c r="AG256" s="160"/>
      <c r="AH256" s="160"/>
      <c r="AI256" s="160"/>
      <c r="AJ256" s="160"/>
      <c r="AK256" s="160"/>
      <c r="AL256" s="160"/>
      <c r="AM256" s="161"/>
      <c r="AN256" s="161"/>
      <c r="AO256" s="161"/>
      <c r="AP256" s="162"/>
      <c r="AQ256" s="162"/>
      <c r="AR256" s="238" t="str">
        <f t="shared" si="15"/>
        <v/>
      </c>
      <c r="AS256" s="163"/>
    </row>
    <row r="257" spans="1:45" s="13" customFormat="1" ht="26.25" customHeight="1" thickBot="1" x14ac:dyDescent="0.3">
      <c r="A257" s="167" t="s">
        <v>776</v>
      </c>
      <c r="B257" s="167"/>
      <c r="C257" s="168"/>
      <c r="D257" s="169"/>
      <c r="E257" s="169"/>
      <c r="F257" s="168"/>
      <c r="G257" s="169"/>
      <c r="H257" s="170" t="s">
        <v>167</v>
      </c>
      <c r="I257" s="169"/>
      <c r="J257" s="169"/>
      <c r="K257" s="169"/>
      <c r="L257" s="215"/>
      <c r="M257" s="214"/>
      <c r="N257" s="215"/>
      <c r="O257" s="215"/>
      <c r="P257" s="168"/>
      <c r="Q257" s="168"/>
      <c r="R257" s="171">
        <f>SUM(R7:R256)</f>
        <v>0</v>
      </c>
      <c r="S257" s="171"/>
      <c r="T257" s="172">
        <f>SUM(T7:T256)</f>
        <v>0</v>
      </c>
      <c r="U257" s="172">
        <f>SUM(U7:U256)</f>
        <v>0</v>
      </c>
      <c r="V257" s="171"/>
      <c r="W257" s="172">
        <f>SUM(W7:W256)</f>
        <v>0</v>
      </c>
      <c r="X257" s="172">
        <f>SUM(X7:X256)</f>
        <v>0</v>
      </c>
      <c r="Y257" s="168"/>
      <c r="Z257" s="168"/>
      <c r="AA257" s="173"/>
      <c r="AB257" s="173"/>
      <c r="AC257" s="173"/>
      <c r="AD257" s="173"/>
      <c r="AE257" s="173"/>
      <c r="AF257" s="173"/>
      <c r="AG257" s="173"/>
      <c r="AH257" s="173"/>
      <c r="AI257" s="173"/>
      <c r="AJ257" s="173"/>
      <c r="AK257" s="173"/>
      <c r="AL257" s="173"/>
      <c r="AM257" s="169"/>
      <c r="AN257" s="169"/>
      <c r="AO257" s="169"/>
      <c r="AP257" s="174">
        <f>SUM(AP7:AP256)</f>
        <v>0</v>
      </c>
      <c r="AQ257" s="174">
        <f>SUM(AQ7:AQ256)</f>
        <v>0</v>
      </c>
      <c r="AR257" s="174">
        <f>SUM(AR7:AR256)</f>
        <v>0</v>
      </c>
      <c r="AS257" s="168"/>
    </row>
  </sheetData>
  <sheetProtection formatCells="0" formatColumns="0" formatRows="0" insertRows="0" selectLockedCells="1" autoFilter="0"/>
  <mergeCells count="7">
    <mergeCell ref="A4:O5"/>
    <mergeCell ref="AP4:AR5"/>
    <mergeCell ref="Z4:AO4"/>
    <mergeCell ref="P4:Y5"/>
    <mergeCell ref="Z5:Z6"/>
    <mergeCell ref="AA5:AF5"/>
    <mergeCell ref="AG5:AL5"/>
  </mergeCells>
  <dataValidations count="7">
    <dataValidation type="list" allowBlank="1" showInputMessage="1" showErrorMessage="1" sqref="Q257 Y257:Z257" xr:uid="{00000000-0002-0000-0400-000000000000}">
      <formula1>#REF!</formula1>
    </dataValidation>
    <dataValidation type="list" showInputMessage="1" showErrorMessage="1" prompt="Please choose one of the following only" sqref="P257" xr:uid="{00000000-0002-0000-0400-000001000000}">
      <formula1>#REF!</formula1>
    </dataValidation>
    <dataValidation errorStyle="warning" allowBlank="1" showInputMessage="1" showErrorMessage="1" sqref="N72:N86 N155:N161 N163:N177 N7 N65:N70 N9:N16" xr:uid="{00000000-0002-0000-0400-000002000000}"/>
    <dataValidation type="list" allowBlank="1" showInputMessage="1" showErrorMessage="1" sqref="H7:H256" xr:uid="{00000000-0002-0000-0400-000003000000}">
      <formula1>INDIRECT(G7)</formula1>
    </dataValidation>
    <dataValidation type="list" errorStyle="warning" allowBlank="1" showInputMessage="1" showErrorMessage="1" sqref="C7:C256" xr:uid="{00000000-0002-0000-0400-000004000000}">
      <formula1>INDIRECT(SUBSTITUTE(A7," ",""))</formula1>
    </dataValidation>
    <dataValidation type="list" errorStyle="warning" allowBlank="1" showInputMessage="1" showErrorMessage="1" sqref="L7:L256" xr:uid="{00000000-0002-0000-0400-000005000000}">
      <formula1>Units2</formula1>
    </dataValidation>
    <dataValidation type="list" errorStyle="warning" allowBlank="1" showInputMessage="1" showErrorMessage="1" sqref="O7:O256" xr:uid="{00000000-0002-0000-0400-000006000000}">
      <formula1>Wards2</formula1>
    </dataValidation>
  </dataValidations>
  <pageMargins left="0.70866141732283472" right="0.70866141732283472" top="0.74803149606299213" bottom="0.74803149606299213" header="0.31496062992125984" footer="0.31496062992125984"/>
  <pageSetup paperSize="8" scale="40" fitToHeight="5" orientation="landscape" r:id="rId1"/>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400-000007000000}">
          <x14:formula1>
            <xm:f>'Validation Page'!$F$7:$F$16</xm:f>
          </x14:formula1>
          <xm:sqref>A7:A256</xm:sqref>
        </x14:dataValidation>
        <x14:dataValidation type="list" allowBlank="1" showInputMessage="1" showErrorMessage="1" xr:uid="{00000000-0002-0000-0400-000008000000}">
          <x14:formula1>
            <xm:f>'Validation Page'!$C$7:$C$8</xm:f>
          </x14:formula1>
          <xm:sqref>Y7:Z256</xm:sqref>
        </x14:dataValidation>
        <x14:dataValidation type="list" showInputMessage="1" showErrorMessage="1" xr:uid="{00000000-0002-0000-0400-000009000000}">
          <x14:formula1>
            <xm:f>'Validation Page'!$D$7:$D$9</xm:f>
          </x14:formula1>
          <xm:sqref>P7:P256</xm:sqref>
        </x14:dataValidation>
        <x14:dataValidation type="list" allowBlank="1" showInputMessage="1" showErrorMessage="1" xr:uid="{00000000-0002-0000-0400-00000A000000}">
          <x14:formula1>
            <xm:f>'Validation Page'!$E$7:$E$11</xm:f>
          </x14:formula1>
          <xm:sqref>Q7:Q256</xm:sqref>
        </x14:dataValidation>
        <x14:dataValidation type="list" allowBlank="1" showInputMessage="1" showErrorMessage="1" xr:uid="{00000000-0002-0000-0400-00000B000000}">
          <x14:formula1>
            <xm:f>'Validation Page'!$B$7:$B$7</xm:f>
          </x14:formula1>
          <xm:sqref>B7:B256</xm:sqref>
        </x14:dataValidation>
        <x14:dataValidation type="list" allowBlank="1" showInputMessage="1" showErrorMessage="1" xr:uid="{00000000-0002-0000-0400-00000C000000}">
          <x14:formula1>
            <xm:f>'Validation Page'!$N$7:$N$31</xm:f>
          </x14:formula1>
          <xm:sqref>F7:F256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S256"/>
  <sheetViews>
    <sheetView zoomScaleNormal="100" workbookViewId="0"/>
  </sheetViews>
  <sheetFormatPr defaultColWidth="9.140625" defaultRowHeight="15.75" x14ac:dyDescent="0.25"/>
  <cols>
    <col min="1" max="1" width="62.7109375" style="58" customWidth="1"/>
    <col min="2" max="2" width="10" style="63" customWidth="1"/>
    <col min="3" max="3" width="13.5703125" style="63" customWidth="1"/>
    <col min="4" max="4" width="54" style="23" bestFit="1" customWidth="1"/>
    <col min="5" max="5" width="11.28515625" style="63" customWidth="1"/>
    <col min="6" max="6" width="25.7109375" style="58" customWidth="1"/>
    <col min="7" max="7" width="66.42578125" style="23" customWidth="1"/>
    <col min="8" max="8" width="16.7109375" style="23" customWidth="1"/>
    <col min="9" max="9" width="9.5703125" style="63" customWidth="1"/>
    <col min="10" max="10" width="20.140625" style="23" bestFit="1" customWidth="1"/>
    <col min="11" max="11" width="63.85546875" style="5" customWidth="1"/>
    <col min="12" max="12" width="13" style="63" customWidth="1"/>
    <col min="13" max="13" width="78.5703125" style="58" customWidth="1"/>
    <col min="14" max="14" width="78.5703125" style="63" customWidth="1"/>
    <col min="15" max="16" width="20.7109375" style="63" customWidth="1"/>
    <col min="17" max="17" width="14.7109375" style="63" customWidth="1"/>
    <col min="18" max="18" width="17.28515625" style="45" customWidth="1"/>
    <col min="19" max="19" width="40.7109375" style="5" customWidth="1"/>
    <col min="20" max="16384" width="9.140625" style="5"/>
  </cols>
  <sheetData>
    <row r="1" spans="1:19" ht="26.25" x14ac:dyDescent="0.4">
      <c r="A1" s="126" t="s">
        <v>752</v>
      </c>
      <c r="B1" s="92"/>
      <c r="C1" s="92"/>
      <c r="D1" s="18"/>
      <c r="E1" s="92"/>
      <c r="F1" s="18"/>
      <c r="G1" s="18"/>
      <c r="H1" s="18"/>
      <c r="J1" s="18"/>
      <c r="R1" s="51"/>
    </row>
    <row r="2" spans="1:19" ht="27" thickBot="1" x14ac:dyDescent="0.45">
      <c r="R2" s="60"/>
    </row>
    <row r="3" spans="1:19" s="3" customFormat="1" ht="51" customHeight="1" thickBot="1" x14ac:dyDescent="0.3">
      <c r="A3" s="70" t="s">
        <v>194</v>
      </c>
      <c r="B3" s="70" t="s">
        <v>195</v>
      </c>
      <c r="C3" s="70" t="s">
        <v>152</v>
      </c>
      <c r="D3" s="70" t="s">
        <v>196</v>
      </c>
      <c r="E3" s="70" t="s">
        <v>197</v>
      </c>
      <c r="F3" s="70" t="s">
        <v>1006</v>
      </c>
      <c r="G3" s="52" t="s">
        <v>198</v>
      </c>
      <c r="H3" s="52" t="s">
        <v>199</v>
      </c>
      <c r="I3" s="52" t="s">
        <v>169</v>
      </c>
      <c r="J3" s="52" t="s">
        <v>200</v>
      </c>
      <c r="K3" s="52" t="s">
        <v>1943</v>
      </c>
      <c r="L3" s="52" t="s">
        <v>1942</v>
      </c>
      <c r="M3" s="52" t="s">
        <v>1933</v>
      </c>
      <c r="N3" s="52" t="s">
        <v>1931</v>
      </c>
      <c r="O3" s="52" t="s">
        <v>105</v>
      </c>
      <c r="P3" s="52" t="s">
        <v>1944</v>
      </c>
      <c r="Q3" s="52" t="s">
        <v>1945</v>
      </c>
      <c r="R3" s="72" t="s">
        <v>109</v>
      </c>
      <c r="S3" s="71" t="s">
        <v>107</v>
      </c>
    </row>
    <row r="4" spans="1:19" ht="15.75" customHeight="1" x14ac:dyDescent="0.25">
      <c r="A4" s="175"/>
      <c r="B4" s="176" t="str">
        <f>IF(A4&lt;&gt;"",VLOOKUP(Beds!A4,'Validation Page'!$G$7:$I$97,2,FALSE),"")</f>
        <v/>
      </c>
      <c r="C4" s="176" t="str">
        <f>IF(A4&lt;&gt;"",VLOOKUP(Beds!A4,'Validation Page'!$G$7:$I$97,3,FALSE),"")</f>
        <v/>
      </c>
      <c r="D4" s="177"/>
      <c r="E4" s="178" t="str">
        <f>IF(D4&lt;&gt;"",VLOOKUP(Beds!D4,'Validation Page'!$J$7:$L$275,2,FALSE),"")</f>
        <v/>
      </c>
      <c r="F4" s="179" t="str">
        <f>IF(D4&lt;&gt;"",VLOOKUP(Beds!D4,'Validation Page'!$J$7:$L$275,3,FALSE),"")</f>
        <v/>
      </c>
      <c r="G4" s="177"/>
      <c r="H4" s="180"/>
      <c r="I4" s="181"/>
      <c r="J4" s="177"/>
      <c r="K4" s="177"/>
      <c r="L4" s="226" t="str">
        <f>IF(K4&lt;&gt;"",VLOOKUP(Beds!K4,'Validation Page'!$N$7:$O$31,2,FALSE),"")</f>
        <v/>
      </c>
      <c r="M4" s="177"/>
      <c r="N4" s="182" t="str">
        <f>IF(AND(K4&lt;&gt; "",M4&lt;&gt;""),VLOOKUP(L4&amp;M4,'Validation Page'!$R$7:$W$157,2,FALSE),"")</f>
        <v/>
      </c>
      <c r="O4" s="178" t="str">
        <f>IF(AND(K4&lt;&gt; "",M4&lt;&gt;""),VLOOKUP(L4&amp;M4,'Validation Page'!$R$7:$W$157,4,FALSE),"")</f>
        <v/>
      </c>
      <c r="P4" s="178" t="str">
        <f>IF(AND(K4&lt;&gt; "",M4&lt;&gt;""),VLOOKUP(L4&amp;M4,'Validation Page'!$R$7:$W$157,5,FALSE),"")</f>
        <v/>
      </c>
      <c r="Q4" s="178" t="str">
        <f>IF(AND(K4&lt;&gt; "",M4&lt;&gt;""),VLOOKUP(L4&amp;M4,'Validation Page'!$R$7:$W$157,6,FALSE),"")</f>
        <v/>
      </c>
      <c r="R4" s="223"/>
      <c r="S4" s="183"/>
    </row>
    <row r="5" spans="1:19" s="58" customFormat="1" ht="15.75" customHeight="1" x14ac:dyDescent="0.25">
      <c r="A5" s="184"/>
      <c r="B5" s="185" t="str">
        <f>IF(A5&lt;&gt;"",VLOOKUP(Beds!A5,'Validation Page'!$G$7:$I$97,2,FALSE),"")</f>
        <v/>
      </c>
      <c r="C5" s="185" t="str">
        <f>IF(A5&lt;&gt;"",VLOOKUP(Beds!A5,'Validation Page'!$G$7:$I$97,3,FALSE),"")</f>
        <v/>
      </c>
      <c r="D5" s="186"/>
      <c r="E5" s="187" t="str">
        <f>IF(D5&lt;&gt;"",VLOOKUP(Beds!D5,'Validation Page'!$J$7:$L$275,2,FALSE),"")</f>
        <v/>
      </c>
      <c r="F5" s="188" t="str">
        <f>IF(D5&lt;&gt;"",VLOOKUP(Beds!D5,'Validation Page'!$J$7:$L$275,3,FALSE),"")</f>
        <v/>
      </c>
      <c r="G5" s="186"/>
      <c r="H5" s="186"/>
      <c r="I5" s="189"/>
      <c r="J5" s="186"/>
      <c r="K5" s="186"/>
      <c r="L5" s="187" t="str">
        <f>IF(K5&lt;&gt;"",VLOOKUP(Beds!K5,'Validation Page'!$N$7:$O$31,2,FALSE),"")</f>
        <v/>
      </c>
      <c r="M5" s="186"/>
      <c r="N5" s="190" t="str">
        <f>IF(AND(K5&lt;&gt; "",M5&lt;&gt;""),VLOOKUP(L5&amp;M5,'Validation Page'!$R$7:$W$157,2,FALSE),"")</f>
        <v/>
      </c>
      <c r="O5" s="187" t="str">
        <f>IF(AND(K5&lt;&gt; "",M5&lt;&gt;""),VLOOKUP(L5&amp;M5,'Validation Page'!$R$7:$W$157,4,FALSE),"")</f>
        <v/>
      </c>
      <c r="P5" s="187" t="str">
        <f>IF(AND(K5&lt;&gt; "",M5&lt;&gt;""),VLOOKUP(L5&amp;M5,'Validation Page'!$R$7:$W$157,5,FALSE),"")</f>
        <v/>
      </c>
      <c r="Q5" s="187" t="str">
        <f>IF(AND(K5&lt;&gt; "",M5&lt;&gt;""),VLOOKUP(L5&amp;M5,'Validation Page'!$R$7:$W$157,6,FALSE),"")</f>
        <v/>
      </c>
      <c r="R5" s="224"/>
      <c r="S5" s="191"/>
    </row>
    <row r="6" spans="1:19" s="58" customFormat="1" ht="15.75" customHeight="1" x14ac:dyDescent="0.25">
      <c r="A6" s="184"/>
      <c r="B6" s="185" t="str">
        <f>IF(A6&lt;&gt;"",VLOOKUP(Beds!A6,'Validation Page'!$G$7:$I$97,2,FALSE),"")</f>
        <v/>
      </c>
      <c r="C6" s="185" t="str">
        <f>IF(A6&lt;&gt;"",VLOOKUP(Beds!A6,'Validation Page'!$G$7:$I$97,3,FALSE),"")</f>
        <v/>
      </c>
      <c r="D6" s="186"/>
      <c r="E6" s="187" t="str">
        <f>IF(D6&lt;&gt;"",VLOOKUP(Beds!D6,'Validation Page'!$J$7:$L$275,2,FALSE),"")</f>
        <v/>
      </c>
      <c r="F6" s="188" t="str">
        <f>IF(D6&lt;&gt;"",VLOOKUP(Beds!D6,'Validation Page'!$J$7:$L$275,3,FALSE),"")</f>
        <v/>
      </c>
      <c r="G6" s="186"/>
      <c r="H6" s="186"/>
      <c r="I6" s="192"/>
      <c r="J6" s="186"/>
      <c r="K6" s="186"/>
      <c r="L6" s="187" t="str">
        <f>IF(K6&lt;&gt;"",VLOOKUP(Beds!K6,'Validation Page'!$N$7:$O$31,2,FALSE),"")</f>
        <v/>
      </c>
      <c r="M6" s="186"/>
      <c r="N6" s="190" t="str">
        <f>IF(AND(K6&lt;&gt; "",M6&lt;&gt;""),VLOOKUP(L6&amp;M6,'Validation Page'!$R$7:$W$157,2,FALSE),"")</f>
        <v/>
      </c>
      <c r="O6" s="187" t="str">
        <f>IF(AND(K6&lt;&gt; "",M6&lt;&gt;""),VLOOKUP(L6&amp;M6,'Validation Page'!$R$7:$W$157,4,FALSE),"")</f>
        <v/>
      </c>
      <c r="P6" s="187" t="str">
        <f>IF(AND(K6&lt;&gt; "",M6&lt;&gt;""),VLOOKUP(L6&amp;M6,'Validation Page'!$R$7:$W$157,5,FALSE),"")</f>
        <v/>
      </c>
      <c r="Q6" s="187" t="str">
        <f>IF(AND(K6&lt;&gt; "",M6&lt;&gt;""),VLOOKUP(L6&amp;M6,'Validation Page'!$R$7:$W$157,6,FALSE),"")</f>
        <v/>
      </c>
      <c r="R6" s="224"/>
      <c r="S6" s="191"/>
    </row>
    <row r="7" spans="1:19" s="58" customFormat="1" ht="15.75" customHeight="1" x14ac:dyDescent="0.25">
      <c r="A7" s="184"/>
      <c r="B7" s="185" t="str">
        <f>IF(A7&lt;&gt;"",VLOOKUP(Beds!A7,'Validation Page'!$G$7:$I$97,2,FALSE),"")</f>
        <v/>
      </c>
      <c r="C7" s="185" t="str">
        <f>IF(A7&lt;&gt;"",VLOOKUP(Beds!A7,'Validation Page'!$G$7:$I$97,3,FALSE),"")</f>
        <v/>
      </c>
      <c r="D7" s="186"/>
      <c r="E7" s="187" t="str">
        <f>IF(D7&lt;&gt;"",VLOOKUP(Beds!D7,'Validation Page'!$J$7:$L$275,2,FALSE),"")</f>
        <v/>
      </c>
      <c r="F7" s="188" t="str">
        <f>IF(D7&lt;&gt;"",VLOOKUP(Beds!D7,'Validation Page'!$J$7:$L$275,3,FALSE),"")</f>
        <v/>
      </c>
      <c r="G7" s="186"/>
      <c r="H7" s="186"/>
      <c r="I7" s="192"/>
      <c r="J7" s="186"/>
      <c r="K7" s="186"/>
      <c r="L7" s="187" t="str">
        <f>IF(K7&lt;&gt;"",VLOOKUP(Beds!K7,'Validation Page'!$N$7:$O$31,2,FALSE),"")</f>
        <v/>
      </c>
      <c r="M7" s="186"/>
      <c r="N7" s="190" t="str">
        <f>IF(AND(K7&lt;&gt; "",M7&lt;&gt;""),VLOOKUP(L7&amp;M7,'Validation Page'!$R$7:$W$157,2,FALSE),"")</f>
        <v/>
      </c>
      <c r="O7" s="187" t="str">
        <f>IF(AND(K7&lt;&gt; "",M7&lt;&gt;""),VLOOKUP(L7&amp;M7,'Validation Page'!$R$7:$W$157,4,FALSE),"")</f>
        <v/>
      </c>
      <c r="P7" s="187" t="str">
        <f>IF(AND(K7&lt;&gt; "",M7&lt;&gt;""),VLOOKUP(L7&amp;M7,'Validation Page'!$R$7:$W$157,5,FALSE),"")</f>
        <v/>
      </c>
      <c r="Q7" s="187" t="str">
        <f>IF(AND(K7&lt;&gt; "",M7&lt;&gt;""),VLOOKUP(L7&amp;M7,'Validation Page'!$R$7:$W$157,6,FALSE),"")</f>
        <v/>
      </c>
      <c r="R7" s="224"/>
      <c r="S7" s="191"/>
    </row>
    <row r="8" spans="1:19" s="58" customFormat="1" ht="15.75" customHeight="1" x14ac:dyDescent="0.25">
      <c r="A8" s="184"/>
      <c r="B8" s="185" t="str">
        <f>IF(A8&lt;&gt;"",VLOOKUP(Beds!A8,'Validation Page'!$G$7:$I$97,2,FALSE),"")</f>
        <v/>
      </c>
      <c r="C8" s="185" t="str">
        <f>IF(A8&lt;&gt;"",VLOOKUP(Beds!A8,'Validation Page'!$G$7:$I$97,3,FALSE),"")</f>
        <v/>
      </c>
      <c r="D8" s="186"/>
      <c r="E8" s="187" t="str">
        <f>IF(D8&lt;&gt;"",VLOOKUP(Beds!D8,'Validation Page'!$J$7:$L$275,2,FALSE),"")</f>
        <v/>
      </c>
      <c r="F8" s="188" t="str">
        <f>IF(D8&lt;&gt;"",VLOOKUP(Beds!D8,'Validation Page'!$J$7:$L$275,3,FALSE),"")</f>
        <v/>
      </c>
      <c r="G8" s="186"/>
      <c r="H8" s="186"/>
      <c r="I8" s="192"/>
      <c r="J8" s="186"/>
      <c r="K8" s="186"/>
      <c r="L8" s="187" t="str">
        <f>IF(K8&lt;&gt;"",VLOOKUP(Beds!K8,'Validation Page'!$N$7:$O$31,2,FALSE),"")</f>
        <v/>
      </c>
      <c r="M8" s="186"/>
      <c r="N8" s="190" t="str">
        <f>IF(AND(K8&lt;&gt; "",M8&lt;&gt;""),VLOOKUP(L8&amp;M8,'Validation Page'!$R$7:$W$157,2,FALSE),"")</f>
        <v/>
      </c>
      <c r="O8" s="187" t="str">
        <f>IF(AND(K8&lt;&gt; "",M8&lt;&gt;""),VLOOKUP(L8&amp;M8,'Validation Page'!$R$7:$W$157,4,FALSE),"")</f>
        <v/>
      </c>
      <c r="P8" s="187" t="str">
        <f>IF(AND(K8&lt;&gt; "",M8&lt;&gt;""),VLOOKUP(L8&amp;M8,'Validation Page'!$R$7:$W$157,5,FALSE),"")</f>
        <v/>
      </c>
      <c r="Q8" s="187" t="str">
        <f>IF(AND(K8&lt;&gt; "",M8&lt;&gt;""),VLOOKUP(L8&amp;M8,'Validation Page'!$R$7:$W$157,6,FALSE),"")</f>
        <v/>
      </c>
      <c r="R8" s="224"/>
      <c r="S8" s="191"/>
    </row>
    <row r="9" spans="1:19" s="58" customFormat="1" ht="15.75" customHeight="1" x14ac:dyDescent="0.25">
      <c r="A9" s="184"/>
      <c r="B9" s="185" t="str">
        <f>IF(A9&lt;&gt;"",VLOOKUP(Beds!A9,'Validation Page'!$G$7:$I$97,2,FALSE),"")</f>
        <v/>
      </c>
      <c r="C9" s="185" t="str">
        <f>IF(A9&lt;&gt;"",VLOOKUP(Beds!A9,'Validation Page'!$G$7:$I$97,3,FALSE),"")</f>
        <v/>
      </c>
      <c r="D9" s="186"/>
      <c r="E9" s="187" t="str">
        <f>IF(D9&lt;&gt;"",VLOOKUP(Beds!D9,'Validation Page'!$J$7:$L$275,2,FALSE),"")</f>
        <v/>
      </c>
      <c r="F9" s="188" t="str">
        <f>IF(D9&lt;&gt;"",VLOOKUP(Beds!D9,'Validation Page'!$J$7:$L$275,3,FALSE),"")</f>
        <v/>
      </c>
      <c r="G9" s="186"/>
      <c r="H9" s="193"/>
      <c r="I9" s="194"/>
      <c r="J9" s="186"/>
      <c r="K9" s="186"/>
      <c r="L9" s="187" t="str">
        <f>IF(K9&lt;&gt;"",VLOOKUP(Beds!K9,'Validation Page'!$N$7:$O$31,2,FALSE),"")</f>
        <v/>
      </c>
      <c r="M9" s="186"/>
      <c r="N9" s="190" t="str">
        <f>IF(AND(K9&lt;&gt; "",M9&lt;&gt;""),VLOOKUP(L9&amp;M9,'Validation Page'!$R$7:$W$157,2,FALSE),"")</f>
        <v/>
      </c>
      <c r="O9" s="187" t="str">
        <f>IF(AND(K9&lt;&gt; "",M9&lt;&gt;""),VLOOKUP(L9&amp;M9,'Validation Page'!$R$7:$W$157,4,FALSE),"")</f>
        <v/>
      </c>
      <c r="P9" s="187" t="str">
        <f>IF(AND(K9&lt;&gt; "",M9&lt;&gt;""),VLOOKUP(L9&amp;M9,'Validation Page'!$R$7:$W$157,5,FALSE),"")</f>
        <v/>
      </c>
      <c r="Q9" s="187" t="str">
        <f>IF(AND(K9&lt;&gt; "",M9&lt;&gt;""),VLOOKUP(L9&amp;M9,'Validation Page'!$R$7:$W$157,6,FALSE),"")</f>
        <v/>
      </c>
      <c r="R9" s="224"/>
      <c r="S9" s="191"/>
    </row>
    <row r="10" spans="1:19" s="58" customFormat="1" ht="15.75" customHeight="1" x14ac:dyDescent="0.25">
      <c r="A10" s="184"/>
      <c r="B10" s="185" t="str">
        <f>IF(A10&lt;&gt;"",VLOOKUP(Beds!A10,'Validation Page'!$G$7:$I$97,2,FALSE),"")</f>
        <v/>
      </c>
      <c r="C10" s="185" t="str">
        <f>IF(A10&lt;&gt;"",VLOOKUP(Beds!A10,'Validation Page'!$G$7:$I$97,3,FALSE),"")</f>
        <v/>
      </c>
      <c r="D10" s="186"/>
      <c r="E10" s="187" t="str">
        <f>IF(D10&lt;&gt;"",VLOOKUP(Beds!D10,'Validation Page'!$J$7:$L$275,2,FALSE),"")</f>
        <v/>
      </c>
      <c r="F10" s="188" t="str">
        <f>IF(D10&lt;&gt;"",VLOOKUP(Beds!D10,'Validation Page'!$J$7:$L$275,3,FALSE),"")</f>
        <v/>
      </c>
      <c r="G10" s="186"/>
      <c r="H10" s="193"/>
      <c r="I10" s="194"/>
      <c r="J10" s="186"/>
      <c r="K10" s="186"/>
      <c r="L10" s="187" t="str">
        <f>IF(K10&lt;&gt;"",VLOOKUP(Beds!K10,'Validation Page'!$N$7:$O$31,2,FALSE),"")</f>
        <v/>
      </c>
      <c r="M10" s="186"/>
      <c r="N10" s="190" t="str">
        <f>IF(AND(K10&lt;&gt; "",M10&lt;&gt;""),VLOOKUP(L10&amp;M10,'Validation Page'!$R$7:$W$157,2,FALSE),"")</f>
        <v/>
      </c>
      <c r="O10" s="187" t="str">
        <f>IF(AND(K10&lt;&gt; "",M10&lt;&gt;""),VLOOKUP(L10&amp;M10,'Validation Page'!$R$7:$W$157,4,FALSE),"")</f>
        <v/>
      </c>
      <c r="P10" s="187" t="str">
        <f>IF(AND(K10&lt;&gt; "",M10&lt;&gt;""),VLOOKUP(L10&amp;M10,'Validation Page'!$R$7:$W$157,5,FALSE),"")</f>
        <v/>
      </c>
      <c r="Q10" s="187" t="str">
        <f>IF(AND(K10&lt;&gt; "",M10&lt;&gt;""),VLOOKUP(L10&amp;M10,'Validation Page'!$R$7:$W$157,6,FALSE),"")</f>
        <v/>
      </c>
      <c r="R10" s="224"/>
      <c r="S10" s="195"/>
    </row>
    <row r="11" spans="1:19" s="58" customFormat="1" ht="15.75" customHeight="1" x14ac:dyDescent="0.25">
      <c r="A11" s="184"/>
      <c r="B11" s="185" t="str">
        <f>IF(A11&lt;&gt;"",VLOOKUP(Beds!A11,'Validation Page'!$G$7:$I$97,2,FALSE),"")</f>
        <v/>
      </c>
      <c r="C11" s="185" t="str">
        <f>IF(A11&lt;&gt;"",VLOOKUP(Beds!A11,'Validation Page'!$G$7:$I$97,3,FALSE),"")</f>
        <v/>
      </c>
      <c r="D11" s="186"/>
      <c r="E11" s="187" t="str">
        <f>IF(D11&lt;&gt;"",VLOOKUP(Beds!D11,'Validation Page'!$J$7:$L$275,2,FALSE),"")</f>
        <v/>
      </c>
      <c r="F11" s="196" t="str">
        <f>IF(D11&lt;&gt;"",VLOOKUP(Beds!D11,'Validation Page'!$J$7:$L$275,3,FALSE),"")</f>
        <v/>
      </c>
      <c r="G11" s="186"/>
      <c r="H11" s="193"/>
      <c r="I11" s="194"/>
      <c r="J11" s="186"/>
      <c r="K11" s="186"/>
      <c r="L11" s="187" t="str">
        <f>IF(K11&lt;&gt;"",VLOOKUP(Beds!K11,'Validation Page'!$N$7:$O$31,2,FALSE),"")</f>
        <v/>
      </c>
      <c r="M11" s="186"/>
      <c r="N11" s="190" t="str">
        <f>IF(AND(K11&lt;&gt; "",M11&lt;&gt;""),VLOOKUP(L11&amp;M11,'Validation Page'!$R$7:$W$157,2,FALSE),"")</f>
        <v/>
      </c>
      <c r="O11" s="187" t="str">
        <f>IF(AND(K11&lt;&gt; "",M11&lt;&gt;""),VLOOKUP(L11&amp;M11,'Validation Page'!$R$7:$W$157,4,FALSE),"")</f>
        <v/>
      </c>
      <c r="P11" s="187" t="str">
        <f>IF(AND(K11&lt;&gt; "",M11&lt;&gt;""),VLOOKUP(L11&amp;M11,'Validation Page'!$R$7:$W$157,5,FALSE),"")</f>
        <v/>
      </c>
      <c r="Q11" s="187" t="str">
        <f>IF(AND(K11&lt;&gt; "",M11&lt;&gt;""),VLOOKUP(L11&amp;M11,'Validation Page'!$R$7:$W$157,6,FALSE),"")</f>
        <v/>
      </c>
      <c r="R11" s="224"/>
      <c r="S11" s="195"/>
    </row>
    <row r="12" spans="1:19" s="58" customFormat="1" ht="15.75" customHeight="1" x14ac:dyDescent="0.25">
      <c r="A12" s="184"/>
      <c r="B12" s="185" t="str">
        <f>IF(A12&lt;&gt;"",VLOOKUP(Beds!A12,'Validation Page'!$G$7:$I$97,2,FALSE),"")</f>
        <v/>
      </c>
      <c r="C12" s="185" t="str">
        <f>IF(A12&lt;&gt;"",VLOOKUP(Beds!A12,'Validation Page'!$G$7:$I$97,3,FALSE),"")</f>
        <v/>
      </c>
      <c r="D12" s="186"/>
      <c r="E12" s="187" t="str">
        <f>IF(D12&lt;&gt;"",VLOOKUP(Beds!D12,'Validation Page'!$J$7:$L$275,2,FALSE),"")</f>
        <v/>
      </c>
      <c r="F12" s="187" t="str">
        <f>IF(D12&lt;&gt;"",VLOOKUP(Beds!D12,'Validation Page'!$J$7:$L$275,3,FALSE),"")</f>
        <v/>
      </c>
      <c r="G12" s="186"/>
      <c r="H12" s="193"/>
      <c r="I12" s="194"/>
      <c r="J12" s="186"/>
      <c r="K12" s="186"/>
      <c r="L12" s="187" t="str">
        <f>IF(K12&lt;&gt;"",VLOOKUP(Beds!K12,'Validation Page'!$N$7:$O$31,2,FALSE),"")</f>
        <v/>
      </c>
      <c r="M12" s="186"/>
      <c r="N12" s="190" t="str">
        <f>IF(AND(K12&lt;&gt; "",M12&lt;&gt;""),VLOOKUP(L12&amp;M12,'Validation Page'!$R$7:$W$157,2,FALSE),"")</f>
        <v/>
      </c>
      <c r="O12" s="187" t="str">
        <f>IF(AND(K12&lt;&gt; "",M12&lt;&gt;""),VLOOKUP(L12&amp;M12,'Validation Page'!$R$7:$W$157,4,FALSE),"")</f>
        <v/>
      </c>
      <c r="P12" s="187" t="str">
        <f>IF(AND(K12&lt;&gt; "",M12&lt;&gt;""),VLOOKUP(L12&amp;M12,'Validation Page'!$R$7:$W$157,5,FALSE),"")</f>
        <v/>
      </c>
      <c r="Q12" s="187" t="str">
        <f>IF(AND(K12&lt;&gt; "",M12&lt;&gt;""),VLOOKUP(L12&amp;M12,'Validation Page'!$R$7:$W$157,6,FALSE),"")</f>
        <v/>
      </c>
      <c r="R12" s="224"/>
      <c r="S12" s="195"/>
    </row>
    <row r="13" spans="1:19" s="58" customFormat="1" ht="15.75" customHeight="1" x14ac:dyDescent="0.25">
      <c r="A13" s="184"/>
      <c r="B13" s="185" t="str">
        <f>IF(A13&lt;&gt;"",VLOOKUP(Beds!A13,'Validation Page'!$G$7:$I$97,2,FALSE),"")</f>
        <v/>
      </c>
      <c r="C13" s="185" t="str">
        <f>IF(A13&lt;&gt;"",VLOOKUP(Beds!A13,'Validation Page'!$G$7:$I$97,3,FALSE),"")</f>
        <v/>
      </c>
      <c r="D13" s="186"/>
      <c r="E13" s="187" t="str">
        <f>IF(D13&lt;&gt;"",VLOOKUP(Beds!D13,'Validation Page'!$J$7:$L$275,2,FALSE),"")</f>
        <v/>
      </c>
      <c r="F13" s="188" t="str">
        <f>IF(D13&lt;&gt;"",VLOOKUP(Beds!D13,'Validation Page'!$J$7:$L$275,3,FALSE),"")</f>
        <v/>
      </c>
      <c r="G13" s="186"/>
      <c r="H13" s="193"/>
      <c r="I13" s="194"/>
      <c r="J13" s="186"/>
      <c r="K13" s="186"/>
      <c r="L13" s="187" t="str">
        <f>IF(K13&lt;&gt;"",VLOOKUP(Beds!K13,'Validation Page'!$N$7:$O$31,2,FALSE),"")</f>
        <v/>
      </c>
      <c r="M13" s="186"/>
      <c r="N13" s="190" t="str">
        <f>IF(AND(K13&lt;&gt; "",M13&lt;&gt;""),VLOOKUP(L13&amp;M13,'Validation Page'!$R$7:$W$157,2,FALSE),"")</f>
        <v/>
      </c>
      <c r="O13" s="187" t="str">
        <f>IF(AND(K13&lt;&gt; "",M13&lt;&gt;""),VLOOKUP(L13&amp;M13,'Validation Page'!$R$7:$W$157,4,FALSE),"")</f>
        <v/>
      </c>
      <c r="P13" s="187" t="str">
        <f>IF(AND(K13&lt;&gt; "",M13&lt;&gt;""),VLOOKUP(L13&amp;M13,'Validation Page'!$R$7:$W$157,5,FALSE),"")</f>
        <v/>
      </c>
      <c r="Q13" s="187" t="str">
        <f>IF(AND(K13&lt;&gt; "",M13&lt;&gt;""),VLOOKUP(L13&amp;M13,'Validation Page'!$R$7:$W$157,6,FALSE),"")</f>
        <v/>
      </c>
      <c r="R13" s="224"/>
      <c r="S13" s="195"/>
    </row>
    <row r="14" spans="1:19" s="58" customFormat="1" ht="15.75" customHeight="1" x14ac:dyDescent="0.25">
      <c r="A14" s="184"/>
      <c r="B14" s="185" t="str">
        <f>IF(A14&lt;&gt;"",VLOOKUP(Beds!A14,'Validation Page'!$G$7:$I$97,2,FALSE),"")</f>
        <v/>
      </c>
      <c r="C14" s="185" t="str">
        <f>IF(A14&lt;&gt;"",VLOOKUP(Beds!A14,'Validation Page'!$G$7:$I$97,3,FALSE),"")</f>
        <v/>
      </c>
      <c r="D14" s="186"/>
      <c r="E14" s="187" t="str">
        <f>IF(D14&lt;&gt;"",VLOOKUP(Beds!D14,'Validation Page'!$J$7:$L$275,2,FALSE),"")</f>
        <v/>
      </c>
      <c r="F14" s="188" t="str">
        <f>IF(D14&lt;&gt;"",VLOOKUP(Beds!D14,'Validation Page'!$J$7:$L$275,3,FALSE),"")</f>
        <v/>
      </c>
      <c r="G14" s="186"/>
      <c r="H14" s="193"/>
      <c r="I14" s="194"/>
      <c r="J14" s="186"/>
      <c r="K14" s="186"/>
      <c r="L14" s="187" t="str">
        <f>IF(K14&lt;&gt;"",VLOOKUP(Beds!K14,'Validation Page'!$N$7:$O$31,2,FALSE),"")</f>
        <v/>
      </c>
      <c r="M14" s="186"/>
      <c r="N14" s="190" t="str">
        <f>IF(AND(K14&lt;&gt; "",M14&lt;&gt;""),VLOOKUP(L14&amp;M14,'Validation Page'!$R$7:$W$157,2,FALSE),"")</f>
        <v/>
      </c>
      <c r="O14" s="187" t="str">
        <f>IF(AND(K14&lt;&gt; "",M14&lt;&gt;""),VLOOKUP(L14&amp;M14,'Validation Page'!$R$7:$W$157,4,FALSE),"")</f>
        <v/>
      </c>
      <c r="P14" s="187" t="str">
        <f>IF(AND(K14&lt;&gt; "",M14&lt;&gt;""),VLOOKUP(L14&amp;M14,'Validation Page'!$R$7:$W$157,5,FALSE),"")</f>
        <v/>
      </c>
      <c r="Q14" s="187" t="str">
        <f>IF(AND(K14&lt;&gt; "",M14&lt;&gt;""),VLOOKUP(L14&amp;M14,'Validation Page'!$R$7:$W$157,6,FALSE),"")</f>
        <v/>
      </c>
      <c r="R14" s="224"/>
      <c r="S14" s="195"/>
    </row>
    <row r="15" spans="1:19" s="58" customFormat="1" ht="15.75" customHeight="1" x14ac:dyDescent="0.25">
      <c r="A15" s="184"/>
      <c r="B15" s="185" t="str">
        <f>IF(A15&lt;&gt;"",VLOOKUP(Beds!A15,'Validation Page'!$G$7:$I$97,2,FALSE),"")</f>
        <v/>
      </c>
      <c r="C15" s="185" t="str">
        <f>IF(A15&lt;&gt;"",VLOOKUP(Beds!A15,'Validation Page'!$G$7:$I$97,3,FALSE),"")</f>
        <v/>
      </c>
      <c r="D15" s="186"/>
      <c r="E15" s="187" t="str">
        <f>IF(D15&lt;&gt;"",VLOOKUP(Beds!D15,'Validation Page'!$J$7:$L$275,2,FALSE),"")</f>
        <v/>
      </c>
      <c r="F15" s="188" t="str">
        <f>IF(D15&lt;&gt;"",VLOOKUP(Beds!D15,'Validation Page'!$J$7:$L$275,3,FALSE),"")</f>
        <v/>
      </c>
      <c r="G15" s="186"/>
      <c r="H15" s="193"/>
      <c r="I15" s="194"/>
      <c r="J15" s="186"/>
      <c r="K15" s="186"/>
      <c r="L15" s="187" t="str">
        <f>IF(K15&lt;&gt;"",VLOOKUP(Beds!K15,'Validation Page'!$N$7:$O$31,2,FALSE),"")</f>
        <v/>
      </c>
      <c r="M15" s="186"/>
      <c r="N15" s="190" t="str">
        <f>IF(AND(K15&lt;&gt; "",M15&lt;&gt;""),VLOOKUP(L15&amp;M15,'Validation Page'!$R$7:$W$157,2,FALSE),"")</f>
        <v/>
      </c>
      <c r="O15" s="187" t="str">
        <f>IF(AND(K15&lt;&gt; "",M15&lt;&gt;""),VLOOKUP(L15&amp;M15,'Validation Page'!$R$7:$W$157,4,FALSE),"")</f>
        <v/>
      </c>
      <c r="P15" s="187" t="str">
        <f>IF(AND(K15&lt;&gt; "",M15&lt;&gt;""),VLOOKUP(L15&amp;M15,'Validation Page'!$R$7:$W$157,5,FALSE),"")</f>
        <v/>
      </c>
      <c r="Q15" s="187" t="str">
        <f>IF(AND(K15&lt;&gt; "",M15&lt;&gt;""),VLOOKUP(L15&amp;M15,'Validation Page'!$R$7:$W$157,6,FALSE),"")</f>
        <v/>
      </c>
      <c r="R15" s="224"/>
      <c r="S15" s="195"/>
    </row>
    <row r="16" spans="1:19" s="58" customFormat="1" ht="15.75" customHeight="1" x14ac:dyDescent="0.25">
      <c r="A16" s="184"/>
      <c r="B16" s="185" t="str">
        <f>IF(A16&lt;&gt;"",VLOOKUP(Beds!A16,'Validation Page'!$G$7:$I$97,2,FALSE),"")</f>
        <v/>
      </c>
      <c r="C16" s="185" t="str">
        <f>IF(A16&lt;&gt;"",VLOOKUP(Beds!A16,'Validation Page'!$G$7:$I$97,3,FALSE),"")</f>
        <v/>
      </c>
      <c r="D16" s="186"/>
      <c r="E16" s="187" t="str">
        <f>IF(D16&lt;&gt;"",VLOOKUP(Beds!D16,'Validation Page'!$J$7:$L$275,2,FALSE),"")</f>
        <v/>
      </c>
      <c r="F16" s="188" t="str">
        <f>IF(D16&lt;&gt;"",VLOOKUP(Beds!D16,'Validation Page'!$J$7:$L$275,3,FALSE),"")</f>
        <v/>
      </c>
      <c r="G16" s="186"/>
      <c r="H16" s="193"/>
      <c r="I16" s="194"/>
      <c r="J16" s="186"/>
      <c r="K16" s="186"/>
      <c r="L16" s="187" t="str">
        <f>IF(K16&lt;&gt;"",VLOOKUP(Beds!K16,'Validation Page'!$N$7:$O$31,2,FALSE),"")</f>
        <v/>
      </c>
      <c r="M16" s="186"/>
      <c r="N16" s="190" t="str">
        <f>IF(AND(K16&lt;&gt; "",M16&lt;&gt;""),VLOOKUP(L16&amp;M16,'Validation Page'!$R$7:$W$157,2,FALSE),"")</f>
        <v/>
      </c>
      <c r="O16" s="187" t="str">
        <f>IF(AND(K16&lt;&gt; "",M16&lt;&gt;""),VLOOKUP(L16&amp;M16,'Validation Page'!$R$7:$W$157,4,FALSE),"")</f>
        <v/>
      </c>
      <c r="P16" s="187" t="str">
        <f>IF(AND(K16&lt;&gt; "",M16&lt;&gt;""),VLOOKUP(L16&amp;M16,'Validation Page'!$R$7:$W$157,5,FALSE),"")</f>
        <v/>
      </c>
      <c r="Q16" s="187" t="str">
        <f>IF(AND(K16&lt;&gt; "",M16&lt;&gt;""),VLOOKUP(L16&amp;M16,'Validation Page'!$R$7:$W$157,6,FALSE),"")</f>
        <v/>
      </c>
      <c r="R16" s="224"/>
      <c r="S16" s="195"/>
    </row>
    <row r="17" spans="1:19" s="58" customFormat="1" ht="15.75" customHeight="1" x14ac:dyDescent="0.25">
      <c r="A17" s="184"/>
      <c r="B17" s="185" t="str">
        <f>IF(A17&lt;&gt;"",VLOOKUP(Beds!A17,'Validation Page'!$G$7:$I$97,2,FALSE),"")</f>
        <v/>
      </c>
      <c r="C17" s="185" t="str">
        <f>IF(A17&lt;&gt;"",VLOOKUP(Beds!A17,'Validation Page'!$G$7:$I$97,3,FALSE),"")</f>
        <v/>
      </c>
      <c r="D17" s="186"/>
      <c r="E17" s="187" t="str">
        <f>IF(D17&lt;&gt;"",VLOOKUP(Beds!D17,'Validation Page'!$J$7:$L$275,2,FALSE),"")</f>
        <v/>
      </c>
      <c r="F17" s="188" t="str">
        <f>IF(D17&lt;&gt;"",VLOOKUP(Beds!D17,'Validation Page'!$J$7:$L$275,3,FALSE),"")</f>
        <v/>
      </c>
      <c r="G17" s="186"/>
      <c r="H17" s="193"/>
      <c r="I17" s="194"/>
      <c r="J17" s="186"/>
      <c r="K17" s="186"/>
      <c r="L17" s="187" t="str">
        <f>IF(K17&lt;&gt;"",VLOOKUP(Beds!K17,'Validation Page'!$N$7:$O$31,2,FALSE),"")</f>
        <v/>
      </c>
      <c r="M17" s="186"/>
      <c r="N17" s="190" t="str">
        <f>IF(AND(K17&lt;&gt; "",M17&lt;&gt;""),VLOOKUP(L17&amp;M17,'Validation Page'!$R$7:$W$157,2,FALSE),"")</f>
        <v/>
      </c>
      <c r="O17" s="187" t="str">
        <f>IF(AND(K17&lt;&gt; "",M17&lt;&gt;""),VLOOKUP(L17&amp;M17,'Validation Page'!$R$7:$W$157,4,FALSE),"")</f>
        <v/>
      </c>
      <c r="P17" s="187" t="str">
        <f>IF(AND(K17&lt;&gt; "",M17&lt;&gt;""),VLOOKUP(L17&amp;M17,'Validation Page'!$R$7:$W$157,5,FALSE),"")</f>
        <v/>
      </c>
      <c r="Q17" s="187" t="str">
        <f>IF(AND(K17&lt;&gt; "",M17&lt;&gt;""),VLOOKUP(L17&amp;M17,'Validation Page'!$R$7:$W$157,6,FALSE),"")</f>
        <v/>
      </c>
      <c r="R17" s="224"/>
      <c r="S17" s="195"/>
    </row>
    <row r="18" spans="1:19" s="58" customFormat="1" ht="15.75" customHeight="1" x14ac:dyDescent="0.25">
      <c r="A18" s="184"/>
      <c r="B18" s="197" t="str">
        <f>IF(A18&lt;&gt;"",VLOOKUP(Beds!A18,'Validation Page'!$G$7:$I$97,2,FALSE),"")</f>
        <v/>
      </c>
      <c r="C18" s="197" t="str">
        <f>IF(A18&lt;&gt;"",VLOOKUP(Beds!A18,'Validation Page'!$G$7:$I$97,3,FALSE),"")</f>
        <v/>
      </c>
      <c r="D18" s="186"/>
      <c r="E18" s="187" t="str">
        <f>IF(D18&lt;&gt;"",VLOOKUP(Beds!D18,'Validation Page'!$J$7:$L$275,2,FALSE),"")</f>
        <v/>
      </c>
      <c r="F18" s="196" t="str">
        <f>IF(D18&lt;&gt;"",VLOOKUP(Beds!D18,'Validation Page'!$J$7:$L$275,3,FALSE),"")</f>
        <v/>
      </c>
      <c r="G18" s="186"/>
      <c r="H18" s="198"/>
      <c r="I18" s="194"/>
      <c r="J18" s="186"/>
      <c r="K18" s="186"/>
      <c r="L18" s="187" t="str">
        <f>IF(K18&lt;&gt;"",VLOOKUP(Beds!K18,'Validation Page'!$N$7:$O$31,2,FALSE),"")</f>
        <v/>
      </c>
      <c r="M18" s="186"/>
      <c r="N18" s="190" t="str">
        <f>IF(AND(K18&lt;&gt; "",M18&lt;&gt;""),VLOOKUP(L18&amp;M18,'Validation Page'!$R$7:$W$157,2,FALSE),"")</f>
        <v/>
      </c>
      <c r="O18" s="187" t="str">
        <f>IF(AND(K18&lt;&gt; "",M18&lt;&gt;""),VLOOKUP(L18&amp;M18,'Validation Page'!$R$7:$W$157,4,FALSE),"")</f>
        <v/>
      </c>
      <c r="P18" s="187" t="str">
        <f>IF(AND(K18&lt;&gt; "",M18&lt;&gt;""),VLOOKUP(L18&amp;M18,'Validation Page'!$R$7:$W$157,5,FALSE),"")</f>
        <v/>
      </c>
      <c r="Q18" s="187" t="str">
        <f>IF(AND(K18&lt;&gt; "",M18&lt;&gt;""),VLOOKUP(L18&amp;M18,'Validation Page'!$R$7:$W$157,6,FALSE),"")</f>
        <v/>
      </c>
      <c r="R18" s="224"/>
      <c r="S18" s="199"/>
    </row>
    <row r="19" spans="1:19" s="58" customFormat="1" ht="15.75" customHeight="1" x14ac:dyDescent="0.25">
      <c r="A19" s="184"/>
      <c r="B19" s="197" t="str">
        <f>IF(A19&lt;&gt;"",VLOOKUP(Beds!A19,'Validation Page'!$G$7:$I$97,2,FALSE),"")</f>
        <v/>
      </c>
      <c r="C19" s="197" t="str">
        <f>IF(A19&lt;&gt;"",VLOOKUP(Beds!A19,'Validation Page'!$G$7:$I$97,3,FALSE),"")</f>
        <v/>
      </c>
      <c r="D19" s="186"/>
      <c r="E19" s="187" t="str">
        <f>IF(D19&lt;&gt;"",VLOOKUP(Beds!D19,'Validation Page'!$J$7:$L$275,2,FALSE),"")</f>
        <v/>
      </c>
      <c r="F19" s="196" t="str">
        <f>IF(D19&lt;&gt;"",VLOOKUP(Beds!D19,'Validation Page'!$J$7:$L$275,3,FALSE),"")</f>
        <v/>
      </c>
      <c r="G19" s="186"/>
      <c r="H19" s="198"/>
      <c r="I19" s="194"/>
      <c r="J19" s="186"/>
      <c r="K19" s="186"/>
      <c r="L19" s="187" t="str">
        <f>IF(K19&lt;&gt;"",VLOOKUP(Beds!K19,'Validation Page'!$N$7:$O$31,2,FALSE),"")</f>
        <v/>
      </c>
      <c r="M19" s="186"/>
      <c r="N19" s="190" t="str">
        <f>IF(AND(K19&lt;&gt; "",M19&lt;&gt;""),VLOOKUP(L19&amp;M19,'Validation Page'!$R$7:$W$157,2,FALSE),"")</f>
        <v/>
      </c>
      <c r="O19" s="187" t="str">
        <f>IF(AND(K19&lt;&gt; "",M19&lt;&gt;""),VLOOKUP(L19&amp;M19,'Validation Page'!$R$7:$W$157,4,FALSE),"")</f>
        <v/>
      </c>
      <c r="P19" s="187" t="str">
        <f>IF(AND(K19&lt;&gt; "",M19&lt;&gt;""),VLOOKUP(L19&amp;M19,'Validation Page'!$R$7:$W$157,5,FALSE),"")</f>
        <v/>
      </c>
      <c r="Q19" s="187" t="str">
        <f>IF(AND(K19&lt;&gt; "",M19&lt;&gt;""),VLOOKUP(L19&amp;M19,'Validation Page'!$R$7:$W$157,6,FALSE),"")</f>
        <v/>
      </c>
      <c r="R19" s="224"/>
      <c r="S19" s="199"/>
    </row>
    <row r="20" spans="1:19" s="58" customFormat="1" ht="15.75" customHeight="1" x14ac:dyDescent="0.25">
      <c r="A20" s="184"/>
      <c r="B20" s="197" t="str">
        <f>IF(A20&lt;&gt;"",VLOOKUP(Beds!A20,'Validation Page'!$G$7:$I$97,2,FALSE),"")</f>
        <v/>
      </c>
      <c r="C20" s="197" t="str">
        <f>IF(A20&lt;&gt;"",VLOOKUP(Beds!A20,'Validation Page'!$G$7:$I$97,3,FALSE),"")</f>
        <v/>
      </c>
      <c r="D20" s="186"/>
      <c r="E20" s="187" t="str">
        <f>IF(D20&lt;&gt;"",VLOOKUP(Beds!D20,'Validation Page'!$J$7:$L$275,2,FALSE),"")</f>
        <v/>
      </c>
      <c r="F20" s="196" t="str">
        <f>IF(D20&lt;&gt;"",VLOOKUP(Beds!D20,'Validation Page'!$J$7:$L$275,3,FALSE),"")</f>
        <v/>
      </c>
      <c r="G20" s="186"/>
      <c r="H20" s="198"/>
      <c r="I20" s="194"/>
      <c r="J20" s="186"/>
      <c r="K20" s="186"/>
      <c r="L20" s="187" t="str">
        <f>IF(K20&lt;&gt;"",VLOOKUP(Beds!K20,'Validation Page'!$N$7:$O$31,2,FALSE),"")</f>
        <v/>
      </c>
      <c r="M20" s="186"/>
      <c r="N20" s="190" t="str">
        <f>IF(AND(K20&lt;&gt; "",M20&lt;&gt;""),VLOOKUP(L20&amp;M20,'Validation Page'!$R$7:$W$157,2,FALSE),"")</f>
        <v/>
      </c>
      <c r="O20" s="187" t="str">
        <f>IF(AND(K20&lt;&gt; "",M20&lt;&gt;""),VLOOKUP(L20&amp;M20,'Validation Page'!$R$7:$W$157,4,FALSE),"")</f>
        <v/>
      </c>
      <c r="P20" s="187" t="str">
        <f>IF(AND(K20&lt;&gt; "",M20&lt;&gt;""),VLOOKUP(L20&amp;M20,'Validation Page'!$R$7:$W$157,5,FALSE),"")</f>
        <v/>
      </c>
      <c r="Q20" s="187" t="str">
        <f>IF(AND(K20&lt;&gt; "",M20&lt;&gt;""),VLOOKUP(L20&amp;M20,'Validation Page'!$R$7:$W$157,6,FALSE),"")</f>
        <v/>
      </c>
      <c r="R20" s="224"/>
      <c r="S20" s="199"/>
    </row>
    <row r="21" spans="1:19" s="58" customFormat="1" ht="15.75" customHeight="1" x14ac:dyDescent="0.25">
      <c r="A21" s="184"/>
      <c r="B21" s="197" t="str">
        <f>IF(A21&lt;&gt;"",VLOOKUP(Beds!A21,'Validation Page'!$G$7:$I$97,2,FALSE),"")</f>
        <v/>
      </c>
      <c r="C21" s="197" t="str">
        <f>IF(A21&lt;&gt;"",VLOOKUP(Beds!A21,'Validation Page'!$G$7:$I$97,3,FALSE),"")</f>
        <v/>
      </c>
      <c r="D21" s="186"/>
      <c r="E21" s="187" t="str">
        <f>IF(D21&lt;&gt;"",VLOOKUP(Beds!D21,'Validation Page'!$J$7:$L$275,2,FALSE),"")</f>
        <v/>
      </c>
      <c r="F21" s="196" t="str">
        <f>IF(D21&lt;&gt;"",VLOOKUP(Beds!D21,'Validation Page'!$J$7:$L$275,3,FALSE),"")</f>
        <v/>
      </c>
      <c r="G21" s="186"/>
      <c r="H21" s="198"/>
      <c r="I21" s="194"/>
      <c r="J21" s="186"/>
      <c r="K21" s="186"/>
      <c r="L21" s="187" t="str">
        <f>IF(K21&lt;&gt;"",VLOOKUP(Beds!K21,'Validation Page'!$N$7:$O$31,2,FALSE),"")</f>
        <v/>
      </c>
      <c r="M21" s="186"/>
      <c r="N21" s="190" t="str">
        <f>IF(AND(K21&lt;&gt; "",M21&lt;&gt;""),VLOOKUP(L21&amp;M21,'Validation Page'!$R$7:$W$157,2,FALSE),"")</f>
        <v/>
      </c>
      <c r="O21" s="187" t="str">
        <f>IF(AND(K21&lt;&gt; "",M21&lt;&gt;""),VLOOKUP(L21&amp;M21,'Validation Page'!$R$7:$W$157,4,FALSE),"")</f>
        <v/>
      </c>
      <c r="P21" s="187" t="str">
        <f>IF(AND(K21&lt;&gt; "",M21&lt;&gt;""),VLOOKUP(L21&amp;M21,'Validation Page'!$R$7:$W$157,5,FALSE),"")</f>
        <v/>
      </c>
      <c r="Q21" s="187" t="str">
        <f>IF(AND(K21&lt;&gt; "",M21&lt;&gt;""),VLOOKUP(L21&amp;M21,'Validation Page'!$R$7:$W$157,6,FALSE),"")</f>
        <v/>
      </c>
      <c r="R21" s="224"/>
      <c r="S21" s="199"/>
    </row>
    <row r="22" spans="1:19" s="58" customFormat="1" ht="15.75" customHeight="1" x14ac:dyDescent="0.25">
      <c r="A22" s="184"/>
      <c r="B22" s="197" t="str">
        <f>IF(A22&lt;&gt;"",VLOOKUP(Beds!A22,'Validation Page'!$G$7:$I$97,2,FALSE),"")</f>
        <v/>
      </c>
      <c r="C22" s="197" t="str">
        <f>IF(A22&lt;&gt;"",VLOOKUP(Beds!A22,'Validation Page'!$G$7:$I$97,3,FALSE),"")</f>
        <v/>
      </c>
      <c r="D22" s="186"/>
      <c r="E22" s="187" t="str">
        <f>IF(D22&lt;&gt;"",VLOOKUP(Beds!D22,'Validation Page'!$J$7:$L$275,2,FALSE),"")</f>
        <v/>
      </c>
      <c r="F22" s="196" t="str">
        <f>IF(D22&lt;&gt;"",VLOOKUP(Beds!D22,'Validation Page'!$J$7:$L$275,3,FALSE),"")</f>
        <v/>
      </c>
      <c r="G22" s="186"/>
      <c r="H22" s="198"/>
      <c r="I22" s="194"/>
      <c r="J22" s="186"/>
      <c r="K22" s="186"/>
      <c r="L22" s="187" t="str">
        <f>IF(K22&lt;&gt;"",VLOOKUP(Beds!K22,'Validation Page'!$N$7:$O$31,2,FALSE),"")</f>
        <v/>
      </c>
      <c r="M22" s="186"/>
      <c r="N22" s="190" t="str">
        <f>IF(AND(K22&lt;&gt; "",M22&lt;&gt;""),VLOOKUP(L22&amp;M22,'Validation Page'!$R$7:$W$157,2,FALSE),"")</f>
        <v/>
      </c>
      <c r="O22" s="187" t="str">
        <f>IF(AND(K22&lt;&gt; "",M22&lt;&gt;""),VLOOKUP(L22&amp;M22,'Validation Page'!$R$7:$W$157,4,FALSE),"")</f>
        <v/>
      </c>
      <c r="P22" s="187" t="str">
        <f>IF(AND(K22&lt;&gt; "",M22&lt;&gt;""),VLOOKUP(L22&amp;M22,'Validation Page'!$R$7:$W$157,5,FALSE),"")</f>
        <v/>
      </c>
      <c r="Q22" s="187" t="str">
        <f>IF(AND(K22&lt;&gt; "",M22&lt;&gt;""),VLOOKUP(L22&amp;M22,'Validation Page'!$R$7:$W$157,6,FALSE),"")</f>
        <v/>
      </c>
      <c r="R22" s="224"/>
      <c r="S22" s="199"/>
    </row>
    <row r="23" spans="1:19" s="58" customFormat="1" ht="15.75" customHeight="1" x14ac:dyDescent="0.25">
      <c r="A23" s="184"/>
      <c r="B23" s="197" t="str">
        <f>IF(A23&lt;&gt;"",VLOOKUP(Beds!A23,'Validation Page'!$G$7:$I$97,2,FALSE),"")</f>
        <v/>
      </c>
      <c r="C23" s="197" t="str">
        <f>IF(A23&lt;&gt;"",VLOOKUP(Beds!A23,'Validation Page'!$G$7:$I$97,3,FALSE),"")</f>
        <v/>
      </c>
      <c r="D23" s="186"/>
      <c r="E23" s="187" t="str">
        <f>IF(D23&lt;&gt;"",VLOOKUP(Beds!D23,'Validation Page'!$J$7:$L$275,2,FALSE),"")</f>
        <v/>
      </c>
      <c r="F23" s="196" t="str">
        <f>IF(D23&lt;&gt;"",VLOOKUP(Beds!D23,'Validation Page'!$J$7:$L$275,3,FALSE),"")</f>
        <v/>
      </c>
      <c r="G23" s="186"/>
      <c r="H23" s="198"/>
      <c r="I23" s="194"/>
      <c r="J23" s="186"/>
      <c r="K23" s="186"/>
      <c r="L23" s="187" t="str">
        <f>IF(K23&lt;&gt;"",VLOOKUP(Beds!K23,'Validation Page'!$N$7:$O$31,2,FALSE),"")</f>
        <v/>
      </c>
      <c r="M23" s="186"/>
      <c r="N23" s="190" t="str">
        <f>IF(AND(K23&lt;&gt; "",M23&lt;&gt;""),VLOOKUP(L23&amp;M23,'Validation Page'!$R$7:$W$157,2,FALSE),"")</f>
        <v/>
      </c>
      <c r="O23" s="187" t="str">
        <f>IF(AND(K23&lt;&gt; "",M23&lt;&gt;""),VLOOKUP(L23&amp;M23,'Validation Page'!$R$7:$W$157,4,FALSE),"")</f>
        <v/>
      </c>
      <c r="P23" s="187" t="str">
        <f>IF(AND(K23&lt;&gt; "",M23&lt;&gt;""),VLOOKUP(L23&amp;M23,'Validation Page'!$R$7:$W$157,5,FALSE),"")</f>
        <v/>
      </c>
      <c r="Q23" s="187" t="str">
        <f>IF(AND(K23&lt;&gt; "",M23&lt;&gt;""),VLOOKUP(L23&amp;M23,'Validation Page'!$R$7:$W$157,6,FALSE),"")</f>
        <v/>
      </c>
      <c r="R23" s="224"/>
      <c r="S23" s="199"/>
    </row>
    <row r="24" spans="1:19" s="58" customFormat="1" ht="15.75" customHeight="1" x14ac:dyDescent="0.25">
      <c r="A24" s="184"/>
      <c r="B24" s="197" t="str">
        <f>IF(A24&lt;&gt;"",VLOOKUP(Beds!A24,'Validation Page'!$G$7:$I$97,2,FALSE),"")</f>
        <v/>
      </c>
      <c r="C24" s="197" t="str">
        <f>IF(A24&lt;&gt;"",VLOOKUP(Beds!A24,'Validation Page'!$G$7:$I$97,3,FALSE),"")</f>
        <v/>
      </c>
      <c r="D24" s="186"/>
      <c r="E24" s="187" t="str">
        <f>IF(D24&lt;&gt;"",VLOOKUP(Beds!D24,'Validation Page'!$J$7:$L$275,2,FALSE),"")</f>
        <v/>
      </c>
      <c r="F24" s="196" t="str">
        <f>IF(D24&lt;&gt;"",VLOOKUP(Beds!D24,'Validation Page'!$J$7:$L$275,3,FALSE),"")</f>
        <v/>
      </c>
      <c r="G24" s="186"/>
      <c r="H24" s="198"/>
      <c r="I24" s="194"/>
      <c r="J24" s="186"/>
      <c r="K24" s="186"/>
      <c r="L24" s="187" t="str">
        <f>IF(K24&lt;&gt;"",VLOOKUP(Beds!K24,'Validation Page'!$N$7:$O$31,2,FALSE),"")</f>
        <v/>
      </c>
      <c r="M24" s="186"/>
      <c r="N24" s="190" t="str">
        <f>IF(AND(K24&lt;&gt; "",M24&lt;&gt;""),VLOOKUP(L24&amp;M24,'Validation Page'!$R$7:$W$157,2,FALSE),"")</f>
        <v/>
      </c>
      <c r="O24" s="187" t="str">
        <f>IF(AND(K24&lt;&gt; "",M24&lt;&gt;""),VLOOKUP(L24&amp;M24,'Validation Page'!$R$7:$W$157,4,FALSE),"")</f>
        <v/>
      </c>
      <c r="P24" s="187" t="str">
        <f>IF(AND(K24&lt;&gt; "",M24&lt;&gt;""),VLOOKUP(L24&amp;M24,'Validation Page'!$R$7:$W$157,5,FALSE),"")</f>
        <v/>
      </c>
      <c r="Q24" s="187" t="str">
        <f>IF(AND(K24&lt;&gt; "",M24&lt;&gt;""),VLOOKUP(L24&amp;M24,'Validation Page'!$R$7:$W$157,6,FALSE),"")</f>
        <v/>
      </c>
      <c r="R24" s="224"/>
      <c r="S24" s="199"/>
    </row>
    <row r="25" spans="1:19" s="58" customFormat="1" ht="15.75" customHeight="1" x14ac:dyDescent="0.25">
      <c r="A25" s="184"/>
      <c r="B25" s="197" t="str">
        <f>IF(A25&lt;&gt;"",VLOOKUP(Beds!A25,'Validation Page'!$G$7:$I$97,2,FALSE),"")</f>
        <v/>
      </c>
      <c r="C25" s="197" t="str">
        <f>IF(A25&lt;&gt;"",VLOOKUP(Beds!A25,'Validation Page'!$G$7:$I$97,3,FALSE),"")</f>
        <v/>
      </c>
      <c r="D25" s="186"/>
      <c r="E25" s="187" t="str">
        <f>IF(D25&lt;&gt;"",VLOOKUP(Beds!D25,'Validation Page'!$J$7:$L$275,2,FALSE),"")</f>
        <v/>
      </c>
      <c r="F25" s="196" t="str">
        <f>IF(D25&lt;&gt;"",VLOOKUP(Beds!D25,'Validation Page'!$J$7:$L$275,3,FALSE),"")</f>
        <v/>
      </c>
      <c r="G25" s="186"/>
      <c r="H25" s="198"/>
      <c r="I25" s="194"/>
      <c r="J25" s="186"/>
      <c r="K25" s="186"/>
      <c r="L25" s="187" t="str">
        <f>IF(K25&lt;&gt;"",VLOOKUP(Beds!K25,'Validation Page'!$N$7:$O$31,2,FALSE),"")</f>
        <v/>
      </c>
      <c r="M25" s="186"/>
      <c r="N25" s="190" t="str">
        <f>IF(AND(K25&lt;&gt; "",M25&lt;&gt;""),VLOOKUP(L25&amp;M25,'Validation Page'!$R$7:$W$157,2,FALSE),"")</f>
        <v/>
      </c>
      <c r="O25" s="187" t="str">
        <f>IF(AND(K25&lt;&gt; "",M25&lt;&gt;""),VLOOKUP(L25&amp;M25,'Validation Page'!$R$7:$W$157,4,FALSE),"")</f>
        <v/>
      </c>
      <c r="P25" s="187" t="str">
        <f>IF(AND(K25&lt;&gt; "",M25&lt;&gt;""),VLOOKUP(L25&amp;M25,'Validation Page'!$R$7:$W$157,5,FALSE),"")</f>
        <v/>
      </c>
      <c r="Q25" s="187" t="str">
        <f>IF(AND(K25&lt;&gt; "",M25&lt;&gt;""),VLOOKUP(L25&amp;M25,'Validation Page'!$R$7:$W$157,6,FALSE),"")</f>
        <v/>
      </c>
      <c r="R25" s="224"/>
      <c r="S25" s="199"/>
    </row>
    <row r="26" spans="1:19" s="58" customFormat="1" ht="15.75" customHeight="1" x14ac:dyDescent="0.25">
      <c r="A26" s="184"/>
      <c r="B26" s="197" t="str">
        <f>IF(A26&lt;&gt;"",VLOOKUP(Beds!A26,'Validation Page'!$G$7:$I$97,2,FALSE),"")</f>
        <v/>
      </c>
      <c r="C26" s="197" t="str">
        <f>IF(A26&lt;&gt;"",VLOOKUP(Beds!A26,'Validation Page'!$G$7:$I$97,3,FALSE),"")</f>
        <v/>
      </c>
      <c r="D26" s="186"/>
      <c r="E26" s="187" t="str">
        <f>IF(D26&lt;&gt;"",VLOOKUP(Beds!D26,'Validation Page'!$J$7:$L$275,2,FALSE),"")</f>
        <v/>
      </c>
      <c r="F26" s="196" t="str">
        <f>IF(D26&lt;&gt;"",VLOOKUP(Beds!D26,'Validation Page'!$J$7:$L$275,3,FALSE),"")</f>
        <v/>
      </c>
      <c r="G26" s="186"/>
      <c r="H26" s="198"/>
      <c r="I26" s="194"/>
      <c r="J26" s="186"/>
      <c r="K26" s="186"/>
      <c r="L26" s="187" t="str">
        <f>IF(K26&lt;&gt;"",VLOOKUP(Beds!K26,'Validation Page'!$N$7:$O$31,2,FALSE),"")</f>
        <v/>
      </c>
      <c r="M26" s="186"/>
      <c r="N26" s="190" t="str">
        <f>IF(AND(K26&lt;&gt; "",M26&lt;&gt;""),VLOOKUP(L26&amp;M26,'Validation Page'!$R$7:$W$157,2,FALSE),"")</f>
        <v/>
      </c>
      <c r="O26" s="187" t="str">
        <f>IF(AND(K26&lt;&gt; "",M26&lt;&gt;""),VLOOKUP(L26&amp;M26,'Validation Page'!$R$7:$W$157,4,FALSE),"")</f>
        <v/>
      </c>
      <c r="P26" s="187" t="str">
        <f>IF(AND(K26&lt;&gt; "",M26&lt;&gt;""),VLOOKUP(L26&amp;M26,'Validation Page'!$R$7:$W$157,5,FALSE),"")</f>
        <v/>
      </c>
      <c r="Q26" s="187" t="str">
        <f>IF(AND(K26&lt;&gt; "",M26&lt;&gt;""),VLOOKUP(L26&amp;M26,'Validation Page'!$R$7:$W$157,6,FALSE),"")</f>
        <v/>
      </c>
      <c r="R26" s="224"/>
      <c r="S26" s="199"/>
    </row>
    <row r="27" spans="1:19" s="58" customFormat="1" ht="15.75" customHeight="1" x14ac:dyDescent="0.25">
      <c r="A27" s="184"/>
      <c r="B27" s="197" t="str">
        <f>IF(A27&lt;&gt;"",VLOOKUP(Beds!A27,'Validation Page'!$G$7:$I$97,2,FALSE),"")</f>
        <v/>
      </c>
      <c r="C27" s="197" t="str">
        <f>IF(A27&lt;&gt;"",VLOOKUP(Beds!A27,'Validation Page'!$G$7:$I$97,3,FALSE),"")</f>
        <v/>
      </c>
      <c r="D27" s="186"/>
      <c r="E27" s="187" t="str">
        <f>IF(D27&lt;&gt;"",VLOOKUP(Beds!D27,'Validation Page'!$J$7:$L$275,2,FALSE),"")</f>
        <v/>
      </c>
      <c r="F27" s="196" t="str">
        <f>IF(D27&lt;&gt;"",VLOOKUP(Beds!D27,'Validation Page'!$J$7:$L$275,3,FALSE),"")</f>
        <v/>
      </c>
      <c r="G27" s="186"/>
      <c r="H27" s="198"/>
      <c r="I27" s="194"/>
      <c r="J27" s="186"/>
      <c r="K27" s="186"/>
      <c r="L27" s="227" t="str">
        <f>IF(K27&lt;&gt;"",VLOOKUP(Beds!K27,'Validation Page'!$N$7:$O$31,2,FALSE),"")</f>
        <v/>
      </c>
      <c r="M27" s="186"/>
      <c r="N27" s="190" t="str">
        <f>IF(AND(K27&lt;&gt; "",M27&lt;&gt;""),VLOOKUP(L27&amp;M27,'Validation Page'!$R$7:$W$157,2,FALSE),"")</f>
        <v/>
      </c>
      <c r="O27" s="187" t="str">
        <f>IF(AND(K27&lt;&gt; "",M27&lt;&gt;""),VLOOKUP(L27&amp;M27,'Validation Page'!$R$7:$W$157,4,FALSE),"")</f>
        <v/>
      </c>
      <c r="P27" s="187" t="str">
        <f>IF(AND(K27&lt;&gt; "",M27&lt;&gt;""),VLOOKUP(L27&amp;M27,'Validation Page'!$R$7:$W$157,5,FALSE),"")</f>
        <v/>
      </c>
      <c r="Q27" s="187" t="str">
        <f>IF(AND(K27&lt;&gt; "",M27&lt;&gt;""),VLOOKUP(L27&amp;M27,'Validation Page'!$R$7:$W$157,6,FALSE),"")</f>
        <v/>
      </c>
      <c r="R27" s="224"/>
      <c r="S27" s="199"/>
    </row>
    <row r="28" spans="1:19" s="58" customFormat="1" ht="15.75" customHeight="1" x14ac:dyDescent="0.25">
      <c r="A28" s="184"/>
      <c r="B28" s="197" t="str">
        <f>IF(A28&lt;&gt;"",VLOOKUP(Beds!A28,'Validation Page'!$G$7:$I$97,2,FALSE),"")</f>
        <v/>
      </c>
      <c r="C28" s="197" t="str">
        <f>IF(A28&lt;&gt;"",VLOOKUP(Beds!A28,'Validation Page'!$G$7:$I$97,3,FALSE),"")</f>
        <v/>
      </c>
      <c r="D28" s="186"/>
      <c r="E28" s="187" t="str">
        <f>IF(D28&lt;&gt;"",VLOOKUP(Beds!D28,'Validation Page'!$J$7:$L$275,2,FALSE),"")</f>
        <v/>
      </c>
      <c r="F28" s="196" t="str">
        <f>IF(D28&lt;&gt;"",VLOOKUP(Beds!D28,'Validation Page'!$J$7:$L$275,3,FALSE),"")</f>
        <v/>
      </c>
      <c r="G28" s="186"/>
      <c r="H28" s="198"/>
      <c r="I28" s="194"/>
      <c r="J28" s="186"/>
      <c r="K28" s="186"/>
      <c r="L28" s="227" t="str">
        <f>IF(K28&lt;&gt;"",VLOOKUP(Beds!K28,'Validation Page'!$N$7:$O$31,2,FALSE),"")</f>
        <v/>
      </c>
      <c r="M28" s="186"/>
      <c r="N28" s="190" t="str">
        <f>IF(AND(K28&lt;&gt; "",M28&lt;&gt;""),VLOOKUP(L28&amp;M28,'Validation Page'!$R$7:$W$157,2,FALSE),"")</f>
        <v/>
      </c>
      <c r="O28" s="187" t="str">
        <f>IF(AND(K28&lt;&gt; "",M28&lt;&gt;""),VLOOKUP(L28&amp;M28,'Validation Page'!$R$7:$W$157,4,FALSE),"")</f>
        <v/>
      </c>
      <c r="P28" s="187" t="str">
        <f>IF(AND(K28&lt;&gt; "",M28&lt;&gt;""),VLOOKUP(L28&amp;M28,'Validation Page'!$R$7:$W$157,5,FALSE),"")</f>
        <v/>
      </c>
      <c r="Q28" s="187" t="str">
        <f>IF(AND(K28&lt;&gt; "",M28&lt;&gt;""),VLOOKUP(L28&amp;M28,'Validation Page'!$R$7:$W$157,6,FALSE),"")</f>
        <v/>
      </c>
      <c r="R28" s="224"/>
      <c r="S28" s="199"/>
    </row>
    <row r="29" spans="1:19" s="58" customFormat="1" ht="15.75" customHeight="1" x14ac:dyDescent="0.25">
      <c r="A29" s="184"/>
      <c r="B29" s="197" t="str">
        <f>IF(A29&lt;&gt;"",VLOOKUP(Beds!A29,'Validation Page'!$G$7:$I$97,2,FALSE),"")</f>
        <v/>
      </c>
      <c r="C29" s="197" t="str">
        <f>IF(A29&lt;&gt;"",VLOOKUP(Beds!A29,'Validation Page'!$G$7:$I$97,3,FALSE),"")</f>
        <v/>
      </c>
      <c r="D29" s="186"/>
      <c r="E29" s="187" t="str">
        <f>IF(D29&lt;&gt;"",VLOOKUP(Beds!D29,'Validation Page'!$J$7:$L$275,2,FALSE),"")</f>
        <v/>
      </c>
      <c r="F29" s="196" t="str">
        <f>IF(D29&lt;&gt;"",VLOOKUP(Beds!D29,'Validation Page'!$J$7:$L$275,3,FALSE),"")</f>
        <v/>
      </c>
      <c r="G29" s="186"/>
      <c r="H29" s="198"/>
      <c r="I29" s="194"/>
      <c r="J29" s="186"/>
      <c r="K29" s="186"/>
      <c r="L29" s="227" t="str">
        <f>IF(K29&lt;&gt;"",VLOOKUP(Beds!K29,'Validation Page'!$N$7:$O$31,2,FALSE),"")</f>
        <v/>
      </c>
      <c r="M29" s="186"/>
      <c r="N29" s="190" t="str">
        <f>IF(AND(K29&lt;&gt; "",M29&lt;&gt;""),VLOOKUP(L29&amp;M29,'Validation Page'!$R$7:$W$157,2,FALSE),"")</f>
        <v/>
      </c>
      <c r="O29" s="187" t="str">
        <f>IF(AND(K29&lt;&gt; "",M29&lt;&gt;""),VLOOKUP(L29&amp;M29,'Validation Page'!$R$7:$W$157,4,FALSE),"")</f>
        <v/>
      </c>
      <c r="P29" s="187" t="str">
        <f>IF(AND(K29&lt;&gt; "",M29&lt;&gt;""),VLOOKUP(L29&amp;M29,'Validation Page'!$R$7:$W$157,5,FALSE),"")</f>
        <v/>
      </c>
      <c r="Q29" s="187" t="str">
        <f>IF(AND(K29&lt;&gt; "",M29&lt;&gt;""),VLOOKUP(L29&amp;M29,'Validation Page'!$R$7:$W$157,6,FALSE),"")</f>
        <v/>
      </c>
      <c r="R29" s="224"/>
      <c r="S29" s="199"/>
    </row>
    <row r="30" spans="1:19" s="58" customFormat="1" ht="15.75" customHeight="1" x14ac:dyDescent="0.25">
      <c r="A30" s="184"/>
      <c r="B30" s="197" t="str">
        <f>IF(A30&lt;&gt;"",VLOOKUP(Beds!A30,'Validation Page'!$G$7:$I$97,2,FALSE),"")</f>
        <v/>
      </c>
      <c r="C30" s="197" t="str">
        <f>IF(A30&lt;&gt;"",VLOOKUP(Beds!A30,'Validation Page'!$G$7:$I$97,3,FALSE),"")</f>
        <v/>
      </c>
      <c r="D30" s="186"/>
      <c r="E30" s="187" t="str">
        <f>IF(D30&lt;&gt;"",VLOOKUP(Beds!D30,'Validation Page'!$J$7:$L$275,2,FALSE),"")</f>
        <v/>
      </c>
      <c r="F30" s="196" t="str">
        <f>IF(D30&lt;&gt;"",VLOOKUP(Beds!D30,'Validation Page'!$J$7:$L$275,3,FALSE),"")</f>
        <v/>
      </c>
      <c r="G30" s="186"/>
      <c r="H30" s="198"/>
      <c r="I30" s="194"/>
      <c r="J30" s="186"/>
      <c r="K30" s="186"/>
      <c r="L30" s="227" t="str">
        <f>IF(K30&lt;&gt;"",VLOOKUP(Beds!K30,'Validation Page'!$N$7:$O$31,2,FALSE),"")</f>
        <v/>
      </c>
      <c r="M30" s="186"/>
      <c r="N30" s="190" t="str">
        <f>IF(AND(K30&lt;&gt; "",M30&lt;&gt;""),VLOOKUP(L30&amp;M30,'Validation Page'!$R$7:$W$157,2,FALSE),"")</f>
        <v/>
      </c>
      <c r="O30" s="187" t="str">
        <f>IF(AND(K30&lt;&gt; "",M30&lt;&gt;""),VLOOKUP(L30&amp;M30,'Validation Page'!$R$7:$W$157,4,FALSE),"")</f>
        <v/>
      </c>
      <c r="P30" s="187" t="str">
        <f>IF(AND(K30&lt;&gt; "",M30&lt;&gt;""),VLOOKUP(L30&amp;M30,'Validation Page'!$R$7:$W$157,5,FALSE),"")</f>
        <v/>
      </c>
      <c r="Q30" s="187" t="str">
        <f>IF(AND(K30&lt;&gt; "",M30&lt;&gt;""),VLOOKUP(L30&amp;M30,'Validation Page'!$R$7:$W$157,6,FALSE),"")</f>
        <v/>
      </c>
      <c r="R30" s="224"/>
      <c r="S30" s="199"/>
    </row>
    <row r="31" spans="1:19" s="58" customFormat="1" ht="15.75" customHeight="1" x14ac:dyDescent="0.25">
      <c r="A31" s="184"/>
      <c r="B31" s="197" t="str">
        <f>IF(A31&lt;&gt;"",VLOOKUP(Beds!A31,'Validation Page'!$G$7:$I$97,2,FALSE),"")</f>
        <v/>
      </c>
      <c r="C31" s="197" t="str">
        <f>IF(A31&lt;&gt;"",VLOOKUP(Beds!A31,'Validation Page'!$G$7:$I$97,3,FALSE),"")</f>
        <v/>
      </c>
      <c r="D31" s="186"/>
      <c r="E31" s="187" t="str">
        <f>IF(D31&lt;&gt;"",VLOOKUP(Beds!D31,'Validation Page'!$J$7:$L$275,2,FALSE),"")</f>
        <v/>
      </c>
      <c r="F31" s="196" t="str">
        <f>IF(D31&lt;&gt;"",VLOOKUP(Beds!D31,'Validation Page'!$J$7:$L$275,3,FALSE),"")</f>
        <v/>
      </c>
      <c r="G31" s="186"/>
      <c r="H31" s="198"/>
      <c r="I31" s="194"/>
      <c r="J31" s="186"/>
      <c r="K31" s="186"/>
      <c r="L31" s="227" t="str">
        <f>IF(K31&lt;&gt;"",VLOOKUP(Beds!K31,'Validation Page'!$N$7:$O$31,2,FALSE),"")</f>
        <v/>
      </c>
      <c r="M31" s="186"/>
      <c r="N31" s="190" t="str">
        <f>IF(AND(K31&lt;&gt; "",M31&lt;&gt;""),VLOOKUP(L31&amp;M31,'Validation Page'!$R$7:$W$157,2,FALSE),"")</f>
        <v/>
      </c>
      <c r="O31" s="187" t="str">
        <f>IF(AND(K31&lt;&gt; "",M31&lt;&gt;""),VLOOKUP(L31&amp;M31,'Validation Page'!$R$7:$W$157,4,FALSE),"")</f>
        <v/>
      </c>
      <c r="P31" s="187" t="str">
        <f>IF(AND(K31&lt;&gt; "",M31&lt;&gt;""),VLOOKUP(L31&amp;M31,'Validation Page'!$R$7:$W$157,5,FALSE),"")</f>
        <v/>
      </c>
      <c r="Q31" s="187" t="str">
        <f>IF(AND(K31&lt;&gt; "",M31&lt;&gt;""),VLOOKUP(L31&amp;M31,'Validation Page'!$R$7:$W$157,6,FALSE),"")</f>
        <v/>
      </c>
      <c r="R31" s="224"/>
      <c r="S31" s="199"/>
    </row>
    <row r="32" spans="1:19" s="58" customFormat="1" ht="15.75" customHeight="1" x14ac:dyDescent="0.25">
      <c r="A32" s="184"/>
      <c r="B32" s="197" t="str">
        <f>IF(A32&lt;&gt;"",VLOOKUP(Beds!A32,'Validation Page'!$G$7:$I$97,2,FALSE),"")</f>
        <v/>
      </c>
      <c r="C32" s="197" t="str">
        <f>IF(A32&lt;&gt;"",VLOOKUP(Beds!A32,'Validation Page'!$G$7:$I$97,3,FALSE),"")</f>
        <v/>
      </c>
      <c r="D32" s="186"/>
      <c r="E32" s="187" t="str">
        <f>IF(D32&lt;&gt;"",VLOOKUP(Beds!D32,'Validation Page'!$J$7:$L$275,2,FALSE),"")</f>
        <v/>
      </c>
      <c r="F32" s="196" t="str">
        <f>IF(D32&lt;&gt;"",VLOOKUP(Beds!D32,'Validation Page'!$J$7:$L$275,3,FALSE),"")</f>
        <v/>
      </c>
      <c r="G32" s="186"/>
      <c r="H32" s="198"/>
      <c r="I32" s="194"/>
      <c r="J32" s="186"/>
      <c r="K32" s="186"/>
      <c r="L32" s="227" t="str">
        <f>IF(K32&lt;&gt;"",VLOOKUP(Beds!K32,'Validation Page'!$N$7:$O$31,2,FALSE),"")</f>
        <v/>
      </c>
      <c r="M32" s="186"/>
      <c r="N32" s="190" t="str">
        <f>IF(AND(K32&lt;&gt; "",M32&lt;&gt;""),VLOOKUP(L32&amp;M32,'Validation Page'!$R$7:$W$157,2,FALSE),"")</f>
        <v/>
      </c>
      <c r="O32" s="187" t="str">
        <f>IF(AND(K32&lt;&gt; "",M32&lt;&gt;""),VLOOKUP(L32&amp;M32,'Validation Page'!$R$7:$W$157,4,FALSE),"")</f>
        <v/>
      </c>
      <c r="P32" s="187" t="str">
        <f>IF(AND(K32&lt;&gt; "",M32&lt;&gt;""),VLOOKUP(L32&amp;M32,'Validation Page'!$R$7:$W$157,5,FALSE),"")</f>
        <v/>
      </c>
      <c r="Q32" s="187" t="str">
        <f>IF(AND(K32&lt;&gt; "",M32&lt;&gt;""),VLOOKUP(L32&amp;M32,'Validation Page'!$R$7:$W$157,6,FALSE),"")</f>
        <v/>
      </c>
      <c r="R32" s="224"/>
      <c r="S32" s="199"/>
    </row>
    <row r="33" spans="1:19" s="58" customFormat="1" ht="15.75" customHeight="1" x14ac:dyDescent="0.25">
      <c r="A33" s="184"/>
      <c r="B33" s="197" t="str">
        <f>IF(A33&lt;&gt;"",VLOOKUP(Beds!A33,'Validation Page'!$G$7:$I$97,2,FALSE),"")</f>
        <v/>
      </c>
      <c r="C33" s="197" t="str">
        <f>IF(A33&lt;&gt;"",VLOOKUP(Beds!A33,'Validation Page'!$G$7:$I$97,3,FALSE),"")</f>
        <v/>
      </c>
      <c r="D33" s="186"/>
      <c r="E33" s="187" t="str">
        <f>IF(D33&lt;&gt;"",VLOOKUP(Beds!D33,'Validation Page'!$J$7:$L$275,2,FALSE),"")</f>
        <v/>
      </c>
      <c r="F33" s="196" t="str">
        <f>IF(D33&lt;&gt;"",VLOOKUP(Beds!D33,'Validation Page'!$J$7:$L$275,3,FALSE),"")</f>
        <v/>
      </c>
      <c r="G33" s="186"/>
      <c r="H33" s="198"/>
      <c r="I33" s="194"/>
      <c r="J33" s="186"/>
      <c r="K33" s="186"/>
      <c r="L33" s="227" t="str">
        <f>IF(K33&lt;&gt;"",VLOOKUP(Beds!K33,'Validation Page'!$N$7:$O$31,2,FALSE),"")</f>
        <v/>
      </c>
      <c r="M33" s="186"/>
      <c r="N33" s="190" t="str">
        <f>IF(AND(K33&lt;&gt; "",M33&lt;&gt;""),VLOOKUP(L33&amp;M33,'Validation Page'!$R$7:$W$157,2,FALSE),"")</f>
        <v/>
      </c>
      <c r="O33" s="187" t="str">
        <f>IF(AND(K33&lt;&gt; "",M33&lt;&gt;""),VLOOKUP(L33&amp;M33,'Validation Page'!$R$7:$W$157,4,FALSE),"")</f>
        <v/>
      </c>
      <c r="P33" s="187" t="str">
        <f>IF(AND(K33&lt;&gt; "",M33&lt;&gt;""),VLOOKUP(L33&amp;M33,'Validation Page'!$R$7:$W$157,5,FALSE),"")</f>
        <v/>
      </c>
      <c r="Q33" s="187" t="str">
        <f>IF(AND(K33&lt;&gt; "",M33&lt;&gt;""),VLOOKUP(L33&amp;M33,'Validation Page'!$R$7:$W$157,6,FALSE),"")</f>
        <v/>
      </c>
      <c r="R33" s="224"/>
      <c r="S33" s="199"/>
    </row>
    <row r="34" spans="1:19" s="58" customFormat="1" ht="15.75" customHeight="1" x14ac:dyDescent="0.25">
      <c r="A34" s="184"/>
      <c r="B34" s="197" t="str">
        <f>IF(A34&lt;&gt;"",VLOOKUP(Beds!A34,'Validation Page'!$G$7:$I$97,2,FALSE),"")</f>
        <v/>
      </c>
      <c r="C34" s="197" t="str">
        <f>IF(A34&lt;&gt;"",VLOOKUP(Beds!A34,'Validation Page'!$G$7:$I$97,3,FALSE),"")</f>
        <v/>
      </c>
      <c r="D34" s="186"/>
      <c r="E34" s="187" t="str">
        <f>IF(D34&lt;&gt;"",VLOOKUP(Beds!D34,'Validation Page'!$J$7:$L$275,2,FALSE),"")</f>
        <v/>
      </c>
      <c r="F34" s="196" t="str">
        <f>IF(D34&lt;&gt;"",VLOOKUP(Beds!D34,'Validation Page'!$J$7:$L$275,3,FALSE),"")</f>
        <v/>
      </c>
      <c r="G34" s="186"/>
      <c r="H34" s="198"/>
      <c r="I34" s="194"/>
      <c r="J34" s="186"/>
      <c r="K34" s="186"/>
      <c r="L34" s="227" t="str">
        <f>IF(K34&lt;&gt;"",VLOOKUP(Beds!K34,'Validation Page'!$N$7:$O$31,2,FALSE),"")</f>
        <v/>
      </c>
      <c r="M34" s="186"/>
      <c r="N34" s="190" t="str">
        <f>IF(AND(K34&lt;&gt; "",M34&lt;&gt;""),VLOOKUP(L34&amp;M34,'Validation Page'!$R$7:$W$157,2,FALSE),"")</f>
        <v/>
      </c>
      <c r="O34" s="187" t="str">
        <f>IF(AND(K34&lt;&gt; "",M34&lt;&gt;""),VLOOKUP(L34&amp;M34,'Validation Page'!$R$7:$W$157,4,FALSE),"")</f>
        <v/>
      </c>
      <c r="P34" s="187" t="str">
        <f>IF(AND(K34&lt;&gt; "",M34&lt;&gt;""),VLOOKUP(L34&amp;M34,'Validation Page'!$R$7:$W$157,5,FALSE),"")</f>
        <v/>
      </c>
      <c r="Q34" s="187" t="str">
        <f>IF(AND(K34&lt;&gt; "",M34&lt;&gt;""),VLOOKUP(L34&amp;M34,'Validation Page'!$R$7:$W$157,6,FALSE),"")</f>
        <v/>
      </c>
      <c r="R34" s="224"/>
      <c r="S34" s="199"/>
    </row>
    <row r="35" spans="1:19" s="58" customFormat="1" ht="15.75" customHeight="1" x14ac:dyDescent="0.25">
      <c r="A35" s="184"/>
      <c r="B35" s="197" t="str">
        <f>IF(A35&lt;&gt;"",VLOOKUP(Beds!A35,'Validation Page'!$G$7:$I$97,2,FALSE),"")</f>
        <v/>
      </c>
      <c r="C35" s="197" t="str">
        <f>IF(A35&lt;&gt;"",VLOOKUP(Beds!A35,'Validation Page'!$G$7:$I$97,3,FALSE),"")</f>
        <v/>
      </c>
      <c r="D35" s="186"/>
      <c r="E35" s="187" t="str">
        <f>IF(D35&lt;&gt;"",VLOOKUP(Beds!D35,'Validation Page'!$J$7:$L$275,2,FALSE),"")</f>
        <v/>
      </c>
      <c r="F35" s="196" t="str">
        <f>IF(D35&lt;&gt;"",VLOOKUP(Beds!D35,'Validation Page'!$J$7:$L$275,3,FALSE),"")</f>
        <v/>
      </c>
      <c r="G35" s="186"/>
      <c r="H35" s="198"/>
      <c r="I35" s="194"/>
      <c r="J35" s="186"/>
      <c r="K35" s="186"/>
      <c r="L35" s="227" t="str">
        <f>IF(K35&lt;&gt;"",VLOOKUP(Beds!K35,'Validation Page'!$N$7:$O$31,2,FALSE),"")</f>
        <v/>
      </c>
      <c r="M35" s="186"/>
      <c r="N35" s="190" t="str">
        <f>IF(AND(K35&lt;&gt; "",M35&lt;&gt;""),VLOOKUP(L35&amp;M35,'Validation Page'!$R$7:$W$157,2,FALSE),"")</f>
        <v/>
      </c>
      <c r="O35" s="187" t="str">
        <f>IF(AND(K35&lt;&gt; "",M35&lt;&gt;""),VLOOKUP(L35&amp;M35,'Validation Page'!$R$7:$W$157,4,FALSE),"")</f>
        <v/>
      </c>
      <c r="P35" s="187" t="str">
        <f>IF(AND(K35&lt;&gt; "",M35&lt;&gt;""),VLOOKUP(L35&amp;M35,'Validation Page'!$R$7:$W$157,5,FALSE),"")</f>
        <v/>
      </c>
      <c r="Q35" s="187" t="str">
        <f>IF(AND(K35&lt;&gt; "",M35&lt;&gt;""),VLOOKUP(L35&amp;M35,'Validation Page'!$R$7:$W$157,6,FALSE),"")</f>
        <v/>
      </c>
      <c r="R35" s="224"/>
      <c r="S35" s="199"/>
    </row>
    <row r="36" spans="1:19" s="58" customFormat="1" ht="15.75" customHeight="1" x14ac:dyDescent="0.25">
      <c r="A36" s="184"/>
      <c r="B36" s="197" t="str">
        <f>IF(A36&lt;&gt;"",VLOOKUP(Beds!A36,'Validation Page'!$G$7:$I$97,2,FALSE),"")</f>
        <v/>
      </c>
      <c r="C36" s="197" t="str">
        <f>IF(A36&lt;&gt;"",VLOOKUP(Beds!A36,'Validation Page'!$G$7:$I$97,3,FALSE),"")</f>
        <v/>
      </c>
      <c r="D36" s="186"/>
      <c r="E36" s="187" t="str">
        <f>IF(D36&lt;&gt;"",VLOOKUP(Beds!D36,'Validation Page'!$J$7:$L$275,2,FALSE),"")</f>
        <v/>
      </c>
      <c r="F36" s="196" t="str">
        <f>IF(D36&lt;&gt;"",VLOOKUP(Beds!D36,'Validation Page'!$J$7:$L$275,3,FALSE),"")</f>
        <v/>
      </c>
      <c r="G36" s="186"/>
      <c r="H36" s="198"/>
      <c r="I36" s="194"/>
      <c r="J36" s="186"/>
      <c r="K36" s="186"/>
      <c r="L36" s="227" t="str">
        <f>IF(K36&lt;&gt;"",VLOOKUP(Beds!K36,'Validation Page'!$N$7:$O$31,2,FALSE),"")</f>
        <v/>
      </c>
      <c r="M36" s="186"/>
      <c r="N36" s="190" t="str">
        <f>IF(AND(K36&lt;&gt; "",M36&lt;&gt;""),VLOOKUP(L36&amp;M36,'Validation Page'!$R$7:$W$157,2,FALSE),"")</f>
        <v/>
      </c>
      <c r="O36" s="187" t="str">
        <f>IF(AND(K36&lt;&gt; "",M36&lt;&gt;""),VLOOKUP(L36&amp;M36,'Validation Page'!$R$7:$W$157,4,FALSE),"")</f>
        <v/>
      </c>
      <c r="P36" s="187" t="str">
        <f>IF(AND(K36&lt;&gt; "",M36&lt;&gt;""),VLOOKUP(L36&amp;M36,'Validation Page'!$R$7:$W$157,5,FALSE),"")</f>
        <v/>
      </c>
      <c r="Q36" s="187" t="str">
        <f>IF(AND(K36&lt;&gt; "",M36&lt;&gt;""),VLOOKUP(L36&amp;M36,'Validation Page'!$R$7:$W$157,6,FALSE),"")</f>
        <v/>
      </c>
      <c r="R36" s="224"/>
      <c r="S36" s="199"/>
    </row>
    <row r="37" spans="1:19" s="58" customFormat="1" ht="15.75" customHeight="1" x14ac:dyDescent="0.25">
      <c r="A37" s="184"/>
      <c r="B37" s="197" t="str">
        <f>IF(A37&lt;&gt;"",VLOOKUP(Beds!A37,'Validation Page'!$G$7:$I$97,2,FALSE),"")</f>
        <v/>
      </c>
      <c r="C37" s="197" t="str">
        <f>IF(A37&lt;&gt;"",VLOOKUP(Beds!A37,'Validation Page'!$G$7:$I$97,3,FALSE),"")</f>
        <v/>
      </c>
      <c r="D37" s="186"/>
      <c r="E37" s="187" t="str">
        <f>IF(D37&lt;&gt;"",VLOOKUP(Beds!D37,'Validation Page'!$J$7:$L$275,2,FALSE),"")</f>
        <v/>
      </c>
      <c r="F37" s="196" t="str">
        <f>IF(D37&lt;&gt;"",VLOOKUP(Beds!D37,'Validation Page'!$J$7:$L$275,3,FALSE),"")</f>
        <v/>
      </c>
      <c r="G37" s="186"/>
      <c r="H37" s="198"/>
      <c r="I37" s="194"/>
      <c r="J37" s="186"/>
      <c r="K37" s="186"/>
      <c r="L37" s="227" t="str">
        <f>IF(K37&lt;&gt;"",VLOOKUP(Beds!K37,'Validation Page'!$N$7:$O$31,2,FALSE),"")</f>
        <v/>
      </c>
      <c r="M37" s="186"/>
      <c r="N37" s="190" t="str">
        <f>IF(AND(K37&lt;&gt; "",M37&lt;&gt;""),VLOOKUP(L37&amp;M37,'Validation Page'!$R$7:$W$157,2,FALSE),"")</f>
        <v/>
      </c>
      <c r="O37" s="187" t="str">
        <f>IF(AND(K37&lt;&gt; "",M37&lt;&gt;""),VLOOKUP(L37&amp;M37,'Validation Page'!$R$7:$W$157,4,FALSE),"")</f>
        <v/>
      </c>
      <c r="P37" s="187" t="str">
        <f>IF(AND(K37&lt;&gt; "",M37&lt;&gt;""),VLOOKUP(L37&amp;M37,'Validation Page'!$R$7:$W$157,5,FALSE),"")</f>
        <v/>
      </c>
      <c r="Q37" s="187" t="str">
        <f>IF(AND(K37&lt;&gt; "",M37&lt;&gt;""),VLOOKUP(L37&amp;M37,'Validation Page'!$R$7:$W$157,6,FALSE),"")</f>
        <v/>
      </c>
      <c r="R37" s="224"/>
      <c r="S37" s="199"/>
    </row>
    <row r="38" spans="1:19" s="58" customFormat="1" ht="15.75" customHeight="1" x14ac:dyDescent="0.25">
      <c r="A38" s="184"/>
      <c r="B38" s="197" t="str">
        <f>IF(A38&lt;&gt;"",VLOOKUP(Beds!A38,'Validation Page'!$G$7:$I$97,2,FALSE),"")</f>
        <v/>
      </c>
      <c r="C38" s="197" t="str">
        <f>IF(A38&lt;&gt;"",VLOOKUP(Beds!A38,'Validation Page'!$G$7:$I$97,3,FALSE),"")</f>
        <v/>
      </c>
      <c r="D38" s="186"/>
      <c r="E38" s="187" t="str">
        <f>IF(D38&lt;&gt;"",VLOOKUP(Beds!D38,'Validation Page'!$J$7:$L$275,2,FALSE),"")</f>
        <v/>
      </c>
      <c r="F38" s="196" t="str">
        <f>IF(D38&lt;&gt;"",VLOOKUP(Beds!D38,'Validation Page'!$J$7:$L$275,3,FALSE),"")</f>
        <v/>
      </c>
      <c r="G38" s="186"/>
      <c r="H38" s="198"/>
      <c r="I38" s="194"/>
      <c r="J38" s="186"/>
      <c r="K38" s="186"/>
      <c r="L38" s="227" t="str">
        <f>IF(K38&lt;&gt;"",VLOOKUP(Beds!K38,'Validation Page'!$N$7:$O$31,2,FALSE),"")</f>
        <v/>
      </c>
      <c r="M38" s="186"/>
      <c r="N38" s="190" t="str">
        <f>IF(AND(K38&lt;&gt; "",M38&lt;&gt;""),VLOOKUP(L38&amp;M38,'Validation Page'!$R$7:$W$157,2,FALSE),"")</f>
        <v/>
      </c>
      <c r="O38" s="187" t="str">
        <f>IF(AND(K38&lt;&gt; "",M38&lt;&gt;""),VLOOKUP(L38&amp;M38,'Validation Page'!$R$7:$W$157,4,FALSE),"")</f>
        <v/>
      </c>
      <c r="P38" s="187" t="str">
        <f>IF(AND(K38&lt;&gt; "",M38&lt;&gt;""),VLOOKUP(L38&amp;M38,'Validation Page'!$R$7:$W$157,5,FALSE),"")</f>
        <v/>
      </c>
      <c r="Q38" s="187" t="str">
        <f>IF(AND(K38&lt;&gt; "",M38&lt;&gt;""),VLOOKUP(L38&amp;M38,'Validation Page'!$R$7:$W$157,6,FALSE),"")</f>
        <v/>
      </c>
      <c r="R38" s="224"/>
      <c r="S38" s="199"/>
    </row>
    <row r="39" spans="1:19" s="58" customFormat="1" ht="15.75" customHeight="1" x14ac:dyDescent="0.25">
      <c r="A39" s="184"/>
      <c r="B39" s="197" t="str">
        <f>IF(A39&lt;&gt;"",VLOOKUP(Beds!A39,'Validation Page'!$G$7:$I$97,2,FALSE),"")</f>
        <v/>
      </c>
      <c r="C39" s="197" t="str">
        <f>IF(A39&lt;&gt;"",VLOOKUP(Beds!A39,'Validation Page'!$G$7:$I$97,3,FALSE),"")</f>
        <v/>
      </c>
      <c r="D39" s="186"/>
      <c r="E39" s="187" t="str">
        <f>IF(D39&lt;&gt;"",VLOOKUP(Beds!D39,'Validation Page'!$J$7:$L$275,2,FALSE),"")</f>
        <v/>
      </c>
      <c r="F39" s="196" t="str">
        <f>IF(D39&lt;&gt;"",VLOOKUP(Beds!D39,'Validation Page'!$J$7:$L$275,3,FALSE),"")</f>
        <v/>
      </c>
      <c r="G39" s="186"/>
      <c r="H39" s="198"/>
      <c r="I39" s="194"/>
      <c r="J39" s="186"/>
      <c r="K39" s="186"/>
      <c r="L39" s="227" t="str">
        <f>IF(K39&lt;&gt;"",VLOOKUP(Beds!K39,'Validation Page'!$N$7:$O$31,2,FALSE),"")</f>
        <v/>
      </c>
      <c r="M39" s="186"/>
      <c r="N39" s="190" t="str">
        <f>IF(AND(K39&lt;&gt; "",M39&lt;&gt;""),VLOOKUP(L39&amp;M39,'Validation Page'!$R$7:$W$157,2,FALSE),"")</f>
        <v/>
      </c>
      <c r="O39" s="187" t="str">
        <f>IF(AND(K39&lt;&gt; "",M39&lt;&gt;""),VLOOKUP(L39&amp;M39,'Validation Page'!$R$7:$W$157,4,FALSE),"")</f>
        <v/>
      </c>
      <c r="P39" s="187" t="str">
        <f>IF(AND(K39&lt;&gt; "",M39&lt;&gt;""),VLOOKUP(L39&amp;M39,'Validation Page'!$R$7:$W$157,5,FALSE),"")</f>
        <v/>
      </c>
      <c r="Q39" s="187" t="str">
        <f>IF(AND(K39&lt;&gt; "",M39&lt;&gt;""),VLOOKUP(L39&amp;M39,'Validation Page'!$R$7:$W$157,6,FALSE),"")</f>
        <v/>
      </c>
      <c r="R39" s="224"/>
      <c r="S39" s="199"/>
    </row>
    <row r="40" spans="1:19" s="58" customFormat="1" ht="15.75" customHeight="1" x14ac:dyDescent="0.25">
      <c r="A40" s="184"/>
      <c r="B40" s="197" t="str">
        <f>IF(A40&lt;&gt;"",VLOOKUP(Beds!A40,'Validation Page'!$G$7:$I$97,2,FALSE),"")</f>
        <v/>
      </c>
      <c r="C40" s="197" t="str">
        <f>IF(A40&lt;&gt;"",VLOOKUP(Beds!A40,'Validation Page'!$G$7:$I$97,3,FALSE),"")</f>
        <v/>
      </c>
      <c r="D40" s="186"/>
      <c r="E40" s="187" t="str">
        <f>IF(D40&lt;&gt;"",VLOOKUP(Beds!D40,'Validation Page'!$J$7:$L$275,2,FALSE),"")</f>
        <v/>
      </c>
      <c r="F40" s="196" t="str">
        <f>IF(D40&lt;&gt;"",VLOOKUP(Beds!D40,'Validation Page'!$J$7:$L$275,3,FALSE),"")</f>
        <v/>
      </c>
      <c r="G40" s="186"/>
      <c r="H40" s="198"/>
      <c r="I40" s="194"/>
      <c r="J40" s="186"/>
      <c r="K40" s="186"/>
      <c r="L40" s="227" t="str">
        <f>IF(K40&lt;&gt;"",VLOOKUP(Beds!K40,'Validation Page'!$N$7:$O$31,2,FALSE),"")</f>
        <v/>
      </c>
      <c r="M40" s="186"/>
      <c r="N40" s="190" t="str">
        <f>IF(AND(K40&lt;&gt; "",M40&lt;&gt;""),VLOOKUP(L40&amp;M40,'Validation Page'!$R$7:$W$157,2,FALSE),"")</f>
        <v/>
      </c>
      <c r="O40" s="187" t="str">
        <f>IF(AND(K40&lt;&gt; "",M40&lt;&gt;""),VLOOKUP(L40&amp;M40,'Validation Page'!$R$7:$W$157,4,FALSE),"")</f>
        <v/>
      </c>
      <c r="P40" s="187" t="str">
        <f>IF(AND(K40&lt;&gt; "",M40&lt;&gt;""),VLOOKUP(L40&amp;M40,'Validation Page'!$R$7:$W$157,5,FALSE),"")</f>
        <v/>
      </c>
      <c r="Q40" s="187" t="str">
        <f>IF(AND(K40&lt;&gt; "",M40&lt;&gt;""),VLOOKUP(L40&amp;M40,'Validation Page'!$R$7:$W$157,6,FALSE),"")</f>
        <v/>
      </c>
      <c r="R40" s="224"/>
      <c r="S40" s="199"/>
    </row>
    <row r="41" spans="1:19" s="58" customFormat="1" ht="15.75" customHeight="1" x14ac:dyDescent="0.25">
      <c r="A41" s="184"/>
      <c r="B41" s="197" t="str">
        <f>IF(A41&lt;&gt;"",VLOOKUP(Beds!A41,'Validation Page'!$G$7:$I$97,2,FALSE),"")</f>
        <v/>
      </c>
      <c r="C41" s="197" t="str">
        <f>IF(A41&lt;&gt;"",VLOOKUP(Beds!A41,'Validation Page'!$G$7:$I$97,3,FALSE),"")</f>
        <v/>
      </c>
      <c r="D41" s="186"/>
      <c r="E41" s="187" t="str">
        <f>IF(D41&lt;&gt;"",VLOOKUP(Beds!D41,'Validation Page'!$J$7:$L$275,2,FALSE),"")</f>
        <v/>
      </c>
      <c r="F41" s="196" t="str">
        <f>IF(D41&lt;&gt;"",VLOOKUP(Beds!D41,'Validation Page'!$J$7:$L$275,3,FALSE),"")</f>
        <v/>
      </c>
      <c r="G41" s="186"/>
      <c r="H41" s="198"/>
      <c r="I41" s="194"/>
      <c r="J41" s="186"/>
      <c r="K41" s="186"/>
      <c r="L41" s="227" t="str">
        <f>IF(K41&lt;&gt;"",VLOOKUP(Beds!K41,'Validation Page'!$N$7:$O$31,2,FALSE),"")</f>
        <v/>
      </c>
      <c r="M41" s="186"/>
      <c r="N41" s="190" t="str">
        <f>IF(AND(K41&lt;&gt; "",M41&lt;&gt;""),VLOOKUP(L41&amp;M41,'Validation Page'!$R$7:$W$157,2,FALSE),"")</f>
        <v/>
      </c>
      <c r="O41" s="187" t="str">
        <f>IF(AND(K41&lt;&gt; "",M41&lt;&gt;""),VLOOKUP(L41&amp;M41,'Validation Page'!$R$7:$W$157,4,FALSE),"")</f>
        <v/>
      </c>
      <c r="P41" s="187" t="str">
        <f>IF(AND(K41&lt;&gt; "",M41&lt;&gt;""),VLOOKUP(L41&amp;M41,'Validation Page'!$R$7:$W$157,5,FALSE),"")</f>
        <v/>
      </c>
      <c r="Q41" s="187" t="str">
        <f>IF(AND(K41&lt;&gt; "",M41&lt;&gt;""),VLOOKUP(L41&amp;M41,'Validation Page'!$R$7:$W$157,6,FALSE),"")</f>
        <v/>
      </c>
      <c r="R41" s="224"/>
      <c r="S41" s="199"/>
    </row>
    <row r="42" spans="1:19" s="58" customFormat="1" ht="15.75" customHeight="1" x14ac:dyDescent="0.25">
      <c r="A42" s="184"/>
      <c r="B42" s="197" t="str">
        <f>IF(A42&lt;&gt;"",VLOOKUP(Beds!A42,'Validation Page'!$G$7:$I$97,2,FALSE),"")</f>
        <v/>
      </c>
      <c r="C42" s="197" t="str">
        <f>IF(A42&lt;&gt;"",VLOOKUP(Beds!A42,'Validation Page'!$G$7:$I$97,3,FALSE),"")</f>
        <v/>
      </c>
      <c r="D42" s="186"/>
      <c r="E42" s="187" t="str">
        <f>IF(D42&lt;&gt;"",VLOOKUP(Beds!D42,'Validation Page'!$J$7:$L$275,2,FALSE),"")</f>
        <v/>
      </c>
      <c r="F42" s="196" t="str">
        <f>IF(D42&lt;&gt;"",VLOOKUP(Beds!D42,'Validation Page'!$J$7:$L$275,3,FALSE),"")</f>
        <v/>
      </c>
      <c r="G42" s="186"/>
      <c r="H42" s="198"/>
      <c r="I42" s="194"/>
      <c r="J42" s="186"/>
      <c r="K42" s="186"/>
      <c r="L42" s="227" t="str">
        <f>IF(K42&lt;&gt;"",VLOOKUP(Beds!K42,'Validation Page'!$N$7:$O$31,2,FALSE),"")</f>
        <v/>
      </c>
      <c r="M42" s="186"/>
      <c r="N42" s="190" t="str">
        <f>IF(AND(K42&lt;&gt; "",M42&lt;&gt;""),VLOOKUP(L42&amp;M42,'Validation Page'!$R$7:$W$157,2,FALSE),"")</f>
        <v/>
      </c>
      <c r="O42" s="187" t="str">
        <f>IF(AND(K42&lt;&gt; "",M42&lt;&gt;""),VLOOKUP(L42&amp;M42,'Validation Page'!$R$7:$W$157,4,FALSE),"")</f>
        <v/>
      </c>
      <c r="P42" s="187" t="str">
        <f>IF(AND(K42&lt;&gt; "",M42&lt;&gt;""),VLOOKUP(L42&amp;M42,'Validation Page'!$R$7:$W$157,5,FALSE),"")</f>
        <v/>
      </c>
      <c r="Q42" s="187" t="str">
        <f>IF(AND(K42&lt;&gt; "",M42&lt;&gt;""),VLOOKUP(L42&amp;M42,'Validation Page'!$R$7:$W$157,6,FALSE),"")</f>
        <v/>
      </c>
      <c r="R42" s="224"/>
      <c r="S42" s="199"/>
    </row>
    <row r="43" spans="1:19" s="58" customFormat="1" ht="15.75" customHeight="1" x14ac:dyDescent="0.25">
      <c r="A43" s="184"/>
      <c r="B43" s="197" t="str">
        <f>IF(A43&lt;&gt;"",VLOOKUP(Beds!A43,'Validation Page'!$G$7:$I$97,2,FALSE),"")</f>
        <v/>
      </c>
      <c r="C43" s="197" t="str">
        <f>IF(A43&lt;&gt;"",VLOOKUP(Beds!A43,'Validation Page'!$G$7:$I$97,3,FALSE),"")</f>
        <v/>
      </c>
      <c r="D43" s="186"/>
      <c r="E43" s="187" t="str">
        <f>IF(D43&lt;&gt;"",VLOOKUP(Beds!D43,'Validation Page'!$J$7:$L$275,2,FALSE),"")</f>
        <v/>
      </c>
      <c r="F43" s="196" t="str">
        <f>IF(D43&lt;&gt;"",VLOOKUP(Beds!D43,'Validation Page'!$J$7:$L$275,3,FALSE),"")</f>
        <v/>
      </c>
      <c r="G43" s="186"/>
      <c r="H43" s="198"/>
      <c r="I43" s="194"/>
      <c r="J43" s="186"/>
      <c r="K43" s="186"/>
      <c r="L43" s="227" t="str">
        <f>IF(K43&lt;&gt;"",VLOOKUP(Beds!K43,'Validation Page'!$N$7:$O$31,2,FALSE),"")</f>
        <v/>
      </c>
      <c r="M43" s="186"/>
      <c r="N43" s="190" t="str">
        <f>IF(AND(K43&lt;&gt; "",M43&lt;&gt;""),VLOOKUP(L43&amp;M43,'Validation Page'!$R$7:$W$157,2,FALSE),"")</f>
        <v/>
      </c>
      <c r="O43" s="187" t="str">
        <f>IF(AND(K43&lt;&gt; "",M43&lt;&gt;""),VLOOKUP(L43&amp;M43,'Validation Page'!$R$7:$W$157,4,FALSE),"")</f>
        <v/>
      </c>
      <c r="P43" s="187" t="str">
        <f>IF(AND(K43&lt;&gt; "",M43&lt;&gt;""),VLOOKUP(L43&amp;M43,'Validation Page'!$R$7:$W$157,5,FALSE),"")</f>
        <v/>
      </c>
      <c r="Q43" s="187" t="str">
        <f>IF(AND(K43&lt;&gt; "",M43&lt;&gt;""),VLOOKUP(L43&amp;M43,'Validation Page'!$R$7:$W$157,6,FALSE),"")</f>
        <v/>
      </c>
      <c r="R43" s="224"/>
      <c r="S43" s="199"/>
    </row>
    <row r="44" spans="1:19" s="58" customFormat="1" ht="15.75" customHeight="1" x14ac:dyDescent="0.25">
      <c r="A44" s="184"/>
      <c r="B44" s="197" t="str">
        <f>IF(A44&lt;&gt;"",VLOOKUP(Beds!A44,'Validation Page'!$G$7:$I$97,2,FALSE),"")</f>
        <v/>
      </c>
      <c r="C44" s="197" t="str">
        <f>IF(A44&lt;&gt;"",VLOOKUP(Beds!A44,'Validation Page'!$G$7:$I$97,3,FALSE),"")</f>
        <v/>
      </c>
      <c r="D44" s="186"/>
      <c r="E44" s="187" t="str">
        <f>IF(D44&lt;&gt;"",VLOOKUP(Beds!D44,'Validation Page'!$J$7:$L$275,2,FALSE),"")</f>
        <v/>
      </c>
      <c r="F44" s="196" t="str">
        <f>IF(D44&lt;&gt;"",VLOOKUP(Beds!D44,'Validation Page'!$J$7:$L$275,3,FALSE),"")</f>
        <v/>
      </c>
      <c r="G44" s="186"/>
      <c r="H44" s="198"/>
      <c r="I44" s="194"/>
      <c r="J44" s="186"/>
      <c r="K44" s="186"/>
      <c r="L44" s="227" t="str">
        <f>IF(K44&lt;&gt;"",VLOOKUP(Beds!K44,'Validation Page'!$N$7:$O$31,2,FALSE),"")</f>
        <v/>
      </c>
      <c r="M44" s="186"/>
      <c r="N44" s="190" t="str">
        <f>IF(AND(K44&lt;&gt; "",M44&lt;&gt;""),VLOOKUP(L44&amp;M44,'Validation Page'!$R$7:$W$157,2,FALSE),"")</f>
        <v/>
      </c>
      <c r="O44" s="187" t="str">
        <f>IF(AND(K44&lt;&gt; "",M44&lt;&gt;""),VLOOKUP(L44&amp;M44,'Validation Page'!$R$7:$W$157,4,FALSE),"")</f>
        <v/>
      </c>
      <c r="P44" s="187" t="str">
        <f>IF(AND(K44&lt;&gt; "",M44&lt;&gt;""),VLOOKUP(L44&amp;M44,'Validation Page'!$R$7:$W$157,5,FALSE),"")</f>
        <v/>
      </c>
      <c r="Q44" s="187" t="str">
        <f>IF(AND(K44&lt;&gt; "",M44&lt;&gt;""),VLOOKUP(L44&amp;M44,'Validation Page'!$R$7:$W$157,6,FALSE),"")</f>
        <v/>
      </c>
      <c r="R44" s="224"/>
      <c r="S44" s="199"/>
    </row>
    <row r="45" spans="1:19" s="58" customFormat="1" ht="15.75" customHeight="1" x14ac:dyDescent="0.25">
      <c r="A45" s="184"/>
      <c r="B45" s="185" t="str">
        <f>IF(A45&lt;&gt;"",VLOOKUP(Beds!A45,'Validation Page'!$G$7:$I$97,2,FALSE),"")</f>
        <v/>
      </c>
      <c r="C45" s="185" t="str">
        <f>IF(A45&lt;&gt;"",VLOOKUP(Beds!A45,'Validation Page'!$G$7:$I$97,3,FALSE),"")</f>
        <v/>
      </c>
      <c r="D45" s="186"/>
      <c r="E45" s="187" t="str">
        <f>IF(D45&lt;&gt;"",VLOOKUP(Beds!D45,'Validation Page'!$J$7:$L$275,2,FALSE),"")</f>
        <v/>
      </c>
      <c r="F45" s="188" t="str">
        <f>IF(D45&lt;&gt;"",VLOOKUP(Beds!D45,'Validation Page'!$J$7:$L$275,3,FALSE),"")</f>
        <v/>
      </c>
      <c r="G45" s="186"/>
      <c r="H45" s="193"/>
      <c r="I45" s="200"/>
      <c r="J45" s="186"/>
      <c r="K45" s="186"/>
      <c r="L45" s="187" t="str">
        <f>IF(K45&lt;&gt;"",VLOOKUP(Beds!K45,'Validation Page'!$N$7:$O$31,2,FALSE),"")</f>
        <v/>
      </c>
      <c r="M45" s="186"/>
      <c r="N45" s="190" t="str">
        <f>IF(AND(K45&lt;&gt; "",M45&lt;&gt;""),VLOOKUP(L45&amp;M45,'Validation Page'!$R$7:$W$157,2,FALSE),"")</f>
        <v/>
      </c>
      <c r="O45" s="187" t="str">
        <f>IF(AND(K45&lt;&gt; "",M45&lt;&gt;""),VLOOKUP(L45&amp;M45,'Validation Page'!$R$7:$W$157,4,FALSE),"")</f>
        <v/>
      </c>
      <c r="P45" s="187" t="str">
        <f>IF(AND(K45&lt;&gt; "",M45&lt;&gt;""),VLOOKUP(L45&amp;M45,'Validation Page'!$R$7:$W$157,5,FALSE),"")</f>
        <v/>
      </c>
      <c r="Q45" s="187" t="str">
        <f>IF(AND(K45&lt;&gt; "",M45&lt;&gt;""),VLOOKUP(L45&amp;M45,'Validation Page'!$R$7:$W$157,6,FALSE),"")</f>
        <v/>
      </c>
      <c r="R45" s="224"/>
      <c r="S45" s="195"/>
    </row>
    <row r="46" spans="1:19" s="58" customFormat="1" ht="15.75" customHeight="1" x14ac:dyDescent="0.25">
      <c r="A46" s="184"/>
      <c r="B46" s="185" t="str">
        <f>IF(A46&lt;&gt;"",VLOOKUP(Beds!A46,'Validation Page'!$G$7:$I$97,2,FALSE),"")</f>
        <v/>
      </c>
      <c r="C46" s="185" t="str">
        <f>IF(A46&lt;&gt;"",VLOOKUP(Beds!A46,'Validation Page'!$G$7:$I$97,3,FALSE),"")</f>
        <v/>
      </c>
      <c r="D46" s="186"/>
      <c r="E46" s="187" t="str">
        <f>IF(D46&lt;&gt;"",VLOOKUP(Beds!D46,'Validation Page'!$J$7:$L$275,2,FALSE),"")</f>
        <v/>
      </c>
      <c r="F46" s="188" t="str">
        <f>IF(D46&lt;&gt;"",VLOOKUP(Beds!D46,'Validation Page'!$J$7:$L$275,3,FALSE),"")</f>
        <v/>
      </c>
      <c r="G46" s="186"/>
      <c r="H46" s="193"/>
      <c r="I46" s="194"/>
      <c r="J46" s="186"/>
      <c r="K46" s="186"/>
      <c r="L46" s="187" t="str">
        <f>IF(K46&lt;&gt;"",VLOOKUP(Beds!K46,'Validation Page'!$N$7:$O$31,2,FALSE),"")</f>
        <v/>
      </c>
      <c r="M46" s="186"/>
      <c r="N46" s="190" t="str">
        <f>IF(AND(K46&lt;&gt; "",M46&lt;&gt;""),VLOOKUP(L46&amp;M46,'Validation Page'!$R$7:$W$157,2,FALSE),"")</f>
        <v/>
      </c>
      <c r="O46" s="187" t="str">
        <f>IF(AND(K46&lt;&gt; "",M46&lt;&gt;""),VLOOKUP(L46&amp;M46,'Validation Page'!$R$7:$W$157,4,FALSE),"")</f>
        <v/>
      </c>
      <c r="P46" s="187" t="str">
        <f>IF(AND(K46&lt;&gt; "",M46&lt;&gt;""),VLOOKUP(L46&amp;M46,'Validation Page'!$R$7:$W$157,5,FALSE),"")</f>
        <v/>
      </c>
      <c r="Q46" s="187" t="str">
        <f>IF(AND(K46&lt;&gt; "",M46&lt;&gt;""),VLOOKUP(L46&amp;M46,'Validation Page'!$R$7:$W$157,6,FALSE),"")</f>
        <v/>
      </c>
      <c r="R46" s="224"/>
      <c r="S46" s="195"/>
    </row>
    <row r="47" spans="1:19" s="58" customFormat="1" ht="15.75" customHeight="1" x14ac:dyDescent="0.25">
      <c r="A47" s="184"/>
      <c r="B47" s="185" t="str">
        <f>IF(A47&lt;&gt;"",VLOOKUP(Beds!A47,'Validation Page'!$G$7:$I$97,2,FALSE),"")</f>
        <v/>
      </c>
      <c r="C47" s="185" t="str">
        <f>IF(A47&lt;&gt;"",VLOOKUP(Beds!A47,'Validation Page'!$G$7:$I$97,3,FALSE),"")</f>
        <v/>
      </c>
      <c r="D47" s="186"/>
      <c r="E47" s="187" t="str">
        <f>IF(D47&lt;&gt;"",VLOOKUP(Beds!D47,'Validation Page'!$J$7:$L$275,2,FALSE),"")</f>
        <v/>
      </c>
      <c r="F47" s="188" t="str">
        <f>IF(D47&lt;&gt;"",VLOOKUP(Beds!D47,'Validation Page'!$J$7:$L$275,3,FALSE),"")</f>
        <v/>
      </c>
      <c r="G47" s="186"/>
      <c r="H47" s="193"/>
      <c r="I47" s="194"/>
      <c r="J47" s="186"/>
      <c r="K47" s="186"/>
      <c r="L47" s="187" t="str">
        <f>IF(K47&lt;&gt;"",VLOOKUP(Beds!K47,'Validation Page'!$N$7:$O$31,2,FALSE),"")</f>
        <v/>
      </c>
      <c r="M47" s="186"/>
      <c r="N47" s="190" t="str">
        <f>IF(AND(K47&lt;&gt; "",M47&lt;&gt;""),VLOOKUP(L47&amp;M47,'Validation Page'!$R$7:$W$157,2,FALSE),"")</f>
        <v/>
      </c>
      <c r="O47" s="187" t="str">
        <f>IF(AND(K47&lt;&gt; "",M47&lt;&gt;""),VLOOKUP(L47&amp;M47,'Validation Page'!$R$7:$W$157,4,FALSE),"")</f>
        <v/>
      </c>
      <c r="P47" s="187" t="str">
        <f>IF(AND(K47&lt;&gt; "",M47&lt;&gt;""),VLOOKUP(L47&amp;M47,'Validation Page'!$R$7:$W$157,5,FALSE),"")</f>
        <v/>
      </c>
      <c r="Q47" s="187" t="str">
        <f>IF(AND(K47&lt;&gt; "",M47&lt;&gt;""),VLOOKUP(L47&amp;M47,'Validation Page'!$R$7:$W$157,6,FALSE),"")</f>
        <v/>
      </c>
      <c r="R47" s="224"/>
      <c r="S47" s="195"/>
    </row>
    <row r="48" spans="1:19" s="58" customFormat="1" ht="15.75" customHeight="1" x14ac:dyDescent="0.25">
      <c r="A48" s="184"/>
      <c r="B48" s="185" t="str">
        <f>IF(A48&lt;&gt;"",VLOOKUP(Beds!A48,'Validation Page'!$G$7:$I$97,2,FALSE),"")</f>
        <v/>
      </c>
      <c r="C48" s="185" t="str">
        <f>IF(A48&lt;&gt;"",VLOOKUP(Beds!A48,'Validation Page'!$G$7:$I$97,3,FALSE),"")</f>
        <v/>
      </c>
      <c r="D48" s="186"/>
      <c r="E48" s="187" t="str">
        <f>IF(D48&lt;&gt;"",VLOOKUP(Beds!D48,'Validation Page'!$J$7:$L$275,2,FALSE),"")</f>
        <v/>
      </c>
      <c r="F48" s="188" t="str">
        <f>IF(D48&lt;&gt;"",VLOOKUP(Beds!D48,'Validation Page'!$J$7:$L$275,3,FALSE),"")</f>
        <v/>
      </c>
      <c r="G48" s="186"/>
      <c r="H48" s="193"/>
      <c r="I48" s="194"/>
      <c r="J48" s="186"/>
      <c r="K48" s="186"/>
      <c r="L48" s="187" t="str">
        <f>IF(K48&lt;&gt;"",VLOOKUP(Beds!K48,'Validation Page'!$N$7:$O$31,2,FALSE),"")</f>
        <v/>
      </c>
      <c r="M48" s="186"/>
      <c r="N48" s="190" t="str">
        <f>IF(AND(K48&lt;&gt; "",M48&lt;&gt;""),VLOOKUP(L48&amp;M48,'Validation Page'!$R$7:$W$157,2,FALSE),"")</f>
        <v/>
      </c>
      <c r="O48" s="187" t="str">
        <f>IF(AND(K48&lt;&gt; "",M48&lt;&gt;""),VLOOKUP(L48&amp;M48,'Validation Page'!$R$7:$W$157,4,FALSE),"")</f>
        <v/>
      </c>
      <c r="P48" s="187" t="str">
        <f>IF(AND(K48&lt;&gt; "",M48&lt;&gt;""),VLOOKUP(L48&amp;M48,'Validation Page'!$R$7:$W$157,5,FALSE),"")</f>
        <v/>
      </c>
      <c r="Q48" s="187" t="str">
        <f>IF(AND(K48&lt;&gt; "",M48&lt;&gt;""),VLOOKUP(L48&amp;M48,'Validation Page'!$R$7:$W$157,6,FALSE),"")</f>
        <v/>
      </c>
      <c r="R48" s="224"/>
      <c r="S48" s="195"/>
    </row>
    <row r="49" spans="1:19" s="58" customFormat="1" ht="15.75" customHeight="1" x14ac:dyDescent="0.25">
      <c r="A49" s="184"/>
      <c r="B49" s="185" t="str">
        <f>IF(A49&lt;&gt;"",VLOOKUP(Beds!A49,'Validation Page'!$G$7:$I$97,2,FALSE),"")</f>
        <v/>
      </c>
      <c r="C49" s="185" t="str">
        <f>IF(A49&lt;&gt;"",VLOOKUP(Beds!A49,'Validation Page'!$G$7:$I$97,3,FALSE),"")</f>
        <v/>
      </c>
      <c r="D49" s="186"/>
      <c r="E49" s="187" t="str">
        <f>IF(D49&lt;&gt;"",VLOOKUP(Beds!D49,'Validation Page'!$J$7:$L$275,2,FALSE),"")</f>
        <v/>
      </c>
      <c r="F49" s="188" t="str">
        <f>IF(D49&lt;&gt;"",VLOOKUP(Beds!D49,'Validation Page'!$J$7:$L$275,3,FALSE),"")</f>
        <v/>
      </c>
      <c r="G49" s="186"/>
      <c r="H49" s="193"/>
      <c r="I49" s="194"/>
      <c r="J49" s="186"/>
      <c r="K49" s="186"/>
      <c r="L49" s="187" t="str">
        <f>IF(K49&lt;&gt;"",VLOOKUP(Beds!K49,'Validation Page'!$N$7:$O$31,2,FALSE),"")</f>
        <v/>
      </c>
      <c r="M49" s="186"/>
      <c r="N49" s="190" t="str">
        <f>IF(AND(K49&lt;&gt; "",M49&lt;&gt;""),VLOOKUP(L49&amp;M49,'Validation Page'!$R$7:$W$157,2,FALSE),"")</f>
        <v/>
      </c>
      <c r="O49" s="187" t="str">
        <f>IF(AND(K49&lt;&gt; "",M49&lt;&gt;""),VLOOKUP(L49&amp;M49,'Validation Page'!$R$7:$W$157,4,FALSE),"")</f>
        <v/>
      </c>
      <c r="P49" s="187" t="str">
        <f>IF(AND(K49&lt;&gt; "",M49&lt;&gt;""),VLOOKUP(L49&amp;M49,'Validation Page'!$R$7:$W$157,5,FALSE),"")</f>
        <v/>
      </c>
      <c r="Q49" s="187" t="str">
        <f>IF(AND(K49&lt;&gt; "",M49&lt;&gt;""),VLOOKUP(L49&amp;M49,'Validation Page'!$R$7:$W$157,6,FALSE),"")</f>
        <v/>
      </c>
      <c r="R49" s="224"/>
      <c r="S49" s="195"/>
    </row>
    <row r="50" spans="1:19" s="58" customFormat="1" ht="15.75" customHeight="1" x14ac:dyDescent="0.25">
      <c r="A50" s="184"/>
      <c r="B50" s="185" t="str">
        <f>IF(A50&lt;&gt;"",VLOOKUP(Beds!A50,'Validation Page'!$G$7:$I$97,2,FALSE),"")</f>
        <v/>
      </c>
      <c r="C50" s="185" t="str">
        <f>IF(A50&lt;&gt;"",VLOOKUP(Beds!A50,'Validation Page'!$G$7:$I$97,3,FALSE),"")</f>
        <v/>
      </c>
      <c r="D50" s="186"/>
      <c r="E50" s="187" t="str">
        <f>IF(D50&lt;&gt;"",VLOOKUP(Beds!D50,'Validation Page'!$J$7:$L$275,2,FALSE),"")</f>
        <v/>
      </c>
      <c r="F50" s="188" t="str">
        <f>IF(D50&lt;&gt;"",VLOOKUP(Beds!D50,'Validation Page'!$J$7:$L$275,3,FALSE),"")</f>
        <v/>
      </c>
      <c r="G50" s="186"/>
      <c r="H50" s="193"/>
      <c r="I50" s="194"/>
      <c r="J50" s="186"/>
      <c r="K50" s="186"/>
      <c r="L50" s="187" t="str">
        <f>IF(K50&lt;&gt;"",VLOOKUP(Beds!K50,'Validation Page'!$N$7:$O$31,2,FALSE),"")</f>
        <v/>
      </c>
      <c r="M50" s="186"/>
      <c r="N50" s="190" t="str">
        <f>IF(AND(K50&lt;&gt; "",M50&lt;&gt;""),VLOOKUP(L50&amp;M50,'Validation Page'!$R$7:$W$157,2,FALSE),"")</f>
        <v/>
      </c>
      <c r="O50" s="187" t="str">
        <f>IF(AND(K50&lt;&gt; "",M50&lt;&gt;""),VLOOKUP(L50&amp;M50,'Validation Page'!$R$7:$W$157,4,FALSE),"")</f>
        <v/>
      </c>
      <c r="P50" s="187" t="str">
        <f>IF(AND(K50&lt;&gt; "",M50&lt;&gt;""),VLOOKUP(L50&amp;M50,'Validation Page'!$R$7:$W$157,5,FALSE),"")</f>
        <v/>
      </c>
      <c r="Q50" s="187" t="str">
        <f>IF(AND(K50&lt;&gt; "",M50&lt;&gt;""),VLOOKUP(L50&amp;M50,'Validation Page'!$R$7:$W$157,6,FALSE),"")</f>
        <v/>
      </c>
      <c r="R50" s="224"/>
      <c r="S50" s="195"/>
    </row>
    <row r="51" spans="1:19" s="58" customFormat="1" ht="15.75" customHeight="1" x14ac:dyDescent="0.25">
      <c r="A51" s="184"/>
      <c r="B51" s="185" t="str">
        <f>IF(A51&lt;&gt;"",VLOOKUP(Beds!A51,'Validation Page'!$G$7:$I$97,2,FALSE),"")</f>
        <v/>
      </c>
      <c r="C51" s="185" t="str">
        <f>IF(A51&lt;&gt;"",VLOOKUP(Beds!A51,'Validation Page'!$G$7:$I$97,3,FALSE),"")</f>
        <v/>
      </c>
      <c r="D51" s="186"/>
      <c r="E51" s="187" t="str">
        <f>IF(D51&lt;&gt;"",VLOOKUP(Beds!D51,'Validation Page'!$J$7:$L$275,2,FALSE),"")</f>
        <v/>
      </c>
      <c r="F51" s="188" t="str">
        <f>IF(D51&lt;&gt;"",VLOOKUP(Beds!D51,'Validation Page'!$J$7:$L$275,3,FALSE),"")</f>
        <v/>
      </c>
      <c r="G51" s="186"/>
      <c r="H51" s="193"/>
      <c r="I51" s="194"/>
      <c r="J51" s="186"/>
      <c r="K51" s="186"/>
      <c r="L51" s="187" t="str">
        <f>IF(K51&lt;&gt;"",VLOOKUP(Beds!K51,'Validation Page'!$N$7:$O$31,2,FALSE),"")</f>
        <v/>
      </c>
      <c r="M51" s="186"/>
      <c r="N51" s="190" t="str">
        <f>IF(AND(K51&lt;&gt; "",M51&lt;&gt;""),VLOOKUP(L51&amp;M51,'Validation Page'!$R$7:$W$157,2,FALSE),"")</f>
        <v/>
      </c>
      <c r="O51" s="187" t="str">
        <f>IF(AND(K51&lt;&gt; "",M51&lt;&gt;""),VLOOKUP(L51&amp;M51,'Validation Page'!$R$7:$W$157,4,FALSE),"")</f>
        <v/>
      </c>
      <c r="P51" s="187" t="str">
        <f>IF(AND(K51&lt;&gt; "",M51&lt;&gt;""),VLOOKUP(L51&amp;M51,'Validation Page'!$R$7:$W$157,5,FALSE),"")</f>
        <v/>
      </c>
      <c r="Q51" s="187" t="str">
        <f>IF(AND(K51&lt;&gt; "",M51&lt;&gt;""),VLOOKUP(L51&amp;M51,'Validation Page'!$R$7:$W$157,6,FALSE),"")</f>
        <v/>
      </c>
      <c r="R51" s="224"/>
      <c r="S51" s="195"/>
    </row>
    <row r="52" spans="1:19" s="58" customFormat="1" ht="15.75" customHeight="1" x14ac:dyDescent="0.25">
      <c r="A52" s="184"/>
      <c r="B52" s="185" t="str">
        <f>IF(A52&lt;&gt;"",VLOOKUP(Beds!A52,'Validation Page'!$G$7:$I$97,2,FALSE),"")</f>
        <v/>
      </c>
      <c r="C52" s="185" t="str">
        <f>IF(A52&lt;&gt;"",VLOOKUP(Beds!A52,'Validation Page'!$G$7:$I$97,3,FALSE),"")</f>
        <v/>
      </c>
      <c r="D52" s="186"/>
      <c r="E52" s="187" t="str">
        <f>IF(D52&lt;&gt;"",VLOOKUP(Beds!D52,'Validation Page'!$J$7:$L$275,2,FALSE),"")</f>
        <v/>
      </c>
      <c r="F52" s="188" t="str">
        <f>IF(D52&lt;&gt;"",VLOOKUP(Beds!D52,'Validation Page'!$J$7:$L$275,3,FALSE),"")</f>
        <v/>
      </c>
      <c r="G52" s="186"/>
      <c r="H52" s="193"/>
      <c r="I52" s="194"/>
      <c r="J52" s="186"/>
      <c r="K52" s="186"/>
      <c r="L52" s="187" t="str">
        <f>IF(K52&lt;&gt;"",VLOOKUP(Beds!K52,'Validation Page'!$N$7:$O$31,2,FALSE),"")</f>
        <v/>
      </c>
      <c r="M52" s="186"/>
      <c r="N52" s="190" t="str">
        <f>IF(AND(K52&lt;&gt; "",M52&lt;&gt;""),VLOOKUP(L52&amp;M52,'Validation Page'!$R$7:$W$157,2,FALSE),"")</f>
        <v/>
      </c>
      <c r="O52" s="187" t="str">
        <f>IF(AND(K52&lt;&gt; "",M52&lt;&gt;""),VLOOKUP(L52&amp;M52,'Validation Page'!$R$7:$W$157,4,FALSE),"")</f>
        <v/>
      </c>
      <c r="P52" s="187" t="str">
        <f>IF(AND(K52&lt;&gt; "",M52&lt;&gt;""),VLOOKUP(L52&amp;M52,'Validation Page'!$R$7:$W$157,5,FALSE),"")</f>
        <v/>
      </c>
      <c r="Q52" s="187" t="str">
        <f>IF(AND(K52&lt;&gt; "",M52&lt;&gt;""),VLOOKUP(L52&amp;M52,'Validation Page'!$R$7:$W$157,6,FALSE),"")</f>
        <v/>
      </c>
      <c r="R52" s="224"/>
      <c r="S52" s="195"/>
    </row>
    <row r="53" spans="1:19" s="58" customFormat="1" ht="15.75" customHeight="1" x14ac:dyDescent="0.25">
      <c r="A53" s="184"/>
      <c r="B53" s="185" t="str">
        <f>IF(A53&lt;&gt;"",VLOOKUP(Beds!A53,'Validation Page'!$G$7:$I$97,2,FALSE),"")</f>
        <v/>
      </c>
      <c r="C53" s="185" t="str">
        <f>IF(A53&lt;&gt;"",VLOOKUP(Beds!A53,'Validation Page'!$G$7:$I$97,3,FALSE),"")</f>
        <v/>
      </c>
      <c r="D53" s="186"/>
      <c r="E53" s="187" t="str">
        <f>IF(D53&lt;&gt;"",VLOOKUP(Beds!D53,'Validation Page'!$J$7:$L$275,2,FALSE),"")</f>
        <v/>
      </c>
      <c r="F53" s="188" t="str">
        <f>IF(D53&lt;&gt;"",VLOOKUP(Beds!D53,'Validation Page'!$J$7:$L$275,3,FALSE),"")</f>
        <v/>
      </c>
      <c r="G53" s="186"/>
      <c r="H53" s="193"/>
      <c r="I53" s="194"/>
      <c r="J53" s="186"/>
      <c r="K53" s="186"/>
      <c r="L53" s="187" t="str">
        <f>IF(K53&lt;&gt;"",VLOOKUP(Beds!K53,'Validation Page'!$N$7:$O$31,2,FALSE),"")</f>
        <v/>
      </c>
      <c r="M53" s="186"/>
      <c r="N53" s="190" t="str">
        <f>IF(AND(K53&lt;&gt; "",M53&lt;&gt;""),VLOOKUP(L53&amp;M53,'Validation Page'!$R$7:$W$157,2,FALSE),"")</f>
        <v/>
      </c>
      <c r="O53" s="187" t="str">
        <f>IF(AND(K53&lt;&gt; "",M53&lt;&gt;""),VLOOKUP(L53&amp;M53,'Validation Page'!$R$7:$W$157,4,FALSE),"")</f>
        <v/>
      </c>
      <c r="P53" s="187" t="str">
        <f>IF(AND(K53&lt;&gt; "",M53&lt;&gt;""),VLOOKUP(L53&amp;M53,'Validation Page'!$R$7:$W$157,5,FALSE),"")</f>
        <v/>
      </c>
      <c r="Q53" s="187" t="str">
        <f>IF(AND(K53&lt;&gt; "",M53&lt;&gt;""),VLOOKUP(L53&amp;M53,'Validation Page'!$R$7:$W$157,6,FALSE),"")</f>
        <v/>
      </c>
      <c r="R53" s="224"/>
      <c r="S53" s="195"/>
    </row>
    <row r="54" spans="1:19" s="58" customFormat="1" ht="15.75" customHeight="1" x14ac:dyDescent="0.25">
      <c r="A54" s="184"/>
      <c r="B54" s="185" t="str">
        <f>IF(A54&lt;&gt;"",VLOOKUP(Beds!A54,'Validation Page'!$G$7:$I$97,2,FALSE),"")</f>
        <v/>
      </c>
      <c r="C54" s="185" t="str">
        <f>IF(A54&lt;&gt;"",VLOOKUP(Beds!A54,'Validation Page'!$G$7:$I$97,3,FALSE),"")</f>
        <v/>
      </c>
      <c r="D54" s="186"/>
      <c r="E54" s="187" t="str">
        <f>IF(D54&lt;&gt;"",VLOOKUP(Beds!D54,'Validation Page'!$J$7:$L$275,2,FALSE),"")</f>
        <v/>
      </c>
      <c r="F54" s="188" t="str">
        <f>IF(D54&lt;&gt;"",VLOOKUP(Beds!D54,'Validation Page'!$J$7:$L$275,3,FALSE),"")</f>
        <v/>
      </c>
      <c r="G54" s="186"/>
      <c r="H54" s="193"/>
      <c r="I54" s="194"/>
      <c r="J54" s="186"/>
      <c r="K54" s="186"/>
      <c r="L54" s="187" t="str">
        <f>IF(K54&lt;&gt;"",VLOOKUP(Beds!K54,'Validation Page'!$N$7:$O$31,2,FALSE),"")</f>
        <v/>
      </c>
      <c r="M54" s="186"/>
      <c r="N54" s="190" t="str">
        <f>IF(AND(K54&lt;&gt; "",M54&lt;&gt;""),VLOOKUP(L54&amp;M54,'Validation Page'!$R$7:$W$157,2,FALSE),"")</f>
        <v/>
      </c>
      <c r="O54" s="187" t="str">
        <f>IF(AND(K54&lt;&gt; "",M54&lt;&gt;""),VLOOKUP(L54&amp;M54,'Validation Page'!$R$7:$W$157,4,FALSE),"")</f>
        <v/>
      </c>
      <c r="P54" s="187" t="str">
        <f>IF(AND(K54&lt;&gt; "",M54&lt;&gt;""),VLOOKUP(L54&amp;M54,'Validation Page'!$R$7:$W$157,5,FALSE),"")</f>
        <v/>
      </c>
      <c r="Q54" s="187" t="str">
        <f>IF(AND(K54&lt;&gt; "",M54&lt;&gt;""),VLOOKUP(L54&amp;M54,'Validation Page'!$R$7:$W$157,6,FALSE),"")</f>
        <v/>
      </c>
      <c r="R54" s="224"/>
      <c r="S54" s="195"/>
    </row>
    <row r="55" spans="1:19" s="58" customFormat="1" ht="15.75" customHeight="1" x14ac:dyDescent="0.25">
      <c r="A55" s="184"/>
      <c r="B55" s="185" t="str">
        <f>IF(A55&lt;&gt;"",VLOOKUP(Beds!A55,'Validation Page'!$G$7:$I$97,2,FALSE),"")</f>
        <v/>
      </c>
      <c r="C55" s="185" t="str">
        <f>IF(A55&lt;&gt;"",VLOOKUP(Beds!A55,'Validation Page'!$G$7:$I$97,3,FALSE),"")</f>
        <v/>
      </c>
      <c r="D55" s="186"/>
      <c r="E55" s="187" t="str">
        <f>IF(D55&lt;&gt;"",VLOOKUP(Beds!D55,'Validation Page'!$J$7:$L$275,2,FALSE),"")</f>
        <v/>
      </c>
      <c r="F55" s="188" t="str">
        <f>IF(D55&lt;&gt;"",VLOOKUP(Beds!D55,'Validation Page'!$J$7:$L$275,3,FALSE),"")</f>
        <v/>
      </c>
      <c r="G55" s="186"/>
      <c r="H55" s="193"/>
      <c r="I55" s="194"/>
      <c r="J55" s="186"/>
      <c r="K55" s="186"/>
      <c r="L55" s="187" t="str">
        <f>IF(K55&lt;&gt;"",VLOOKUP(Beds!K55,'Validation Page'!$N$7:$O$31,2,FALSE),"")</f>
        <v/>
      </c>
      <c r="M55" s="186"/>
      <c r="N55" s="190" t="str">
        <f>IF(AND(K55&lt;&gt; "",M55&lt;&gt;""),VLOOKUP(L55&amp;M55,'Validation Page'!$R$7:$W$157,2,FALSE),"")</f>
        <v/>
      </c>
      <c r="O55" s="187" t="str">
        <f>IF(AND(K55&lt;&gt; "",M55&lt;&gt;""),VLOOKUP(L55&amp;M55,'Validation Page'!$R$7:$W$157,4,FALSE),"")</f>
        <v/>
      </c>
      <c r="P55" s="187" t="str">
        <f>IF(AND(K55&lt;&gt; "",M55&lt;&gt;""),VLOOKUP(L55&amp;M55,'Validation Page'!$R$7:$W$157,5,FALSE),"")</f>
        <v/>
      </c>
      <c r="Q55" s="187" t="str">
        <f>IF(AND(K55&lt;&gt; "",M55&lt;&gt;""),VLOOKUP(L55&amp;M55,'Validation Page'!$R$7:$W$157,6,FALSE),"")</f>
        <v/>
      </c>
      <c r="R55" s="224"/>
      <c r="S55" s="195"/>
    </row>
    <row r="56" spans="1:19" s="58" customFormat="1" ht="15.75" customHeight="1" x14ac:dyDescent="0.25">
      <c r="A56" s="184"/>
      <c r="B56" s="185" t="str">
        <f>IF(A56&lt;&gt;"",VLOOKUP(Beds!A56,'Validation Page'!$G$7:$I$97,2,FALSE),"")</f>
        <v/>
      </c>
      <c r="C56" s="185" t="str">
        <f>IF(A56&lt;&gt;"",VLOOKUP(Beds!A56,'Validation Page'!$G$7:$I$97,3,FALSE),"")</f>
        <v/>
      </c>
      <c r="D56" s="186"/>
      <c r="E56" s="187" t="str">
        <f>IF(D56&lt;&gt;"",VLOOKUP(Beds!D56,'Validation Page'!$J$7:$L$275,2,FALSE),"")</f>
        <v/>
      </c>
      <c r="F56" s="188" t="str">
        <f>IF(D56&lt;&gt;"",VLOOKUP(Beds!D56,'Validation Page'!$J$7:$L$275,3,FALSE),"")</f>
        <v/>
      </c>
      <c r="G56" s="186"/>
      <c r="H56" s="193"/>
      <c r="I56" s="194"/>
      <c r="J56" s="186"/>
      <c r="K56" s="186"/>
      <c r="L56" s="187" t="str">
        <f>IF(K56&lt;&gt;"",VLOOKUP(Beds!K56,'Validation Page'!$N$7:$O$31,2,FALSE),"")</f>
        <v/>
      </c>
      <c r="M56" s="186"/>
      <c r="N56" s="190" t="str">
        <f>IF(AND(K56&lt;&gt; "",M56&lt;&gt;""),VLOOKUP(L56&amp;M56,'Validation Page'!$R$7:$W$157,2,FALSE),"")</f>
        <v/>
      </c>
      <c r="O56" s="187" t="str">
        <f>IF(AND(K56&lt;&gt; "",M56&lt;&gt;""),VLOOKUP(L56&amp;M56,'Validation Page'!$R$7:$W$157,4,FALSE),"")</f>
        <v/>
      </c>
      <c r="P56" s="187" t="str">
        <f>IF(AND(K56&lt;&gt; "",M56&lt;&gt;""),VLOOKUP(L56&amp;M56,'Validation Page'!$R$7:$W$157,5,FALSE),"")</f>
        <v/>
      </c>
      <c r="Q56" s="187" t="str">
        <f>IF(AND(K56&lt;&gt; "",M56&lt;&gt;""),VLOOKUP(L56&amp;M56,'Validation Page'!$R$7:$W$157,6,FALSE),"")</f>
        <v/>
      </c>
      <c r="R56" s="224"/>
      <c r="S56" s="195"/>
    </row>
    <row r="57" spans="1:19" s="58" customFormat="1" ht="15.75" customHeight="1" x14ac:dyDescent="0.25">
      <c r="A57" s="184"/>
      <c r="B57" s="185" t="str">
        <f>IF(A57&lt;&gt;"",VLOOKUP(Beds!A57,'Validation Page'!$G$7:$I$97,2,FALSE),"")</f>
        <v/>
      </c>
      <c r="C57" s="185" t="str">
        <f>IF(A57&lt;&gt;"",VLOOKUP(Beds!A57,'Validation Page'!$G$7:$I$97,3,FALSE),"")</f>
        <v/>
      </c>
      <c r="D57" s="186"/>
      <c r="E57" s="187" t="str">
        <f>IF(D57&lt;&gt;"",VLOOKUP(Beds!D57,'Validation Page'!$J$7:$L$275,2,FALSE),"")</f>
        <v/>
      </c>
      <c r="F57" s="188" t="str">
        <f>IF(D57&lt;&gt;"",VLOOKUP(Beds!D57,'Validation Page'!$J$7:$L$275,3,FALSE),"")</f>
        <v/>
      </c>
      <c r="G57" s="186"/>
      <c r="H57" s="193"/>
      <c r="I57" s="194"/>
      <c r="J57" s="186"/>
      <c r="K57" s="186"/>
      <c r="L57" s="187" t="str">
        <f>IF(K57&lt;&gt;"",VLOOKUP(Beds!K57,'Validation Page'!$N$7:$O$31,2,FALSE),"")</f>
        <v/>
      </c>
      <c r="M57" s="186"/>
      <c r="N57" s="190" t="str">
        <f>IF(AND(K57&lt;&gt; "",M57&lt;&gt;""),VLOOKUP(L57&amp;M57,'Validation Page'!$R$7:$W$157,2,FALSE),"")</f>
        <v/>
      </c>
      <c r="O57" s="187" t="str">
        <f>IF(AND(K57&lt;&gt; "",M57&lt;&gt;""),VLOOKUP(L57&amp;M57,'Validation Page'!$R$7:$W$157,4,FALSE),"")</f>
        <v/>
      </c>
      <c r="P57" s="187" t="str">
        <f>IF(AND(K57&lt;&gt; "",M57&lt;&gt;""),VLOOKUP(L57&amp;M57,'Validation Page'!$R$7:$W$157,5,FALSE),"")</f>
        <v/>
      </c>
      <c r="Q57" s="187" t="str">
        <f>IF(AND(K57&lt;&gt; "",M57&lt;&gt;""),VLOOKUP(L57&amp;M57,'Validation Page'!$R$7:$W$157,6,FALSE),"")</f>
        <v/>
      </c>
      <c r="R57" s="224"/>
      <c r="S57" s="195"/>
    </row>
    <row r="58" spans="1:19" s="58" customFormat="1" ht="15.75" customHeight="1" x14ac:dyDescent="0.25">
      <c r="A58" s="184"/>
      <c r="B58" s="185" t="str">
        <f>IF(A58&lt;&gt;"",VLOOKUP(Beds!A58,'Validation Page'!$G$7:$I$97,2,FALSE),"")</f>
        <v/>
      </c>
      <c r="C58" s="185" t="str">
        <f>IF(A58&lt;&gt;"",VLOOKUP(Beds!A58,'Validation Page'!$G$7:$I$97,3,FALSE),"")</f>
        <v/>
      </c>
      <c r="D58" s="186"/>
      <c r="E58" s="187" t="str">
        <f>IF(D58&lt;&gt;"",VLOOKUP(Beds!D58,'Validation Page'!$J$7:$L$275,2,FALSE),"")</f>
        <v/>
      </c>
      <c r="F58" s="188" t="str">
        <f>IF(D58&lt;&gt;"",VLOOKUP(Beds!D58,'Validation Page'!$J$7:$L$275,3,FALSE),"")</f>
        <v/>
      </c>
      <c r="G58" s="186"/>
      <c r="H58" s="193"/>
      <c r="I58" s="194"/>
      <c r="J58" s="186"/>
      <c r="K58" s="186"/>
      <c r="L58" s="187" t="str">
        <f>IF(K58&lt;&gt;"",VLOOKUP(Beds!K58,'Validation Page'!$N$7:$O$31,2,FALSE),"")</f>
        <v/>
      </c>
      <c r="M58" s="186"/>
      <c r="N58" s="190" t="str">
        <f>IF(AND(K58&lt;&gt; "",M58&lt;&gt;""),VLOOKUP(L58&amp;M58,'Validation Page'!$R$7:$W$157,2,FALSE),"")</f>
        <v/>
      </c>
      <c r="O58" s="187" t="str">
        <f>IF(AND(K58&lt;&gt; "",M58&lt;&gt;""),VLOOKUP(L58&amp;M58,'Validation Page'!$R$7:$W$157,4,FALSE),"")</f>
        <v/>
      </c>
      <c r="P58" s="187" t="str">
        <f>IF(AND(K58&lt;&gt; "",M58&lt;&gt;""),VLOOKUP(L58&amp;M58,'Validation Page'!$R$7:$W$157,5,FALSE),"")</f>
        <v/>
      </c>
      <c r="Q58" s="187" t="str">
        <f>IF(AND(K58&lt;&gt; "",M58&lt;&gt;""),VLOOKUP(L58&amp;M58,'Validation Page'!$R$7:$W$157,6,FALSE),"")</f>
        <v/>
      </c>
      <c r="R58" s="224"/>
      <c r="S58" s="195"/>
    </row>
    <row r="59" spans="1:19" s="58" customFormat="1" ht="15.75" customHeight="1" x14ac:dyDescent="0.25">
      <c r="A59" s="184"/>
      <c r="B59" s="185" t="str">
        <f>IF(A59&lt;&gt;"",VLOOKUP(Beds!A59,'Validation Page'!$G$7:$I$97,2,FALSE),"")</f>
        <v/>
      </c>
      <c r="C59" s="185" t="str">
        <f>IF(A59&lt;&gt;"",VLOOKUP(Beds!A59,'Validation Page'!$G$7:$I$97,3,FALSE),"")</f>
        <v/>
      </c>
      <c r="D59" s="186"/>
      <c r="E59" s="187" t="str">
        <f>IF(D59&lt;&gt;"",VLOOKUP(Beds!D59,'Validation Page'!$J$7:$L$275,2,FALSE),"")</f>
        <v/>
      </c>
      <c r="F59" s="188" t="str">
        <f>IF(D59&lt;&gt;"",VLOOKUP(Beds!D59,'Validation Page'!$J$7:$L$275,3,FALSE),"")</f>
        <v/>
      </c>
      <c r="G59" s="186"/>
      <c r="H59" s="193"/>
      <c r="I59" s="194"/>
      <c r="J59" s="186"/>
      <c r="K59" s="186"/>
      <c r="L59" s="187" t="str">
        <f>IF(K59&lt;&gt;"",VLOOKUP(Beds!K59,'Validation Page'!$N$7:$O$31,2,FALSE),"")</f>
        <v/>
      </c>
      <c r="M59" s="186"/>
      <c r="N59" s="190" t="str">
        <f>IF(AND(K59&lt;&gt; "",M59&lt;&gt;""),VLOOKUP(L59&amp;M59,'Validation Page'!$R$7:$W$157,2,FALSE),"")</f>
        <v/>
      </c>
      <c r="O59" s="187" t="str">
        <f>IF(AND(K59&lt;&gt; "",M59&lt;&gt;""),VLOOKUP(L59&amp;M59,'Validation Page'!$R$7:$W$157,4,FALSE),"")</f>
        <v/>
      </c>
      <c r="P59" s="187" t="str">
        <f>IF(AND(K59&lt;&gt; "",M59&lt;&gt;""),VLOOKUP(L59&amp;M59,'Validation Page'!$R$7:$W$157,5,FALSE),"")</f>
        <v/>
      </c>
      <c r="Q59" s="187" t="str">
        <f>IF(AND(K59&lt;&gt; "",M59&lt;&gt;""),VLOOKUP(L59&amp;M59,'Validation Page'!$R$7:$W$157,6,FALSE),"")</f>
        <v/>
      </c>
      <c r="R59" s="224"/>
      <c r="S59" s="195"/>
    </row>
    <row r="60" spans="1:19" s="58" customFormat="1" ht="15.75" customHeight="1" x14ac:dyDescent="0.25">
      <c r="A60" s="184"/>
      <c r="B60" s="185" t="str">
        <f>IF(A60&lt;&gt;"",VLOOKUP(Beds!A60,'Validation Page'!$G$7:$I$97,2,FALSE),"")</f>
        <v/>
      </c>
      <c r="C60" s="185" t="str">
        <f>IF(A60&lt;&gt;"",VLOOKUP(Beds!A60,'Validation Page'!$G$7:$I$97,3,FALSE),"")</f>
        <v/>
      </c>
      <c r="D60" s="186"/>
      <c r="E60" s="187" t="str">
        <f>IF(D60&lt;&gt;"",VLOOKUP(Beds!D60,'Validation Page'!$J$7:$L$275,2,FALSE),"")</f>
        <v/>
      </c>
      <c r="F60" s="188" t="str">
        <f>IF(D60&lt;&gt;"",VLOOKUP(Beds!D60,'Validation Page'!$J$7:$L$275,3,FALSE),"")</f>
        <v/>
      </c>
      <c r="G60" s="186"/>
      <c r="H60" s="193"/>
      <c r="I60" s="194"/>
      <c r="J60" s="186"/>
      <c r="K60" s="186"/>
      <c r="L60" s="187" t="str">
        <f>IF(K60&lt;&gt;"",VLOOKUP(Beds!K60,'Validation Page'!$N$7:$O$31,2,FALSE),"")</f>
        <v/>
      </c>
      <c r="M60" s="186"/>
      <c r="N60" s="190" t="str">
        <f>IF(AND(K60&lt;&gt; "",M60&lt;&gt;""),VLOOKUP(L60&amp;M60,'Validation Page'!$R$7:$W$157,2,FALSE),"")</f>
        <v/>
      </c>
      <c r="O60" s="187" t="str">
        <f>IF(AND(K60&lt;&gt; "",M60&lt;&gt;""),VLOOKUP(L60&amp;M60,'Validation Page'!$R$7:$W$157,4,FALSE),"")</f>
        <v/>
      </c>
      <c r="P60" s="187" t="str">
        <f>IF(AND(K60&lt;&gt; "",M60&lt;&gt;""),VLOOKUP(L60&amp;M60,'Validation Page'!$R$7:$W$157,5,FALSE),"")</f>
        <v/>
      </c>
      <c r="Q60" s="187" t="str">
        <f>IF(AND(K60&lt;&gt; "",M60&lt;&gt;""),VLOOKUP(L60&amp;M60,'Validation Page'!$R$7:$W$157,6,FALSE),"")</f>
        <v/>
      </c>
      <c r="R60" s="224"/>
      <c r="S60" s="195"/>
    </row>
    <row r="61" spans="1:19" s="58" customFormat="1" ht="15.75" customHeight="1" x14ac:dyDescent="0.25">
      <c r="A61" s="184"/>
      <c r="B61" s="185" t="str">
        <f>IF(A61&lt;&gt;"",VLOOKUP(Beds!A61,'Validation Page'!$G$7:$I$97,2,FALSE),"")</f>
        <v/>
      </c>
      <c r="C61" s="185" t="str">
        <f>IF(A61&lt;&gt;"",VLOOKUP(Beds!A61,'Validation Page'!$G$7:$I$97,3,FALSE),"")</f>
        <v/>
      </c>
      <c r="D61" s="186"/>
      <c r="E61" s="187" t="str">
        <f>IF(D61&lt;&gt;"",VLOOKUP(Beds!D61,'Validation Page'!$J$7:$L$275,2,FALSE),"")</f>
        <v/>
      </c>
      <c r="F61" s="188" t="str">
        <f>IF(D61&lt;&gt;"",VLOOKUP(Beds!D61,'Validation Page'!$J$7:$L$275,3,FALSE),"")</f>
        <v/>
      </c>
      <c r="G61" s="186"/>
      <c r="H61" s="193"/>
      <c r="I61" s="194"/>
      <c r="J61" s="186"/>
      <c r="K61" s="186"/>
      <c r="L61" s="187" t="str">
        <f>IF(K61&lt;&gt;"",VLOOKUP(Beds!K61,'Validation Page'!$N$7:$O$31,2,FALSE),"")</f>
        <v/>
      </c>
      <c r="M61" s="186"/>
      <c r="N61" s="190" t="str">
        <f>IF(AND(K61&lt;&gt; "",M61&lt;&gt;""),VLOOKUP(L61&amp;M61,'Validation Page'!$R$7:$W$157,2,FALSE),"")</f>
        <v/>
      </c>
      <c r="O61" s="187" t="str">
        <f>IF(AND(K61&lt;&gt; "",M61&lt;&gt;""),VLOOKUP(L61&amp;M61,'Validation Page'!$R$7:$W$157,4,FALSE),"")</f>
        <v/>
      </c>
      <c r="P61" s="187" t="str">
        <f>IF(AND(K61&lt;&gt; "",M61&lt;&gt;""),VLOOKUP(L61&amp;M61,'Validation Page'!$R$7:$W$157,5,FALSE),"")</f>
        <v/>
      </c>
      <c r="Q61" s="187" t="str">
        <f>IF(AND(K61&lt;&gt; "",M61&lt;&gt;""),VLOOKUP(L61&amp;M61,'Validation Page'!$R$7:$W$157,6,FALSE),"")</f>
        <v/>
      </c>
      <c r="R61" s="224"/>
      <c r="S61" s="195"/>
    </row>
    <row r="62" spans="1:19" s="58" customFormat="1" ht="15.75" customHeight="1" x14ac:dyDescent="0.25">
      <c r="A62" s="184"/>
      <c r="B62" s="185" t="str">
        <f>IF(A62&lt;&gt;"",VLOOKUP(Beds!A62,'Validation Page'!$G$7:$I$97,2,FALSE),"")</f>
        <v/>
      </c>
      <c r="C62" s="185" t="str">
        <f>IF(A62&lt;&gt;"",VLOOKUP(Beds!A62,'Validation Page'!$G$7:$I$97,3,FALSE),"")</f>
        <v/>
      </c>
      <c r="D62" s="186"/>
      <c r="E62" s="187" t="str">
        <f>IF(D62&lt;&gt;"",VLOOKUP(Beds!D62,'Validation Page'!$J$7:$L$275,2,FALSE),"")</f>
        <v/>
      </c>
      <c r="F62" s="188" t="str">
        <f>IF(D62&lt;&gt;"",VLOOKUP(Beds!D62,'Validation Page'!$J$7:$L$275,3,FALSE),"")</f>
        <v/>
      </c>
      <c r="G62" s="186"/>
      <c r="H62" s="193"/>
      <c r="I62" s="194"/>
      <c r="J62" s="186"/>
      <c r="K62" s="186"/>
      <c r="L62" s="187" t="str">
        <f>IF(K62&lt;&gt;"",VLOOKUP(Beds!K62,'Validation Page'!$N$7:$O$31,2,FALSE),"")</f>
        <v/>
      </c>
      <c r="M62" s="186"/>
      <c r="N62" s="190" t="str">
        <f>IF(AND(K62&lt;&gt; "",M62&lt;&gt;""),VLOOKUP(L62&amp;M62,'Validation Page'!$R$7:$W$157,2,FALSE),"")</f>
        <v/>
      </c>
      <c r="O62" s="187" t="str">
        <f>IF(AND(K62&lt;&gt; "",M62&lt;&gt;""),VLOOKUP(L62&amp;M62,'Validation Page'!$R$7:$W$157,4,FALSE),"")</f>
        <v/>
      </c>
      <c r="P62" s="187" t="str">
        <f>IF(AND(K62&lt;&gt; "",M62&lt;&gt;""),VLOOKUP(L62&amp;M62,'Validation Page'!$R$7:$W$157,5,FALSE),"")</f>
        <v/>
      </c>
      <c r="Q62" s="187" t="str">
        <f>IF(AND(K62&lt;&gt; "",M62&lt;&gt;""),VLOOKUP(L62&amp;M62,'Validation Page'!$R$7:$W$157,6,FALSE),"")</f>
        <v/>
      </c>
      <c r="R62" s="224"/>
      <c r="S62" s="195"/>
    </row>
    <row r="63" spans="1:19" s="58" customFormat="1" ht="15.75" customHeight="1" x14ac:dyDescent="0.25">
      <c r="A63" s="184"/>
      <c r="B63" s="185" t="str">
        <f>IF(A63&lt;&gt;"",VLOOKUP(Beds!A63,'Validation Page'!$G$7:$I$97,2,FALSE),"")</f>
        <v/>
      </c>
      <c r="C63" s="185" t="str">
        <f>IF(A63&lt;&gt;"",VLOOKUP(Beds!A63,'Validation Page'!$G$7:$I$97,3,FALSE),"")</f>
        <v/>
      </c>
      <c r="D63" s="186"/>
      <c r="E63" s="187" t="str">
        <f>IF(D63&lt;&gt;"",VLOOKUP(Beds!D63,'Validation Page'!$J$7:$L$275,2,FALSE),"")</f>
        <v/>
      </c>
      <c r="F63" s="188" t="str">
        <f>IF(D63&lt;&gt;"",VLOOKUP(Beds!D63,'Validation Page'!$J$7:$L$275,3,FALSE),"")</f>
        <v/>
      </c>
      <c r="G63" s="186"/>
      <c r="H63" s="193"/>
      <c r="I63" s="194"/>
      <c r="J63" s="186"/>
      <c r="K63" s="186"/>
      <c r="L63" s="187" t="str">
        <f>IF(K63&lt;&gt;"",VLOOKUP(Beds!K63,'Validation Page'!$N$7:$O$31,2,FALSE),"")</f>
        <v/>
      </c>
      <c r="M63" s="186"/>
      <c r="N63" s="190" t="str">
        <f>IF(AND(K63&lt;&gt; "",M63&lt;&gt;""),VLOOKUP(L63&amp;M63,'Validation Page'!$R$7:$W$157,2,FALSE),"")</f>
        <v/>
      </c>
      <c r="O63" s="187" t="str">
        <f>IF(AND(K63&lt;&gt; "",M63&lt;&gt;""),VLOOKUP(L63&amp;M63,'Validation Page'!$R$7:$W$157,4,FALSE),"")</f>
        <v/>
      </c>
      <c r="P63" s="187" t="str">
        <f>IF(AND(K63&lt;&gt; "",M63&lt;&gt;""),VLOOKUP(L63&amp;M63,'Validation Page'!$R$7:$W$157,5,FALSE),"")</f>
        <v/>
      </c>
      <c r="Q63" s="187" t="str">
        <f>IF(AND(K63&lt;&gt; "",M63&lt;&gt;""),VLOOKUP(L63&amp;M63,'Validation Page'!$R$7:$W$157,6,FALSE),"")</f>
        <v/>
      </c>
      <c r="R63" s="224"/>
      <c r="S63" s="195"/>
    </row>
    <row r="64" spans="1:19" s="58" customFormat="1" ht="15.75" customHeight="1" x14ac:dyDescent="0.25">
      <c r="A64" s="184"/>
      <c r="B64" s="185" t="str">
        <f>IF(A64&lt;&gt;"",VLOOKUP(Beds!A64,'Validation Page'!$G$7:$I$97,2,FALSE),"")</f>
        <v/>
      </c>
      <c r="C64" s="185" t="str">
        <f>IF(A64&lt;&gt;"",VLOOKUP(Beds!A64,'Validation Page'!$G$7:$I$97,3,FALSE),"")</f>
        <v/>
      </c>
      <c r="D64" s="186"/>
      <c r="E64" s="187" t="str">
        <f>IF(D64&lt;&gt;"",VLOOKUP(Beds!D64,'Validation Page'!$J$7:$L$275,2,FALSE),"")</f>
        <v/>
      </c>
      <c r="F64" s="188" t="str">
        <f>IF(D64&lt;&gt;"",VLOOKUP(Beds!D64,'Validation Page'!$J$7:$L$275,3,FALSE),"")</f>
        <v/>
      </c>
      <c r="G64" s="186"/>
      <c r="H64" s="193"/>
      <c r="I64" s="194"/>
      <c r="J64" s="186"/>
      <c r="K64" s="186"/>
      <c r="L64" s="187" t="str">
        <f>IF(K64&lt;&gt;"",VLOOKUP(Beds!K64,'Validation Page'!$N$7:$O$31,2,FALSE),"")</f>
        <v/>
      </c>
      <c r="M64" s="186"/>
      <c r="N64" s="190" t="str">
        <f>IF(AND(K64&lt;&gt; "",M64&lt;&gt;""),VLOOKUP(L64&amp;M64,'Validation Page'!$R$7:$W$157,2,FALSE),"")</f>
        <v/>
      </c>
      <c r="O64" s="187" t="str">
        <f>IF(AND(K64&lt;&gt; "",M64&lt;&gt;""),VLOOKUP(L64&amp;M64,'Validation Page'!$R$7:$W$157,4,FALSE),"")</f>
        <v/>
      </c>
      <c r="P64" s="187" t="str">
        <f>IF(AND(K64&lt;&gt; "",M64&lt;&gt;""),VLOOKUP(L64&amp;M64,'Validation Page'!$R$7:$W$157,5,FALSE),"")</f>
        <v/>
      </c>
      <c r="Q64" s="187" t="str">
        <f>IF(AND(K64&lt;&gt; "",M64&lt;&gt;""),VLOOKUP(L64&amp;M64,'Validation Page'!$R$7:$W$157,6,FALSE),"")</f>
        <v/>
      </c>
      <c r="R64" s="224"/>
      <c r="S64" s="195"/>
    </row>
    <row r="65" spans="1:19" s="58" customFormat="1" ht="15.75" customHeight="1" x14ac:dyDescent="0.25">
      <c r="A65" s="184"/>
      <c r="B65" s="185" t="str">
        <f>IF(A65&lt;&gt;"",VLOOKUP(Beds!A65,'Validation Page'!$G$7:$I$97,2,FALSE),"")</f>
        <v/>
      </c>
      <c r="C65" s="185" t="str">
        <f>IF(A65&lt;&gt;"",VLOOKUP(Beds!A65,'Validation Page'!$G$7:$I$97,3,FALSE),"")</f>
        <v/>
      </c>
      <c r="D65" s="186"/>
      <c r="E65" s="187" t="str">
        <f>IF(D65&lt;&gt;"",VLOOKUP(Beds!D65,'Validation Page'!$J$7:$L$275,2,FALSE),"")</f>
        <v/>
      </c>
      <c r="F65" s="188" t="str">
        <f>IF(D65&lt;&gt;"",VLOOKUP(Beds!D65,'Validation Page'!$J$7:$L$275,3,FALSE),"")</f>
        <v/>
      </c>
      <c r="G65" s="186"/>
      <c r="H65" s="193"/>
      <c r="I65" s="194"/>
      <c r="J65" s="186"/>
      <c r="K65" s="186"/>
      <c r="L65" s="187" t="str">
        <f>IF(K65&lt;&gt;"",VLOOKUP(Beds!K65,'Validation Page'!$N$7:$O$31,2,FALSE),"")</f>
        <v/>
      </c>
      <c r="M65" s="186"/>
      <c r="N65" s="190" t="str">
        <f>IF(AND(K65&lt;&gt; "",M65&lt;&gt;""),VLOOKUP(L65&amp;M65,'Validation Page'!$R$7:$W$157,2,FALSE),"")</f>
        <v/>
      </c>
      <c r="O65" s="187" t="str">
        <f>IF(AND(K65&lt;&gt; "",M65&lt;&gt;""),VLOOKUP(L65&amp;M65,'Validation Page'!$R$7:$W$157,4,FALSE),"")</f>
        <v/>
      </c>
      <c r="P65" s="187" t="str">
        <f>IF(AND(K65&lt;&gt; "",M65&lt;&gt;""),VLOOKUP(L65&amp;M65,'Validation Page'!$R$7:$W$157,5,FALSE),"")</f>
        <v/>
      </c>
      <c r="Q65" s="187" t="str">
        <f>IF(AND(K65&lt;&gt; "",M65&lt;&gt;""),VLOOKUP(L65&amp;M65,'Validation Page'!$R$7:$W$157,6,FALSE),"")</f>
        <v/>
      </c>
      <c r="R65" s="224"/>
      <c r="S65" s="195"/>
    </row>
    <row r="66" spans="1:19" s="58" customFormat="1" ht="15.75" customHeight="1" x14ac:dyDescent="0.25">
      <c r="A66" s="184"/>
      <c r="B66" s="185" t="str">
        <f>IF(A66&lt;&gt;"",VLOOKUP(Beds!A66,'Validation Page'!$G$7:$I$97,2,FALSE),"")</f>
        <v/>
      </c>
      <c r="C66" s="185" t="str">
        <f>IF(A66&lt;&gt;"",VLOOKUP(Beds!A66,'Validation Page'!$G$7:$I$97,3,FALSE),"")</f>
        <v/>
      </c>
      <c r="D66" s="186"/>
      <c r="E66" s="187" t="str">
        <f>IF(D66&lt;&gt;"",VLOOKUP(Beds!D66,'Validation Page'!$J$7:$L$275,2,FALSE),"")</f>
        <v/>
      </c>
      <c r="F66" s="188" t="str">
        <f>IF(D66&lt;&gt;"",VLOOKUP(Beds!D66,'Validation Page'!$J$7:$L$275,3,FALSE),"")</f>
        <v/>
      </c>
      <c r="G66" s="186"/>
      <c r="H66" s="193"/>
      <c r="I66" s="194"/>
      <c r="J66" s="186"/>
      <c r="K66" s="186"/>
      <c r="L66" s="187" t="str">
        <f>IF(K66&lt;&gt;"",VLOOKUP(Beds!K66,'Validation Page'!$N$7:$O$31,2,FALSE),"")</f>
        <v/>
      </c>
      <c r="M66" s="186"/>
      <c r="N66" s="190" t="str">
        <f>IF(AND(K66&lt;&gt; "",M66&lt;&gt;""),VLOOKUP(L66&amp;M66,'Validation Page'!$R$7:$W$157,2,FALSE),"")</f>
        <v/>
      </c>
      <c r="O66" s="187" t="str">
        <f>IF(AND(K66&lt;&gt; "",M66&lt;&gt;""),VLOOKUP(L66&amp;M66,'Validation Page'!$R$7:$W$157,4,FALSE),"")</f>
        <v/>
      </c>
      <c r="P66" s="187" t="str">
        <f>IF(AND(K66&lt;&gt; "",M66&lt;&gt;""),VLOOKUP(L66&amp;M66,'Validation Page'!$R$7:$W$157,5,FALSE),"")</f>
        <v/>
      </c>
      <c r="Q66" s="187" t="str">
        <f>IF(AND(K66&lt;&gt; "",M66&lt;&gt;""),VLOOKUP(L66&amp;M66,'Validation Page'!$R$7:$W$157,6,FALSE),"")</f>
        <v/>
      </c>
      <c r="R66" s="224"/>
      <c r="S66" s="195"/>
    </row>
    <row r="67" spans="1:19" s="58" customFormat="1" ht="15.75" customHeight="1" x14ac:dyDescent="0.25">
      <c r="A67" s="184"/>
      <c r="B67" s="185" t="str">
        <f>IF(A67&lt;&gt;"",VLOOKUP(Beds!A67,'Validation Page'!$G$7:$I$97,2,FALSE),"")</f>
        <v/>
      </c>
      <c r="C67" s="185" t="str">
        <f>IF(A67&lt;&gt;"",VLOOKUP(Beds!A67,'Validation Page'!$G$7:$I$97,3,FALSE),"")</f>
        <v/>
      </c>
      <c r="D67" s="186"/>
      <c r="E67" s="187" t="str">
        <f>IF(D67&lt;&gt;"",VLOOKUP(Beds!D67,'Validation Page'!$J$7:$L$275,2,FALSE),"")</f>
        <v/>
      </c>
      <c r="F67" s="188" t="str">
        <f>IF(D67&lt;&gt;"",VLOOKUP(Beds!D67,'Validation Page'!$J$7:$L$275,3,FALSE),"")</f>
        <v/>
      </c>
      <c r="G67" s="186"/>
      <c r="H67" s="193"/>
      <c r="I67" s="194"/>
      <c r="J67" s="186"/>
      <c r="K67" s="186"/>
      <c r="L67" s="187" t="str">
        <f>IF(K67&lt;&gt;"",VLOOKUP(Beds!K67,'Validation Page'!$N$7:$O$31,2,FALSE),"")</f>
        <v/>
      </c>
      <c r="M67" s="186"/>
      <c r="N67" s="190" t="str">
        <f>IF(AND(K67&lt;&gt; "",M67&lt;&gt;""),VLOOKUP(L67&amp;M67,'Validation Page'!$R$7:$W$157,2,FALSE),"")</f>
        <v/>
      </c>
      <c r="O67" s="187" t="str">
        <f>IF(AND(K67&lt;&gt; "",M67&lt;&gt;""),VLOOKUP(L67&amp;M67,'Validation Page'!$R$7:$W$157,4,FALSE),"")</f>
        <v/>
      </c>
      <c r="P67" s="187" t="str">
        <f>IF(AND(K67&lt;&gt; "",M67&lt;&gt;""),VLOOKUP(L67&amp;M67,'Validation Page'!$R$7:$W$157,5,FALSE),"")</f>
        <v/>
      </c>
      <c r="Q67" s="187" t="str">
        <f>IF(AND(K67&lt;&gt; "",M67&lt;&gt;""),VLOOKUP(L67&amp;M67,'Validation Page'!$R$7:$W$157,6,FALSE),"")</f>
        <v/>
      </c>
      <c r="R67" s="224"/>
      <c r="S67" s="195"/>
    </row>
    <row r="68" spans="1:19" s="58" customFormat="1" ht="15.75" customHeight="1" x14ac:dyDescent="0.25">
      <c r="A68" s="184"/>
      <c r="B68" s="185" t="str">
        <f>IF(A68&lt;&gt;"",VLOOKUP(Beds!A68,'Validation Page'!$G$7:$I$97,2,FALSE),"")</f>
        <v/>
      </c>
      <c r="C68" s="185" t="str">
        <f>IF(A68&lt;&gt;"",VLOOKUP(Beds!A68,'Validation Page'!$G$7:$I$97,3,FALSE),"")</f>
        <v/>
      </c>
      <c r="D68" s="186"/>
      <c r="E68" s="187" t="str">
        <f>IF(D68&lt;&gt;"",VLOOKUP(Beds!D68,'Validation Page'!$J$7:$L$275,2,FALSE),"")</f>
        <v/>
      </c>
      <c r="F68" s="188" t="str">
        <f>IF(D68&lt;&gt;"",VLOOKUP(Beds!D68,'Validation Page'!$J$7:$L$275,3,FALSE),"")</f>
        <v/>
      </c>
      <c r="G68" s="186"/>
      <c r="H68" s="193"/>
      <c r="I68" s="194"/>
      <c r="J68" s="186"/>
      <c r="K68" s="186"/>
      <c r="L68" s="187" t="str">
        <f>IF(K68&lt;&gt;"",VLOOKUP(Beds!K68,'Validation Page'!$N$7:$O$31,2,FALSE),"")</f>
        <v/>
      </c>
      <c r="M68" s="186"/>
      <c r="N68" s="190" t="str">
        <f>IF(AND(K68&lt;&gt; "",M68&lt;&gt;""),VLOOKUP(L68&amp;M68,'Validation Page'!$R$7:$W$157,2,FALSE),"")</f>
        <v/>
      </c>
      <c r="O68" s="187" t="str">
        <f>IF(AND(K68&lt;&gt; "",M68&lt;&gt;""),VLOOKUP(L68&amp;M68,'Validation Page'!$R$7:$W$157,4,FALSE),"")</f>
        <v/>
      </c>
      <c r="P68" s="187" t="str">
        <f>IF(AND(K68&lt;&gt; "",M68&lt;&gt;""),VLOOKUP(L68&amp;M68,'Validation Page'!$R$7:$W$157,5,FALSE),"")</f>
        <v/>
      </c>
      <c r="Q68" s="187" t="str">
        <f>IF(AND(K68&lt;&gt; "",M68&lt;&gt;""),VLOOKUP(L68&amp;M68,'Validation Page'!$R$7:$W$157,6,FALSE),"")</f>
        <v/>
      </c>
      <c r="R68" s="224"/>
      <c r="S68" s="195"/>
    </row>
    <row r="69" spans="1:19" s="58" customFormat="1" ht="15.75" customHeight="1" x14ac:dyDescent="0.25">
      <c r="A69" s="184"/>
      <c r="B69" s="197" t="str">
        <f>IF(A69&lt;&gt;"",VLOOKUP(Beds!A69,'Validation Page'!$G$7:$I$97,2,FALSE),"")</f>
        <v/>
      </c>
      <c r="C69" s="197" t="str">
        <f>IF(A69&lt;&gt;"",VLOOKUP(Beds!A69,'Validation Page'!$G$7:$I$97,3,FALSE),"")</f>
        <v/>
      </c>
      <c r="D69" s="186"/>
      <c r="E69" s="187" t="str">
        <f>IF(D69&lt;&gt;"",VLOOKUP(Beds!D69,'Validation Page'!$J$7:$L$275,2,FALSE),"")</f>
        <v/>
      </c>
      <c r="F69" s="196" t="str">
        <f>IF(D69&lt;&gt;"",VLOOKUP(Beds!D69,'Validation Page'!$J$7:$L$275,3,FALSE),"")</f>
        <v/>
      </c>
      <c r="G69" s="186"/>
      <c r="H69" s="198"/>
      <c r="I69" s="194"/>
      <c r="J69" s="186"/>
      <c r="K69" s="186"/>
      <c r="L69" s="187" t="str">
        <f>IF(K69&lt;&gt;"",VLOOKUP(Beds!K69,'Validation Page'!$N$7:$O$31,2,FALSE),"")</f>
        <v/>
      </c>
      <c r="M69" s="186"/>
      <c r="N69" s="190" t="str">
        <f>IF(AND(K69&lt;&gt; "",M69&lt;&gt;""),VLOOKUP(L69&amp;M69,'Validation Page'!$R$7:$W$157,2,FALSE),"")</f>
        <v/>
      </c>
      <c r="O69" s="187" t="str">
        <f>IF(AND(K69&lt;&gt; "",M69&lt;&gt;""),VLOOKUP(L69&amp;M69,'Validation Page'!$R$7:$W$157,4,FALSE),"")</f>
        <v/>
      </c>
      <c r="P69" s="187" t="str">
        <f>IF(AND(K69&lt;&gt; "",M69&lt;&gt;""),VLOOKUP(L69&amp;M69,'Validation Page'!$R$7:$W$157,5,FALSE),"")</f>
        <v/>
      </c>
      <c r="Q69" s="187" t="str">
        <f>IF(AND(K69&lt;&gt; "",M69&lt;&gt;""),VLOOKUP(L69&amp;M69,'Validation Page'!$R$7:$W$157,6,FALSE),"")</f>
        <v/>
      </c>
      <c r="R69" s="224"/>
      <c r="S69" s="199"/>
    </row>
    <row r="70" spans="1:19" s="58" customFormat="1" ht="15.75" customHeight="1" x14ac:dyDescent="0.25">
      <c r="A70" s="184"/>
      <c r="B70" s="197" t="str">
        <f>IF(A70&lt;&gt;"",VLOOKUP(Beds!A70,'Validation Page'!$G$7:$I$97,2,FALSE),"")</f>
        <v/>
      </c>
      <c r="C70" s="197" t="str">
        <f>IF(A70&lt;&gt;"",VLOOKUP(Beds!A70,'Validation Page'!$G$7:$I$97,3,FALSE),"")</f>
        <v/>
      </c>
      <c r="D70" s="186"/>
      <c r="E70" s="187" t="str">
        <f>IF(D70&lt;&gt;"",VLOOKUP(Beds!D70,'Validation Page'!$J$7:$L$275,2,FALSE),"")</f>
        <v/>
      </c>
      <c r="F70" s="196" t="str">
        <f>IF(D70&lt;&gt;"",VLOOKUP(Beds!D70,'Validation Page'!$J$7:$L$275,3,FALSE),"")</f>
        <v/>
      </c>
      <c r="G70" s="186"/>
      <c r="H70" s="198"/>
      <c r="I70" s="194"/>
      <c r="J70" s="186"/>
      <c r="K70" s="186"/>
      <c r="L70" s="187" t="str">
        <f>IF(K70&lt;&gt;"",VLOOKUP(Beds!K70,'Validation Page'!$N$7:$O$31,2,FALSE),"")</f>
        <v/>
      </c>
      <c r="M70" s="186"/>
      <c r="N70" s="190" t="str">
        <f>IF(AND(K70&lt;&gt; "",M70&lt;&gt;""),VLOOKUP(L70&amp;M70,'Validation Page'!$R$7:$W$157,2,FALSE),"")</f>
        <v/>
      </c>
      <c r="O70" s="187" t="str">
        <f>IF(AND(K70&lt;&gt; "",M70&lt;&gt;""),VLOOKUP(L70&amp;M70,'Validation Page'!$R$7:$W$157,4,FALSE),"")</f>
        <v/>
      </c>
      <c r="P70" s="187" t="str">
        <f>IF(AND(K70&lt;&gt; "",M70&lt;&gt;""),VLOOKUP(L70&amp;M70,'Validation Page'!$R$7:$W$157,5,FALSE),"")</f>
        <v/>
      </c>
      <c r="Q70" s="187" t="str">
        <f>IF(AND(K70&lt;&gt; "",M70&lt;&gt;""),VLOOKUP(L70&amp;M70,'Validation Page'!$R$7:$W$157,6,FALSE),"")</f>
        <v/>
      </c>
      <c r="R70" s="224"/>
      <c r="S70" s="199"/>
    </row>
    <row r="71" spans="1:19" s="58" customFormat="1" ht="15.75" customHeight="1" x14ac:dyDescent="0.25">
      <c r="A71" s="184"/>
      <c r="B71" s="197" t="str">
        <f>IF(A71&lt;&gt;"",VLOOKUP(Beds!A71,'Validation Page'!$G$7:$I$97,2,FALSE),"")</f>
        <v/>
      </c>
      <c r="C71" s="197" t="str">
        <f>IF(A71&lt;&gt;"",VLOOKUP(Beds!A71,'Validation Page'!$G$7:$I$97,3,FALSE),"")</f>
        <v/>
      </c>
      <c r="D71" s="186"/>
      <c r="E71" s="187" t="str">
        <f>IF(D71&lt;&gt;"",VLOOKUP(Beds!D71,'Validation Page'!$J$7:$L$275,2,FALSE),"")</f>
        <v/>
      </c>
      <c r="F71" s="196" t="str">
        <f>IF(D71&lt;&gt;"",VLOOKUP(Beds!D71,'Validation Page'!$J$7:$L$275,3,FALSE),"")</f>
        <v/>
      </c>
      <c r="G71" s="186"/>
      <c r="H71" s="198"/>
      <c r="I71" s="194"/>
      <c r="J71" s="186"/>
      <c r="K71" s="186"/>
      <c r="L71" s="187" t="str">
        <f>IF(K71&lt;&gt;"",VLOOKUP(Beds!K71,'Validation Page'!$N$7:$O$31,2,FALSE),"")</f>
        <v/>
      </c>
      <c r="M71" s="186"/>
      <c r="N71" s="190" t="str">
        <f>IF(AND(K71&lt;&gt; "",M71&lt;&gt;""),VLOOKUP(L71&amp;M71,'Validation Page'!$R$7:$W$157,2,FALSE),"")</f>
        <v/>
      </c>
      <c r="O71" s="187" t="str">
        <f>IF(AND(K71&lt;&gt; "",M71&lt;&gt;""),VLOOKUP(L71&amp;M71,'Validation Page'!$R$7:$W$157,4,FALSE),"")</f>
        <v/>
      </c>
      <c r="P71" s="187" t="str">
        <f>IF(AND(K71&lt;&gt; "",M71&lt;&gt;""),VLOOKUP(L71&amp;M71,'Validation Page'!$R$7:$W$157,5,FALSE),"")</f>
        <v/>
      </c>
      <c r="Q71" s="187" t="str">
        <f>IF(AND(K71&lt;&gt; "",M71&lt;&gt;""),VLOOKUP(L71&amp;M71,'Validation Page'!$R$7:$W$157,6,FALSE),"")</f>
        <v/>
      </c>
      <c r="R71" s="224"/>
      <c r="S71" s="199"/>
    </row>
    <row r="72" spans="1:19" s="58" customFormat="1" ht="15.75" customHeight="1" x14ac:dyDescent="0.25">
      <c r="A72" s="184"/>
      <c r="B72" s="185" t="str">
        <f>IF(A72&lt;&gt;"",VLOOKUP(Beds!A72,'Validation Page'!$G$7:$I$97,2,FALSE),"")</f>
        <v/>
      </c>
      <c r="C72" s="185" t="str">
        <f>IF(A72&lt;&gt;"",VLOOKUP(Beds!A72,'Validation Page'!$G$7:$I$97,3,FALSE),"")</f>
        <v/>
      </c>
      <c r="D72" s="186"/>
      <c r="E72" s="187" t="str">
        <f>IF(D72&lt;&gt;"",VLOOKUP(Beds!D72,'Validation Page'!$J$7:$L$275,2,FALSE),"")</f>
        <v/>
      </c>
      <c r="F72" s="188" t="str">
        <f>IF(D72&lt;&gt;"",VLOOKUP(Beds!D72,'Validation Page'!$J$7:$L$275,3,FALSE),"")</f>
        <v/>
      </c>
      <c r="G72" s="186"/>
      <c r="H72" s="186"/>
      <c r="I72" s="189"/>
      <c r="J72" s="186"/>
      <c r="K72" s="186"/>
      <c r="L72" s="187" t="str">
        <f>IF(K72&lt;&gt;"",VLOOKUP(Beds!K72,'Validation Page'!$N$7:$O$31,2,FALSE),"")</f>
        <v/>
      </c>
      <c r="M72" s="186"/>
      <c r="N72" s="190" t="str">
        <f>IF(AND(K72&lt;&gt; "",M72&lt;&gt;""),VLOOKUP(L72&amp;M72,'Validation Page'!$R$7:$W$157,2,FALSE),"")</f>
        <v/>
      </c>
      <c r="O72" s="187" t="str">
        <f>IF(AND(K72&lt;&gt; "",M72&lt;&gt;""),VLOOKUP(L72&amp;M72,'Validation Page'!$R$7:$W$157,4,FALSE),"")</f>
        <v/>
      </c>
      <c r="P72" s="187" t="str">
        <f>IF(AND(K72&lt;&gt; "",M72&lt;&gt;""),VLOOKUP(L72&amp;M72,'Validation Page'!$R$7:$W$157,5,FALSE),"")</f>
        <v/>
      </c>
      <c r="Q72" s="187" t="str">
        <f>IF(AND(K72&lt;&gt; "",M72&lt;&gt;""),VLOOKUP(L72&amp;M72,'Validation Page'!$R$7:$W$157,6,FALSE),"")</f>
        <v/>
      </c>
      <c r="R72" s="224"/>
      <c r="S72" s="191"/>
    </row>
    <row r="73" spans="1:19" s="58" customFormat="1" ht="15.75" customHeight="1" x14ac:dyDescent="0.25">
      <c r="A73" s="184"/>
      <c r="B73" s="185" t="str">
        <f>IF(A73&lt;&gt;"",VLOOKUP(Beds!A73,'Validation Page'!$G$7:$I$97,2,FALSE),"")</f>
        <v/>
      </c>
      <c r="C73" s="185" t="str">
        <f>IF(A73&lt;&gt;"",VLOOKUP(Beds!A73,'Validation Page'!$G$7:$I$97,3,FALSE),"")</f>
        <v/>
      </c>
      <c r="D73" s="186"/>
      <c r="E73" s="187" t="str">
        <f>IF(D73&lt;&gt;"",VLOOKUP(Beds!D73,'Validation Page'!$J$7:$L$275,2,FALSE),"")</f>
        <v/>
      </c>
      <c r="F73" s="188" t="str">
        <f>IF(D73&lt;&gt;"",VLOOKUP(Beds!D73,'Validation Page'!$J$7:$L$275,3,FALSE),"")</f>
        <v/>
      </c>
      <c r="G73" s="186"/>
      <c r="H73" s="186"/>
      <c r="I73" s="192"/>
      <c r="J73" s="186"/>
      <c r="K73" s="186"/>
      <c r="L73" s="187" t="str">
        <f>IF(K73&lt;&gt;"",VLOOKUP(Beds!K73,'Validation Page'!$N$7:$O$31,2,FALSE),"")</f>
        <v/>
      </c>
      <c r="M73" s="186"/>
      <c r="N73" s="190" t="str">
        <f>IF(AND(K73&lt;&gt; "",M73&lt;&gt;""),VLOOKUP(L73&amp;M73,'Validation Page'!$R$7:$W$157,2,FALSE),"")</f>
        <v/>
      </c>
      <c r="O73" s="187" t="str">
        <f>IF(AND(K73&lt;&gt; "",M73&lt;&gt;""),VLOOKUP(L73&amp;M73,'Validation Page'!$R$7:$W$157,4,FALSE),"")</f>
        <v/>
      </c>
      <c r="P73" s="187" t="str">
        <f>IF(AND(K73&lt;&gt; "",M73&lt;&gt;""),VLOOKUP(L73&amp;M73,'Validation Page'!$R$7:$W$157,5,FALSE),"")</f>
        <v/>
      </c>
      <c r="Q73" s="187" t="str">
        <f>IF(AND(K73&lt;&gt; "",M73&lt;&gt;""),VLOOKUP(L73&amp;M73,'Validation Page'!$R$7:$W$157,6,FALSE),"")</f>
        <v/>
      </c>
      <c r="R73" s="224"/>
      <c r="S73" s="191"/>
    </row>
    <row r="74" spans="1:19" s="58" customFormat="1" ht="15.75" customHeight="1" x14ac:dyDescent="0.25">
      <c r="A74" s="184"/>
      <c r="B74" s="185" t="str">
        <f>IF(A74&lt;&gt;"",VLOOKUP(Beds!A74,'Validation Page'!$G$7:$I$97,2,FALSE),"")</f>
        <v/>
      </c>
      <c r="C74" s="185" t="str">
        <f>IF(A74&lt;&gt;"",VLOOKUP(Beds!A74,'Validation Page'!$G$7:$I$97,3,FALSE),"")</f>
        <v/>
      </c>
      <c r="D74" s="186"/>
      <c r="E74" s="187" t="str">
        <f>IF(D74&lt;&gt;"",VLOOKUP(Beds!D74,'Validation Page'!$J$7:$L$275,2,FALSE),"")</f>
        <v/>
      </c>
      <c r="F74" s="188" t="str">
        <f>IF(D74&lt;&gt;"",VLOOKUP(Beds!D74,'Validation Page'!$J$7:$L$275,3,FALSE),"")</f>
        <v/>
      </c>
      <c r="G74" s="186"/>
      <c r="H74" s="186"/>
      <c r="I74" s="192"/>
      <c r="J74" s="186"/>
      <c r="K74" s="186"/>
      <c r="L74" s="187" t="str">
        <f>IF(K74&lt;&gt;"",VLOOKUP(Beds!K74,'Validation Page'!$N$7:$O$31,2,FALSE),"")</f>
        <v/>
      </c>
      <c r="M74" s="186"/>
      <c r="N74" s="190" t="str">
        <f>IF(AND(K74&lt;&gt; "",M74&lt;&gt;""),VLOOKUP(L74&amp;M74,'Validation Page'!$R$7:$W$157,2,FALSE),"")</f>
        <v/>
      </c>
      <c r="O74" s="187" t="str">
        <f>IF(AND(K74&lt;&gt; "",M74&lt;&gt;""),VLOOKUP(L74&amp;M74,'Validation Page'!$R$7:$W$157,4,FALSE),"")</f>
        <v/>
      </c>
      <c r="P74" s="187" t="str">
        <f>IF(AND(K74&lt;&gt; "",M74&lt;&gt;""),VLOOKUP(L74&amp;M74,'Validation Page'!$R$7:$W$157,5,FALSE),"")</f>
        <v/>
      </c>
      <c r="Q74" s="187" t="str">
        <f>IF(AND(K74&lt;&gt; "",M74&lt;&gt;""),VLOOKUP(L74&amp;M74,'Validation Page'!$R$7:$W$157,6,FALSE),"")</f>
        <v/>
      </c>
      <c r="R74" s="224"/>
      <c r="S74" s="191"/>
    </row>
    <row r="75" spans="1:19" s="58" customFormat="1" ht="15.75" customHeight="1" x14ac:dyDescent="0.25">
      <c r="A75" s="184"/>
      <c r="B75" s="185" t="str">
        <f>IF(A75&lt;&gt;"",VLOOKUP(Beds!A75,'Validation Page'!$G$7:$I$97,2,FALSE),"")</f>
        <v/>
      </c>
      <c r="C75" s="185" t="str">
        <f>IF(A75&lt;&gt;"",VLOOKUP(Beds!A75,'Validation Page'!$G$7:$I$97,3,FALSE),"")</f>
        <v/>
      </c>
      <c r="D75" s="186"/>
      <c r="E75" s="187" t="str">
        <f>IF(D75&lt;&gt;"",VLOOKUP(Beds!D75,'Validation Page'!$J$7:$L$275,2,FALSE),"")</f>
        <v/>
      </c>
      <c r="F75" s="188" t="str">
        <f>IF(D75&lt;&gt;"",VLOOKUP(Beds!D75,'Validation Page'!$J$7:$L$275,3,FALSE),"")</f>
        <v/>
      </c>
      <c r="G75" s="186"/>
      <c r="H75" s="186"/>
      <c r="I75" s="192"/>
      <c r="J75" s="186"/>
      <c r="K75" s="186"/>
      <c r="L75" s="187" t="str">
        <f>IF(K75&lt;&gt;"",VLOOKUP(Beds!K75,'Validation Page'!$N$7:$O$31,2,FALSE),"")</f>
        <v/>
      </c>
      <c r="M75" s="186"/>
      <c r="N75" s="190" t="str">
        <f>IF(AND(K75&lt;&gt; "",M75&lt;&gt;""),VLOOKUP(L75&amp;M75,'Validation Page'!$R$7:$W$157,2,FALSE),"")</f>
        <v/>
      </c>
      <c r="O75" s="187" t="str">
        <f>IF(AND(K75&lt;&gt; "",M75&lt;&gt;""),VLOOKUP(L75&amp;M75,'Validation Page'!$R$7:$W$157,4,FALSE),"")</f>
        <v/>
      </c>
      <c r="P75" s="187" t="str">
        <f>IF(AND(K75&lt;&gt; "",M75&lt;&gt;""),VLOOKUP(L75&amp;M75,'Validation Page'!$R$7:$W$157,5,FALSE),"")</f>
        <v/>
      </c>
      <c r="Q75" s="187" t="str">
        <f>IF(AND(K75&lt;&gt; "",M75&lt;&gt;""),VLOOKUP(L75&amp;M75,'Validation Page'!$R$7:$W$157,6,FALSE),"")</f>
        <v/>
      </c>
      <c r="R75" s="224"/>
      <c r="S75" s="191"/>
    </row>
    <row r="76" spans="1:19" s="58" customFormat="1" ht="15.75" customHeight="1" x14ac:dyDescent="0.25">
      <c r="A76" s="184"/>
      <c r="B76" s="185" t="str">
        <f>IF(A76&lt;&gt;"",VLOOKUP(Beds!A76,'Validation Page'!$G$7:$I$97,2,FALSE),"")</f>
        <v/>
      </c>
      <c r="C76" s="185" t="str">
        <f>IF(A76&lt;&gt;"",VLOOKUP(Beds!A76,'Validation Page'!$G$7:$I$97,3,FALSE),"")</f>
        <v/>
      </c>
      <c r="D76" s="186"/>
      <c r="E76" s="187" t="str">
        <f>IF(D76&lt;&gt;"",VLOOKUP(Beds!D76,'Validation Page'!$J$7:$L$275,2,FALSE),"")</f>
        <v/>
      </c>
      <c r="F76" s="188" t="str">
        <f>IF(D76&lt;&gt;"",VLOOKUP(Beds!D76,'Validation Page'!$J$7:$L$275,3,FALSE),"")</f>
        <v/>
      </c>
      <c r="G76" s="186"/>
      <c r="H76" s="193"/>
      <c r="I76" s="194"/>
      <c r="J76" s="186"/>
      <c r="K76" s="186"/>
      <c r="L76" s="187" t="str">
        <f>IF(K76&lt;&gt;"",VLOOKUP(Beds!K76,'Validation Page'!$N$7:$O$31,2,FALSE),"")</f>
        <v/>
      </c>
      <c r="M76" s="186"/>
      <c r="N76" s="190" t="str">
        <f>IF(AND(K76&lt;&gt; "",M76&lt;&gt;""),VLOOKUP(L76&amp;M76,'Validation Page'!$R$7:$W$157,2,FALSE),"")</f>
        <v/>
      </c>
      <c r="O76" s="187" t="str">
        <f>IF(AND(K76&lt;&gt; "",M76&lt;&gt;""),VLOOKUP(L76&amp;M76,'Validation Page'!$R$7:$W$157,4,FALSE),"")</f>
        <v/>
      </c>
      <c r="P76" s="187" t="str">
        <f>IF(AND(K76&lt;&gt; "",M76&lt;&gt;""),VLOOKUP(L76&amp;M76,'Validation Page'!$R$7:$W$157,5,FALSE),"")</f>
        <v/>
      </c>
      <c r="Q76" s="187" t="str">
        <f>IF(AND(K76&lt;&gt; "",M76&lt;&gt;""),VLOOKUP(L76&amp;M76,'Validation Page'!$R$7:$W$157,6,FALSE),"")</f>
        <v/>
      </c>
      <c r="R76" s="224"/>
      <c r="S76" s="191"/>
    </row>
    <row r="77" spans="1:19" s="58" customFormat="1" ht="15.75" customHeight="1" x14ac:dyDescent="0.25">
      <c r="A77" s="184"/>
      <c r="B77" s="185" t="str">
        <f>IF(A77&lt;&gt;"",VLOOKUP(Beds!A77,'Validation Page'!$G$7:$I$97,2,FALSE),"")</f>
        <v/>
      </c>
      <c r="C77" s="185" t="str">
        <f>IF(A77&lt;&gt;"",VLOOKUP(Beds!A77,'Validation Page'!$G$7:$I$97,3,FALSE),"")</f>
        <v/>
      </c>
      <c r="D77" s="186"/>
      <c r="E77" s="187" t="str">
        <f>IF(D77&lt;&gt;"",VLOOKUP(Beds!D77,'Validation Page'!$J$7:$L$275,2,FALSE),"")</f>
        <v/>
      </c>
      <c r="F77" s="188" t="str">
        <f>IF(D77&lt;&gt;"",VLOOKUP(Beds!D77,'Validation Page'!$J$7:$L$275,3,FALSE),"")</f>
        <v/>
      </c>
      <c r="G77" s="186"/>
      <c r="H77" s="193"/>
      <c r="I77" s="194"/>
      <c r="J77" s="186"/>
      <c r="K77" s="186"/>
      <c r="L77" s="187" t="str">
        <f>IF(K77&lt;&gt;"",VLOOKUP(Beds!K77,'Validation Page'!$N$7:$O$31,2,FALSE),"")</f>
        <v/>
      </c>
      <c r="M77" s="186"/>
      <c r="N77" s="190" t="str">
        <f>IF(AND(K77&lt;&gt; "",M77&lt;&gt;""),VLOOKUP(L77&amp;M77,'Validation Page'!$R$7:$W$157,2,FALSE),"")</f>
        <v/>
      </c>
      <c r="O77" s="187" t="str">
        <f>IF(AND(K77&lt;&gt; "",M77&lt;&gt;""),VLOOKUP(L77&amp;M77,'Validation Page'!$R$7:$W$157,4,FALSE),"")</f>
        <v/>
      </c>
      <c r="P77" s="187" t="str">
        <f>IF(AND(K77&lt;&gt; "",M77&lt;&gt;""),VLOOKUP(L77&amp;M77,'Validation Page'!$R$7:$W$157,5,FALSE),"")</f>
        <v/>
      </c>
      <c r="Q77" s="187" t="str">
        <f>IF(AND(K77&lt;&gt; "",M77&lt;&gt;""),VLOOKUP(L77&amp;M77,'Validation Page'!$R$7:$W$157,6,FALSE),"")</f>
        <v/>
      </c>
      <c r="R77" s="224"/>
      <c r="S77" s="195"/>
    </row>
    <row r="78" spans="1:19" s="58" customFormat="1" ht="15.75" customHeight="1" x14ac:dyDescent="0.25">
      <c r="A78" s="184"/>
      <c r="B78" s="185" t="str">
        <f>IF(A78&lt;&gt;"",VLOOKUP(Beds!A78,'Validation Page'!$G$7:$I$97,2,FALSE),"")</f>
        <v/>
      </c>
      <c r="C78" s="185" t="str">
        <f>IF(A78&lt;&gt;"",VLOOKUP(Beds!A78,'Validation Page'!$G$7:$I$97,3,FALSE),"")</f>
        <v/>
      </c>
      <c r="D78" s="186"/>
      <c r="E78" s="187" t="str">
        <f>IF(D78&lt;&gt;"",VLOOKUP(Beds!D78,'Validation Page'!$J$7:$L$275,2,FALSE),"")</f>
        <v/>
      </c>
      <c r="F78" s="196" t="str">
        <f>IF(D78&lt;&gt;"",VLOOKUP(Beds!D78,'Validation Page'!$J$7:$L$275,3,FALSE),"")</f>
        <v/>
      </c>
      <c r="G78" s="186"/>
      <c r="H78" s="193"/>
      <c r="I78" s="194"/>
      <c r="J78" s="186"/>
      <c r="K78" s="186"/>
      <c r="L78" s="187" t="str">
        <f>IF(K78&lt;&gt;"",VLOOKUP(Beds!K78,'Validation Page'!$N$7:$O$31,2,FALSE),"")</f>
        <v/>
      </c>
      <c r="M78" s="186"/>
      <c r="N78" s="190" t="str">
        <f>IF(AND(K78&lt;&gt; "",M78&lt;&gt;""),VLOOKUP(L78&amp;M78,'Validation Page'!$R$7:$W$157,2,FALSE),"")</f>
        <v/>
      </c>
      <c r="O78" s="187" t="str">
        <f>IF(AND(K78&lt;&gt; "",M78&lt;&gt;""),VLOOKUP(L78&amp;M78,'Validation Page'!$R$7:$W$157,4,FALSE),"")</f>
        <v/>
      </c>
      <c r="P78" s="187" t="str">
        <f>IF(AND(K78&lt;&gt; "",M78&lt;&gt;""),VLOOKUP(L78&amp;M78,'Validation Page'!$R$7:$W$157,5,FALSE),"")</f>
        <v/>
      </c>
      <c r="Q78" s="187" t="str">
        <f>IF(AND(K78&lt;&gt; "",M78&lt;&gt;""),VLOOKUP(L78&amp;M78,'Validation Page'!$R$7:$W$157,6,FALSE),"")</f>
        <v/>
      </c>
      <c r="R78" s="224"/>
      <c r="S78" s="195"/>
    </row>
    <row r="79" spans="1:19" s="58" customFormat="1" ht="15.75" customHeight="1" x14ac:dyDescent="0.25">
      <c r="A79" s="184"/>
      <c r="B79" s="185" t="str">
        <f>IF(A79&lt;&gt;"",VLOOKUP(Beds!A79,'Validation Page'!$G$7:$I$97,2,FALSE),"")</f>
        <v/>
      </c>
      <c r="C79" s="185" t="str">
        <f>IF(A79&lt;&gt;"",VLOOKUP(Beds!A79,'Validation Page'!$G$7:$I$97,3,FALSE),"")</f>
        <v/>
      </c>
      <c r="D79" s="186"/>
      <c r="E79" s="187" t="str">
        <f>IF(D79&lt;&gt;"",VLOOKUP(Beds!D79,'Validation Page'!$J$7:$L$275,2,FALSE),"")</f>
        <v/>
      </c>
      <c r="F79" s="187" t="str">
        <f>IF(D79&lt;&gt;"",VLOOKUP(Beds!D79,'Validation Page'!$J$7:$L$275,3,FALSE),"")</f>
        <v/>
      </c>
      <c r="G79" s="186"/>
      <c r="H79" s="193"/>
      <c r="I79" s="194"/>
      <c r="J79" s="186"/>
      <c r="K79" s="186"/>
      <c r="L79" s="187" t="str">
        <f>IF(K79&lt;&gt;"",VLOOKUP(Beds!K79,'Validation Page'!$N$7:$O$31,2,FALSE),"")</f>
        <v/>
      </c>
      <c r="M79" s="186"/>
      <c r="N79" s="190" t="str">
        <f>IF(AND(K79&lt;&gt; "",M79&lt;&gt;""),VLOOKUP(L79&amp;M79,'Validation Page'!$R$7:$W$157,2,FALSE),"")</f>
        <v/>
      </c>
      <c r="O79" s="187" t="str">
        <f>IF(AND(K79&lt;&gt; "",M79&lt;&gt;""),VLOOKUP(L79&amp;M79,'Validation Page'!$R$7:$W$157,4,FALSE),"")</f>
        <v/>
      </c>
      <c r="P79" s="187" t="str">
        <f>IF(AND(K79&lt;&gt; "",M79&lt;&gt;""),VLOOKUP(L79&amp;M79,'Validation Page'!$R$7:$W$157,5,FALSE),"")</f>
        <v/>
      </c>
      <c r="Q79" s="187" t="str">
        <f>IF(AND(K79&lt;&gt; "",M79&lt;&gt;""),VLOOKUP(L79&amp;M79,'Validation Page'!$R$7:$W$157,6,FALSE),"")</f>
        <v/>
      </c>
      <c r="R79" s="224"/>
      <c r="S79" s="195"/>
    </row>
    <row r="80" spans="1:19" s="58" customFormat="1" ht="15.75" customHeight="1" x14ac:dyDescent="0.25">
      <c r="A80" s="184"/>
      <c r="B80" s="185" t="str">
        <f>IF(A80&lt;&gt;"",VLOOKUP(Beds!A80,'Validation Page'!$G$7:$I$97,2,FALSE),"")</f>
        <v/>
      </c>
      <c r="C80" s="185" t="str">
        <f>IF(A80&lt;&gt;"",VLOOKUP(Beds!A80,'Validation Page'!$G$7:$I$97,3,FALSE),"")</f>
        <v/>
      </c>
      <c r="D80" s="186"/>
      <c r="E80" s="187" t="str">
        <f>IF(D80&lt;&gt;"",VLOOKUP(Beds!D80,'Validation Page'!$J$7:$L$275,2,FALSE),"")</f>
        <v/>
      </c>
      <c r="F80" s="188" t="str">
        <f>IF(D80&lt;&gt;"",VLOOKUP(Beds!D80,'Validation Page'!$J$7:$L$275,3,FALSE),"")</f>
        <v/>
      </c>
      <c r="G80" s="186"/>
      <c r="H80" s="193"/>
      <c r="I80" s="194"/>
      <c r="J80" s="186"/>
      <c r="K80" s="186"/>
      <c r="L80" s="187" t="str">
        <f>IF(K80&lt;&gt;"",VLOOKUP(Beds!K80,'Validation Page'!$N$7:$O$31,2,FALSE),"")</f>
        <v/>
      </c>
      <c r="M80" s="186"/>
      <c r="N80" s="190" t="str">
        <f>IF(AND(K80&lt;&gt; "",M80&lt;&gt;""),VLOOKUP(L80&amp;M80,'Validation Page'!$R$7:$W$157,2,FALSE),"")</f>
        <v/>
      </c>
      <c r="O80" s="187" t="str">
        <f>IF(AND(K80&lt;&gt; "",M80&lt;&gt;""),VLOOKUP(L80&amp;M80,'Validation Page'!$R$7:$W$157,4,FALSE),"")</f>
        <v/>
      </c>
      <c r="P80" s="187" t="str">
        <f>IF(AND(K80&lt;&gt; "",M80&lt;&gt;""),VLOOKUP(L80&amp;M80,'Validation Page'!$R$7:$W$157,5,FALSE),"")</f>
        <v/>
      </c>
      <c r="Q80" s="187" t="str">
        <f>IF(AND(K80&lt;&gt; "",M80&lt;&gt;""),VLOOKUP(L80&amp;M80,'Validation Page'!$R$7:$W$157,6,FALSE),"")</f>
        <v/>
      </c>
      <c r="R80" s="224"/>
      <c r="S80" s="195"/>
    </row>
    <row r="81" spans="1:19" s="58" customFormat="1" ht="15.75" customHeight="1" x14ac:dyDescent="0.25">
      <c r="A81" s="184"/>
      <c r="B81" s="185" t="str">
        <f>IF(A81&lt;&gt;"",VLOOKUP(Beds!A81,'Validation Page'!$G$7:$I$97,2,FALSE),"")</f>
        <v/>
      </c>
      <c r="C81" s="185" t="str">
        <f>IF(A81&lt;&gt;"",VLOOKUP(Beds!A81,'Validation Page'!$G$7:$I$97,3,FALSE),"")</f>
        <v/>
      </c>
      <c r="D81" s="186"/>
      <c r="E81" s="187" t="str">
        <f>IF(D81&lt;&gt;"",VLOOKUP(Beds!D81,'Validation Page'!$J$7:$L$275,2,FALSE),"")</f>
        <v/>
      </c>
      <c r="F81" s="188" t="str">
        <f>IF(D81&lt;&gt;"",VLOOKUP(Beds!D81,'Validation Page'!$J$7:$L$275,3,FALSE),"")</f>
        <v/>
      </c>
      <c r="G81" s="186"/>
      <c r="H81" s="193"/>
      <c r="I81" s="194"/>
      <c r="J81" s="186"/>
      <c r="K81" s="186"/>
      <c r="L81" s="187" t="str">
        <f>IF(K81&lt;&gt;"",VLOOKUP(Beds!K81,'Validation Page'!$N$7:$O$31,2,FALSE),"")</f>
        <v/>
      </c>
      <c r="M81" s="186"/>
      <c r="N81" s="190" t="str">
        <f>IF(AND(K81&lt;&gt; "",M81&lt;&gt;""),VLOOKUP(L81&amp;M81,'Validation Page'!$R$7:$W$157,2,FALSE),"")</f>
        <v/>
      </c>
      <c r="O81" s="187" t="str">
        <f>IF(AND(K81&lt;&gt; "",M81&lt;&gt;""),VLOOKUP(L81&amp;M81,'Validation Page'!$R$7:$W$157,4,FALSE),"")</f>
        <v/>
      </c>
      <c r="P81" s="187" t="str">
        <f>IF(AND(K81&lt;&gt; "",M81&lt;&gt;""),VLOOKUP(L81&amp;M81,'Validation Page'!$R$7:$W$157,5,FALSE),"")</f>
        <v/>
      </c>
      <c r="Q81" s="187" t="str">
        <f>IF(AND(K81&lt;&gt; "",M81&lt;&gt;""),VLOOKUP(L81&amp;M81,'Validation Page'!$R$7:$W$157,6,FALSE),"")</f>
        <v/>
      </c>
      <c r="R81" s="224"/>
      <c r="S81" s="195"/>
    </row>
    <row r="82" spans="1:19" s="58" customFormat="1" ht="15.75" customHeight="1" x14ac:dyDescent="0.25">
      <c r="A82" s="184"/>
      <c r="B82" s="185" t="str">
        <f>IF(A82&lt;&gt;"",VLOOKUP(Beds!A82,'Validation Page'!$G$7:$I$97,2,FALSE),"")</f>
        <v/>
      </c>
      <c r="C82" s="185" t="str">
        <f>IF(A82&lt;&gt;"",VLOOKUP(Beds!A82,'Validation Page'!$G$7:$I$97,3,FALSE),"")</f>
        <v/>
      </c>
      <c r="D82" s="186"/>
      <c r="E82" s="187" t="str">
        <f>IF(D82&lt;&gt;"",VLOOKUP(Beds!D82,'Validation Page'!$J$7:$L$275,2,FALSE),"")</f>
        <v/>
      </c>
      <c r="F82" s="188" t="str">
        <f>IF(D82&lt;&gt;"",VLOOKUP(Beds!D82,'Validation Page'!$J$7:$L$275,3,FALSE),"")</f>
        <v/>
      </c>
      <c r="G82" s="186"/>
      <c r="H82" s="193"/>
      <c r="I82" s="194"/>
      <c r="J82" s="186"/>
      <c r="K82" s="186"/>
      <c r="L82" s="187" t="str">
        <f>IF(K82&lt;&gt;"",VLOOKUP(Beds!K82,'Validation Page'!$N$7:$O$31,2,FALSE),"")</f>
        <v/>
      </c>
      <c r="M82" s="186"/>
      <c r="N82" s="190" t="str">
        <f>IF(AND(K82&lt;&gt; "",M82&lt;&gt;""),VLOOKUP(L82&amp;M82,'Validation Page'!$R$7:$W$157,2,FALSE),"")</f>
        <v/>
      </c>
      <c r="O82" s="187" t="str">
        <f>IF(AND(K82&lt;&gt; "",M82&lt;&gt;""),VLOOKUP(L82&amp;M82,'Validation Page'!$R$7:$W$157,4,FALSE),"")</f>
        <v/>
      </c>
      <c r="P82" s="187" t="str">
        <f>IF(AND(K82&lt;&gt; "",M82&lt;&gt;""),VLOOKUP(L82&amp;M82,'Validation Page'!$R$7:$W$157,5,FALSE),"")</f>
        <v/>
      </c>
      <c r="Q82" s="187" t="str">
        <f>IF(AND(K82&lt;&gt; "",M82&lt;&gt;""),VLOOKUP(L82&amp;M82,'Validation Page'!$R$7:$W$157,6,FALSE),"")</f>
        <v/>
      </c>
      <c r="R82" s="224"/>
      <c r="S82" s="195"/>
    </row>
    <row r="83" spans="1:19" s="58" customFormat="1" ht="15.75" customHeight="1" x14ac:dyDescent="0.25">
      <c r="A83" s="184"/>
      <c r="B83" s="185" t="str">
        <f>IF(A83&lt;&gt;"",VLOOKUP(Beds!A83,'Validation Page'!$G$7:$I$97,2,FALSE),"")</f>
        <v/>
      </c>
      <c r="C83" s="185" t="str">
        <f>IF(A83&lt;&gt;"",VLOOKUP(Beds!A83,'Validation Page'!$G$7:$I$97,3,FALSE),"")</f>
        <v/>
      </c>
      <c r="D83" s="186"/>
      <c r="E83" s="187" t="str">
        <f>IF(D83&lt;&gt;"",VLOOKUP(Beds!D83,'Validation Page'!$J$7:$L$275,2,FALSE),"")</f>
        <v/>
      </c>
      <c r="F83" s="188" t="str">
        <f>IF(D83&lt;&gt;"",VLOOKUP(Beds!D83,'Validation Page'!$J$7:$L$275,3,FALSE),"")</f>
        <v/>
      </c>
      <c r="G83" s="186"/>
      <c r="H83" s="193"/>
      <c r="I83" s="194"/>
      <c r="J83" s="186"/>
      <c r="K83" s="186"/>
      <c r="L83" s="187" t="str">
        <f>IF(K83&lt;&gt;"",VLOOKUP(Beds!K83,'Validation Page'!$N$7:$O$31,2,FALSE),"")</f>
        <v/>
      </c>
      <c r="M83" s="186"/>
      <c r="N83" s="190" t="str">
        <f>IF(AND(K83&lt;&gt; "",M83&lt;&gt;""),VLOOKUP(L83&amp;M83,'Validation Page'!$R$7:$W$157,2,FALSE),"")</f>
        <v/>
      </c>
      <c r="O83" s="187" t="str">
        <f>IF(AND(K83&lt;&gt; "",M83&lt;&gt;""),VLOOKUP(L83&amp;M83,'Validation Page'!$R$7:$W$157,4,FALSE),"")</f>
        <v/>
      </c>
      <c r="P83" s="187" t="str">
        <f>IF(AND(K83&lt;&gt; "",M83&lt;&gt;""),VLOOKUP(L83&amp;M83,'Validation Page'!$R$7:$W$157,5,FALSE),"")</f>
        <v/>
      </c>
      <c r="Q83" s="187" t="str">
        <f>IF(AND(K83&lt;&gt; "",M83&lt;&gt;""),VLOOKUP(L83&amp;M83,'Validation Page'!$R$7:$W$157,6,FALSE),"")</f>
        <v/>
      </c>
      <c r="R83" s="224"/>
      <c r="S83" s="195"/>
    </row>
    <row r="84" spans="1:19" s="58" customFormat="1" ht="15.75" customHeight="1" x14ac:dyDescent="0.25">
      <c r="A84" s="184"/>
      <c r="B84" s="185" t="str">
        <f>IF(A84&lt;&gt;"",VLOOKUP(Beds!A84,'Validation Page'!$G$7:$I$97,2,FALSE),"")</f>
        <v/>
      </c>
      <c r="C84" s="185" t="str">
        <f>IF(A84&lt;&gt;"",VLOOKUP(Beds!A84,'Validation Page'!$G$7:$I$97,3,FALSE),"")</f>
        <v/>
      </c>
      <c r="D84" s="186"/>
      <c r="E84" s="187" t="str">
        <f>IF(D84&lt;&gt;"",VLOOKUP(Beds!D84,'Validation Page'!$J$7:$L$275,2,FALSE),"")</f>
        <v/>
      </c>
      <c r="F84" s="188" t="str">
        <f>IF(D84&lt;&gt;"",VLOOKUP(Beds!D84,'Validation Page'!$J$7:$L$275,3,FALSE),"")</f>
        <v/>
      </c>
      <c r="G84" s="186"/>
      <c r="H84" s="193"/>
      <c r="I84" s="194"/>
      <c r="J84" s="186"/>
      <c r="K84" s="186"/>
      <c r="L84" s="187" t="str">
        <f>IF(K84&lt;&gt;"",VLOOKUP(Beds!K84,'Validation Page'!$N$7:$O$31,2,FALSE),"")</f>
        <v/>
      </c>
      <c r="M84" s="186"/>
      <c r="N84" s="190" t="str">
        <f>IF(AND(K84&lt;&gt; "",M84&lt;&gt;""),VLOOKUP(L84&amp;M84,'Validation Page'!$R$7:$W$157,2,FALSE),"")</f>
        <v/>
      </c>
      <c r="O84" s="187" t="str">
        <f>IF(AND(K84&lt;&gt; "",M84&lt;&gt;""),VLOOKUP(L84&amp;M84,'Validation Page'!$R$7:$W$157,4,FALSE),"")</f>
        <v/>
      </c>
      <c r="P84" s="187" t="str">
        <f>IF(AND(K84&lt;&gt; "",M84&lt;&gt;""),VLOOKUP(L84&amp;M84,'Validation Page'!$R$7:$W$157,5,FALSE),"")</f>
        <v/>
      </c>
      <c r="Q84" s="187" t="str">
        <f>IF(AND(K84&lt;&gt; "",M84&lt;&gt;""),VLOOKUP(L84&amp;M84,'Validation Page'!$R$7:$W$157,6,FALSE),"")</f>
        <v/>
      </c>
      <c r="R84" s="224"/>
      <c r="S84" s="195"/>
    </row>
    <row r="85" spans="1:19" s="58" customFormat="1" ht="15.75" customHeight="1" x14ac:dyDescent="0.25">
      <c r="A85" s="184"/>
      <c r="B85" s="197" t="str">
        <f>IF(A85&lt;&gt;"",VLOOKUP(Beds!A85,'Validation Page'!$G$7:$I$97,2,FALSE),"")</f>
        <v/>
      </c>
      <c r="C85" s="197" t="str">
        <f>IF(A85&lt;&gt;"",VLOOKUP(Beds!A85,'Validation Page'!$G$7:$I$97,3,FALSE),"")</f>
        <v/>
      </c>
      <c r="D85" s="186"/>
      <c r="E85" s="187" t="str">
        <f>IF(D85&lt;&gt;"",VLOOKUP(Beds!D85,'Validation Page'!$J$7:$L$275,2,FALSE),"")</f>
        <v/>
      </c>
      <c r="F85" s="196" t="str">
        <f>IF(D85&lt;&gt;"",VLOOKUP(Beds!D85,'Validation Page'!$J$7:$L$275,3,FALSE),"")</f>
        <v/>
      </c>
      <c r="G85" s="186"/>
      <c r="H85" s="198"/>
      <c r="I85" s="194"/>
      <c r="J85" s="186"/>
      <c r="K85" s="186"/>
      <c r="L85" s="187" t="str">
        <f>IF(K85&lt;&gt;"",VLOOKUP(Beds!K85,'Validation Page'!$N$7:$O$31,2,FALSE),"")</f>
        <v/>
      </c>
      <c r="M85" s="186"/>
      <c r="N85" s="190" t="str">
        <f>IF(AND(K85&lt;&gt; "",M85&lt;&gt;""),VLOOKUP(L85&amp;M85,'Validation Page'!$R$7:$W$157,2,FALSE),"")</f>
        <v/>
      </c>
      <c r="O85" s="187" t="str">
        <f>IF(AND(K85&lt;&gt; "",M85&lt;&gt;""),VLOOKUP(L85&amp;M85,'Validation Page'!$R$7:$W$157,4,FALSE),"")</f>
        <v/>
      </c>
      <c r="P85" s="187" t="str">
        <f>IF(AND(K85&lt;&gt; "",M85&lt;&gt;""),VLOOKUP(L85&amp;M85,'Validation Page'!$R$7:$W$157,5,FALSE),"")</f>
        <v/>
      </c>
      <c r="Q85" s="187" t="str">
        <f>IF(AND(K85&lt;&gt; "",M85&lt;&gt;""),VLOOKUP(L85&amp;M85,'Validation Page'!$R$7:$W$157,6,FALSE),"")</f>
        <v/>
      </c>
      <c r="R85" s="224"/>
      <c r="S85" s="199"/>
    </row>
    <row r="86" spans="1:19" s="58" customFormat="1" ht="15.75" customHeight="1" x14ac:dyDescent="0.25">
      <c r="A86" s="184"/>
      <c r="B86" s="197" t="str">
        <f>IF(A86&lt;&gt;"",VLOOKUP(Beds!A86,'Validation Page'!$G$7:$I$97,2,FALSE),"")</f>
        <v/>
      </c>
      <c r="C86" s="197" t="str">
        <f>IF(A86&lt;&gt;"",VLOOKUP(Beds!A86,'Validation Page'!$G$7:$I$97,3,FALSE),"")</f>
        <v/>
      </c>
      <c r="D86" s="186"/>
      <c r="E86" s="187" t="str">
        <f>IF(D86&lt;&gt;"",VLOOKUP(Beds!D86,'Validation Page'!$J$7:$L$275,2,FALSE),"")</f>
        <v/>
      </c>
      <c r="F86" s="196" t="str">
        <f>IF(D86&lt;&gt;"",VLOOKUP(Beds!D86,'Validation Page'!$J$7:$L$275,3,FALSE),"")</f>
        <v/>
      </c>
      <c r="G86" s="186"/>
      <c r="H86" s="198"/>
      <c r="I86" s="194"/>
      <c r="J86" s="186"/>
      <c r="K86" s="186"/>
      <c r="L86" s="187" t="str">
        <f>IF(K86&lt;&gt;"",VLOOKUP(Beds!K86,'Validation Page'!$N$7:$O$31,2,FALSE),"")</f>
        <v/>
      </c>
      <c r="M86" s="186"/>
      <c r="N86" s="190" t="str">
        <f>IF(AND(K86&lt;&gt; "",M86&lt;&gt;""),VLOOKUP(L86&amp;M86,'Validation Page'!$R$7:$W$157,2,FALSE),"")</f>
        <v/>
      </c>
      <c r="O86" s="187" t="str">
        <f>IF(AND(K86&lt;&gt; "",M86&lt;&gt;""),VLOOKUP(L86&amp;M86,'Validation Page'!$R$7:$W$157,4,FALSE),"")</f>
        <v/>
      </c>
      <c r="P86" s="187" t="str">
        <f>IF(AND(K86&lt;&gt; "",M86&lt;&gt;""),VLOOKUP(L86&amp;M86,'Validation Page'!$R$7:$W$157,5,FALSE),"")</f>
        <v/>
      </c>
      <c r="Q86" s="187" t="str">
        <f>IF(AND(K86&lt;&gt; "",M86&lt;&gt;""),VLOOKUP(L86&amp;M86,'Validation Page'!$R$7:$W$157,6,FALSE),"")</f>
        <v/>
      </c>
      <c r="R86" s="224"/>
      <c r="S86" s="199"/>
    </row>
    <row r="87" spans="1:19" s="58" customFormat="1" ht="15.75" customHeight="1" x14ac:dyDescent="0.25">
      <c r="A87" s="184"/>
      <c r="B87" s="197" t="str">
        <f>IF(A87&lt;&gt;"",VLOOKUP(Beds!A87,'Validation Page'!$G$7:$I$97,2,FALSE),"")</f>
        <v/>
      </c>
      <c r="C87" s="197" t="str">
        <f>IF(A87&lt;&gt;"",VLOOKUP(Beds!A87,'Validation Page'!$G$7:$I$97,3,FALSE),"")</f>
        <v/>
      </c>
      <c r="D87" s="186"/>
      <c r="E87" s="187" t="str">
        <f>IF(D87&lt;&gt;"",VLOOKUP(Beds!D87,'Validation Page'!$J$7:$L$275,2,FALSE),"")</f>
        <v/>
      </c>
      <c r="F87" s="196" t="str">
        <f>IF(D87&lt;&gt;"",VLOOKUP(Beds!D87,'Validation Page'!$J$7:$L$275,3,FALSE),"")</f>
        <v/>
      </c>
      <c r="G87" s="186"/>
      <c r="H87" s="198"/>
      <c r="I87" s="194"/>
      <c r="J87" s="186"/>
      <c r="K87" s="186"/>
      <c r="L87" s="187" t="str">
        <f>IF(K87&lt;&gt;"",VLOOKUP(Beds!K87,'Validation Page'!$N$7:$O$31,2,FALSE),"")</f>
        <v/>
      </c>
      <c r="M87" s="186"/>
      <c r="N87" s="190" t="str">
        <f>IF(AND(K87&lt;&gt; "",M87&lt;&gt;""),VLOOKUP(L87&amp;M87,'Validation Page'!$R$7:$W$157,2,FALSE),"")</f>
        <v/>
      </c>
      <c r="O87" s="187" t="str">
        <f>IF(AND(K87&lt;&gt; "",M87&lt;&gt;""),VLOOKUP(L87&amp;M87,'Validation Page'!$R$7:$W$157,4,FALSE),"")</f>
        <v/>
      </c>
      <c r="P87" s="187" t="str">
        <f>IF(AND(K87&lt;&gt; "",M87&lt;&gt;""),VLOOKUP(L87&amp;M87,'Validation Page'!$R$7:$W$157,5,FALSE),"")</f>
        <v/>
      </c>
      <c r="Q87" s="187" t="str">
        <f>IF(AND(K87&lt;&gt; "",M87&lt;&gt;""),VLOOKUP(L87&amp;M87,'Validation Page'!$R$7:$W$157,6,FALSE),"")</f>
        <v/>
      </c>
      <c r="R87" s="224"/>
      <c r="S87" s="199"/>
    </row>
    <row r="88" spans="1:19" s="58" customFormat="1" ht="15.75" customHeight="1" x14ac:dyDescent="0.25">
      <c r="A88" s="184"/>
      <c r="B88" s="197" t="str">
        <f>IF(A88&lt;&gt;"",VLOOKUP(Beds!A88,'Validation Page'!$G$7:$I$97,2,FALSE),"")</f>
        <v/>
      </c>
      <c r="C88" s="197" t="str">
        <f>IF(A88&lt;&gt;"",VLOOKUP(Beds!A88,'Validation Page'!$G$7:$I$97,3,FALSE),"")</f>
        <v/>
      </c>
      <c r="D88" s="186"/>
      <c r="E88" s="187" t="str">
        <f>IF(D88&lt;&gt;"",VLOOKUP(Beds!D88,'Validation Page'!$J$7:$L$275,2,FALSE),"")</f>
        <v/>
      </c>
      <c r="F88" s="196" t="str">
        <f>IF(D88&lt;&gt;"",VLOOKUP(Beds!D88,'Validation Page'!$J$7:$L$275,3,FALSE),"")</f>
        <v/>
      </c>
      <c r="G88" s="186"/>
      <c r="H88" s="198"/>
      <c r="I88" s="194"/>
      <c r="J88" s="186"/>
      <c r="K88" s="186"/>
      <c r="L88" s="187" t="str">
        <f>IF(K88&lt;&gt;"",VLOOKUP(Beds!K88,'Validation Page'!$N$7:$O$31,2,FALSE),"")</f>
        <v/>
      </c>
      <c r="M88" s="186"/>
      <c r="N88" s="190" t="str">
        <f>IF(AND(K88&lt;&gt; "",M88&lt;&gt;""),VLOOKUP(L88&amp;M88,'Validation Page'!$R$7:$W$157,2,FALSE),"")</f>
        <v/>
      </c>
      <c r="O88" s="187" t="str">
        <f>IF(AND(K88&lt;&gt; "",M88&lt;&gt;""),VLOOKUP(L88&amp;M88,'Validation Page'!$R$7:$W$157,4,FALSE),"")</f>
        <v/>
      </c>
      <c r="P88" s="187" t="str">
        <f>IF(AND(K88&lt;&gt; "",M88&lt;&gt;""),VLOOKUP(L88&amp;M88,'Validation Page'!$R$7:$W$157,5,FALSE),"")</f>
        <v/>
      </c>
      <c r="Q88" s="187" t="str">
        <f>IF(AND(K88&lt;&gt; "",M88&lt;&gt;""),VLOOKUP(L88&amp;M88,'Validation Page'!$R$7:$W$157,6,FALSE),"")</f>
        <v/>
      </c>
      <c r="R88" s="224"/>
      <c r="S88" s="199"/>
    </row>
    <row r="89" spans="1:19" s="58" customFormat="1" ht="15.75" customHeight="1" x14ac:dyDescent="0.25">
      <c r="A89" s="184"/>
      <c r="B89" s="197" t="str">
        <f>IF(A89&lt;&gt;"",VLOOKUP(Beds!A89,'Validation Page'!$G$7:$I$97,2,FALSE),"")</f>
        <v/>
      </c>
      <c r="C89" s="197" t="str">
        <f>IF(A89&lt;&gt;"",VLOOKUP(Beds!A89,'Validation Page'!$G$7:$I$97,3,FALSE),"")</f>
        <v/>
      </c>
      <c r="D89" s="186"/>
      <c r="E89" s="187" t="str">
        <f>IF(D89&lt;&gt;"",VLOOKUP(Beds!D89,'Validation Page'!$J$7:$L$275,2,FALSE),"")</f>
        <v/>
      </c>
      <c r="F89" s="196" t="str">
        <f>IF(D89&lt;&gt;"",VLOOKUP(Beds!D89,'Validation Page'!$J$7:$L$275,3,FALSE),"")</f>
        <v/>
      </c>
      <c r="G89" s="186"/>
      <c r="H89" s="198"/>
      <c r="I89" s="194"/>
      <c r="J89" s="186"/>
      <c r="K89" s="186"/>
      <c r="L89" s="187" t="str">
        <f>IF(K89&lt;&gt;"",VLOOKUP(Beds!K89,'Validation Page'!$N$7:$O$31,2,FALSE),"")</f>
        <v/>
      </c>
      <c r="M89" s="186"/>
      <c r="N89" s="190" t="str">
        <f>IF(AND(K89&lt;&gt; "",M89&lt;&gt;""),VLOOKUP(L89&amp;M89,'Validation Page'!$R$7:$W$157,2,FALSE),"")</f>
        <v/>
      </c>
      <c r="O89" s="187" t="str">
        <f>IF(AND(K89&lt;&gt; "",M89&lt;&gt;""),VLOOKUP(L89&amp;M89,'Validation Page'!$R$7:$W$157,4,FALSE),"")</f>
        <v/>
      </c>
      <c r="P89" s="187" t="str">
        <f>IF(AND(K89&lt;&gt; "",M89&lt;&gt;""),VLOOKUP(L89&amp;M89,'Validation Page'!$R$7:$W$157,5,FALSE),"")</f>
        <v/>
      </c>
      <c r="Q89" s="187" t="str">
        <f>IF(AND(K89&lt;&gt; "",M89&lt;&gt;""),VLOOKUP(L89&amp;M89,'Validation Page'!$R$7:$W$157,6,FALSE),"")</f>
        <v/>
      </c>
      <c r="R89" s="224"/>
      <c r="S89" s="199"/>
    </row>
    <row r="90" spans="1:19" s="58" customFormat="1" ht="15.75" customHeight="1" x14ac:dyDescent="0.25">
      <c r="A90" s="184"/>
      <c r="B90" s="197" t="str">
        <f>IF(A90&lt;&gt;"",VLOOKUP(Beds!A90,'Validation Page'!$G$7:$I$97,2,FALSE),"")</f>
        <v/>
      </c>
      <c r="C90" s="197" t="str">
        <f>IF(A90&lt;&gt;"",VLOOKUP(Beds!A90,'Validation Page'!$G$7:$I$97,3,FALSE),"")</f>
        <v/>
      </c>
      <c r="D90" s="186"/>
      <c r="E90" s="187" t="str">
        <f>IF(D90&lt;&gt;"",VLOOKUP(Beds!D90,'Validation Page'!$J$7:$L$275,2,FALSE),"")</f>
        <v/>
      </c>
      <c r="F90" s="196" t="str">
        <f>IF(D90&lt;&gt;"",VLOOKUP(Beds!D90,'Validation Page'!$J$7:$L$275,3,FALSE),"")</f>
        <v/>
      </c>
      <c r="G90" s="186"/>
      <c r="H90" s="198"/>
      <c r="I90" s="194"/>
      <c r="J90" s="186"/>
      <c r="K90" s="186"/>
      <c r="L90" s="187" t="str">
        <f>IF(K90&lt;&gt;"",VLOOKUP(Beds!K90,'Validation Page'!$N$7:$O$31,2,FALSE),"")</f>
        <v/>
      </c>
      <c r="M90" s="186"/>
      <c r="N90" s="190" t="str">
        <f>IF(AND(K90&lt;&gt; "",M90&lt;&gt;""),VLOOKUP(L90&amp;M90,'Validation Page'!$R$7:$W$157,2,FALSE),"")</f>
        <v/>
      </c>
      <c r="O90" s="187" t="str">
        <f>IF(AND(K90&lt;&gt; "",M90&lt;&gt;""),VLOOKUP(L90&amp;M90,'Validation Page'!$R$7:$W$157,4,FALSE),"")</f>
        <v/>
      </c>
      <c r="P90" s="187" t="str">
        <f>IF(AND(K90&lt;&gt; "",M90&lt;&gt;""),VLOOKUP(L90&amp;M90,'Validation Page'!$R$7:$W$157,5,FALSE),"")</f>
        <v/>
      </c>
      <c r="Q90" s="187" t="str">
        <f>IF(AND(K90&lt;&gt; "",M90&lt;&gt;""),VLOOKUP(L90&amp;M90,'Validation Page'!$R$7:$W$157,6,FALSE),"")</f>
        <v/>
      </c>
      <c r="R90" s="224"/>
      <c r="S90" s="199"/>
    </row>
    <row r="91" spans="1:19" s="58" customFormat="1" ht="15.75" customHeight="1" x14ac:dyDescent="0.25">
      <c r="A91" s="184"/>
      <c r="B91" s="197" t="str">
        <f>IF(A91&lt;&gt;"",VLOOKUP(Beds!A91,'Validation Page'!$G$7:$I$97,2,FALSE),"")</f>
        <v/>
      </c>
      <c r="C91" s="197" t="str">
        <f>IF(A91&lt;&gt;"",VLOOKUP(Beds!A91,'Validation Page'!$G$7:$I$97,3,FALSE),"")</f>
        <v/>
      </c>
      <c r="D91" s="186"/>
      <c r="E91" s="187" t="str">
        <f>IF(D91&lt;&gt;"",VLOOKUP(Beds!D91,'Validation Page'!$J$7:$L$275,2,FALSE),"")</f>
        <v/>
      </c>
      <c r="F91" s="196" t="str">
        <f>IF(D91&lt;&gt;"",VLOOKUP(Beds!D91,'Validation Page'!$J$7:$L$275,3,FALSE),"")</f>
        <v/>
      </c>
      <c r="G91" s="186"/>
      <c r="H91" s="198"/>
      <c r="I91" s="194"/>
      <c r="J91" s="186"/>
      <c r="K91" s="186"/>
      <c r="L91" s="187" t="str">
        <f>IF(K91&lt;&gt;"",VLOOKUP(Beds!K91,'Validation Page'!$N$7:$O$31,2,FALSE),"")</f>
        <v/>
      </c>
      <c r="M91" s="186"/>
      <c r="N91" s="190" t="str">
        <f>IF(AND(K91&lt;&gt; "",M91&lt;&gt;""),VLOOKUP(L91&amp;M91,'Validation Page'!$R$7:$W$157,2,FALSE),"")</f>
        <v/>
      </c>
      <c r="O91" s="187" t="str">
        <f>IF(AND(K91&lt;&gt; "",M91&lt;&gt;""),VLOOKUP(L91&amp;M91,'Validation Page'!$R$7:$W$157,4,FALSE),"")</f>
        <v/>
      </c>
      <c r="P91" s="187" t="str">
        <f>IF(AND(K91&lt;&gt; "",M91&lt;&gt;""),VLOOKUP(L91&amp;M91,'Validation Page'!$R$7:$W$157,5,FALSE),"")</f>
        <v/>
      </c>
      <c r="Q91" s="187" t="str">
        <f>IF(AND(K91&lt;&gt; "",M91&lt;&gt;""),VLOOKUP(L91&amp;M91,'Validation Page'!$R$7:$W$157,6,FALSE),"")</f>
        <v/>
      </c>
      <c r="R91" s="224"/>
      <c r="S91" s="199"/>
    </row>
    <row r="92" spans="1:19" s="58" customFormat="1" ht="15.75" customHeight="1" x14ac:dyDescent="0.25">
      <c r="A92" s="184"/>
      <c r="B92" s="197" t="str">
        <f>IF(A92&lt;&gt;"",VLOOKUP(Beds!A92,'Validation Page'!$G$7:$I$97,2,FALSE),"")</f>
        <v/>
      </c>
      <c r="C92" s="197" t="str">
        <f>IF(A92&lt;&gt;"",VLOOKUP(Beds!A92,'Validation Page'!$G$7:$I$97,3,FALSE),"")</f>
        <v/>
      </c>
      <c r="D92" s="186"/>
      <c r="E92" s="187" t="str">
        <f>IF(D92&lt;&gt;"",VLOOKUP(Beds!D92,'Validation Page'!$J$7:$L$275,2,FALSE),"")</f>
        <v/>
      </c>
      <c r="F92" s="196" t="str">
        <f>IF(D92&lt;&gt;"",VLOOKUP(Beds!D92,'Validation Page'!$J$7:$L$275,3,FALSE),"")</f>
        <v/>
      </c>
      <c r="G92" s="186"/>
      <c r="H92" s="198"/>
      <c r="I92" s="194"/>
      <c r="J92" s="186"/>
      <c r="K92" s="186"/>
      <c r="L92" s="187" t="str">
        <f>IF(K92&lt;&gt;"",VLOOKUP(Beds!K92,'Validation Page'!$N$7:$O$31,2,FALSE),"")</f>
        <v/>
      </c>
      <c r="M92" s="186"/>
      <c r="N92" s="190" t="str">
        <f>IF(AND(K92&lt;&gt; "",M92&lt;&gt;""),VLOOKUP(L92&amp;M92,'Validation Page'!$R$7:$W$157,2,FALSE),"")</f>
        <v/>
      </c>
      <c r="O92" s="187" t="str">
        <f>IF(AND(K92&lt;&gt; "",M92&lt;&gt;""),VLOOKUP(L92&amp;M92,'Validation Page'!$R$7:$W$157,4,FALSE),"")</f>
        <v/>
      </c>
      <c r="P92" s="187" t="str">
        <f>IF(AND(K92&lt;&gt; "",M92&lt;&gt;""),VLOOKUP(L92&amp;M92,'Validation Page'!$R$7:$W$157,5,FALSE),"")</f>
        <v/>
      </c>
      <c r="Q92" s="187" t="str">
        <f>IF(AND(K92&lt;&gt; "",M92&lt;&gt;""),VLOOKUP(L92&amp;M92,'Validation Page'!$R$7:$W$157,6,FALSE),"")</f>
        <v/>
      </c>
      <c r="R92" s="224"/>
      <c r="S92" s="199"/>
    </row>
    <row r="93" spans="1:19" s="58" customFormat="1" ht="15.75" customHeight="1" x14ac:dyDescent="0.25">
      <c r="A93" s="184"/>
      <c r="B93" s="197" t="str">
        <f>IF(A93&lt;&gt;"",VLOOKUP(Beds!A93,'Validation Page'!$G$7:$I$97,2,FALSE),"")</f>
        <v/>
      </c>
      <c r="C93" s="197" t="str">
        <f>IF(A93&lt;&gt;"",VLOOKUP(Beds!A93,'Validation Page'!$G$7:$I$97,3,FALSE),"")</f>
        <v/>
      </c>
      <c r="D93" s="186"/>
      <c r="E93" s="187" t="str">
        <f>IF(D93&lt;&gt;"",VLOOKUP(Beds!D93,'Validation Page'!$J$7:$L$275,2,FALSE),"")</f>
        <v/>
      </c>
      <c r="F93" s="196" t="str">
        <f>IF(D93&lt;&gt;"",VLOOKUP(Beds!D93,'Validation Page'!$J$7:$L$275,3,FALSE),"")</f>
        <v/>
      </c>
      <c r="G93" s="186"/>
      <c r="H93" s="198"/>
      <c r="I93" s="194"/>
      <c r="J93" s="186"/>
      <c r="K93" s="186"/>
      <c r="L93" s="187" t="str">
        <f>IF(K93&lt;&gt;"",VLOOKUP(Beds!K93,'Validation Page'!$N$7:$O$31,2,FALSE),"")</f>
        <v/>
      </c>
      <c r="M93" s="186"/>
      <c r="N93" s="190" t="str">
        <f>IF(AND(K93&lt;&gt; "",M93&lt;&gt;""),VLOOKUP(L93&amp;M93,'Validation Page'!$R$7:$W$157,2,FALSE),"")</f>
        <v/>
      </c>
      <c r="O93" s="187" t="str">
        <f>IF(AND(K93&lt;&gt; "",M93&lt;&gt;""),VLOOKUP(L93&amp;M93,'Validation Page'!$R$7:$W$157,4,FALSE),"")</f>
        <v/>
      </c>
      <c r="P93" s="187" t="str">
        <f>IF(AND(K93&lt;&gt; "",M93&lt;&gt;""),VLOOKUP(L93&amp;M93,'Validation Page'!$R$7:$W$157,5,FALSE),"")</f>
        <v/>
      </c>
      <c r="Q93" s="187" t="str">
        <f>IF(AND(K93&lt;&gt; "",M93&lt;&gt;""),VLOOKUP(L93&amp;M93,'Validation Page'!$R$7:$W$157,6,FALSE),"")</f>
        <v/>
      </c>
      <c r="R93" s="224"/>
      <c r="S93" s="199"/>
    </row>
    <row r="94" spans="1:19" s="58" customFormat="1" ht="15.75" customHeight="1" x14ac:dyDescent="0.25">
      <c r="A94" s="184"/>
      <c r="B94" s="197" t="str">
        <f>IF(A94&lt;&gt;"",VLOOKUP(Beds!A94,'Validation Page'!$G$7:$I$97,2,FALSE),"")</f>
        <v/>
      </c>
      <c r="C94" s="197" t="str">
        <f>IF(A94&lt;&gt;"",VLOOKUP(Beds!A94,'Validation Page'!$G$7:$I$97,3,FALSE),"")</f>
        <v/>
      </c>
      <c r="D94" s="186"/>
      <c r="E94" s="187" t="str">
        <f>IF(D94&lt;&gt;"",VLOOKUP(Beds!D94,'Validation Page'!$J$7:$L$275,2,FALSE),"")</f>
        <v/>
      </c>
      <c r="F94" s="196" t="str">
        <f>IF(D94&lt;&gt;"",VLOOKUP(Beds!D94,'Validation Page'!$J$7:$L$275,3,FALSE),"")</f>
        <v/>
      </c>
      <c r="G94" s="186"/>
      <c r="H94" s="198"/>
      <c r="I94" s="194"/>
      <c r="J94" s="186"/>
      <c r="K94" s="186"/>
      <c r="L94" s="227" t="str">
        <f>IF(K94&lt;&gt;"",VLOOKUP(Beds!K94,'Validation Page'!$N$7:$O$31,2,FALSE),"")</f>
        <v/>
      </c>
      <c r="M94" s="186"/>
      <c r="N94" s="190" t="str">
        <f>IF(AND(K94&lt;&gt; "",M94&lt;&gt;""),VLOOKUP(L94&amp;M94,'Validation Page'!$R$7:$W$157,2,FALSE),"")</f>
        <v/>
      </c>
      <c r="O94" s="187" t="str">
        <f>IF(AND(K94&lt;&gt; "",M94&lt;&gt;""),VLOOKUP(L94&amp;M94,'Validation Page'!$R$7:$W$157,4,FALSE),"")</f>
        <v/>
      </c>
      <c r="P94" s="187" t="str">
        <f>IF(AND(K94&lt;&gt; "",M94&lt;&gt;""),VLOOKUP(L94&amp;M94,'Validation Page'!$R$7:$W$157,5,FALSE),"")</f>
        <v/>
      </c>
      <c r="Q94" s="187" t="str">
        <f>IF(AND(K94&lt;&gt; "",M94&lt;&gt;""),VLOOKUP(L94&amp;M94,'Validation Page'!$R$7:$W$157,6,FALSE),"")</f>
        <v/>
      </c>
      <c r="R94" s="224"/>
      <c r="S94" s="199"/>
    </row>
    <row r="95" spans="1:19" s="58" customFormat="1" ht="15.75" customHeight="1" x14ac:dyDescent="0.25">
      <c r="A95" s="184"/>
      <c r="B95" s="197" t="str">
        <f>IF(A95&lt;&gt;"",VLOOKUP(Beds!A95,'Validation Page'!$G$7:$I$97,2,FALSE),"")</f>
        <v/>
      </c>
      <c r="C95" s="197" t="str">
        <f>IF(A95&lt;&gt;"",VLOOKUP(Beds!A95,'Validation Page'!$G$7:$I$97,3,FALSE),"")</f>
        <v/>
      </c>
      <c r="D95" s="186"/>
      <c r="E95" s="187" t="str">
        <f>IF(D95&lt;&gt;"",VLOOKUP(Beds!D95,'Validation Page'!$J$7:$L$275,2,FALSE),"")</f>
        <v/>
      </c>
      <c r="F95" s="196" t="str">
        <f>IF(D95&lt;&gt;"",VLOOKUP(Beds!D95,'Validation Page'!$J$7:$L$275,3,FALSE),"")</f>
        <v/>
      </c>
      <c r="G95" s="186"/>
      <c r="H95" s="198"/>
      <c r="I95" s="194"/>
      <c r="J95" s="186"/>
      <c r="K95" s="186"/>
      <c r="L95" s="227" t="str">
        <f>IF(K95&lt;&gt;"",VLOOKUP(Beds!K95,'Validation Page'!$N$7:$O$31,2,FALSE),"")</f>
        <v/>
      </c>
      <c r="M95" s="186"/>
      <c r="N95" s="190" t="str">
        <f>IF(AND(K95&lt;&gt; "",M95&lt;&gt;""),VLOOKUP(L95&amp;M95,'Validation Page'!$R$7:$W$157,2,FALSE),"")</f>
        <v/>
      </c>
      <c r="O95" s="187" t="str">
        <f>IF(AND(K95&lt;&gt; "",M95&lt;&gt;""),VLOOKUP(L95&amp;M95,'Validation Page'!$R$7:$W$157,4,FALSE),"")</f>
        <v/>
      </c>
      <c r="P95" s="187" t="str">
        <f>IF(AND(K95&lt;&gt; "",M95&lt;&gt;""),VLOOKUP(L95&amp;M95,'Validation Page'!$R$7:$W$157,5,FALSE),"")</f>
        <v/>
      </c>
      <c r="Q95" s="187" t="str">
        <f>IF(AND(K95&lt;&gt; "",M95&lt;&gt;""),VLOOKUP(L95&amp;M95,'Validation Page'!$R$7:$W$157,6,FALSE),"")</f>
        <v/>
      </c>
      <c r="R95" s="224"/>
      <c r="S95" s="199"/>
    </row>
    <row r="96" spans="1:19" s="58" customFormat="1" ht="15.75" customHeight="1" x14ac:dyDescent="0.25">
      <c r="A96" s="184"/>
      <c r="B96" s="197" t="str">
        <f>IF(A96&lt;&gt;"",VLOOKUP(Beds!A96,'Validation Page'!$G$7:$I$97,2,FALSE),"")</f>
        <v/>
      </c>
      <c r="C96" s="197" t="str">
        <f>IF(A96&lt;&gt;"",VLOOKUP(Beds!A96,'Validation Page'!$G$7:$I$97,3,FALSE),"")</f>
        <v/>
      </c>
      <c r="D96" s="186"/>
      <c r="E96" s="187" t="str">
        <f>IF(D96&lt;&gt;"",VLOOKUP(Beds!D96,'Validation Page'!$J$7:$L$275,2,FALSE),"")</f>
        <v/>
      </c>
      <c r="F96" s="196" t="str">
        <f>IF(D96&lt;&gt;"",VLOOKUP(Beds!D96,'Validation Page'!$J$7:$L$275,3,FALSE),"")</f>
        <v/>
      </c>
      <c r="G96" s="186"/>
      <c r="H96" s="198"/>
      <c r="I96" s="194"/>
      <c r="J96" s="186"/>
      <c r="K96" s="186"/>
      <c r="L96" s="227" t="str">
        <f>IF(K96&lt;&gt;"",VLOOKUP(Beds!K96,'Validation Page'!$N$7:$O$31,2,FALSE),"")</f>
        <v/>
      </c>
      <c r="M96" s="186"/>
      <c r="N96" s="190" t="str">
        <f>IF(AND(K96&lt;&gt; "",M96&lt;&gt;""),VLOOKUP(L96&amp;M96,'Validation Page'!$R$7:$W$157,2,FALSE),"")</f>
        <v/>
      </c>
      <c r="O96" s="187" t="str">
        <f>IF(AND(K96&lt;&gt; "",M96&lt;&gt;""),VLOOKUP(L96&amp;M96,'Validation Page'!$R$7:$W$157,4,FALSE),"")</f>
        <v/>
      </c>
      <c r="P96" s="187" t="str">
        <f>IF(AND(K96&lt;&gt; "",M96&lt;&gt;""),VLOOKUP(L96&amp;M96,'Validation Page'!$R$7:$W$157,5,FALSE),"")</f>
        <v/>
      </c>
      <c r="Q96" s="187" t="str">
        <f>IF(AND(K96&lt;&gt; "",M96&lt;&gt;""),VLOOKUP(L96&amp;M96,'Validation Page'!$R$7:$W$157,6,FALSE),"")</f>
        <v/>
      </c>
      <c r="R96" s="224"/>
      <c r="S96" s="199"/>
    </row>
    <row r="97" spans="1:19" s="58" customFormat="1" ht="15.75" customHeight="1" x14ac:dyDescent="0.25">
      <c r="A97" s="184"/>
      <c r="B97" s="197" t="str">
        <f>IF(A97&lt;&gt;"",VLOOKUP(Beds!A97,'Validation Page'!$G$7:$I$97,2,FALSE),"")</f>
        <v/>
      </c>
      <c r="C97" s="197" t="str">
        <f>IF(A97&lt;&gt;"",VLOOKUP(Beds!A97,'Validation Page'!$G$7:$I$97,3,FALSE),"")</f>
        <v/>
      </c>
      <c r="D97" s="186"/>
      <c r="E97" s="187" t="str">
        <f>IF(D97&lt;&gt;"",VLOOKUP(Beds!D97,'Validation Page'!$J$7:$L$275,2,FALSE),"")</f>
        <v/>
      </c>
      <c r="F97" s="196" t="str">
        <f>IF(D97&lt;&gt;"",VLOOKUP(Beds!D97,'Validation Page'!$J$7:$L$275,3,FALSE),"")</f>
        <v/>
      </c>
      <c r="G97" s="186"/>
      <c r="H97" s="198"/>
      <c r="I97" s="194"/>
      <c r="J97" s="186"/>
      <c r="K97" s="186"/>
      <c r="L97" s="227" t="str">
        <f>IF(K97&lt;&gt;"",VLOOKUP(Beds!K97,'Validation Page'!$N$7:$O$31,2,FALSE),"")</f>
        <v/>
      </c>
      <c r="M97" s="186"/>
      <c r="N97" s="190" t="str">
        <f>IF(AND(K97&lt;&gt; "",M97&lt;&gt;""),VLOOKUP(L97&amp;M97,'Validation Page'!$R$7:$W$157,2,FALSE),"")</f>
        <v/>
      </c>
      <c r="O97" s="187" t="str">
        <f>IF(AND(K97&lt;&gt; "",M97&lt;&gt;""),VLOOKUP(L97&amp;M97,'Validation Page'!$R$7:$W$157,4,FALSE),"")</f>
        <v/>
      </c>
      <c r="P97" s="187" t="str">
        <f>IF(AND(K97&lt;&gt; "",M97&lt;&gt;""),VLOOKUP(L97&amp;M97,'Validation Page'!$R$7:$W$157,5,FALSE),"")</f>
        <v/>
      </c>
      <c r="Q97" s="187" t="str">
        <f>IF(AND(K97&lt;&gt; "",M97&lt;&gt;""),VLOOKUP(L97&amp;M97,'Validation Page'!$R$7:$W$157,6,FALSE),"")</f>
        <v/>
      </c>
      <c r="R97" s="224"/>
      <c r="S97" s="199"/>
    </row>
    <row r="98" spans="1:19" s="58" customFormat="1" ht="15.75" customHeight="1" x14ac:dyDescent="0.25">
      <c r="A98" s="184"/>
      <c r="B98" s="197" t="str">
        <f>IF(A98&lt;&gt;"",VLOOKUP(Beds!A98,'Validation Page'!$G$7:$I$97,2,FALSE),"")</f>
        <v/>
      </c>
      <c r="C98" s="197" t="str">
        <f>IF(A98&lt;&gt;"",VLOOKUP(Beds!A98,'Validation Page'!$G$7:$I$97,3,FALSE),"")</f>
        <v/>
      </c>
      <c r="D98" s="186"/>
      <c r="E98" s="187" t="str">
        <f>IF(D98&lt;&gt;"",VLOOKUP(Beds!D98,'Validation Page'!$J$7:$L$275,2,FALSE),"")</f>
        <v/>
      </c>
      <c r="F98" s="196" t="str">
        <f>IF(D98&lt;&gt;"",VLOOKUP(Beds!D98,'Validation Page'!$J$7:$L$275,3,FALSE),"")</f>
        <v/>
      </c>
      <c r="G98" s="186"/>
      <c r="H98" s="198"/>
      <c r="I98" s="194"/>
      <c r="J98" s="186"/>
      <c r="K98" s="186"/>
      <c r="L98" s="227" t="str">
        <f>IF(K98&lt;&gt;"",VLOOKUP(Beds!K98,'Validation Page'!$N$7:$O$31,2,FALSE),"")</f>
        <v/>
      </c>
      <c r="M98" s="186"/>
      <c r="N98" s="190" t="str">
        <f>IF(AND(K98&lt;&gt; "",M98&lt;&gt;""),VLOOKUP(L98&amp;M98,'Validation Page'!$R$7:$W$157,2,FALSE),"")</f>
        <v/>
      </c>
      <c r="O98" s="187" t="str">
        <f>IF(AND(K98&lt;&gt; "",M98&lt;&gt;""),VLOOKUP(L98&amp;M98,'Validation Page'!$R$7:$W$157,4,FALSE),"")</f>
        <v/>
      </c>
      <c r="P98" s="187" t="str">
        <f>IF(AND(K98&lt;&gt; "",M98&lt;&gt;""),VLOOKUP(L98&amp;M98,'Validation Page'!$R$7:$W$157,5,FALSE),"")</f>
        <v/>
      </c>
      <c r="Q98" s="187" t="str">
        <f>IF(AND(K98&lt;&gt; "",M98&lt;&gt;""),VLOOKUP(L98&amp;M98,'Validation Page'!$R$7:$W$157,6,FALSE),"")</f>
        <v/>
      </c>
      <c r="R98" s="224"/>
      <c r="S98" s="199"/>
    </row>
    <row r="99" spans="1:19" s="58" customFormat="1" ht="15.75" customHeight="1" x14ac:dyDescent="0.25">
      <c r="A99" s="184"/>
      <c r="B99" s="197" t="str">
        <f>IF(A99&lt;&gt;"",VLOOKUP(Beds!A99,'Validation Page'!$G$7:$I$97,2,FALSE),"")</f>
        <v/>
      </c>
      <c r="C99" s="197" t="str">
        <f>IF(A99&lt;&gt;"",VLOOKUP(Beds!A99,'Validation Page'!$G$7:$I$97,3,FALSE),"")</f>
        <v/>
      </c>
      <c r="D99" s="186"/>
      <c r="E99" s="187" t="str">
        <f>IF(D99&lt;&gt;"",VLOOKUP(Beds!D99,'Validation Page'!$J$7:$L$275,2,FALSE),"")</f>
        <v/>
      </c>
      <c r="F99" s="196" t="str">
        <f>IF(D99&lt;&gt;"",VLOOKUP(Beds!D99,'Validation Page'!$J$7:$L$275,3,FALSE),"")</f>
        <v/>
      </c>
      <c r="G99" s="186"/>
      <c r="H99" s="198"/>
      <c r="I99" s="194"/>
      <c r="J99" s="186"/>
      <c r="K99" s="186"/>
      <c r="L99" s="227" t="str">
        <f>IF(K99&lt;&gt;"",VLOOKUP(Beds!K99,'Validation Page'!$N$7:$O$31,2,FALSE),"")</f>
        <v/>
      </c>
      <c r="M99" s="186"/>
      <c r="N99" s="190" t="str">
        <f>IF(AND(K99&lt;&gt; "",M99&lt;&gt;""),VLOOKUP(L99&amp;M99,'Validation Page'!$R$7:$W$157,2,FALSE),"")</f>
        <v/>
      </c>
      <c r="O99" s="187" t="str">
        <f>IF(AND(K99&lt;&gt; "",M99&lt;&gt;""),VLOOKUP(L99&amp;M99,'Validation Page'!$R$7:$W$157,4,FALSE),"")</f>
        <v/>
      </c>
      <c r="P99" s="187" t="str">
        <f>IF(AND(K99&lt;&gt; "",M99&lt;&gt;""),VLOOKUP(L99&amp;M99,'Validation Page'!$R$7:$W$157,5,FALSE),"")</f>
        <v/>
      </c>
      <c r="Q99" s="187" t="str">
        <f>IF(AND(K99&lt;&gt; "",M99&lt;&gt;""),VLOOKUP(L99&amp;M99,'Validation Page'!$R$7:$W$157,6,FALSE),"")</f>
        <v/>
      </c>
      <c r="R99" s="224"/>
      <c r="S99" s="199"/>
    </row>
    <row r="100" spans="1:19" s="58" customFormat="1" ht="15.75" customHeight="1" x14ac:dyDescent="0.25">
      <c r="A100" s="184"/>
      <c r="B100" s="197" t="str">
        <f>IF(A100&lt;&gt;"",VLOOKUP(Beds!A100,'Validation Page'!$G$7:$I$97,2,FALSE),"")</f>
        <v/>
      </c>
      <c r="C100" s="197" t="str">
        <f>IF(A100&lt;&gt;"",VLOOKUP(Beds!A100,'Validation Page'!$G$7:$I$97,3,FALSE),"")</f>
        <v/>
      </c>
      <c r="D100" s="186"/>
      <c r="E100" s="187" t="str">
        <f>IF(D100&lt;&gt;"",VLOOKUP(Beds!D100,'Validation Page'!$J$7:$L$275,2,FALSE),"")</f>
        <v/>
      </c>
      <c r="F100" s="196" t="str">
        <f>IF(D100&lt;&gt;"",VLOOKUP(Beds!D100,'Validation Page'!$J$7:$L$275,3,FALSE),"")</f>
        <v/>
      </c>
      <c r="G100" s="186"/>
      <c r="H100" s="198"/>
      <c r="I100" s="194"/>
      <c r="J100" s="186"/>
      <c r="K100" s="186"/>
      <c r="L100" s="227" t="str">
        <f>IF(K100&lt;&gt;"",VLOOKUP(Beds!K100,'Validation Page'!$N$7:$O$31,2,FALSE),"")</f>
        <v/>
      </c>
      <c r="M100" s="186"/>
      <c r="N100" s="190" t="str">
        <f>IF(AND(K100&lt;&gt; "",M100&lt;&gt;""),VLOOKUP(L100&amp;M100,'Validation Page'!$R$7:$W$157,2,FALSE),"")</f>
        <v/>
      </c>
      <c r="O100" s="187" t="str">
        <f>IF(AND(K100&lt;&gt; "",M100&lt;&gt;""),VLOOKUP(L100&amp;M100,'Validation Page'!$R$7:$W$157,4,FALSE),"")</f>
        <v/>
      </c>
      <c r="P100" s="187" t="str">
        <f>IF(AND(K100&lt;&gt; "",M100&lt;&gt;""),VLOOKUP(L100&amp;M100,'Validation Page'!$R$7:$W$157,5,FALSE),"")</f>
        <v/>
      </c>
      <c r="Q100" s="187" t="str">
        <f>IF(AND(K100&lt;&gt; "",M100&lt;&gt;""),VLOOKUP(L100&amp;M100,'Validation Page'!$R$7:$W$157,6,FALSE),"")</f>
        <v/>
      </c>
      <c r="R100" s="224"/>
      <c r="S100" s="199"/>
    </row>
    <row r="101" spans="1:19" s="58" customFormat="1" ht="15.75" customHeight="1" x14ac:dyDescent="0.25">
      <c r="A101" s="184"/>
      <c r="B101" s="197" t="str">
        <f>IF(A101&lt;&gt;"",VLOOKUP(Beds!A101,'Validation Page'!$G$7:$I$97,2,FALSE),"")</f>
        <v/>
      </c>
      <c r="C101" s="197" t="str">
        <f>IF(A101&lt;&gt;"",VLOOKUP(Beds!A101,'Validation Page'!$G$7:$I$97,3,FALSE),"")</f>
        <v/>
      </c>
      <c r="D101" s="186"/>
      <c r="E101" s="187" t="str">
        <f>IF(D101&lt;&gt;"",VLOOKUP(Beds!D101,'Validation Page'!$J$7:$L$275,2,FALSE),"")</f>
        <v/>
      </c>
      <c r="F101" s="196" t="str">
        <f>IF(D101&lt;&gt;"",VLOOKUP(Beds!D101,'Validation Page'!$J$7:$L$275,3,FALSE),"")</f>
        <v/>
      </c>
      <c r="G101" s="186"/>
      <c r="H101" s="198"/>
      <c r="I101" s="194"/>
      <c r="J101" s="186"/>
      <c r="K101" s="186"/>
      <c r="L101" s="227" t="str">
        <f>IF(K101&lt;&gt;"",VLOOKUP(Beds!K101,'Validation Page'!$N$7:$O$31,2,FALSE),"")</f>
        <v/>
      </c>
      <c r="M101" s="186"/>
      <c r="N101" s="190" t="str">
        <f>IF(AND(K101&lt;&gt; "",M101&lt;&gt;""),VLOOKUP(L101&amp;M101,'Validation Page'!$R$7:$W$157,2,FALSE),"")</f>
        <v/>
      </c>
      <c r="O101" s="187" t="str">
        <f>IF(AND(K101&lt;&gt; "",M101&lt;&gt;""),VLOOKUP(L101&amp;M101,'Validation Page'!$R$7:$W$157,4,FALSE),"")</f>
        <v/>
      </c>
      <c r="P101" s="187" t="str">
        <f>IF(AND(K101&lt;&gt; "",M101&lt;&gt;""),VLOOKUP(L101&amp;M101,'Validation Page'!$R$7:$W$157,5,FALSE),"")</f>
        <v/>
      </c>
      <c r="Q101" s="187" t="str">
        <f>IF(AND(K101&lt;&gt; "",M101&lt;&gt;""),VLOOKUP(L101&amp;M101,'Validation Page'!$R$7:$W$157,6,FALSE),"")</f>
        <v/>
      </c>
      <c r="R101" s="224"/>
      <c r="S101" s="199"/>
    </row>
    <row r="102" spans="1:19" s="58" customFormat="1" ht="15.75" customHeight="1" x14ac:dyDescent="0.25">
      <c r="A102" s="184"/>
      <c r="B102" s="197" t="str">
        <f>IF(A102&lt;&gt;"",VLOOKUP(Beds!A102,'Validation Page'!$G$7:$I$97,2,FALSE),"")</f>
        <v/>
      </c>
      <c r="C102" s="197" t="str">
        <f>IF(A102&lt;&gt;"",VLOOKUP(Beds!A102,'Validation Page'!$G$7:$I$97,3,FALSE),"")</f>
        <v/>
      </c>
      <c r="D102" s="186"/>
      <c r="E102" s="187" t="str">
        <f>IF(D102&lt;&gt;"",VLOOKUP(Beds!D102,'Validation Page'!$J$7:$L$275,2,FALSE),"")</f>
        <v/>
      </c>
      <c r="F102" s="196" t="str">
        <f>IF(D102&lt;&gt;"",VLOOKUP(Beds!D102,'Validation Page'!$J$7:$L$275,3,FALSE),"")</f>
        <v/>
      </c>
      <c r="G102" s="186"/>
      <c r="H102" s="198"/>
      <c r="I102" s="194"/>
      <c r="J102" s="186"/>
      <c r="K102" s="186"/>
      <c r="L102" s="227" t="str">
        <f>IF(K102&lt;&gt;"",VLOOKUP(Beds!K102,'Validation Page'!$N$7:$O$31,2,FALSE),"")</f>
        <v/>
      </c>
      <c r="M102" s="186"/>
      <c r="N102" s="190" t="str">
        <f>IF(AND(K102&lt;&gt; "",M102&lt;&gt;""),VLOOKUP(L102&amp;M102,'Validation Page'!$R$7:$W$157,2,FALSE),"")</f>
        <v/>
      </c>
      <c r="O102" s="187" t="str">
        <f>IF(AND(K102&lt;&gt; "",M102&lt;&gt;""),VLOOKUP(L102&amp;M102,'Validation Page'!$R$7:$W$157,4,FALSE),"")</f>
        <v/>
      </c>
      <c r="P102" s="187" t="str">
        <f>IF(AND(K102&lt;&gt; "",M102&lt;&gt;""),VLOOKUP(L102&amp;M102,'Validation Page'!$R$7:$W$157,5,FALSE),"")</f>
        <v/>
      </c>
      <c r="Q102" s="187" t="str">
        <f>IF(AND(K102&lt;&gt; "",M102&lt;&gt;""),VLOOKUP(L102&amp;M102,'Validation Page'!$R$7:$W$157,6,FALSE),"")</f>
        <v/>
      </c>
      <c r="R102" s="224"/>
      <c r="S102" s="199"/>
    </row>
    <row r="103" spans="1:19" s="58" customFormat="1" ht="15.75" customHeight="1" x14ac:dyDescent="0.25">
      <c r="A103" s="184"/>
      <c r="B103" s="197" t="str">
        <f>IF(A103&lt;&gt;"",VLOOKUP(Beds!A103,'Validation Page'!$G$7:$I$97,2,FALSE),"")</f>
        <v/>
      </c>
      <c r="C103" s="197" t="str">
        <f>IF(A103&lt;&gt;"",VLOOKUP(Beds!A103,'Validation Page'!$G$7:$I$97,3,FALSE),"")</f>
        <v/>
      </c>
      <c r="D103" s="186"/>
      <c r="E103" s="187" t="str">
        <f>IF(D103&lt;&gt;"",VLOOKUP(Beds!D103,'Validation Page'!$J$7:$L$275,2,FALSE),"")</f>
        <v/>
      </c>
      <c r="F103" s="196" t="str">
        <f>IF(D103&lt;&gt;"",VLOOKUP(Beds!D103,'Validation Page'!$J$7:$L$275,3,FALSE),"")</f>
        <v/>
      </c>
      <c r="G103" s="186"/>
      <c r="H103" s="198"/>
      <c r="I103" s="194"/>
      <c r="J103" s="186"/>
      <c r="K103" s="186"/>
      <c r="L103" s="227" t="str">
        <f>IF(K103&lt;&gt;"",VLOOKUP(Beds!K103,'Validation Page'!$N$7:$O$31,2,FALSE),"")</f>
        <v/>
      </c>
      <c r="M103" s="186"/>
      <c r="N103" s="190" t="str">
        <f>IF(AND(K103&lt;&gt; "",M103&lt;&gt;""),VLOOKUP(L103&amp;M103,'Validation Page'!$R$7:$W$157,2,FALSE),"")</f>
        <v/>
      </c>
      <c r="O103" s="187" t="str">
        <f>IF(AND(K103&lt;&gt; "",M103&lt;&gt;""),VLOOKUP(L103&amp;M103,'Validation Page'!$R$7:$W$157,4,FALSE),"")</f>
        <v/>
      </c>
      <c r="P103" s="187" t="str">
        <f>IF(AND(K103&lt;&gt; "",M103&lt;&gt;""),VLOOKUP(L103&amp;M103,'Validation Page'!$R$7:$W$157,5,FALSE),"")</f>
        <v/>
      </c>
      <c r="Q103" s="187" t="str">
        <f>IF(AND(K103&lt;&gt; "",M103&lt;&gt;""),VLOOKUP(L103&amp;M103,'Validation Page'!$R$7:$W$157,6,FALSE),"")</f>
        <v/>
      </c>
      <c r="R103" s="224"/>
      <c r="S103" s="199"/>
    </row>
    <row r="104" spans="1:19" s="58" customFormat="1" ht="15.75" customHeight="1" x14ac:dyDescent="0.25">
      <c r="A104" s="184"/>
      <c r="B104" s="197" t="str">
        <f>IF(A104&lt;&gt;"",VLOOKUP(Beds!A104,'Validation Page'!$G$7:$I$97,2,FALSE),"")</f>
        <v/>
      </c>
      <c r="C104" s="197" t="str">
        <f>IF(A104&lt;&gt;"",VLOOKUP(Beds!A104,'Validation Page'!$G$7:$I$97,3,FALSE),"")</f>
        <v/>
      </c>
      <c r="D104" s="186"/>
      <c r="E104" s="187" t="str">
        <f>IF(D104&lt;&gt;"",VLOOKUP(Beds!D104,'Validation Page'!$J$7:$L$275,2,FALSE),"")</f>
        <v/>
      </c>
      <c r="F104" s="196" t="str">
        <f>IF(D104&lt;&gt;"",VLOOKUP(Beds!D104,'Validation Page'!$J$7:$L$275,3,FALSE),"")</f>
        <v/>
      </c>
      <c r="G104" s="186"/>
      <c r="H104" s="198"/>
      <c r="I104" s="194"/>
      <c r="J104" s="186"/>
      <c r="K104" s="186"/>
      <c r="L104" s="227" t="str">
        <f>IF(K104&lt;&gt;"",VLOOKUP(Beds!K104,'Validation Page'!$N$7:$O$31,2,FALSE),"")</f>
        <v/>
      </c>
      <c r="M104" s="186"/>
      <c r="N104" s="190" t="str">
        <f>IF(AND(K104&lt;&gt; "",M104&lt;&gt;""),VLOOKUP(L104&amp;M104,'Validation Page'!$R$7:$W$157,2,FALSE),"")</f>
        <v/>
      </c>
      <c r="O104" s="187" t="str">
        <f>IF(AND(K104&lt;&gt; "",M104&lt;&gt;""),VLOOKUP(L104&amp;M104,'Validation Page'!$R$7:$W$157,4,FALSE),"")</f>
        <v/>
      </c>
      <c r="P104" s="187" t="str">
        <f>IF(AND(K104&lt;&gt; "",M104&lt;&gt;""),VLOOKUP(L104&amp;M104,'Validation Page'!$R$7:$W$157,5,FALSE),"")</f>
        <v/>
      </c>
      <c r="Q104" s="187" t="str">
        <f>IF(AND(K104&lt;&gt; "",M104&lt;&gt;""),VLOOKUP(L104&amp;M104,'Validation Page'!$R$7:$W$157,6,FALSE),"")</f>
        <v/>
      </c>
      <c r="R104" s="224"/>
      <c r="S104" s="199"/>
    </row>
    <row r="105" spans="1:19" s="58" customFormat="1" ht="15.75" customHeight="1" x14ac:dyDescent="0.25">
      <c r="A105" s="184"/>
      <c r="B105" s="197" t="str">
        <f>IF(A105&lt;&gt;"",VLOOKUP(Beds!A105,'Validation Page'!$G$7:$I$97,2,FALSE),"")</f>
        <v/>
      </c>
      <c r="C105" s="197" t="str">
        <f>IF(A105&lt;&gt;"",VLOOKUP(Beds!A105,'Validation Page'!$G$7:$I$97,3,FALSE),"")</f>
        <v/>
      </c>
      <c r="D105" s="186"/>
      <c r="E105" s="187" t="str">
        <f>IF(D105&lt;&gt;"",VLOOKUP(Beds!D105,'Validation Page'!$J$7:$L$275,2,FALSE),"")</f>
        <v/>
      </c>
      <c r="F105" s="196" t="str">
        <f>IF(D105&lt;&gt;"",VLOOKUP(Beds!D105,'Validation Page'!$J$7:$L$275,3,FALSE),"")</f>
        <v/>
      </c>
      <c r="G105" s="186"/>
      <c r="H105" s="198"/>
      <c r="I105" s="194"/>
      <c r="J105" s="186"/>
      <c r="K105" s="186"/>
      <c r="L105" s="227" t="str">
        <f>IF(K105&lt;&gt;"",VLOOKUP(Beds!K105,'Validation Page'!$N$7:$O$31,2,FALSE),"")</f>
        <v/>
      </c>
      <c r="M105" s="186"/>
      <c r="N105" s="190" t="str">
        <f>IF(AND(K105&lt;&gt; "",M105&lt;&gt;""),VLOOKUP(L105&amp;M105,'Validation Page'!$R$7:$W$157,2,FALSE),"")</f>
        <v/>
      </c>
      <c r="O105" s="187" t="str">
        <f>IF(AND(K105&lt;&gt; "",M105&lt;&gt;""),VLOOKUP(L105&amp;M105,'Validation Page'!$R$7:$W$157,4,FALSE),"")</f>
        <v/>
      </c>
      <c r="P105" s="187" t="str">
        <f>IF(AND(K105&lt;&gt; "",M105&lt;&gt;""),VLOOKUP(L105&amp;M105,'Validation Page'!$R$7:$W$157,5,FALSE),"")</f>
        <v/>
      </c>
      <c r="Q105" s="187" t="str">
        <f>IF(AND(K105&lt;&gt; "",M105&lt;&gt;""),VLOOKUP(L105&amp;M105,'Validation Page'!$R$7:$W$157,6,FALSE),"")</f>
        <v/>
      </c>
      <c r="R105" s="224"/>
      <c r="S105" s="199"/>
    </row>
    <row r="106" spans="1:19" s="58" customFormat="1" ht="15.75" customHeight="1" x14ac:dyDescent="0.25">
      <c r="A106" s="184"/>
      <c r="B106" s="197" t="str">
        <f>IF(A106&lt;&gt;"",VLOOKUP(Beds!A106,'Validation Page'!$G$7:$I$97,2,FALSE),"")</f>
        <v/>
      </c>
      <c r="C106" s="197" t="str">
        <f>IF(A106&lt;&gt;"",VLOOKUP(Beds!A106,'Validation Page'!$G$7:$I$97,3,FALSE),"")</f>
        <v/>
      </c>
      <c r="D106" s="186"/>
      <c r="E106" s="187" t="str">
        <f>IF(D106&lt;&gt;"",VLOOKUP(Beds!D106,'Validation Page'!$J$7:$L$275,2,FALSE),"")</f>
        <v/>
      </c>
      <c r="F106" s="196" t="str">
        <f>IF(D106&lt;&gt;"",VLOOKUP(Beds!D106,'Validation Page'!$J$7:$L$275,3,FALSE),"")</f>
        <v/>
      </c>
      <c r="G106" s="186"/>
      <c r="H106" s="198"/>
      <c r="I106" s="194"/>
      <c r="J106" s="186"/>
      <c r="K106" s="186"/>
      <c r="L106" s="227" t="str">
        <f>IF(K106&lt;&gt;"",VLOOKUP(Beds!K106,'Validation Page'!$N$7:$O$31,2,FALSE),"")</f>
        <v/>
      </c>
      <c r="M106" s="186"/>
      <c r="N106" s="190" t="str">
        <f>IF(AND(K106&lt;&gt; "",M106&lt;&gt;""),VLOOKUP(L106&amp;M106,'Validation Page'!$R$7:$W$157,2,FALSE),"")</f>
        <v/>
      </c>
      <c r="O106" s="187" t="str">
        <f>IF(AND(K106&lt;&gt; "",M106&lt;&gt;""),VLOOKUP(L106&amp;M106,'Validation Page'!$R$7:$W$157,4,FALSE),"")</f>
        <v/>
      </c>
      <c r="P106" s="187" t="str">
        <f>IF(AND(K106&lt;&gt; "",M106&lt;&gt;""),VLOOKUP(L106&amp;M106,'Validation Page'!$R$7:$W$157,5,FALSE),"")</f>
        <v/>
      </c>
      <c r="Q106" s="187" t="str">
        <f>IF(AND(K106&lt;&gt; "",M106&lt;&gt;""),VLOOKUP(L106&amp;M106,'Validation Page'!$R$7:$W$157,6,FALSE),"")</f>
        <v/>
      </c>
      <c r="R106" s="224"/>
      <c r="S106" s="199"/>
    </row>
    <row r="107" spans="1:19" s="58" customFormat="1" ht="15.75" customHeight="1" x14ac:dyDescent="0.25">
      <c r="A107" s="184"/>
      <c r="B107" s="197" t="str">
        <f>IF(A107&lt;&gt;"",VLOOKUP(Beds!A107,'Validation Page'!$G$7:$I$97,2,FALSE),"")</f>
        <v/>
      </c>
      <c r="C107" s="197" t="str">
        <f>IF(A107&lt;&gt;"",VLOOKUP(Beds!A107,'Validation Page'!$G$7:$I$97,3,FALSE),"")</f>
        <v/>
      </c>
      <c r="D107" s="186"/>
      <c r="E107" s="187" t="str">
        <f>IF(D107&lt;&gt;"",VLOOKUP(Beds!D107,'Validation Page'!$J$7:$L$275,2,FALSE),"")</f>
        <v/>
      </c>
      <c r="F107" s="196" t="str">
        <f>IF(D107&lt;&gt;"",VLOOKUP(Beds!D107,'Validation Page'!$J$7:$L$275,3,FALSE),"")</f>
        <v/>
      </c>
      <c r="G107" s="186"/>
      <c r="H107" s="198"/>
      <c r="I107" s="194"/>
      <c r="J107" s="186"/>
      <c r="K107" s="186"/>
      <c r="L107" s="227" t="str">
        <f>IF(K107&lt;&gt;"",VLOOKUP(Beds!K107,'Validation Page'!$N$7:$O$31,2,FALSE),"")</f>
        <v/>
      </c>
      <c r="M107" s="186"/>
      <c r="N107" s="190" t="str">
        <f>IF(AND(K107&lt;&gt; "",M107&lt;&gt;""),VLOOKUP(L107&amp;M107,'Validation Page'!$R$7:$W$157,2,FALSE),"")</f>
        <v/>
      </c>
      <c r="O107" s="187" t="str">
        <f>IF(AND(K107&lt;&gt; "",M107&lt;&gt;""),VLOOKUP(L107&amp;M107,'Validation Page'!$R$7:$W$157,4,FALSE),"")</f>
        <v/>
      </c>
      <c r="P107" s="187" t="str">
        <f>IF(AND(K107&lt;&gt; "",M107&lt;&gt;""),VLOOKUP(L107&amp;M107,'Validation Page'!$R$7:$W$157,5,FALSE),"")</f>
        <v/>
      </c>
      <c r="Q107" s="187" t="str">
        <f>IF(AND(K107&lt;&gt; "",M107&lt;&gt;""),VLOOKUP(L107&amp;M107,'Validation Page'!$R$7:$W$157,6,FALSE),"")</f>
        <v/>
      </c>
      <c r="R107" s="224"/>
      <c r="S107" s="199"/>
    </row>
    <row r="108" spans="1:19" s="58" customFormat="1" ht="15.75" customHeight="1" x14ac:dyDescent="0.25">
      <c r="A108" s="184"/>
      <c r="B108" s="197" t="str">
        <f>IF(A108&lt;&gt;"",VLOOKUP(Beds!A108,'Validation Page'!$G$7:$I$97,2,FALSE),"")</f>
        <v/>
      </c>
      <c r="C108" s="197" t="str">
        <f>IF(A108&lt;&gt;"",VLOOKUP(Beds!A108,'Validation Page'!$G$7:$I$97,3,FALSE),"")</f>
        <v/>
      </c>
      <c r="D108" s="186"/>
      <c r="E108" s="187" t="str">
        <f>IF(D108&lt;&gt;"",VLOOKUP(Beds!D108,'Validation Page'!$J$7:$L$275,2,FALSE),"")</f>
        <v/>
      </c>
      <c r="F108" s="196" t="str">
        <f>IF(D108&lt;&gt;"",VLOOKUP(Beds!D108,'Validation Page'!$J$7:$L$275,3,FALSE),"")</f>
        <v/>
      </c>
      <c r="G108" s="186"/>
      <c r="H108" s="198"/>
      <c r="I108" s="194"/>
      <c r="J108" s="186"/>
      <c r="K108" s="186"/>
      <c r="L108" s="227" t="str">
        <f>IF(K108&lt;&gt;"",VLOOKUP(Beds!K108,'Validation Page'!$N$7:$O$31,2,FALSE),"")</f>
        <v/>
      </c>
      <c r="M108" s="186"/>
      <c r="N108" s="190" t="str">
        <f>IF(AND(K108&lt;&gt; "",M108&lt;&gt;""),VLOOKUP(L108&amp;M108,'Validation Page'!$R$7:$W$157,2,FALSE),"")</f>
        <v/>
      </c>
      <c r="O108" s="187" t="str">
        <f>IF(AND(K108&lt;&gt; "",M108&lt;&gt;""),VLOOKUP(L108&amp;M108,'Validation Page'!$R$7:$W$157,4,FALSE),"")</f>
        <v/>
      </c>
      <c r="P108" s="187" t="str">
        <f>IF(AND(K108&lt;&gt; "",M108&lt;&gt;""),VLOOKUP(L108&amp;M108,'Validation Page'!$R$7:$W$157,5,FALSE),"")</f>
        <v/>
      </c>
      <c r="Q108" s="187" t="str">
        <f>IF(AND(K108&lt;&gt; "",M108&lt;&gt;""),VLOOKUP(L108&amp;M108,'Validation Page'!$R$7:$W$157,6,FALSE),"")</f>
        <v/>
      </c>
      <c r="R108" s="224"/>
      <c r="S108" s="199"/>
    </row>
    <row r="109" spans="1:19" s="58" customFormat="1" ht="15.75" customHeight="1" x14ac:dyDescent="0.25">
      <c r="A109" s="184"/>
      <c r="B109" s="197" t="str">
        <f>IF(A109&lt;&gt;"",VLOOKUP(Beds!A109,'Validation Page'!$G$7:$I$97,2,FALSE),"")</f>
        <v/>
      </c>
      <c r="C109" s="197" t="str">
        <f>IF(A109&lt;&gt;"",VLOOKUP(Beds!A109,'Validation Page'!$G$7:$I$97,3,FALSE),"")</f>
        <v/>
      </c>
      <c r="D109" s="186"/>
      <c r="E109" s="187" t="str">
        <f>IF(D109&lt;&gt;"",VLOOKUP(Beds!D109,'Validation Page'!$J$7:$L$275,2,FALSE),"")</f>
        <v/>
      </c>
      <c r="F109" s="196" t="str">
        <f>IF(D109&lt;&gt;"",VLOOKUP(Beds!D109,'Validation Page'!$J$7:$L$275,3,FALSE),"")</f>
        <v/>
      </c>
      <c r="G109" s="186"/>
      <c r="H109" s="198"/>
      <c r="I109" s="194"/>
      <c r="J109" s="186"/>
      <c r="K109" s="186"/>
      <c r="L109" s="227" t="str">
        <f>IF(K109&lt;&gt;"",VLOOKUP(Beds!K109,'Validation Page'!$N$7:$O$31,2,FALSE),"")</f>
        <v/>
      </c>
      <c r="M109" s="186"/>
      <c r="N109" s="190" t="str">
        <f>IF(AND(K109&lt;&gt; "",M109&lt;&gt;""),VLOOKUP(L109&amp;M109,'Validation Page'!$R$7:$W$157,2,FALSE),"")</f>
        <v/>
      </c>
      <c r="O109" s="187" t="str">
        <f>IF(AND(K109&lt;&gt; "",M109&lt;&gt;""),VLOOKUP(L109&amp;M109,'Validation Page'!$R$7:$W$157,4,FALSE),"")</f>
        <v/>
      </c>
      <c r="P109" s="187" t="str">
        <f>IF(AND(K109&lt;&gt; "",M109&lt;&gt;""),VLOOKUP(L109&amp;M109,'Validation Page'!$R$7:$W$157,5,FALSE),"")</f>
        <v/>
      </c>
      <c r="Q109" s="187" t="str">
        <f>IF(AND(K109&lt;&gt; "",M109&lt;&gt;""),VLOOKUP(L109&amp;M109,'Validation Page'!$R$7:$W$157,6,FALSE),"")</f>
        <v/>
      </c>
      <c r="R109" s="224"/>
      <c r="S109" s="199"/>
    </row>
    <row r="110" spans="1:19" s="58" customFormat="1" ht="15.75" customHeight="1" x14ac:dyDescent="0.25">
      <c r="A110" s="184"/>
      <c r="B110" s="197" t="str">
        <f>IF(A110&lt;&gt;"",VLOOKUP(Beds!A110,'Validation Page'!$G$7:$I$97,2,FALSE),"")</f>
        <v/>
      </c>
      <c r="C110" s="197" t="str">
        <f>IF(A110&lt;&gt;"",VLOOKUP(Beds!A110,'Validation Page'!$G$7:$I$97,3,FALSE),"")</f>
        <v/>
      </c>
      <c r="D110" s="186"/>
      <c r="E110" s="187" t="str">
        <f>IF(D110&lt;&gt;"",VLOOKUP(Beds!D110,'Validation Page'!$J$7:$L$275,2,FALSE),"")</f>
        <v/>
      </c>
      <c r="F110" s="196" t="str">
        <f>IF(D110&lt;&gt;"",VLOOKUP(Beds!D110,'Validation Page'!$J$7:$L$275,3,FALSE),"")</f>
        <v/>
      </c>
      <c r="G110" s="186"/>
      <c r="H110" s="198"/>
      <c r="I110" s="194"/>
      <c r="J110" s="186"/>
      <c r="K110" s="186"/>
      <c r="L110" s="227" t="str">
        <f>IF(K110&lt;&gt;"",VLOOKUP(Beds!K110,'Validation Page'!$N$7:$O$31,2,FALSE),"")</f>
        <v/>
      </c>
      <c r="M110" s="186"/>
      <c r="N110" s="190" t="str">
        <f>IF(AND(K110&lt;&gt; "",M110&lt;&gt;""),VLOOKUP(L110&amp;M110,'Validation Page'!$R$7:$W$157,2,FALSE),"")</f>
        <v/>
      </c>
      <c r="O110" s="187" t="str">
        <f>IF(AND(K110&lt;&gt; "",M110&lt;&gt;""),VLOOKUP(L110&amp;M110,'Validation Page'!$R$7:$W$157,4,FALSE),"")</f>
        <v/>
      </c>
      <c r="P110" s="187" t="str">
        <f>IF(AND(K110&lt;&gt; "",M110&lt;&gt;""),VLOOKUP(L110&amp;M110,'Validation Page'!$R$7:$W$157,5,FALSE),"")</f>
        <v/>
      </c>
      <c r="Q110" s="187" t="str">
        <f>IF(AND(K110&lt;&gt; "",M110&lt;&gt;""),VLOOKUP(L110&amp;M110,'Validation Page'!$R$7:$W$157,6,FALSE),"")</f>
        <v/>
      </c>
      <c r="R110" s="224"/>
      <c r="S110" s="199"/>
    </row>
    <row r="111" spans="1:19" s="58" customFormat="1" ht="15.75" customHeight="1" x14ac:dyDescent="0.25">
      <c r="A111" s="184"/>
      <c r="B111" s="197" t="str">
        <f>IF(A111&lt;&gt;"",VLOOKUP(Beds!A111,'Validation Page'!$G$7:$I$97,2,FALSE),"")</f>
        <v/>
      </c>
      <c r="C111" s="197" t="str">
        <f>IF(A111&lt;&gt;"",VLOOKUP(Beds!A111,'Validation Page'!$G$7:$I$97,3,FALSE),"")</f>
        <v/>
      </c>
      <c r="D111" s="186"/>
      <c r="E111" s="187" t="str">
        <f>IF(D111&lt;&gt;"",VLOOKUP(Beds!D111,'Validation Page'!$J$7:$L$275,2,FALSE),"")</f>
        <v/>
      </c>
      <c r="F111" s="196" t="str">
        <f>IF(D111&lt;&gt;"",VLOOKUP(Beds!D111,'Validation Page'!$J$7:$L$275,3,FALSE),"")</f>
        <v/>
      </c>
      <c r="G111" s="186"/>
      <c r="H111" s="198"/>
      <c r="I111" s="194"/>
      <c r="J111" s="186"/>
      <c r="K111" s="186"/>
      <c r="L111" s="227" t="str">
        <f>IF(K111&lt;&gt;"",VLOOKUP(Beds!K111,'Validation Page'!$N$7:$O$31,2,FALSE),"")</f>
        <v/>
      </c>
      <c r="M111" s="186"/>
      <c r="N111" s="190" t="str">
        <f>IF(AND(K111&lt;&gt; "",M111&lt;&gt;""),VLOOKUP(L111&amp;M111,'Validation Page'!$R$7:$W$157,2,FALSE),"")</f>
        <v/>
      </c>
      <c r="O111" s="187" t="str">
        <f>IF(AND(K111&lt;&gt; "",M111&lt;&gt;""),VLOOKUP(L111&amp;M111,'Validation Page'!$R$7:$W$157,4,FALSE),"")</f>
        <v/>
      </c>
      <c r="P111" s="187" t="str">
        <f>IF(AND(K111&lt;&gt; "",M111&lt;&gt;""),VLOOKUP(L111&amp;M111,'Validation Page'!$R$7:$W$157,5,FALSE),"")</f>
        <v/>
      </c>
      <c r="Q111" s="187" t="str">
        <f>IF(AND(K111&lt;&gt; "",M111&lt;&gt;""),VLOOKUP(L111&amp;M111,'Validation Page'!$R$7:$W$157,6,FALSE),"")</f>
        <v/>
      </c>
      <c r="R111" s="224"/>
      <c r="S111" s="199"/>
    </row>
    <row r="112" spans="1:19" s="58" customFormat="1" ht="15.75" customHeight="1" x14ac:dyDescent="0.25">
      <c r="A112" s="184"/>
      <c r="B112" s="185" t="str">
        <f>IF(A112&lt;&gt;"",VLOOKUP(Beds!A112,'Validation Page'!$G$7:$I$97,2,FALSE),"")</f>
        <v/>
      </c>
      <c r="C112" s="185" t="str">
        <f>IF(A112&lt;&gt;"",VLOOKUP(Beds!A112,'Validation Page'!$G$7:$I$97,3,FALSE),"")</f>
        <v/>
      </c>
      <c r="D112" s="186"/>
      <c r="E112" s="187" t="str">
        <f>IF(D112&lt;&gt;"",VLOOKUP(Beds!D112,'Validation Page'!$J$7:$L$275,2,FALSE),"")</f>
        <v/>
      </c>
      <c r="F112" s="188" t="str">
        <f>IF(D112&lt;&gt;"",VLOOKUP(Beds!D112,'Validation Page'!$J$7:$L$275,3,FALSE),"")</f>
        <v/>
      </c>
      <c r="G112" s="186"/>
      <c r="H112" s="193"/>
      <c r="I112" s="200"/>
      <c r="J112" s="186"/>
      <c r="K112" s="186"/>
      <c r="L112" s="187" t="str">
        <f>IF(K112&lt;&gt;"",VLOOKUP(Beds!K112,'Validation Page'!$N$7:$O$31,2,FALSE),"")</f>
        <v/>
      </c>
      <c r="M112" s="186"/>
      <c r="N112" s="190" t="str">
        <f>IF(AND(K112&lt;&gt; "",M112&lt;&gt;""),VLOOKUP(L112&amp;M112,'Validation Page'!$R$7:$W$157,2,FALSE),"")</f>
        <v/>
      </c>
      <c r="O112" s="187" t="str">
        <f>IF(AND(K112&lt;&gt; "",M112&lt;&gt;""),VLOOKUP(L112&amp;M112,'Validation Page'!$R$7:$W$157,4,FALSE),"")</f>
        <v/>
      </c>
      <c r="P112" s="187" t="str">
        <f>IF(AND(K112&lt;&gt; "",M112&lt;&gt;""),VLOOKUP(L112&amp;M112,'Validation Page'!$R$7:$W$157,5,FALSE),"")</f>
        <v/>
      </c>
      <c r="Q112" s="187" t="str">
        <f>IF(AND(K112&lt;&gt; "",M112&lt;&gt;""),VLOOKUP(L112&amp;M112,'Validation Page'!$R$7:$W$157,6,FALSE),"")</f>
        <v/>
      </c>
      <c r="R112" s="224"/>
      <c r="S112" s="195"/>
    </row>
    <row r="113" spans="1:19" s="58" customFormat="1" ht="15.75" customHeight="1" x14ac:dyDescent="0.25">
      <c r="A113" s="184"/>
      <c r="B113" s="185" t="str">
        <f>IF(A113&lt;&gt;"",VLOOKUP(Beds!A113,'Validation Page'!$G$7:$I$97,2,FALSE),"")</f>
        <v/>
      </c>
      <c r="C113" s="185" t="str">
        <f>IF(A113&lt;&gt;"",VLOOKUP(Beds!A113,'Validation Page'!$G$7:$I$97,3,FALSE),"")</f>
        <v/>
      </c>
      <c r="D113" s="186"/>
      <c r="E113" s="187" t="str">
        <f>IF(D113&lt;&gt;"",VLOOKUP(Beds!D113,'Validation Page'!$J$7:$L$275,2,FALSE),"")</f>
        <v/>
      </c>
      <c r="F113" s="188" t="str">
        <f>IF(D113&lt;&gt;"",VLOOKUP(Beds!D113,'Validation Page'!$J$7:$L$275,3,FALSE),"")</f>
        <v/>
      </c>
      <c r="G113" s="186"/>
      <c r="H113" s="193"/>
      <c r="I113" s="194"/>
      <c r="J113" s="186"/>
      <c r="K113" s="186"/>
      <c r="L113" s="187" t="str">
        <f>IF(K113&lt;&gt;"",VLOOKUP(Beds!K113,'Validation Page'!$N$7:$O$31,2,FALSE),"")</f>
        <v/>
      </c>
      <c r="M113" s="186"/>
      <c r="N113" s="190" t="str">
        <f>IF(AND(K113&lt;&gt; "",M113&lt;&gt;""),VLOOKUP(L113&amp;M113,'Validation Page'!$R$7:$W$157,2,FALSE),"")</f>
        <v/>
      </c>
      <c r="O113" s="187" t="str">
        <f>IF(AND(K113&lt;&gt; "",M113&lt;&gt;""),VLOOKUP(L113&amp;M113,'Validation Page'!$R$7:$W$157,4,FALSE),"")</f>
        <v/>
      </c>
      <c r="P113" s="187" t="str">
        <f>IF(AND(K113&lt;&gt; "",M113&lt;&gt;""),VLOOKUP(L113&amp;M113,'Validation Page'!$R$7:$W$157,5,FALSE),"")</f>
        <v/>
      </c>
      <c r="Q113" s="187" t="str">
        <f>IF(AND(K113&lt;&gt; "",M113&lt;&gt;""),VLOOKUP(L113&amp;M113,'Validation Page'!$R$7:$W$157,6,FALSE),"")</f>
        <v/>
      </c>
      <c r="R113" s="224"/>
      <c r="S113" s="195"/>
    </row>
    <row r="114" spans="1:19" s="58" customFormat="1" ht="15.75" customHeight="1" x14ac:dyDescent="0.25">
      <c r="A114" s="184"/>
      <c r="B114" s="185" t="str">
        <f>IF(A114&lt;&gt;"",VLOOKUP(Beds!A114,'Validation Page'!$G$7:$I$97,2,FALSE),"")</f>
        <v/>
      </c>
      <c r="C114" s="185" t="str">
        <f>IF(A114&lt;&gt;"",VLOOKUP(Beds!A114,'Validation Page'!$G$7:$I$97,3,FALSE),"")</f>
        <v/>
      </c>
      <c r="D114" s="186"/>
      <c r="E114" s="187" t="str">
        <f>IF(D114&lt;&gt;"",VLOOKUP(Beds!D114,'Validation Page'!$J$7:$L$275,2,FALSE),"")</f>
        <v/>
      </c>
      <c r="F114" s="188" t="str">
        <f>IF(D114&lt;&gt;"",VLOOKUP(Beds!D114,'Validation Page'!$J$7:$L$275,3,FALSE),"")</f>
        <v/>
      </c>
      <c r="G114" s="186"/>
      <c r="H114" s="193"/>
      <c r="I114" s="194"/>
      <c r="J114" s="186"/>
      <c r="K114" s="186"/>
      <c r="L114" s="187" t="str">
        <f>IF(K114&lt;&gt;"",VLOOKUP(Beds!K114,'Validation Page'!$N$7:$O$31,2,FALSE),"")</f>
        <v/>
      </c>
      <c r="M114" s="186"/>
      <c r="N114" s="190" t="str">
        <f>IF(AND(K114&lt;&gt; "",M114&lt;&gt;""),VLOOKUP(L114&amp;M114,'Validation Page'!$R$7:$W$157,2,FALSE),"")</f>
        <v/>
      </c>
      <c r="O114" s="187" t="str">
        <f>IF(AND(K114&lt;&gt; "",M114&lt;&gt;""),VLOOKUP(L114&amp;M114,'Validation Page'!$R$7:$W$157,4,FALSE),"")</f>
        <v/>
      </c>
      <c r="P114" s="187" t="str">
        <f>IF(AND(K114&lt;&gt; "",M114&lt;&gt;""),VLOOKUP(L114&amp;M114,'Validation Page'!$R$7:$W$157,5,FALSE),"")</f>
        <v/>
      </c>
      <c r="Q114" s="187" t="str">
        <f>IF(AND(K114&lt;&gt; "",M114&lt;&gt;""),VLOOKUP(L114&amp;M114,'Validation Page'!$R$7:$W$157,6,FALSE),"")</f>
        <v/>
      </c>
      <c r="R114" s="224"/>
      <c r="S114" s="195"/>
    </row>
    <row r="115" spans="1:19" s="58" customFormat="1" ht="15.75" customHeight="1" x14ac:dyDescent="0.25">
      <c r="A115" s="184"/>
      <c r="B115" s="185" t="str">
        <f>IF(A115&lt;&gt;"",VLOOKUP(Beds!A115,'Validation Page'!$G$7:$I$97,2,FALSE),"")</f>
        <v/>
      </c>
      <c r="C115" s="185" t="str">
        <f>IF(A115&lt;&gt;"",VLOOKUP(Beds!A115,'Validation Page'!$G$7:$I$97,3,FALSE),"")</f>
        <v/>
      </c>
      <c r="D115" s="186"/>
      <c r="E115" s="187" t="str">
        <f>IF(D115&lt;&gt;"",VLOOKUP(Beds!D115,'Validation Page'!$J$7:$L$275,2,FALSE),"")</f>
        <v/>
      </c>
      <c r="F115" s="188" t="str">
        <f>IF(D115&lt;&gt;"",VLOOKUP(Beds!D115,'Validation Page'!$J$7:$L$275,3,FALSE),"")</f>
        <v/>
      </c>
      <c r="G115" s="186"/>
      <c r="H115" s="193"/>
      <c r="I115" s="194"/>
      <c r="J115" s="186"/>
      <c r="K115" s="186"/>
      <c r="L115" s="187" t="str">
        <f>IF(K115&lt;&gt;"",VLOOKUP(Beds!K115,'Validation Page'!$N$7:$O$31,2,FALSE),"")</f>
        <v/>
      </c>
      <c r="M115" s="186"/>
      <c r="N115" s="190" t="str">
        <f>IF(AND(K115&lt;&gt; "",M115&lt;&gt;""),VLOOKUP(L115&amp;M115,'Validation Page'!$R$7:$W$157,2,FALSE),"")</f>
        <v/>
      </c>
      <c r="O115" s="187" t="str">
        <f>IF(AND(K115&lt;&gt; "",M115&lt;&gt;""),VLOOKUP(L115&amp;M115,'Validation Page'!$R$7:$W$157,4,FALSE),"")</f>
        <v/>
      </c>
      <c r="P115" s="187" t="str">
        <f>IF(AND(K115&lt;&gt; "",M115&lt;&gt;""),VLOOKUP(L115&amp;M115,'Validation Page'!$R$7:$W$157,5,FALSE),"")</f>
        <v/>
      </c>
      <c r="Q115" s="187" t="str">
        <f>IF(AND(K115&lt;&gt; "",M115&lt;&gt;""),VLOOKUP(L115&amp;M115,'Validation Page'!$R$7:$W$157,6,FALSE),"")</f>
        <v/>
      </c>
      <c r="R115" s="224"/>
      <c r="S115" s="195"/>
    </row>
    <row r="116" spans="1:19" s="58" customFormat="1" ht="15.75" customHeight="1" x14ac:dyDescent="0.25">
      <c r="A116" s="184"/>
      <c r="B116" s="185" t="str">
        <f>IF(A116&lt;&gt;"",VLOOKUP(Beds!A116,'Validation Page'!$G$7:$I$97,2,FALSE),"")</f>
        <v/>
      </c>
      <c r="C116" s="185" t="str">
        <f>IF(A116&lt;&gt;"",VLOOKUP(Beds!A116,'Validation Page'!$G$7:$I$97,3,FALSE),"")</f>
        <v/>
      </c>
      <c r="D116" s="186"/>
      <c r="E116" s="187" t="str">
        <f>IF(D116&lt;&gt;"",VLOOKUP(Beds!D116,'Validation Page'!$J$7:$L$275,2,FALSE),"")</f>
        <v/>
      </c>
      <c r="F116" s="188" t="str">
        <f>IF(D116&lt;&gt;"",VLOOKUP(Beds!D116,'Validation Page'!$J$7:$L$275,3,FALSE),"")</f>
        <v/>
      </c>
      <c r="G116" s="186"/>
      <c r="H116" s="193"/>
      <c r="I116" s="194"/>
      <c r="J116" s="186"/>
      <c r="K116" s="186"/>
      <c r="L116" s="187" t="str">
        <f>IF(K116&lt;&gt;"",VLOOKUP(Beds!K116,'Validation Page'!$N$7:$O$31,2,FALSE),"")</f>
        <v/>
      </c>
      <c r="M116" s="186"/>
      <c r="N116" s="190" t="str">
        <f>IF(AND(K116&lt;&gt; "",M116&lt;&gt;""),VLOOKUP(L116&amp;M116,'Validation Page'!$R$7:$W$157,2,FALSE),"")</f>
        <v/>
      </c>
      <c r="O116" s="187" t="str">
        <f>IF(AND(K116&lt;&gt; "",M116&lt;&gt;""),VLOOKUP(L116&amp;M116,'Validation Page'!$R$7:$W$157,4,FALSE),"")</f>
        <v/>
      </c>
      <c r="P116" s="187" t="str">
        <f>IF(AND(K116&lt;&gt; "",M116&lt;&gt;""),VLOOKUP(L116&amp;M116,'Validation Page'!$R$7:$W$157,5,FALSE),"")</f>
        <v/>
      </c>
      <c r="Q116" s="187" t="str">
        <f>IF(AND(K116&lt;&gt; "",M116&lt;&gt;""),VLOOKUP(L116&amp;M116,'Validation Page'!$R$7:$W$157,6,FALSE),"")</f>
        <v/>
      </c>
      <c r="R116" s="224"/>
      <c r="S116" s="195"/>
    </row>
    <row r="117" spans="1:19" s="58" customFormat="1" ht="15.75" customHeight="1" x14ac:dyDescent="0.25">
      <c r="A117" s="184"/>
      <c r="B117" s="185" t="str">
        <f>IF(A117&lt;&gt;"",VLOOKUP(Beds!A117,'Validation Page'!$G$7:$I$97,2,FALSE),"")</f>
        <v/>
      </c>
      <c r="C117" s="185" t="str">
        <f>IF(A117&lt;&gt;"",VLOOKUP(Beds!A117,'Validation Page'!$G$7:$I$97,3,FALSE),"")</f>
        <v/>
      </c>
      <c r="D117" s="186"/>
      <c r="E117" s="187" t="str">
        <f>IF(D117&lt;&gt;"",VLOOKUP(Beds!D117,'Validation Page'!$J$7:$L$275,2,FALSE),"")</f>
        <v/>
      </c>
      <c r="F117" s="188" t="str">
        <f>IF(D117&lt;&gt;"",VLOOKUP(Beds!D117,'Validation Page'!$J$7:$L$275,3,FALSE),"")</f>
        <v/>
      </c>
      <c r="G117" s="186"/>
      <c r="H117" s="193"/>
      <c r="I117" s="194"/>
      <c r="J117" s="186"/>
      <c r="K117" s="186"/>
      <c r="L117" s="187" t="str">
        <f>IF(K117&lt;&gt;"",VLOOKUP(Beds!K117,'Validation Page'!$N$7:$O$31,2,FALSE),"")</f>
        <v/>
      </c>
      <c r="M117" s="186"/>
      <c r="N117" s="190" t="str">
        <f>IF(AND(K117&lt;&gt; "",M117&lt;&gt;""),VLOOKUP(L117&amp;M117,'Validation Page'!$R$7:$W$157,2,FALSE),"")</f>
        <v/>
      </c>
      <c r="O117" s="187" t="str">
        <f>IF(AND(K117&lt;&gt; "",M117&lt;&gt;""),VLOOKUP(L117&amp;M117,'Validation Page'!$R$7:$W$157,4,FALSE),"")</f>
        <v/>
      </c>
      <c r="P117" s="187" t="str">
        <f>IF(AND(K117&lt;&gt; "",M117&lt;&gt;""),VLOOKUP(L117&amp;M117,'Validation Page'!$R$7:$W$157,5,FALSE),"")</f>
        <v/>
      </c>
      <c r="Q117" s="187" t="str">
        <f>IF(AND(K117&lt;&gt; "",M117&lt;&gt;""),VLOOKUP(L117&amp;M117,'Validation Page'!$R$7:$W$157,6,FALSE),"")</f>
        <v/>
      </c>
      <c r="R117" s="224"/>
      <c r="S117" s="195"/>
    </row>
    <row r="118" spans="1:19" s="58" customFormat="1" ht="15.75" customHeight="1" x14ac:dyDescent="0.25">
      <c r="A118" s="184"/>
      <c r="B118" s="185" t="str">
        <f>IF(A118&lt;&gt;"",VLOOKUP(Beds!A118,'Validation Page'!$G$7:$I$97,2,FALSE),"")</f>
        <v/>
      </c>
      <c r="C118" s="185" t="str">
        <f>IF(A118&lt;&gt;"",VLOOKUP(Beds!A118,'Validation Page'!$G$7:$I$97,3,FALSE),"")</f>
        <v/>
      </c>
      <c r="D118" s="186"/>
      <c r="E118" s="187" t="str">
        <f>IF(D118&lt;&gt;"",VLOOKUP(Beds!D118,'Validation Page'!$J$7:$L$275,2,FALSE),"")</f>
        <v/>
      </c>
      <c r="F118" s="188" t="str">
        <f>IF(D118&lt;&gt;"",VLOOKUP(Beds!D118,'Validation Page'!$J$7:$L$275,3,FALSE),"")</f>
        <v/>
      </c>
      <c r="G118" s="186"/>
      <c r="H118" s="193"/>
      <c r="I118" s="194"/>
      <c r="J118" s="186"/>
      <c r="K118" s="186"/>
      <c r="L118" s="187" t="str">
        <f>IF(K118&lt;&gt;"",VLOOKUP(Beds!K118,'Validation Page'!$N$7:$O$31,2,FALSE),"")</f>
        <v/>
      </c>
      <c r="M118" s="186"/>
      <c r="N118" s="190" t="str">
        <f>IF(AND(K118&lt;&gt; "",M118&lt;&gt;""),VLOOKUP(L118&amp;M118,'Validation Page'!$R$7:$W$157,2,FALSE),"")</f>
        <v/>
      </c>
      <c r="O118" s="187" t="str">
        <f>IF(AND(K118&lt;&gt; "",M118&lt;&gt;""),VLOOKUP(L118&amp;M118,'Validation Page'!$R$7:$W$157,4,FALSE),"")</f>
        <v/>
      </c>
      <c r="P118" s="187" t="str">
        <f>IF(AND(K118&lt;&gt; "",M118&lt;&gt;""),VLOOKUP(L118&amp;M118,'Validation Page'!$R$7:$W$157,5,FALSE),"")</f>
        <v/>
      </c>
      <c r="Q118" s="187" t="str">
        <f>IF(AND(K118&lt;&gt; "",M118&lt;&gt;""),VLOOKUP(L118&amp;M118,'Validation Page'!$R$7:$W$157,6,FALSE),"")</f>
        <v/>
      </c>
      <c r="R118" s="224"/>
      <c r="S118" s="195"/>
    </row>
    <row r="119" spans="1:19" s="58" customFormat="1" ht="15.75" customHeight="1" x14ac:dyDescent="0.25">
      <c r="A119" s="184"/>
      <c r="B119" s="185" t="str">
        <f>IF(A119&lt;&gt;"",VLOOKUP(Beds!A119,'Validation Page'!$G$7:$I$97,2,FALSE),"")</f>
        <v/>
      </c>
      <c r="C119" s="185" t="str">
        <f>IF(A119&lt;&gt;"",VLOOKUP(Beds!A119,'Validation Page'!$G$7:$I$97,3,FALSE),"")</f>
        <v/>
      </c>
      <c r="D119" s="186"/>
      <c r="E119" s="187" t="str">
        <f>IF(D119&lt;&gt;"",VLOOKUP(Beds!D119,'Validation Page'!$J$7:$L$275,2,FALSE),"")</f>
        <v/>
      </c>
      <c r="F119" s="188" t="str">
        <f>IF(D119&lt;&gt;"",VLOOKUP(Beds!D119,'Validation Page'!$J$7:$L$275,3,FALSE),"")</f>
        <v/>
      </c>
      <c r="G119" s="186"/>
      <c r="H119" s="193"/>
      <c r="I119" s="194"/>
      <c r="J119" s="186"/>
      <c r="K119" s="186"/>
      <c r="L119" s="187" t="str">
        <f>IF(K119&lt;&gt;"",VLOOKUP(Beds!K119,'Validation Page'!$N$7:$O$31,2,FALSE),"")</f>
        <v/>
      </c>
      <c r="M119" s="186"/>
      <c r="N119" s="190" t="str">
        <f>IF(AND(K119&lt;&gt; "",M119&lt;&gt;""),VLOOKUP(L119&amp;M119,'Validation Page'!$R$7:$W$157,2,FALSE),"")</f>
        <v/>
      </c>
      <c r="O119" s="187" t="str">
        <f>IF(AND(K119&lt;&gt; "",M119&lt;&gt;""),VLOOKUP(L119&amp;M119,'Validation Page'!$R$7:$W$157,4,FALSE),"")</f>
        <v/>
      </c>
      <c r="P119" s="187" t="str">
        <f>IF(AND(K119&lt;&gt; "",M119&lt;&gt;""),VLOOKUP(L119&amp;M119,'Validation Page'!$R$7:$W$157,5,FALSE),"")</f>
        <v/>
      </c>
      <c r="Q119" s="187" t="str">
        <f>IF(AND(K119&lt;&gt; "",M119&lt;&gt;""),VLOOKUP(L119&amp;M119,'Validation Page'!$R$7:$W$157,6,FALSE),"")</f>
        <v/>
      </c>
      <c r="R119" s="224"/>
      <c r="S119" s="195"/>
    </row>
    <row r="120" spans="1:19" s="58" customFormat="1" ht="15.75" customHeight="1" x14ac:dyDescent="0.25">
      <c r="A120" s="184"/>
      <c r="B120" s="185" t="str">
        <f>IF(A120&lt;&gt;"",VLOOKUP(Beds!A120,'Validation Page'!$G$7:$I$97,2,FALSE),"")</f>
        <v/>
      </c>
      <c r="C120" s="185" t="str">
        <f>IF(A120&lt;&gt;"",VLOOKUP(Beds!A120,'Validation Page'!$G$7:$I$97,3,FALSE),"")</f>
        <v/>
      </c>
      <c r="D120" s="186"/>
      <c r="E120" s="187" t="str">
        <f>IF(D120&lt;&gt;"",VLOOKUP(Beds!D120,'Validation Page'!$J$7:$L$275,2,FALSE),"")</f>
        <v/>
      </c>
      <c r="F120" s="188" t="str">
        <f>IF(D120&lt;&gt;"",VLOOKUP(Beds!D120,'Validation Page'!$J$7:$L$275,3,FALSE),"")</f>
        <v/>
      </c>
      <c r="G120" s="186"/>
      <c r="H120" s="193"/>
      <c r="I120" s="194"/>
      <c r="J120" s="186"/>
      <c r="K120" s="186"/>
      <c r="L120" s="187" t="str">
        <f>IF(K120&lt;&gt;"",VLOOKUP(Beds!K120,'Validation Page'!$N$7:$O$31,2,FALSE),"")</f>
        <v/>
      </c>
      <c r="M120" s="186"/>
      <c r="N120" s="190" t="str">
        <f>IF(AND(K120&lt;&gt; "",M120&lt;&gt;""),VLOOKUP(L120&amp;M120,'Validation Page'!$R$7:$W$157,2,FALSE),"")</f>
        <v/>
      </c>
      <c r="O120" s="187" t="str">
        <f>IF(AND(K120&lt;&gt; "",M120&lt;&gt;""),VLOOKUP(L120&amp;M120,'Validation Page'!$R$7:$W$157,4,FALSE),"")</f>
        <v/>
      </c>
      <c r="P120" s="187" t="str">
        <f>IF(AND(K120&lt;&gt; "",M120&lt;&gt;""),VLOOKUP(L120&amp;M120,'Validation Page'!$R$7:$W$157,5,FALSE),"")</f>
        <v/>
      </c>
      <c r="Q120" s="187" t="str">
        <f>IF(AND(K120&lt;&gt; "",M120&lt;&gt;""),VLOOKUP(L120&amp;M120,'Validation Page'!$R$7:$W$157,6,FALSE),"")</f>
        <v/>
      </c>
      <c r="R120" s="224"/>
      <c r="S120" s="195"/>
    </row>
    <row r="121" spans="1:19" s="58" customFormat="1" ht="15.75" customHeight="1" x14ac:dyDescent="0.25">
      <c r="A121" s="184"/>
      <c r="B121" s="185" t="str">
        <f>IF(A121&lt;&gt;"",VLOOKUP(Beds!A121,'Validation Page'!$G$7:$I$97,2,FALSE),"")</f>
        <v/>
      </c>
      <c r="C121" s="185" t="str">
        <f>IF(A121&lt;&gt;"",VLOOKUP(Beds!A121,'Validation Page'!$G$7:$I$97,3,FALSE),"")</f>
        <v/>
      </c>
      <c r="D121" s="186"/>
      <c r="E121" s="187" t="str">
        <f>IF(D121&lt;&gt;"",VLOOKUP(Beds!D121,'Validation Page'!$J$7:$L$275,2,FALSE),"")</f>
        <v/>
      </c>
      <c r="F121" s="188" t="str">
        <f>IF(D121&lt;&gt;"",VLOOKUP(Beds!D121,'Validation Page'!$J$7:$L$275,3,FALSE),"")</f>
        <v/>
      </c>
      <c r="G121" s="186"/>
      <c r="H121" s="193"/>
      <c r="I121" s="194"/>
      <c r="J121" s="186"/>
      <c r="K121" s="186"/>
      <c r="L121" s="187" t="str">
        <f>IF(K121&lt;&gt;"",VLOOKUP(Beds!K121,'Validation Page'!$N$7:$O$31,2,FALSE),"")</f>
        <v/>
      </c>
      <c r="M121" s="186"/>
      <c r="N121" s="190" t="str">
        <f>IF(AND(K121&lt;&gt; "",M121&lt;&gt;""),VLOOKUP(L121&amp;M121,'Validation Page'!$R$7:$W$157,2,FALSE),"")</f>
        <v/>
      </c>
      <c r="O121" s="187" t="str">
        <f>IF(AND(K121&lt;&gt; "",M121&lt;&gt;""),VLOOKUP(L121&amp;M121,'Validation Page'!$R$7:$W$157,4,FALSE),"")</f>
        <v/>
      </c>
      <c r="P121" s="187" t="str">
        <f>IF(AND(K121&lt;&gt; "",M121&lt;&gt;""),VLOOKUP(L121&amp;M121,'Validation Page'!$R$7:$W$157,5,FALSE),"")</f>
        <v/>
      </c>
      <c r="Q121" s="187" t="str">
        <f>IF(AND(K121&lt;&gt; "",M121&lt;&gt;""),VLOOKUP(L121&amp;M121,'Validation Page'!$R$7:$W$157,6,FALSE),"")</f>
        <v/>
      </c>
      <c r="R121" s="224"/>
      <c r="S121" s="195"/>
    </row>
    <row r="122" spans="1:19" s="58" customFormat="1" ht="15.75" customHeight="1" x14ac:dyDescent="0.25">
      <c r="A122" s="184"/>
      <c r="B122" s="185" t="str">
        <f>IF(A122&lt;&gt;"",VLOOKUP(Beds!A122,'Validation Page'!$G$7:$I$97,2,FALSE),"")</f>
        <v/>
      </c>
      <c r="C122" s="185" t="str">
        <f>IF(A122&lt;&gt;"",VLOOKUP(Beds!A122,'Validation Page'!$G$7:$I$97,3,FALSE),"")</f>
        <v/>
      </c>
      <c r="D122" s="186"/>
      <c r="E122" s="187" t="str">
        <f>IF(D122&lt;&gt;"",VLOOKUP(Beds!D122,'Validation Page'!$J$7:$L$275,2,FALSE),"")</f>
        <v/>
      </c>
      <c r="F122" s="188" t="str">
        <f>IF(D122&lt;&gt;"",VLOOKUP(Beds!D122,'Validation Page'!$J$7:$L$275,3,FALSE),"")</f>
        <v/>
      </c>
      <c r="G122" s="186"/>
      <c r="H122" s="193"/>
      <c r="I122" s="194"/>
      <c r="J122" s="186"/>
      <c r="K122" s="186"/>
      <c r="L122" s="187" t="str">
        <f>IF(K122&lt;&gt;"",VLOOKUP(Beds!K122,'Validation Page'!$N$7:$O$31,2,FALSE),"")</f>
        <v/>
      </c>
      <c r="M122" s="186"/>
      <c r="N122" s="190" t="str">
        <f>IF(AND(K122&lt;&gt; "",M122&lt;&gt;""),VLOOKUP(L122&amp;M122,'Validation Page'!$R$7:$W$157,2,FALSE),"")</f>
        <v/>
      </c>
      <c r="O122" s="187" t="str">
        <f>IF(AND(K122&lt;&gt; "",M122&lt;&gt;""),VLOOKUP(L122&amp;M122,'Validation Page'!$R$7:$W$157,4,FALSE),"")</f>
        <v/>
      </c>
      <c r="P122" s="187" t="str">
        <f>IF(AND(K122&lt;&gt; "",M122&lt;&gt;""),VLOOKUP(L122&amp;M122,'Validation Page'!$R$7:$W$157,5,FALSE),"")</f>
        <v/>
      </c>
      <c r="Q122" s="187" t="str">
        <f>IF(AND(K122&lt;&gt; "",M122&lt;&gt;""),VLOOKUP(L122&amp;M122,'Validation Page'!$R$7:$W$157,6,FALSE),"")</f>
        <v/>
      </c>
      <c r="R122" s="224"/>
      <c r="S122" s="195"/>
    </row>
    <row r="123" spans="1:19" s="58" customFormat="1" ht="15.75" customHeight="1" x14ac:dyDescent="0.25">
      <c r="A123" s="184"/>
      <c r="B123" s="185" t="str">
        <f>IF(A123&lt;&gt;"",VLOOKUP(Beds!A123,'Validation Page'!$G$7:$I$97,2,FALSE),"")</f>
        <v/>
      </c>
      <c r="C123" s="185" t="str">
        <f>IF(A123&lt;&gt;"",VLOOKUP(Beds!A123,'Validation Page'!$G$7:$I$97,3,FALSE),"")</f>
        <v/>
      </c>
      <c r="D123" s="186"/>
      <c r="E123" s="187" t="str">
        <f>IF(D123&lt;&gt;"",VLOOKUP(Beds!D123,'Validation Page'!$J$7:$L$275,2,FALSE),"")</f>
        <v/>
      </c>
      <c r="F123" s="188" t="str">
        <f>IF(D123&lt;&gt;"",VLOOKUP(Beds!D123,'Validation Page'!$J$7:$L$275,3,FALSE),"")</f>
        <v/>
      </c>
      <c r="G123" s="186"/>
      <c r="H123" s="193"/>
      <c r="I123" s="194"/>
      <c r="J123" s="186"/>
      <c r="K123" s="186"/>
      <c r="L123" s="187" t="str">
        <f>IF(K123&lt;&gt;"",VLOOKUP(Beds!K123,'Validation Page'!$N$7:$O$31,2,FALSE),"")</f>
        <v/>
      </c>
      <c r="M123" s="186"/>
      <c r="N123" s="190" t="str">
        <f>IF(AND(K123&lt;&gt; "",M123&lt;&gt;""),VLOOKUP(L123&amp;M123,'Validation Page'!$R$7:$W$157,2,FALSE),"")</f>
        <v/>
      </c>
      <c r="O123" s="187" t="str">
        <f>IF(AND(K123&lt;&gt; "",M123&lt;&gt;""),VLOOKUP(L123&amp;M123,'Validation Page'!$R$7:$W$157,4,FALSE),"")</f>
        <v/>
      </c>
      <c r="P123" s="187" t="str">
        <f>IF(AND(K123&lt;&gt; "",M123&lt;&gt;""),VLOOKUP(L123&amp;M123,'Validation Page'!$R$7:$W$157,5,FALSE),"")</f>
        <v/>
      </c>
      <c r="Q123" s="187" t="str">
        <f>IF(AND(K123&lt;&gt; "",M123&lt;&gt;""),VLOOKUP(L123&amp;M123,'Validation Page'!$R$7:$W$157,6,FALSE),"")</f>
        <v/>
      </c>
      <c r="R123" s="224"/>
      <c r="S123" s="195"/>
    </row>
    <row r="124" spans="1:19" s="58" customFormat="1" ht="15.75" customHeight="1" x14ac:dyDescent="0.25">
      <c r="A124" s="184"/>
      <c r="B124" s="185" t="str">
        <f>IF(A124&lt;&gt;"",VLOOKUP(Beds!A124,'Validation Page'!$G$7:$I$97,2,FALSE),"")</f>
        <v/>
      </c>
      <c r="C124" s="185" t="str">
        <f>IF(A124&lt;&gt;"",VLOOKUP(Beds!A124,'Validation Page'!$G$7:$I$97,3,FALSE),"")</f>
        <v/>
      </c>
      <c r="D124" s="186"/>
      <c r="E124" s="187" t="str">
        <f>IF(D124&lt;&gt;"",VLOOKUP(Beds!D124,'Validation Page'!$J$7:$L$275,2,FALSE),"")</f>
        <v/>
      </c>
      <c r="F124" s="188" t="str">
        <f>IF(D124&lt;&gt;"",VLOOKUP(Beds!D124,'Validation Page'!$J$7:$L$275,3,FALSE),"")</f>
        <v/>
      </c>
      <c r="G124" s="186"/>
      <c r="H124" s="193"/>
      <c r="I124" s="194"/>
      <c r="J124" s="186"/>
      <c r="K124" s="186"/>
      <c r="L124" s="187" t="str">
        <f>IF(K124&lt;&gt;"",VLOOKUP(Beds!K124,'Validation Page'!$N$7:$O$31,2,FALSE),"")</f>
        <v/>
      </c>
      <c r="M124" s="186"/>
      <c r="N124" s="190" t="str">
        <f>IF(AND(K124&lt;&gt; "",M124&lt;&gt;""),VLOOKUP(L124&amp;M124,'Validation Page'!$R$7:$W$157,2,FALSE),"")</f>
        <v/>
      </c>
      <c r="O124" s="187" t="str">
        <f>IF(AND(K124&lt;&gt; "",M124&lt;&gt;""),VLOOKUP(L124&amp;M124,'Validation Page'!$R$7:$W$157,4,FALSE),"")</f>
        <v/>
      </c>
      <c r="P124" s="187" t="str">
        <f>IF(AND(K124&lt;&gt; "",M124&lt;&gt;""),VLOOKUP(L124&amp;M124,'Validation Page'!$R$7:$W$157,5,FALSE),"")</f>
        <v/>
      </c>
      <c r="Q124" s="187" t="str">
        <f>IF(AND(K124&lt;&gt; "",M124&lt;&gt;""),VLOOKUP(L124&amp;M124,'Validation Page'!$R$7:$W$157,6,FALSE),"")</f>
        <v/>
      </c>
      <c r="R124" s="224"/>
      <c r="S124" s="195"/>
    </row>
    <row r="125" spans="1:19" s="58" customFormat="1" ht="15.75" customHeight="1" x14ac:dyDescent="0.25">
      <c r="A125" s="184"/>
      <c r="B125" s="185" t="str">
        <f>IF(A125&lt;&gt;"",VLOOKUP(Beds!A125,'Validation Page'!$G$7:$I$97,2,FALSE),"")</f>
        <v/>
      </c>
      <c r="C125" s="185" t="str">
        <f>IF(A125&lt;&gt;"",VLOOKUP(Beds!A125,'Validation Page'!$G$7:$I$97,3,FALSE),"")</f>
        <v/>
      </c>
      <c r="D125" s="186"/>
      <c r="E125" s="187" t="str">
        <f>IF(D125&lt;&gt;"",VLOOKUP(Beds!D125,'Validation Page'!$J$7:$L$275,2,FALSE),"")</f>
        <v/>
      </c>
      <c r="F125" s="188" t="str">
        <f>IF(D125&lt;&gt;"",VLOOKUP(Beds!D125,'Validation Page'!$J$7:$L$275,3,FALSE),"")</f>
        <v/>
      </c>
      <c r="G125" s="186"/>
      <c r="H125" s="193"/>
      <c r="I125" s="194"/>
      <c r="J125" s="186"/>
      <c r="K125" s="186"/>
      <c r="L125" s="187" t="str">
        <f>IF(K125&lt;&gt;"",VLOOKUP(Beds!K125,'Validation Page'!$N$7:$O$31,2,FALSE),"")</f>
        <v/>
      </c>
      <c r="M125" s="186"/>
      <c r="N125" s="190" t="str">
        <f>IF(AND(K125&lt;&gt; "",M125&lt;&gt;""),VLOOKUP(L125&amp;M125,'Validation Page'!$R$7:$W$157,2,FALSE),"")</f>
        <v/>
      </c>
      <c r="O125" s="187" t="str">
        <f>IF(AND(K125&lt;&gt; "",M125&lt;&gt;""),VLOOKUP(L125&amp;M125,'Validation Page'!$R$7:$W$157,4,FALSE),"")</f>
        <v/>
      </c>
      <c r="P125" s="187" t="str">
        <f>IF(AND(K125&lt;&gt; "",M125&lt;&gt;""),VLOOKUP(L125&amp;M125,'Validation Page'!$R$7:$W$157,5,FALSE),"")</f>
        <v/>
      </c>
      <c r="Q125" s="187" t="str">
        <f>IF(AND(K125&lt;&gt; "",M125&lt;&gt;""),VLOOKUP(L125&amp;M125,'Validation Page'!$R$7:$W$157,6,FALSE),"")</f>
        <v/>
      </c>
      <c r="R125" s="224"/>
      <c r="S125" s="195"/>
    </row>
    <row r="126" spans="1:19" s="58" customFormat="1" ht="15.75" customHeight="1" x14ac:dyDescent="0.25">
      <c r="A126" s="184"/>
      <c r="B126" s="197" t="str">
        <f>IF(A126&lt;&gt;"",VLOOKUP(Beds!A126,'Validation Page'!$G$7:$I$97,2,FALSE),"")</f>
        <v/>
      </c>
      <c r="C126" s="197" t="str">
        <f>IF(A126&lt;&gt;"",VLOOKUP(Beds!A126,'Validation Page'!$G$7:$I$97,3,FALSE),"")</f>
        <v/>
      </c>
      <c r="D126" s="186"/>
      <c r="E126" s="187" t="str">
        <f>IF(D126&lt;&gt;"",VLOOKUP(Beds!D126,'Validation Page'!$J$7:$L$275,2,FALSE),"")</f>
        <v/>
      </c>
      <c r="F126" s="196" t="str">
        <f>IF(D126&lt;&gt;"",VLOOKUP(Beds!D126,'Validation Page'!$J$7:$L$275,3,FALSE),"")</f>
        <v/>
      </c>
      <c r="G126" s="186"/>
      <c r="H126" s="198"/>
      <c r="I126" s="194"/>
      <c r="J126" s="186"/>
      <c r="K126" s="186"/>
      <c r="L126" s="187" t="str">
        <f>IF(K126&lt;&gt;"",VLOOKUP(Beds!K126,'Validation Page'!$N$7:$O$31,2,FALSE),"")</f>
        <v/>
      </c>
      <c r="M126" s="186"/>
      <c r="N126" s="190" t="str">
        <f>IF(AND(K126&lt;&gt; "",M126&lt;&gt;""),VLOOKUP(L126&amp;M126,'Validation Page'!$R$7:$W$157,2,FALSE),"")</f>
        <v/>
      </c>
      <c r="O126" s="187" t="str">
        <f>IF(AND(K126&lt;&gt; "",M126&lt;&gt;""),VLOOKUP(L126&amp;M126,'Validation Page'!$R$7:$W$157,4,FALSE),"")</f>
        <v/>
      </c>
      <c r="P126" s="187" t="str">
        <f>IF(AND(K126&lt;&gt; "",M126&lt;&gt;""),VLOOKUP(L126&amp;M126,'Validation Page'!$R$7:$W$157,5,FALSE),"")</f>
        <v/>
      </c>
      <c r="Q126" s="187" t="str">
        <f>IF(AND(K126&lt;&gt; "",M126&lt;&gt;""),VLOOKUP(L126&amp;M126,'Validation Page'!$R$7:$W$157,6,FALSE),"")</f>
        <v/>
      </c>
      <c r="R126" s="224"/>
      <c r="S126" s="199"/>
    </row>
    <row r="127" spans="1:19" s="58" customFormat="1" ht="15.75" customHeight="1" x14ac:dyDescent="0.25">
      <c r="A127" s="184"/>
      <c r="B127" s="197" t="str">
        <f>IF(A127&lt;&gt;"",VLOOKUP(Beds!A127,'Validation Page'!$G$7:$I$97,2,FALSE),"")</f>
        <v/>
      </c>
      <c r="C127" s="197" t="str">
        <f>IF(A127&lt;&gt;"",VLOOKUP(Beds!A127,'Validation Page'!$G$7:$I$97,3,FALSE),"")</f>
        <v/>
      </c>
      <c r="D127" s="186"/>
      <c r="E127" s="187" t="str">
        <f>IF(D127&lt;&gt;"",VLOOKUP(Beds!D127,'Validation Page'!$J$7:$L$275,2,FALSE),"")</f>
        <v/>
      </c>
      <c r="F127" s="196" t="str">
        <f>IF(D127&lt;&gt;"",VLOOKUP(Beds!D127,'Validation Page'!$J$7:$L$275,3,FALSE),"")</f>
        <v/>
      </c>
      <c r="G127" s="186"/>
      <c r="H127" s="198"/>
      <c r="I127" s="194"/>
      <c r="J127" s="186"/>
      <c r="K127" s="186"/>
      <c r="L127" s="187" t="str">
        <f>IF(K127&lt;&gt;"",VLOOKUP(Beds!K127,'Validation Page'!$N$7:$O$31,2,FALSE),"")</f>
        <v/>
      </c>
      <c r="M127" s="186"/>
      <c r="N127" s="190" t="str">
        <f>IF(AND(K127&lt;&gt; "",M127&lt;&gt;""),VLOOKUP(L127&amp;M127,'Validation Page'!$R$7:$W$157,2,FALSE),"")</f>
        <v/>
      </c>
      <c r="O127" s="187" t="str">
        <f>IF(AND(K127&lt;&gt; "",M127&lt;&gt;""),VLOOKUP(L127&amp;M127,'Validation Page'!$R$7:$W$157,4,FALSE),"")</f>
        <v/>
      </c>
      <c r="P127" s="187" t="str">
        <f>IF(AND(K127&lt;&gt; "",M127&lt;&gt;""),VLOOKUP(L127&amp;M127,'Validation Page'!$R$7:$W$157,5,FALSE),"")</f>
        <v/>
      </c>
      <c r="Q127" s="187" t="str">
        <f>IF(AND(K127&lt;&gt; "",M127&lt;&gt;""),VLOOKUP(L127&amp;M127,'Validation Page'!$R$7:$W$157,6,FALSE),"")</f>
        <v/>
      </c>
      <c r="R127" s="224"/>
      <c r="S127" s="199"/>
    </row>
    <row r="128" spans="1:19" s="58" customFormat="1" ht="15.75" customHeight="1" x14ac:dyDescent="0.25">
      <c r="A128" s="184"/>
      <c r="B128" s="197" t="str">
        <f>IF(A128&lt;&gt;"",VLOOKUP(Beds!A128,'Validation Page'!$G$7:$I$97,2,FALSE),"")</f>
        <v/>
      </c>
      <c r="C128" s="197" t="str">
        <f>IF(A128&lt;&gt;"",VLOOKUP(Beds!A128,'Validation Page'!$G$7:$I$97,3,FALSE),"")</f>
        <v/>
      </c>
      <c r="D128" s="186"/>
      <c r="E128" s="187" t="str">
        <f>IF(D128&lt;&gt;"",VLOOKUP(Beds!D128,'Validation Page'!$J$7:$L$275,2,FALSE),"")</f>
        <v/>
      </c>
      <c r="F128" s="196" t="str">
        <f>IF(D128&lt;&gt;"",VLOOKUP(Beds!D128,'Validation Page'!$J$7:$L$275,3,FALSE),"")</f>
        <v/>
      </c>
      <c r="G128" s="186"/>
      <c r="H128" s="198"/>
      <c r="I128" s="194"/>
      <c r="J128" s="186"/>
      <c r="K128" s="186"/>
      <c r="L128" s="187" t="str">
        <f>IF(K128&lt;&gt;"",VLOOKUP(Beds!K128,'Validation Page'!$N$7:$O$31,2,FALSE),"")</f>
        <v/>
      </c>
      <c r="M128" s="186"/>
      <c r="N128" s="190" t="str">
        <f>IF(AND(K128&lt;&gt; "",M128&lt;&gt;""),VLOOKUP(L128&amp;M128,'Validation Page'!$R$7:$W$157,2,FALSE),"")</f>
        <v/>
      </c>
      <c r="O128" s="187" t="str">
        <f>IF(AND(K128&lt;&gt; "",M128&lt;&gt;""),VLOOKUP(L128&amp;M128,'Validation Page'!$R$7:$W$157,4,FALSE),"")</f>
        <v/>
      </c>
      <c r="P128" s="187" t="str">
        <f>IF(AND(K128&lt;&gt; "",M128&lt;&gt;""),VLOOKUP(L128&amp;M128,'Validation Page'!$R$7:$W$157,5,FALSE),"")</f>
        <v/>
      </c>
      <c r="Q128" s="187" t="str">
        <f>IF(AND(K128&lt;&gt; "",M128&lt;&gt;""),VLOOKUP(L128&amp;M128,'Validation Page'!$R$7:$W$157,6,FALSE),"")</f>
        <v/>
      </c>
      <c r="R128" s="224"/>
      <c r="S128" s="199"/>
    </row>
    <row r="129" spans="1:19" s="58" customFormat="1" ht="15.75" customHeight="1" x14ac:dyDescent="0.25">
      <c r="A129" s="184"/>
      <c r="B129" s="197" t="str">
        <f>IF(A129&lt;&gt;"",VLOOKUP(Beds!A129,'Validation Page'!$G$7:$I$97,2,FALSE),"")</f>
        <v/>
      </c>
      <c r="C129" s="197" t="str">
        <f>IF(A129&lt;&gt;"",VLOOKUP(Beds!A129,'Validation Page'!$G$7:$I$97,3,FALSE),"")</f>
        <v/>
      </c>
      <c r="D129" s="186"/>
      <c r="E129" s="187" t="str">
        <f>IF(D129&lt;&gt;"",VLOOKUP(Beds!D129,'Validation Page'!$J$7:$L$275,2,FALSE),"")</f>
        <v/>
      </c>
      <c r="F129" s="196" t="str">
        <f>IF(D129&lt;&gt;"",VLOOKUP(Beds!D129,'Validation Page'!$J$7:$L$275,3,FALSE),"")</f>
        <v/>
      </c>
      <c r="G129" s="186"/>
      <c r="H129" s="198"/>
      <c r="I129" s="194"/>
      <c r="J129" s="186"/>
      <c r="K129" s="186"/>
      <c r="L129" s="187" t="str">
        <f>IF(K129&lt;&gt;"",VLOOKUP(Beds!K129,'Validation Page'!$N$7:$O$31,2,FALSE),"")</f>
        <v/>
      </c>
      <c r="M129" s="186"/>
      <c r="N129" s="190" t="str">
        <f>IF(AND(K129&lt;&gt; "",M129&lt;&gt;""),VLOOKUP(L129&amp;M129,'Validation Page'!$R$7:$W$157,2,FALSE),"")</f>
        <v/>
      </c>
      <c r="O129" s="187" t="str">
        <f>IF(AND(K129&lt;&gt; "",M129&lt;&gt;""),VLOOKUP(L129&amp;M129,'Validation Page'!$R$7:$W$157,4,FALSE),"")</f>
        <v/>
      </c>
      <c r="P129" s="187" t="str">
        <f>IF(AND(K129&lt;&gt; "",M129&lt;&gt;""),VLOOKUP(L129&amp;M129,'Validation Page'!$R$7:$W$157,5,FALSE),"")</f>
        <v/>
      </c>
      <c r="Q129" s="187" t="str">
        <f>IF(AND(K129&lt;&gt; "",M129&lt;&gt;""),VLOOKUP(L129&amp;M129,'Validation Page'!$R$7:$W$157,6,FALSE),"")</f>
        <v/>
      </c>
      <c r="R129" s="224"/>
      <c r="S129" s="199"/>
    </row>
    <row r="130" spans="1:19" s="58" customFormat="1" ht="15.75" customHeight="1" x14ac:dyDescent="0.25">
      <c r="A130" s="184"/>
      <c r="B130" s="197" t="str">
        <f>IF(A130&lt;&gt;"",VLOOKUP(Beds!A130,'Validation Page'!$G$7:$I$97,2,FALSE),"")</f>
        <v/>
      </c>
      <c r="C130" s="197" t="str">
        <f>IF(A130&lt;&gt;"",VLOOKUP(Beds!A130,'Validation Page'!$G$7:$I$97,3,FALSE),"")</f>
        <v/>
      </c>
      <c r="D130" s="186"/>
      <c r="E130" s="187" t="str">
        <f>IF(D130&lt;&gt;"",VLOOKUP(Beds!D130,'Validation Page'!$J$7:$L$275,2,FALSE),"")</f>
        <v/>
      </c>
      <c r="F130" s="196" t="str">
        <f>IF(D130&lt;&gt;"",VLOOKUP(Beds!D130,'Validation Page'!$J$7:$L$275,3,FALSE),"")</f>
        <v/>
      </c>
      <c r="G130" s="186"/>
      <c r="H130" s="198"/>
      <c r="I130" s="194"/>
      <c r="J130" s="186"/>
      <c r="K130" s="186"/>
      <c r="L130" s="187" t="str">
        <f>IF(K130&lt;&gt;"",VLOOKUP(Beds!K130,'Validation Page'!$N$7:$O$31,2,FALSE),"")</f>
        <v/>
      </c>
      <c r="M130" s="186"/>
      <c r="N130" s="190" t="str">
        <f>IF(AND(K130&lt;&gt; "",M130&lt;&gt;""),VLOOKUP(L130&amp;M130,'Validation Page'!$R$7:$W$157,2,FALSE),"")</f>
        <v/>
      </c>
      <c r="O130" s="187" t="str">
        <f>IF(AND(K130&lt;&gt; "",M130&lt;&gt;""),VLOOKUP(L130&amp;M130,'Validation Page'!$R$7:$W$157,4,FALSE),"")</f>
        <v/>
      </c>
      <c r="P130" s="187" t="str">
        <f>IF(AND(K130&lt;&gt; "",M130&lt;&gt;""),VLOOKUP(L130&amp;M130,'Validation Page'!$R$7:$W$157,5,FALSE),"")</f>
        <v/>
      </c>
      <c r="Q130" s="187" t="str">
        <f>IF(AND(K130&lt;&gt; "",M130&lt;&gt;""),VLOOKUP(L130&amp;M130,'Validation Page'!$R$7:$W$157,6,FALSE),"")</f>
        <v/>
      </c>
      <c r="R130" s="224"/>
      <c r="S130" s="199"/>
    </row>
    <row r="131" spans="1:19" s="58" customFormat="1" ht="15.75" customHeight="1" x14ac:dyDescent="0.25">
      <c r="A131" s="184"/>
      <c r="B131" s="197" t="str">
        <f>IF(A131&lt;&gt;"",VLOOKUP(Beds!A131,'Validation Page'!$G$7:$I$97,2,FALSE),"")</f>
        <v/>
      </c>
      <c r="C131" s="197" t="str">
        <f>IF(A131&lt;&gt;"",VLOOKUP(Beds!A131,'Validation Page'!$G$7:$I$97,3,FALSE),"")</f>
        <v/>
      </c>
      <c r="D131" s="186"/>
      <c r="E131" s="187" t="str">
        <f>IF(D131&lt;&gt;"",VLOOKUP(Beds!D131,'Validation Page'!$J$7:$L$275,2,FALSE),"")</f>
        <v/>
      </c>
      <c r="F131" s="196" t="str">
        <f>IF(D131&lt;&gt;"",VLOOKUP(Beds!D131,'Validation Page'!$J$7:$L$275,3,FALSE),"")</f>
        <v/>
      </c>
      <c r="G131" s="186"/>
      <c r="H131" s="198"/>
      <c r="I131" s="194"/>
      <c r="J131" s="186"/>
      <c r="K131" s="186"/>
      <c r="L131" s="187" t="str">
        <f>IF(K131&lt;&gt;"",VLOOKUP(Beds!K131,'Validation Page'!$N$7:$O$31,2,FALSE),"")</f>
        <v/>
      </c>
      <c r="M131" s="186"/>
      <c r="N131" s="190" t="str">
        <f>IF(AND(K131&lt;&gt; "",M131&lt;&gt;""),VLOOKUP(L131&amp;M131,'Validation Page'!$R$7:$W$157,2,FALSE),"")</f>
        <v/>
      </c>
      <c r="O131" s="187" t="str">
        <f>IF(AND(K131&lt;&gt; "",M131&lt;&gt;""),VLOOKUP(L131&amp;M131,'Validation Page'!$R$7:$W$157,4,FALSE),"")</f>
        <v/>
      </c>
      <c r="P131" s="187" t="str">
        <f>IF(AND(K131&lt;&gt; "",M131&lt;&gt;""),VLOOKUP(L131&amp;M131,'Validation Page'!$R$7:$W$157,5,FALSE),"")</f>
        <v/>
      </c>
      <c r="Q131" s="187" t="str">
        <f>IF(AND(K131&lt;&gt; "",M131&lt;&gt;""),VLOOKUP(L131&amp;M131,'Validation Page'!$R$7:$W$157,6,FALSE),"")</f>
        <v/>
      </c>
      <c r="R131" s="224"/>
      <c r="S131" s="199"/>
    </row>
    <row r="132" spans="1:19" s="58" customFormat="1" ht="15.75" customHeight="1" x14ac:dyDescent="0.25">
      <c r="A132" s="184"/>
      <c r="B132" s="197" t="str">
        <f>IF(A132&lt;&gt;"",VLOOKUP(Beds!A132,'Validation Page'!$G$7:$I$97,2,FALSE),"")</f>
        <v/>
      </c>
      <c r="C132" s="197" t="str">
        <f>IF(A132&lt;&gt;"",VLOOKUP(Beds!A132,'Validation Page'!$G$7:$I$97,3,FALSE),"")</f>
        <v/>
      </c>
      <c r="D132" s="186"/>
      <c r="E132" s="187" t="str">
        <f>IF(D132&lt;&gt;"",VLOOKUP(Beds!D132,'Validation Page'!$J$7:$L$275,2,FALSE),"")</f>
        <v/>
      </c>
      <c r="F132" s="196" t="str">
        <f>IF(D132&lt;&gt;"",VLOOKUP(Beds!D132,'Validation Page'!$J$7:$L$275,3,FALSE),"")</f>
        <v/>
      </c>
      <c r="G132" s="186"/>
      <c r="H132" s="198"/>
      <c r="I132" s="194"/>
      <c r="J132" s="186"/>
      <c r="K132" s="186"/>
      <c r="L132" s="227" t="str">
        <f>IF(K132&lt;&gt;"",VLOOKUP(Beds!K132,'Validation Page'!$N$7:$O$31,2,FALSE),"")</f>
        <v/>
      </c>
      <c r="M132" s="186"/>
      <c r="N132" s="190" t="str">
        <f>IF(AND(K132&lt;&gt; "",M132&lt;&gt;""),VLOOKUP(L132&amp;M132,'Validation Page'!$R$7:$W$157,2,FALSE),"")</f>
        <v/>
      </c>
      <c r="O132" s="187" t="str">
        <f>IF(AND(K132&lt;&gt; "",M132&lt;&gt;""),VLOOKUP(L132&amp;M132,'Validation Page'!$R$7:$W$157,4,FALSE),"")</f>
        <v/>
      </c>
      <c r="P132" s="187" t="str">
        <f>IF(AND(K132&lt;&gt; "",M132&lt;&gt;""),VLOOKUP(L132&amp;M132,'Validation Page'!$R$7:$W$157,5,FALSE),"")</f>
        <v/>
      </c>
      <c r="Q132" s="187" t="str">
        <f>IF(AND(K132&lt;&gt; "",M132&lt;&gt;""),VLOOKUP(L132&amp;M132,'Validation Page'!$R$7:$W$157,6,FALSE),"")</f>
        <v/>
      </c>
      <c r="R132" s="224"/>
      <c r="S132" s="199"/>
    </row>
    <row r="133" spans="1:19" s="58" customFormat="1" ht="15.75" customHeight="1" x14ac:dyDescent="0.25">
      <c r="A133" s="184"/>
      <c r="B133" s="197" t="str">
        <f>IF(A133&lt;&gt;"",VLOOKUP(Beds!A133,'Validation Page'!$G$7:$I$97,2,FALSE),"")</f>
        <v/>
      </c>
      <c r="C133" s="197" t="str">
        <f>IF(A133&lt;&gt;"",VLOOKUP(Beds!A133,'Validation Page'!$G$7:$I$97,3,FALSE),"")</f>
        <v/>
      </c>
      <c r="D133" s="186"/>
      <c r="E133" s="187" t="str">
        <f>IF(D133&lt;&gt;"",VLOOKUP(Beds!D133,'Validation Page'!$J$7:$L$275,2,FALSE),"")</f>
        <v/>
      </c>
      <c r="F133" s="196" t="str">
        <f>IF(D133&lt;&gt;"",VLOOKUP(Beds!D133,'Validation Page'!$J$7:$L$275,3,FALSE),"")</f>
        <v/>
      </c>
      <c r="G133" s="186"/>
      <c r="H133" s="198"/>
      <c r="I133" s="194"/>
      <c r="J133" s="186"/>
      <c r="K133" s="186"/>
      <c r="L133" s="227" t="str">
        <f>IF(K133&lt;&gt;"",VLOOKUP(Beds!K133,'Validation Page'!$N$7:$O$31,2,FALSE),"")</f>
        <v/>
      </c>
      <c r="M133" s="186"/>
      <c r="N133" s="190" t="str">
        <f>IF(AND(K133&lt;&gt; "",M133&lt;&gt;""),VLOOKUP(L133&amp;M133,'Validation Page'!$R$7:$W$157,2,FALSE),"")</f>
        <v/>
      </c>
      <c r="O133" s="187" t="str">
        <f>IF(AND(K133&lt;&gt; "",M133&lt;&gt;""),VLOOKUP(L133&amp;M133,'Validation Page'!$R$7:$W$157,4,FALSE),"")</f>
        <v/>
      </c>
      <c r="P133" s="187" t="str">
        <f>IF(AND(K133&lt;&gt; "",M133&lt;&gt;""),VLOOKUP(L133&amp;M133,'Validation Page'!$R$7:$W$157,5,FALSE),"")</f>
        <v/>
      </c>
      <c r="Q133" s="187" t="str">
        <f>IF(AND(K133&lt;&gt; "",M133&lt;&gt;""),VLOOKUP(L133&amp;M133,'Validation Page'!$R$7:$W$157,6,FALSE),"")</f>
        <v/>
      </c>
      <c r="R133" s="224"/>
      <c r="S133" s="199"/>
    </row>
    <row r="134" spans="1:19" s="58" customFormat="1" ht="15.75" customHeight="1" x14ac:dyDescent="0.25">
      <c r="A134" s="184"/>
      <c r="B134" s="197" t="str">
        <f>IF(A134&lt;&gt;"",VLOOKUP(Beds!A134,'Validation Page'!$G$7:$I$97,2,FALSE),"")</f>
        <v/>
      </c>
      <c r="C134" s="197" t="str">
        <f>IF(A134&lt;&gt;"",VLOOKUP(Beds!A134,'Validation Page'!$G$7:$I$97,3,FALSE),"")</f>
        <v/>
      </c>
      <c r="D134" s="186"/>
      <c r="E134" s="187" t="str">
        <f>IF(D134&lt;&gt;"",VLOOKUP(Beds!D134,'Validation Page'!$J$7:$L$275,2,FALSE),"")</f>
        <v/>
      </c>
      <c r="F134" s="196" t="str">
        <f>IF(D134&lt;&gt;"",VLOOKUP(Beds!D134,'Validation Page'!$J$7:$L$275,3,FALSE),"")</f>
        <v/>
      </c>
      <c r="G134" s="186"/>
      <c r="H134" s="198"/>
      <c r="I134" s="194"/>
      <c r="J134" s="186"/>
      <c r="K134" s="186"/>
      <c r="L134" s="227" t="str">
        <f>IF(K134&lt;&gt;"",VLOOKUP(Beds!K134,'Validation Page'!$N$7:$O$31,2,FALSE),"")</f>
        <v/>
      </c>
      <c r="M134" s="186"/>
      <c r="N134" s="190" t="str">
        <f>IF(AND(K134&lt;&gt; "",M134&lt;&gt;""),VLOOKUP(L134&amp;M134,'Validation Page'!$R$7:$W$157,2,FALSE),"")</f>
        <v/>
      </c>
      <c r="O134" s="187" t="str">
        <f>IF(AND(K134&lt;&gt; "",M134&lt;&gt;""),VLOOKUP(L134&amp;M134,'Validation Page'!$R$7:$W$157,4,FALSE),"")</f>
        <v/>
      </c>
      <c r="P134" s="187" t="str">
        <f>IF(AND(K134&lt;&gt; "",M134&lt;&gt;""),VLOOKUP(L134&amp;M134,'Validation Page'!$R$7:$W$157,5,FALSE),"")</f>
        <v/>
      </c>
      <c r="Q134" s="187" t="str">
        <f>IF(AND(K134&lt;&gt; "",M134&lt;&gt;""),VLOOKUP(L134&amp;M134,'Validation Page'!$R$7:$W$157,6,FALSE),"")</f>
        <v/>
      </c>
      <c r="R134" s="224"/>
      <c r="S134" s="199"/>
    </row>
    <row r="135" spans="1:19" s="58" customFormat="1" ht="15.75" customHeight="1" x14ac:dyDescent="0.25">
      <c r="A135" s="184"/>
      <c r="B135" s="197" t="str">
        <f>IF(A135&lt;&gt;"",VLOOKUP(Beds!A135,'Validation Page'!$G$7:$I$97,2,FALSE),"")</f>
        <v/>
      </c>
      <c r="C135" s="197" t="str">
        <f>IF(A135&lt;&gt;"",VLOOKUP(Beds!A135,'Validation Page'!$G$7:$I$97,3,FALSE),"")</f>
        <v/>
      </c>
      <c r="D135" s="186"/>
      <c r="E135" s="187" t="str">
        <f>IF(D135&lt;&gt;"",VLOOKUP(Beds!D135,'Validation Page'!$J$7:$L$275,2,FALSE),"")</f>
        <v/>
      </c>
      <c r="F135" s="196" t="str">
        <f>IF(D135&lt;&gt;"",VLOOKUP(Beds!D135,'Validation Page'!$J$7:$L$275,3,FALSE),"")</f>
        <v/>
      </c>
      <c r="G135" s="186"/>
      <c r="H135" s="198"/>
      <c r="I135" s="194"/>
      <c r="J135" s="186"/>
      <c r="K135" s="186"/>
      <c r="L135" s="227" t="str">
        <f>IF(K135&lt;&gt;"",VLOOKUP(Beds!K135,'Validation Page'!$N$7:$O$31,2,FALSE),"")</f>
        <v/>
      </c>
      <c r="M135" s="186"/>
      <c r="N135" s="190" t="str">
        <f>IF(AND(K135&lt;&gt; "",M135&lt;&gt;""),VLOOKUP(L135&amp;M135,'Validation Page'!$R$7:$W$157,2,FALSE),"")</f>
        <v/>
      </c>
      <c r="O135" s="187" t="str">
        <f>IF(AND(K135&lt;&gt; "",M135&lt;&gt;""),VLOOKUP(L135&amp;M135,'Validation Page'!$R$7:$W$157,4,FALSE),"")</f>
        <v/>
      </c>
      <c r="P135" s="187" t="str">
        <f>IF(AND(K135&lt;&gt; "",M135&lt;&gt;""),VLOOKUP(L135&amp;M135,'Validation Page'!$R$7:$W$157,5,FALSE),"")</f>
        <v/>
      </c>
      <c r="Q135" s="187" t="str">
        <f>IF(AND(K135&lt;&gt; "",M135&lt;&gt;""),VLOOKUP(L135&amp;M135,'Validation Page'!$R$7:$W$157,6,FALSE),"")</f>
        <v/>
      </c>
      <c r="R135" s="224"/>
      <c r="S135" s="199"/>
    </row>
    <row r="136" spans="1:19" s="58" customFormat="1" ht="15.75" customHeight="1" x14ac:dyDescent="0.25">
      <c r="A136" s="184"/>
      <c r="B136" s="197" t="str">
        <f>IF(A136&lt;&gt;"",VLOOKUP(Beds!A136,'Validation Page'!$G$7:$I$97,2,FALSE),"")</f>
        <v/>
      </c>
      <c r="C136" s="197" t="str">
        <f>IF(A136&lt;&gt;"",VLOOKUP(Beds!A136,'Validation Page'!$G$7:$I$97,3,FALSE),"")</f>
        <v/>
      </c>
      <c r="D136" s="186"/>
      <c r="E136" s="187" t="str">
        <f>IF(D136&lt;&gt;"",VLOOKUP(Beds!D136,'Validation Page'!$J$7:$L$275,2,FALSE),"")</f>
        <v/>
      </c>
      <c r="F136" s="196" t="str">
        <f>IF(D136&lt;&gt;"",VLOOKUP(Beds!D136,'Validation Page'!$J$7:$L$275,3,FALSE),"")</f>
        <v/>
      </c>
      <c r="G136" s="186"/>
      <c r="H136" s="198"/>
      <c r="I136" s="194"/>
      <c r="J136" s="186"/>
      <c r="K136" s="186"/>
      <c r="L136" s="227" t="str">
        <f>IF(K136&lt;&gt;"",VLOOKUP(Beds!K136,'Validation Page'!$N$7:$O$31,2,FALSE),"")</f>
        <v/>
      </c>
      <c r="M136" s="186"/>
      <c r="N136" s="190" t="str">
        <f>IF(AND(K136&lt;&gt; "",M136&lt;&gt;""),VLOOKUP(L136&amp;M136,'Validation Page'!$R$7:$W$157,2,FALSE),"")</f>
        <v/>
      </c>
      <c r="O136" s="187" t="str">
        <f>IF(AND(K136&lt;&gt; "",M136&lt;&gt;""),VLOOKUP(L136&amp;M136,'Validation Page'!$R$7:$W$157,4,FALSE),"")</f>
        <v/>
      </c>
      <c r="P136" s="187" t="str">
        <f>IF(AND(K136&lt;&gt; "",M136&lt;&gt;""),VLOOKUP(L136&amp;M136,'Validation Page'!$R$7:$W$157,5,FALSE),"")</f>
        <v/>
      </c>
      <c r="Q136" s="187" t="str">
        <f>IF(AND(K136&lt;&gt; "",M136&lt;&gt;""),VLOOKUP(L136&amp;M136,'Validation Page'!$R$7:$W$157,6,FALSE),"")</f>
        <v/>
      </c>
      <c r="R136" s="224"/>
      <c r="S136" s="199"/>
    </row>
    <row r="137" spans="1:19" s="58" customFormat="1" ht="15.75" customHeight="1" x14ac:dyDescent="0.25">
      <c r="A137" s="184"/>
      <c r="B137" s="197" t="str">
        <f>IF(A137&lt;&gt;"",VLOOKUP(Beds!A137,'Validation Page'!$G$7:$I$97,2,FALSE),"")</f>
        <v/>
      </c>
      <c r="C137" s="197" t="str">
        <f>IF(A137&lt;&gt;"",VLOOKUP(Beds!A137,'Validation Page'!$G$7:$I$97,3,FALSE),"")</f>
        <v/>
      </c>
      <c r="D137" s="186"/>
      <c r="E137" s="187" t="str">
        <f>IF(D137&lt;&gt;"",VLOOKUP(Beds!D137,'Validation Page'!$J$7:$L$275,2,FALSE),"")</f>
        <v/>
      </c>
      <c r="F137" s="196" t="str">
        <f>IF(D137&lt;&gt;"",VLOOKUP(Beds!D137,'Validation Page'!$J$7:$L$275,3,FALSE),"")</f>
        <v/>
      </c>
      <c r="G137" s="186"/>
      <c r="H137" s="198"/>
      <c r="I137" s="194"/>
      <c r="J137" s="186"/>
      <c r="K137" s="186"/>
      <c r="L137" s="227" t="str">
        <f>IF(K137&lt;&gt;"",VLOOKUP(Beds!K137,'Validation Page'!$N$7:$O$31,2,FALSE),"")</f>
        <v/>
      </c>
      <c r="M137" s="186"/>
      <c r="N137" s="190" t="str">
        <f>IF(AND(K137&lt;&gt; "",M137&lt;&gt;""),VLOOKUP(L137&amp;M137,'Validation Page'!$R$7:$W$157,2,FALSE),"")</f>
        <v/>
      </c>
      <c r="O137" s="187" t="str">
        <f>IF(AND(K137&lt;&gt; "",M137&lt;&gt;""),VLOOKUP(L137&amp;M137,'Validation Page'!$R$7:$W$157,4,FALSE),"")</f>
        <v/>
      </c>
      <c r="P137" s="187" t="str">
        <f>IF(AND(K137&lt;&gt; "",M137&lt;&gt;""),VLOOKUP(L137&amp;M137,'Validation Page'!$R$7:$W$157,5,FALSE),"")</f>
        <v/>
      </c>
      <c r="Q137" s="187" t="str">
        <f>IF(AND(K137&lt;&gt; "",M137&lt;&gt;""),VLOOKUP(L137&amp;M137,'Validation Page'!$R$7:$W$157,6,FALSE),"")</f>
        <v/>
      </c>
      <c r="R137" s="224"/>
      <c r="S137" s="199"/>
    </row>
    <row r="138" spans="1:19" s="58" customFormat="1" ht="15.75" customHeight="1" x14ac:dyDescent="0.25">
      <c r="A138" s="184"/>
      <c r="B138" s="197" t="str">
        <f>IF(A138&lt;&gt;"",VLOOKUP(Beds!A138,'Validation Page'!$G$7:$I$97,2,FALSE),"")</f>
        <v/>
      </c>
      <c r="C138" s="197" t="str">
        <f>IF(A138&lt;&gt;"",VLOOKUP(Beds!A138,'Validation Page'!$G$7:$I$97,3,FALSE),"")</f>
        <v/>
      </c>
      <c r="D138" s="186"/>
      <c r="E138" s="187" t="str">
        <f>IF(D138&lt;&gt;"",VLOOKUP(Beds!D138,'Validation Page'!$J$7:$L$275,2,FALSE),"")</f>
        <v/>
      </c>
      <c r="F138" s="196" t="str">
        <f>IF(D138&lt;&gt;"",VLOOKUP(Beds!D138,'Validation Page'!$J$7:$L$275,3,FALSE),"")</f>
        <v/>
      </c>
      <c r="G138" s="186"/>
      <c r="H138" s="198"/>
      <c r="I138" s="194"/>
      <c r="J138" s="186"/>
      <c r="K138" s="186"/>
      <c r="L138" s="227" t="str">
        <f>IF(K138&lt;&gt;"",VLOOKUP(Beds!K138,'Validation Page'!$N$7:$O$31,2,FALSE),"")</f>
        <v/>
      </c>
      <c r="M138" s="186"/>
      <c r="N138" s="190" t="str">
        <f>IF(AND(K138&lt;&gt; "",M138&lt;&gt;""),VLOOKUP(L138&amp;M138,'Validation Page'!$R$7:$W$157,2,FALSE),"")</f>
        <v/>
      </c>
      <c r="O138" s="187" t="str">
        <f>IF(AND(K138&lt;&gt; "",M138&lt;&gt;""),VLOOKUP(L138&amp;M138,'Validation Page'!$R$7:$W$157,4,FALSE),"")</f>
        <v/>
      </c>
      <c r="P138" s="187" t="str">
        <f>IF(AND(K138&lt;&gt; "",M138&lt;&gt;""),VLOOKUP(L138&amp;M138,'Validation Page'!$R$7:$W$157,5,FALSE),"")</f>
        <v/>
      </c>
      <c r="Q138" s="187" t="str">
        <f>IF(AND(K138&lt;&gt; "",M138&lt;&gt;""),VLOOKUP(L138&amp;M138,'Validation Page'!$R$7:$W$157,6,FALSE),"")</f>
        <v/>
      </c>
      <c r="R138" s="224"/>
      <c r="S138" s="199"/>
    </row>
    <row r="139" spans="1:19" s="58" customFormat="1" ht="15.75" customHeight="1" x14ac:dyDescent="0.25">
      <c r="A139" s="184"/>
      <c r="B139" s="197" t="str">
        <f>IF(A139&lt;&gt;"",VLOOKUP(Beds!A139,'Validation Page'!$G$7:$I$97,2,FALSE),"")</f>
        <v/>
      </c>
      <c r="C139" s="197" t="str">
        <f>IF(A139&lt;&gt;"",VLOOKUP(Beds!A139,'Validation Page'!$G$7:$I$97,3,FALSE),"")</f>
        <v/>
      </c>
      <c r="D139" s="186"/>
      <c r="E139" s="187" t="str">
        <f>IF(D139&lt;&gt;"",VLOOKUP(Beds!D139,'Validation Page'!$J$7:$L$275,2,FALSE),"")</f>
        <v/>
      </c>
      <c r="F139" s="196" t="str">
        <f>IF(D139&lt;&gt;"",VLOOKUP(Beds!D139,'Validation Page'!$J$7:$L$275,3,FALSE),"")</f>
        <v/>
      </c>
      <c r="G139" s="186"/>
      <c r="H139" s="198"/>
      <c r="I139" s="194"/>
      <c r="J139" s="186"/>
      <c r="K139" s="186"/>
      <c r="L139" s="227" t="str">
        <f>IF(K139&lt;&gt;"",VLOOKUP(Beds!K139,'Validation Page'!$N$7:$O$31,2,FALSE),"")</f>
        <v/>
      </c>
      <c r="M139" s="186"/>
      <c r="N139" s="190" t="str">
        <f>IF(AND(K139&lt;&gt; "",M139&lt;&gt;""),VLOOKUP(L139&amp;M139,'Validation Page'!$R$7:$W$157,2,FALSE),"")</f>
        <v/>
      </c>
      <c r="O139" s="187" t="str">
        <f>IF(AND(K139&lt;&gt; "",M139&lt;&gt;""),VLOOKUP(L139&amp;M139,'Validation Page'!$R$7:$W$157,4,FALSE),"")</f>
        <v/>
      </c>
      <c r="P139" s="187" t="str">
        <f>IF(AND(K139&lt;&gt; "",M139&lt;&gt;""),VLOOKUP(L139&amp;M139,'Validation Page'!$R$7:$W$157,5,FALSE),"")</f>
        <v/>
      </c>
      <c r="Q139" s="187" t="str">
        <f>IF(AND(K139&lt;&gt; "",M139&lt;&gt;""),VLOOKUP(L139&amp;M139,'Validation Page'!$R$7:$W$157,6,FALSE),"")</f>
        <v/>
      </c>
      <c r="R139" s="224"/>
      <c r="S139" s="199"/>
    </row>
    <row r="140" spans="1:19" s="58" customFormat="1" ht="15.75" customHeight="1" x14ac:dyDescent="0.25">
      <c r="A140" s="184"/>
      <c r="B140" s="197" t="str">
        <f>IF(A140&lt;&gt;"",VLOOKUP(Beds!A140,'Validation Page'!$G$7:$I$97,2,FALSE),"")</f>
        <v/>
      </c>
      <c r="C140" s="197" t="str">
        <f>IF(A140&lt;&gt;"",VLOOKUP(Beds!A140,'Validation Page'!$G$7:$I$97,3,FALSE),"")</f>
        <v/>
      </c>
      <c r="D140" s="186"/>
      <c r="E140" s="187" t="str">
        <f>IF(D140&lt;&gt;"",VLOOKUP(Beds!D140,'Validation Page'!$J$7:$L$275,2,FALSE),"")</f>
        <v/>
      </c>
      <c r="F140" s="196" t="str">
        <f>IF(D140&lt;&gt;"",VLOOKUP(Beds!D140,'Validation Page'!$J$7:$L$275,3,FALSE),"")</f>
        <v/>
      </c>
      <c r="G140" s="186"/>
      <c r="H140" s="198"/>
      <c r="I140" s="194"/>
      <c r="J140" s="186"/>
      <c r="K140" s="186"/>
      <c r="L140" s="227" t="str">
        <f>IF(K140&lt;&gt;"",VLOOKUP(Beds!K140,'Validation Page'!$N$7:$O$31,2,FALSE),"")</f>
        <v/>
      </c>
      <c r="M140" s="186"/>
      <c r="N140" s="190" t="str">
        <f>IF(AND(K140&lt;&gt; "",M140&lt;&gt;""),VLOOKUP(L140&amp;M140,'Validation Page'!$R$7:$W$157,2,FALSE),"")</f>
        <v/>
      </c>
      <c r="O140" s="187" t="str">
        <f>IF(AND(K140&lt;&gt; "",M140&lt;&gt;""),VLOOKUP(L140&amp;M140,'Validation Page'!$R$7:$W$157,4,FALSE),"")</f>
        <v/>
      </c>
      <c r="P140" s="187" t="str">
        <f>IF(AND(K140&lt;&gt; "",M140&lt;&gt;""),VLOOKUP(L140&amp;M140,'Validation Page'!$R$7:$W$157,5,FALSE),"")</f>
        <v/>
      </c>
      <c r="Q140" s="187" t="str">
        <f>IF(AND(K140&lt;&gt; "",M140&lt;&gt;""),VLOOKUP(L140&amp;M140,'Validation Page'!$R$7:$W$157,6,FALSE),"")</f>
        <v/>
      </c>
      <c r="R140" s="224"/>
      <c r="S140" s="199"/>
    </row>
    <row r="141" spans="1:19" s="58" customFormat="1" ht="15.75" customHeight="1" x14ac:dyDescent="0.25">
      <c r="A141" s="184"/>
      <c r="B141" s="197" t="str">
        <f>IF(A141&lt;&gt;"",VLOOKUP(Beds!A141,'Validation Page'!$G$7:$I$97,2,FALSE),"")</f>
        <v/>
      </c>
      <c r="C141" s="197" t="str">
        <f>IF(A141&lt;&gt;"",VLOOKUP(Beds!A141,'Validation Page'!$G$7:$I$97,3,FALSE),"")</f>
        <v/>
      </c>
      <c r="D141" s="186"/>
      <c r="E141" s="187" t="str">
        <f>IF(D141&lt;&gt;"",VLOOKUP(Beds!D141,'Validation Page'!$J$7:$L$275,2,FALSE),"")</f>
        <v/>
      </c>
      <c r="F141" s="196" t="str">
        <f>IF(D141&lt;&gt;"",VLOOKUP(Beds!D141,'Validation Page'!$J$7:$L$275,3,FALSE),"")</f>
        <v/>
      </c>
      <c r="G141" s="186"/>
      <c r="H141" s="198"/>
      <c r="I141" s="194"/>
      <c r="J141" s="186"/>
      <c r="K141" s="186"/>
      <c r="L141" s="227" t="str">
        <f>IF(K141&lt;&gt;"",VLOOKUP(Beds!K141,'Validation Page'!$N$7:$O$31,2,FALSE),"")</f>
        <v/>
      </c>
      <c r="M141" s="186"/>
      <c r="N141" s="190" t="str">
        <f>IF(AND(K141&lt;&gt; "",M141&lt;&gt;""),VLOOKUP(L141&amp;M141,'Validation Page'!$R$7:$W$157,2,FALSE),"")</f>
        <v/>
      </c>
      <c r="O141" s="187" t="str">
        <f>IF(AND(K141&lt;&gt; "",M141&lt;&gt;""),VLOOKUP(L141&amp;M141,'Validation Page'!$R$7:$W$157,4,FALSE),"")</f>
        <v/>
      </c>
      <c r="P141" s="187" t="str">
        <f>IF(AND(K141&lt;&gt; "",M141&lt;&gt;""),VLOOKUP(L141&amp;M141,'Validation Page'!$R$7:$W$157,5,FALSE),"")</f>
        <v/>
      </c>
      <c r="Q141" s="187" t="str">
        <f>IF(AND(K141&lt;&gt; "",M141&lt;&gt;""),VLOOKUP(L141&amp;M141,'Validation Page'!$R$7:$W$157,6,FALSE),"")</f>
        <v/>
      </c>
      <c r="R141" s="224"/>
      <c r="S141" s="199"/>
    </row>
    <row r="142" spans="1:19" s="58" customFormat="1" ht="15.75" customHeight="1" x14ac:dyDescent="0.25">
      <c r="A142" s="184"/>
      <c r="B142" s="197" t="str">
        <f>IF(A142&lt;&gt;"",VLOOKUP(Beds!A142,'Validation Page'!$G$7:$I$97,2,FALSE),"")</f>
        <v/>
      </c>
      <c r="C142" s="197" t="str">
        <f>IF(A142&lt;&gt;"",VLOOKUP(Beds!A142,'Validation Page'!$G$7:$I$97,3,FALSE),"")</f>
        <v/>
      </c>
      <c r="D142" s="186"/>
      <c r="E142" s="187" t="str">
        <f>IF(D142&lt;&gt;"",VLOOKUP(Beds!D142,'Validation Page'!$J$7:$L$275,2,FALSE),"")</f>
        <v/>
      </c>
      <c r="F142" s="196" t="str">
        <f>IF(D142&lt;&gt;"",VLOOKUP(Beds!D142,'Validation Page'!$J$7:$L$275,3,FALSE),"")</f>
        <v/>
      </c>
      <c r="G142" s="186"/>
      <c r="H142" s="198"/>
      <c r="I142" s="194"/>
      <c r="J142" s="186"/>
      <c r="K142" s="186"/>
      <c r="L142" s="227" t="str">
        <f>IF(K142&lt;&gt;"",VLOOKUP(Beds!K142,'Validation Page'!$N$7:$O$31,2,FALSE),"")</f>
        <v/>
      </c>
      <c r="M142" s="186"/>
      <c r="N142" s="190" t="str">
        <f>IF(AND(K142&lt;&gt; "",M142&lt;&gt;""),VLOOKUP(L142&amp;M142,'Validation Page'!$R$7:$W$157,2,FALSE),"")</f>
        <v/>
      </c>
      <c r="O142" s="187" t="str">
        <f>IF(AND(K142&lt;&gt; "",M142&lt;&gt;""),VLOOKUP(L142&amp;M142,'Validation Page'!$R$7:$W$157,4,FALSE),"")</f>
        <v/>
      </c>
      <c r="P142" s="187" t="str">
        <f>IF(AND(K142&lt;&gt; "",M142&lt;&gt;""),VLOOKUP(L142&amp;M142,'Validation Page'!$R$7:$W$157,5,FALSE),"")</f>
        <v/>
      </c>
      <c r="Q142" s="187" t="str">
        <f>IF(AND(K142&lt;&gt; "",M142&lt;&gt;""),VLOOKUP(L142&amp;M142,'Validation Page'!$R$7:$W$157,6,FALSE),"")</f>
        <v/>
      </c>
      <c r="R142" s="224"/>
      <c r="S142" s="199"/>
    </row>
    <row r="143" spans="1:19" s="58" customFormat="1" ht="15.75" customHeight="1" x14ac:dyDescent="0.25">
      <c r="A143" s="184"/>
      <c r="B143" s="197" t="str">
        <f>IF(A143&lt;&gt;"",VLOOKUP(Beds!A143,'Validation Page'!$G$7:$I$97,2,FALSE),"")</f>
        <v/>
      </c>
      <c r="C143" s="197" t="str">
        <f>IF(A143&lt;&gt;"",VLOOKUP(Beds!A143,'Validation Page'!$G$7:$I$97,3,FALSE),"")</f>
        <v/>
      </c>
      <c r="D143" s="186"/>
      <c r="E143" s="187" t="str">
        <f>IF(D143&lt;&gt;"",VLOOKUP(Beds!D143,'Validation Page'!$J$7:$L$275,2,FALSE),"")</f>
        <v/>
      </c>
      <c r="F143" s="196" t="str">
        <f>IF(D143&lt;&gt;"",VLOOKUP(Beds!D143,'Validation Page'!$J$7:$L$275,3,FALSE),"")</f>
        <v/>
      </c>
      <c r="G143" s="186"/>
      <c r="H143" s="198"/>
      <c r="I143" s="194"/>
      <c r="J143" s="186"/>
      <c r="K143" s="186"/>
      <c r="L143" s="227" t="str">
        <f>IF(K143&lt;&gt;"",VLOOKUP(Beds!K143,'Validation Page'!$N$7:$O$31,2,FALSE),"")</f>
        <v/>
      </c>
      <c r="M143" s="186"/>
      <c r="N143" s="190" t="str">
        <f>IF(AND(K143&lt;&gt; "",M143&lt;&gt;""),VLOOKUP(L143&amp;M143,'Validation Page'!$R$7:$W$157,2,FALSE),"")</f>
        <v/>
      </c>
      <c r="O143" s="187" t="str">
        <f>IF(AND(K143&lt;&gt; "",M143&lt;&gt;""),VLOOKUP(L143&amp;M143,'Validation Page'!$R$7:$W$157,4,FALSE),"")</f>
        <v/>
      </c>
      <c r="P143" s="187" t="str">
        <f>IF(AND(K143&lt;&gt; "",M143&lt;&gt;""),VLOOKUP(L143&amp;M143,'Validation Page'!$R$7:$W$157,5,FALSE),"")</f>
        <v/>
      </c>
      <c r="Q143" s="187" t="str">
        <f>IF(AND(K143&lt;&gt; "",M143&lt;&gt;""),VLOOKUP(L143&amp;M143,'Validation Page'!$R$7:$W$157,6,FALSE),"")</f>
        <v/>
      </c>
      <c r="R143" s="224"/>
      <c r="S143" s="199"/>
    </row>
    <row r="144" spans="1:19" s="58" customFormat="1" ht="15.75" customHeight="1" x14ac:dyDescent="0.25">
      <c r="A144" s="184"/>
      <c r="B144" s="197" t="str">
        <f>IF(A144&lt;&gt;"",VLOOKUP(Beds!A144,'Validation Page'!$G$7:$I$97,2,FALSE),"")</f>
        <v/>
      </c>
      <c r="C144" s="197" t="str">
        <f>IF(A144&lt;&gt;"",VLOOKUP(Beds!A144,'Validation Page'!$G$7:$I$97,3,FALSE),"")</f>
        <v/>
      </c>
      <c r="D144" s="186"/>
      <c r="E144" s="187" t="str">
        <f>IF(D144&lt;&gt;"",VLOOKUP(Beds!D144,'Validation Page'!$J$7:$L$275,2,FALSE),"")</f>
        <v/>
      </c>
      <c r="F144" s="196" t="str">
        <f>IF(D144&lt;&gt;"",VLOOKUP(Beds!D144,'Validation Page'!$J$7:$L$275,3,FALSE),"")</f>
        <v/>
      </c>
      <c r="G144" s="186"/>
      <c r="H144" s="198"/>
      <c r="I144" s="194"/>
      <c r="J144" s="186"/>
      <c r="K144" s="186"/>
      <c r="L144" s="227" t="str">
        <f>IF(K144&lt;&gt;"",VLOOKUP(Beds!K144,'Validation Page'!$N$7:$O$31,2,FALSE),"")</f>
        <v/>
      </c>
      <c r="M144" s="186"/>
      <c r="N144" s="190" t="str">
        <f>IF(AND(K144&lt;&gt; "",M144&lt;&gt;""),VLOOKUP(L144&amp;M144,'Validation Page'!$R$7:$W$157,2,FALSE),"")</f>
        <v/>
      </c>
      <c r="O144" s="187" t="str">
        <f>IF(AND(K144&lt;&gt; "",M144&lt;&gt;""),VLOOKUP(L144&amp;M144,'Validation Page'!$R$7:$W$157,4,FALSE),"")</f>
        <v/>
      </c>
      <c r="P144" s="187" t="str">
        <f>IF(AND(K144&lt;&gt; "",M144&lt;&gt;""),VLOOKUP(L144&amp;M144,'Validation Page'!$R$7:$W$157,5,FALSE),"")</f>
        <v/>
      </c>
      <c r="Q144" s="187" t="str">
        <f>IF(AND(K144&lt;&gt; "",M144&lt;&gt;""),VLOOKUP(L144&amp;M144,'Validation Page'!$R$7:$W$157,6,FALSE),"")</f>
        <v/>
      </c>
      <c r="R144" s="224"/>
      <c r="S144" s="199"/>
    </row>
    <row r="145" spans="1:19" s="58" customFormat="1" ht="15.75" customHeight="1" x14ac:dyDescent="0.25">
      <c r="A145" s="184"/>
      <c r="B145" s="197" t="str">
        <f>IF(A145&lt;&gt;"",VLOOKUP(Beds!A145,'Validation Page'!$G$7:$I$97,2,FALSE),"")</f>
        <v/>
      </c>
      <c r="C145" s="197" t="str">
        <f>IF(A145&lt;&gt;"",VLOOKUP(Beds!A145,'Validation Page'!$G$7:$I$97,3,FALSE),"")</f>
        <v/>
      </c>
      <c r="D145" s="186"/>
      <c r="E145" s="187" t="str">
        <f>IF(D145&lt;&gt;"",VLOOKUP(Beds!D145,'Validation Page'!$J$7:$L$275,2,FALSE),"")</f>
        <v/>
      </c>
      <c r="F145" s="196" t="str">
        <f>IF(D145&lt;&gt;"",VLOOKUP(Beds!D145,'Validation Page'!$J$7:$L$275,3,FALSE),"")</f>
        <v/>
      </c>
      <c r="G145" s="186"/>
      <c r="H145" s="198"/>
      <c r="I145" s="194"/>
      <c r="J145" s="186"/>
      <c r="K145" s="186"/>
      <c r="L145" s="227" t="str">
        <f>IF(K145&lt;&gt;"",VLOOKUP(Beds!K145,'Validation Page'!$N$7:$O$31,2,FALSE),"")</f>
        <v/>
      </c>
      <c r="M145" s="186"/>
      <c r="N145" s="190" t="str">
        <f>IF(AND(K145&lt;&gt; "",M145&lt;&gt;""),VLOOKUP(L145&amp;M145,'Validation Page'!$R$7:$W$157,2,FALSE),"")</f>
        <v/>
      </c>
      <c r="O145" s="187" t="str">
        <f>IF(AND(K145&lt;&gt; "",M145&lt;&gt;""),VLOOKUP(L145&amp;M145,'Validation Page'!$R$7:$W$157,4,FALSE),"")</f>
        <v/>
      </c>
      <c r="P145" s="187" t="str">
        <f>IF(AND(K145&lt;&gt; "",M145&lt;&gt;""),VLOOKUP(L145&amp;M145,'Validation Page'!$R$7:$W$157,5,FALSE),"")</f>
        <v/>
      </c>
      <c r="Q145" s="187" t="str">
        <f>IF(AND(K145&lt;&gt; "",M145&lt;&gt;""),VLOOKUP(L145&amp;M145,'Validation Page'!$R$7:$W$157,6,FALSE),"")</f>
        <v/>
      </c>
      <c r="R145" s="224"/>
      <c r="S145" s="199"/>
    </row>
    <row r="146" spans="1:19" s="58" customFormat="1" ht="15.75" customHeight="1" x14ac:dyDescent="0.25">
      <c r="A146" s="184"/>
      <c r="B146" s="197" t="str">
        <f>IF(A146&lt;&gt;"",VLOOKUP(Beds!A146,'Validation Page'!$G$7:$I$97,2,FALSE),"")</f>
        <v/>
      </c>
      <c r="C146" s="197" t="str">
        <f>IF(A146&lt;&gt;"",VLOOKUP(Beds!A146,'Validation Page'!$G$7:$I$97,3,FALSE),"")</f>
        <v/>
      </c>
      <c r="D146" s="186"/>
      <c r="E146" s="187" t="str">
        <f>IF(D146&lt;&gt;"",VLOOKUP(Beds!D146,'Validation Page'!$J$7:$L$275,2,FALSE),"")</f>
        <v/>
      </c>
      <c r="F146" s="196" t="str">
        <f>IF(D146&lt;&gt;"",VLOOKUP(Beds!D146,'Validation Page'!$J$7:$L$275,3,FALSE),"")</f>
        <v/>
      </c>
      <c r="G146" s="186"/>
      <c r="H146" s="198"/>
      <c r="I146" s="194"/>
      <c r="J146" s="186"/>
      <c r="K146" s="186"/>
      <c r="L146" s="227" t="str">
        <f>IF(K146&lt;&gt;"",VLOOKUP(Beds!K146,'Validation Page'!$N$7:$O$31,2,FALSE),"")</f>
        <v/>
      </c>
      <c r="M146" s="186"/>
      <c r="N146" s="190" t="str">
        <f>IF(AND(K146&lt;&gt; "",M146&lt;&gt;""),VLOOKUP(L146&amp;M146,'Validation Page'!$R$7:$W$157,2,FALSE),"")</f>
        <v/>
      </c>
      <c r="O146" s="187" t="str">
        <f>IF(AND(K146&lt;&gt; "",M146&lt;&gt;""),VLOOKUP(L146&amp;M146,'Validation Page'!$R$7:$W$157,4,FALSE),"")</f>
        <v/>
      </c>
      <c r="P146" s="187" t="str">
        <f>IF(AND(K146&lt;&gt; "",M146&lt;&gt;""),VLOOKUP(L146&amp;M146,'Validation Page'!$R$7:$W$157,5,FALSE),"")</f>
        <v/>
      </c>
      <c r="Q146" s="187" t="str">
        <f>IF(AND(K146&lt;&gt; "",M146&lt;&gt;""),VLOOKUP(L146&amp;M146,'Validation Page'!$R$7:$W$157,6,FALSE),"")</f>
        <v/>
      </c>
      <c r="R146" s="224"/>
      <c r="S146" s="199"/>
    </row>
    <row r="147" spans="1:19" s="58" customFormat="1" ht="15.75" customHeight="1" x14ac:dyDescent="0.25">
      <c r="A147" s="184"/>
      <c r="B147" s="197" t="str">
        <f>IF(A147&lt;&gt;"",VLOOKUP(Beds!A147,'Validation Page'!$G$7:$I$97,2,FALSE),"")</f>
        <v/>
      </c>
      <c r="C147" s="197" t="str">
        <f>IF(A147&lt;&gt;"",VLOOKUP(Beds!A147,'Validation Page'!$G$7:$I$97,3,FALSE),"")</f>
        <v/>
      </c>
      <c r="D147" s="186"/>
      <c r="E147" s="187" t="str">
        <f>IF(D147&lt;&gt;"",VLOOKUP(Beds!D147,'Validation Page'!$J$7:$L$275,2,FALSE),"")</f>
        <v/>
      </c>
      <c r="F147" s="196" t="str">
        <f>IF(D147&lt;&gt;"",VLOOKUP(Beds!D147,'Validation Page'!$J$7:$L$275,3,FALSE),"")</f>
        <v/>
      </c>
      <c r="G147" s="186"/>
      <c r="H147" s="198"/>
      <c r="I147" s="194"/>
      <c r="J147" s="186"/>
      <c r="K147" s="186"/>
      <c r="L147" s="227" t="str">
        <f>IF(K147&lt;&gt;"",VLOOKUP(Beds!K147,'Validation Page'!$N$7:$O$31,2,FALSE),"")</f>
        <v/>
      </c>
      <c r="M147" s="186"/>
      <c r="N147" s="190" t="str">
        <f>IF(AND(K147&lt;&gt; "",M147&lt;&gt;""),VLOOKUP(L147&amp;M147,'Validation Page'!$R$7:$W$157,2,FALSE),"")</f>
        <v/>
      </c>
      <c r="O147" s="187" t="str">
        <f>IF(AND(K147&lt;&gt; "",M147&lt;&gt;""),VLOOKUP(L147&amp;M147,'Validation Page'!$R$7:$W$157,4,FALSE),"")</f>
        <v/>
      </c>
      <c r="P147" s="187" t="str">
        <f>IF(AND(K147&lt;&gt; "",M147&lt;&gt;""),VLOOKUP(L147&amp;M147,'Validation Page'!$R$7:$W$157,5,FALSE),"")</f>
        <v/>
      </c>
      <c r="Q147" s="187" t="str">
        <f>IF(AND(K147&lt;&gt; "",M147&lt;&gt;""),VLOOKUP(L147&amp;M147,'Validation Page'!$R$7:$W$157,6,FALSE),"")</f>
        <v/>
      </c>
      <c r="R147" s="224"/>
      <c r="S147" s="199"/>
    </row>
    <row r="148" spans="1:19" s="58" customFormat="1" ht="15.75" customHeight="1" x14ac:dyDescent="0.25">
      <c r="A148" s="184"/>
      <c r="B148" s="197" t="str">
        <f>IF(A148&lt;&gt;"",VLOOKUP(Beds!A148,'Validation Page'!$G$7:$I$97,2,FALSE),"")</f>
        <v/>
      </c>
      <c r="C148" s="197" t="str">
        <f>IF(A148&lt;&gt;"",VLOOKUP(Beds!A148,'Validation Page'!$G$7:$I$97,3,FALSE),"")</f>
        <v/>
      </c>
      <c r="D148" s="186"/>
      <c r="E148" s="187" t="str">
        <f>IF(D148&lt;&gt;"",VLOOKUP(Beds!D148,'Validation Page'!$J$7:$L$275,2,FALSE),"")</f>
        <v/>
      </c>
      <c r="F148" s="196" t="str">
        <f>IF(D148&lt;&gt;"",VLOOKUP(Beds!D148,'Validation Page'!$J$7:$L$275,3,FALSE),"")</f>
        <v/>
      </c>
      <c r="G148" s="186"/>
      <c r="H148" s="198"/>
      <c r="I148" s="194"/>
      <c r="J148" s="186"/>
      <c r="K148" s="186"/>
      <c r="L148" s="227" t="str">
        <f>IF(K148&lt;&gt;"",VLOOKUP(Beds!K148,'Validation Page'!$N$7:$O$31,2,FALSE),"")</f>
        <v/>
      </c>
      <c r="M148" s="186"/>
      <c r="N148" s="190" t="str">
        <f>IF(AND(K148&lt;&gt; "",M148&lt;&gt;""),VLOOKUP(L148&amp;M148,'Validation Page'!$R$7:$W$157,2,FALSE),"")</f>
        <v/>
      </c>
      <c r="O148" s="187" t="str">
        <f>IF(AND(K148&lt;&gt; "",M148&lt;&gt;""),VLOOKUP(L148&amp;M148,'Validation Page'!$R$7:$W$157,4,FALSE),"")</f>
        <v/>
      </c>
      <c r="P148" s="187" t="str">
        <f>IF(AND(K148&lt;&gt; "",M148&lt;&gt;""),VLOOKUP(L148&amp;M148,'Validation Page'!$R$7:$W$157,5,FALSE),"")</f>
        <v/>
      </c>
      <c r="Q148" s="187" t="str">
        <f>IF(AND(K148&lt;&gt; "",M148&lt;&gt;""),VLOOKUP(L148&amp;M148,'Validation Page'!$R$7:$W$157,6,FALSE),"")</f>
        <v/>
      </c>
      <c r="R148" s="224"/>
      <c r="S148" s="199"/>
    </row>
    <row r="149" spans="1:19" s="58" customFormat="1" ht="15.75" customHeight="1" x14ac:dyDescent="0.25">
      <c r="A149" s="184"/>
      <c r="B149" s="197" t="str">
        <f>IF(A149&lt;&gt;"",VLOOKUP(Beds!A149,'Validation Page'!$G$7:$I$97,2,FALSE),"")</f>
        <v/>
      </c>
      <c r="C149" s="197" t="str">
        <f>IF(A149&lt;&gt;"",VLOOKUP(Beds!A149,'Validation Page'!$G$7:$I$97,3,FALSE),"")</f>
        <v/>
      </c>
      <c r="D149" s="186"/>
      <c r="E149" s="187" t="str">
        <f>IF(D149&lt;&gt;"",VLOOKUP(Beds!D149,'Validation Page'!$J$7:$L$275,2,FALSE),"")</f>
        <v/>
      </c>
      <c r="F149" s="196" t="str">
        <f>IF(D149&lt;&gt;"",VLOOKUP(Beds!D149,'Validation Page'!$J$7:$L$275,3,FALSE),"")</f>
        <v/>
      </c>
      <c r="G149" s="186"/>
      <c r="H149" s="198"/>
      <c r="I149" s="194"/>
      <c r="J149" s="186"/>
      <c r="K149" s="186"/>
      <c r="L149" s="227" t="str">
        <f>IF(K149&lt;&gt;"",VLOOKUP(Beds!K149,'Validation Page'!$N$7:$O$31,2,FALSE),"")</f>
        <v/>
      </c>
      <c r="M149" s="186"/>
      <c r="N149" s="190" t="str">
        <f>IF(AND(K149&lt;&gt; "",M149&lt;&gt;""),VLOOKUP(L149&amp;M149,'Validation Page'!$R$7:$W$157,2,FALSE),"")</f>
        <v/>
      </c>
      <c r="O149" s="187" t="str">
        <f>IF(AND(K149&lt;&gt; "",M149&lt;&gt;""),VLOOKUP(L149&amp;M149,'Validation Page'!$R$7:$W$157,4,FALSE),"")</f>
        <v/>
      </c>
      <c r="P149" s="187" t="str">
        <f>IF(AND(K149&lt;&gt; "",M149&lt;&gt;""),VLOOKUP(L149&amp;M149,'Validation Page'!$R$7:$W$157,5,FALSE),"")</f>
        <v/>
      </c>
      <c r="Q149" s="187" t="str">
        <f>IF(AND(K149&lt;&gt; "",M149&lt;&gt;""),VLOOKUP(L149&amp;M149,'Validation Page'!$R$7:$W$157,6,FALSE),"")</f>
        <v/>
      </c>
      <c r="R149" s="224"/>
      <c r="S149" s="199"/>
    </row>
    <row r="150" spans="1:19" s="58" customFormat="1" ht="15.75" customHeight="1" x14ac:dyDescent="0.25">
      <c r="A150" s="184"/>
      <c r="B150" s="185" t="str">
        <f>IF(A150&lt;&gt;"",VLOOKUP(Beds!A150,'Validation Page'!$G$7:$I$97,2,FALSE),"")</f>
        <v/>
      </c>
      <c r="C150" s="185" t="str">
        <f>IF(A150&lt;&gt;"",VLOOKUP(Beds!A150,'Validation Page'!$G$7:$I$97,3,FALSE),"")</f>
        <v/>
      </c>
      <c r="D150" s="186"/>
      <c r="E150" s="187" t="str">
        <f>IF(D150&lt;&gt;"",VLOOKUP(Beds!D150,'Validation Page'!$J$7:$L$275,2,FALSE),"")</f>
        <v/>
      </c>
      <c r="F150" s="188" t="str">
        <f>IF(D150&lt;&gt;"",VLOOKUP(Beds!D150,'Validation Page'!$J$7:$L$275,3,FALSE),"")</f>
        <v/>
      </c>
      <c r="G150" s="186"/>
      <c r="H150" s="193"/>
      <c r="I150" s="200"/>
      <c r="J150" s="186"/>
      <c r="K150" s="186"/>
      <c r="L150" s="187" t="str">
        <f>IF(K150&lt;&gt;"",VLOOKUP(Beds!K150,'Validation Page'!$N$7:$O$31,2,FALSE),"")</f>
        <v/>
      </c>
      <c r="M150" s="186"/>
      <c r="N150" s="190" t="str">
        <f>IF(AND(K150&lt;&gt; "",M150&lt;&gt;""),VLOOKUP(L150&amp;M150,'Validation Page'!$R$7:$W$157,2,FALSE),"")</f>
        <v/>
      </c>
      <c r="O150" s="187" t="str">
        <f>IF(AND(K150&lt;&gt; "",M150&lt;&gt;""),VLOOKUP(L150&amp;M150,'Validation Page'!$R$7:$W$157,4,FALSE),"")</f>
        <v/>
      </c>
      <c r="P150" s="187" t="str">
        <f>IF(AND(K150&lt;&gt; "",M150&lt;&gt;""),VLOOKUP(L150&amp;M150,'Validation Page'!$R$7:$W$157,5,FALSE),"")</f>
        <v/>
      </c>
      <c r="Q150" s="187" t="str">
        <f>IF(AND(K150&lt;&gt; "",M150&lt;&gt;""),VLOOKUP(L150&amp;M150,'Validation Page'!$R$7:$W$157,6,FALSE),"")</f>
        <v/>
      </c>
      <c r="R150" s="224"/>
      <c r="S150" s="195"/>
    </row>
    <row r="151" spans="1:19" s="58" customFormat="1" ht="15.75" customHeight="1" x14ac:dyDescent="0.25">
      <c r="A151" s="184"/>
      <c r="B151" s="185" t="str">
        <f>IF(A151&lt;&gt;"",VLOOKUP(Beds!A151,'Validation Page'!$G$7:$I$97,2,FALSE),"")</f>
        <v/>
      </c>
      <c r="C151" s="185" t="str">
        <f>IF(A151&lt;&gt;"",VLOOKUP(Beds!A151,'Validation Page'!$G$7:$I$97,3,FALSE),"")</f>
        <v/>
      </c>
      <c r="D151" s="186"/>
      <c r="E151" s="187" t="str">
        <f>IF(D151&lt;&gt;"",VLOOKUP(Beds!D151,'Validation Page'!$J$7:$L$275,2,FALSE),"")</f>
        <v/>
      </c>
      <c r="F151" s="188" t="str">
        <f>IF(D151&lt;&gt;"",VLOOKUP(Beds!D151,'Validation Page'!$J$7:$L$275,3,FALSE),"")</f>
        <v/>
      </c>
      <c r="G151" s="186"/>
      <c r="H151" s="193"/>
      <c r="I151" s="194"/>
      <c r="J151" s="186"/>
      <c r="K151" s="186"/>
      <c r="L151" s="187" t="str">
        <f>IF(K151&lt;&gt;"",VLOOKUP(Beds!K151,'Validation Page'!$N$7:$O$31,2,FALSE),"")</f>
        <v/>
      </c>
      <c r="M151" s="186"/>
      <c r="N151" s="190" t="str">
        <f>IF(AND(K151&lt;&gt; "",M151&lt;&gt;""),VLOOKUP(L151&amp;M151,'Validation Page'!$R$7:$W$157,2,FALSE),"")</f>
        <v/>
      </c>
      <c r="O151" s="187" t="str">
        <f>IF(AND(K151&lt;&gt; "",M151&lt;&gt;""),VLOOKUP(L151&amp;M151,'Validation Page'!$R$7:$W$157,4,FALSE),"")</f>
        <v/>
      </c>
      <c r="P151" s="187" t="str">
        <f>IF(AND(K151&lt;&gt; "",M151&lt;&gt;""),VLOOKUP(L151&amp;M151,'Validation Page'!$R$7:$W$157,5,FALSE),"")</f>
        <v/>
      </c>
      <c r="Q151" s="187" t="str">
        <f>IF(AND(K151&lt;&gt; "",M151&lt;&gt;""),VLOOKUP(L151&amp;M151,'Validation Page'!$R$7:$W$157,6,FALSE),"")</f>
        <v/>
      </c>
      <c r="R151" s="201"/>
      <c r="S151" s="195"/>
    </row>
    <row r="152" spans="1:19" s="58" customFormat="1" ht="15.75" customHeight="1" x14ac:dyDescent="0.25">
      <c r="A152" s="184"/>
      <c r="B152" s="185" t="str">
        <f>IF(A152&lt;&gt;"",VLOOKUP(Beds!A152,'Validation Page'!$G$7:$I$97,2,FALSE),"")</f>
        <v/>
      </c>
      <c r="C152" s="185" t="str">
        <f>IF(A152&lt;&gt;"",VLOOKUP(Beds!A152,'Validation Page'!$G$7:$I$97,3,FALSE),"")</f>
        <v/>
      </c>
      <c r="D152" s="186"/>
      <c r="E152" s="187" t="str">
        <f>IF(D152&lt;&gt;"",VLOOKUP(Beds!D152,'Validation Page'!$J$7:$L$275,2,FALSE),"")</f>
        <v/>
      </c>
      <c r="F152" s="188" t="str">
        <f>IF(D152&lt;&gt;"",VLOOKUP(Beds!D152,'Validation Page'!$J$7:$L$275,3,FALSE),"")</f>
        <v/>
      </c>
      <c r="G152" s="186"/>
      <c r="H152" s="193"/>
      <c r="I152" s="194"/>
      <c r="J152" s="186"/>
      <c r="K152" s="186"/>
      <c r="L152" s="187" t="str">
        <f>IF(K152&lt;&gt;"",VLOOKUP(Beds!K152,'Validation Page'!$N$7:$O$31,2,FALSE),"")</f>
        <v/>
      </c>
      <c r="M152" s="186"/>
      <c r="N152" s="190" t="str">
        <f>IF(AND(K152&lt;&gt; "",M152&lt;&gt;""),VLOOKUP(L152&amp;M152,'Validation Page'!$R$7:$W$157,2,FALSE),"")</f>
        <v/>
      </c>
      <c r="O152" s="187" t="str">
        <f>IF(AND(K152&lt;&gt; "",M152&lt;&gt;""),VLOOKUP(L152&amp;M152,'Validation Page'!$R$7:$W$157,4,FALSE),"")</f>
        <v/>
      </c>
      <c r="P152" s="187" t="str">
        <f>IF(AND(K152&lt;&gt; "",M152&lt;&gt;""),VLOOKUP(L152&amp;M152,'Validation Page'!$R$7:$W$157,5,FALSE),"")</f>
        <v/>
      </c>
      <c r="Q152" s="187" t="str">
        <f>IF(AND(K152&lt;&gt; "",M152&lt;&gt;""),VLOOKUP(L152&amp;M152,'Validation Page'!$R$7:$W$157,6,FALSE),"")</f>
        <v/>
      </c>
      <c r="R152" s="201"/>
      <c r="S152" s="195"/>
    </row>
    <row r="153" spans="1:19" s="58" customFormat="1" ht="15.75" customHeight="1" x14ac:dyDescent="0.25">
      <c r="A153" s="184"/>
      <c r="B153" s="185" t="str">
        <f>IF(A153&lt;&gt;"",VLOOKUP(Beds!A153,'Validation Page'!$G$7:$I$97,2,FALSE),"")</f>
        <v/>
      </c>
      <c r="C153" s="185" t="str">
        <f>IF(A153&lt;&gt;"",VLOOKUP(Beds!A153,'Validation Page'!$G$7:$I$97,3,FALSE),"")</f>
        <v/>
      </c>
      <c r="D153" s="186"/>
      <c r="E153" s="187" t="str">
        <f>IF(D153&lt;&gt;"",VLOOKUP(Beds!D153,'Validation Page'!$J$7:$L$275,2,FALSE),"")</f>
        <v/>
      </c>
      <c r="F153" s="188" t="str">
        <f>IF(D153&lt;&gt;"",VLOOKUP(Beds!D153,'Validation Page'!$J$7:$L$275,3,FALSE),"")</f>
        <v/>
      </c>
      <c r="G153" s="186"/>
      <c r="H153" s="193"/>
      <c r="I153" s="194"/>
      <c r="J153" s="186"/>
      <c r="K153" s="186"/>
      <c r="L153" s="187" t="str">
        <f>IF(K153&lt;&gt;"",VLOOKUP(Beds!K153,'Validation Page'!$N$7:$O$31,2,FALSE),"")</f>
        <v/>
      </c>
      <c r="M153" s="186"/>
      <c r="N153" s="190" t="str">
        <f>IF(AND(K153&lt;&gt; "",M153&lt;&gt;""),VLOOKUP(L153&amp;M153,'Validation Page'!$R$7:$W$157,2,FALSE),"")</f>
        <v/>
      </c>
      <c r="O153" s="187" t="str">
        <f>IF(AND(K153&lt;&gt; "",M153&lt;&gt;""),VLOOKUP(L153&amp;M153,'Validation Page'!$R$7:$W$157,4,FALSE),"")</f>
        <v/>
      </c>
      <c r="P153" s="187" t="str">
        <f>IF(AND(K153&lt;&gt; "",M153&lt;&gt;""),VLOOKUP(L153&amp;M153,'Validation Page'!$R$7:$W$157,5,FALSE),"")</f>
        <v/>
      </c>
      <c r="Q153" s="187" t="str">
        <f>IF(AND(K153&lt;&gt; "",M153&lt;&gt;""),VLOOKUP(L153&amp;M153,'Validation Page'!$R$7:$W$157,6,FALSE),"")</f>
        <v/>
      </c>
      <c r="R153" s="202"/>
      <c r="S153" s="195"/>
    </row>
    <row r="154" spans="1:19" s="58" customFormat="1" ht="15.75" customHeight="1" x14ac:dyDescent="0.25">
      <c r="A154" s="184"/>
      <c r="B154" s="185" t="str">
        <f>IF(A154&lt;&gt;"",VLOOKUP(Beds!A154,'Validation Page'!$G$7:$I$97,2,FALSE),"")</f>
        <v/>
      </c>
      <c r="C154" s="185" t="str">
        <f>IF(A154&lt;&gt;"",VLOOKUP(Beds!A154,'Validation Page'!$G$7:$I$97,3,FALSE),"")</f>
        <v/>
      </c>
      <c r="D154" s="186"/>
      <c r="E154" s="187" t="str">
        <f>IF(D154&lt;&gt;"",VLOOKUP(Beds!D154,'Validation Page'!$J$7:$L$275,2,FALSE),"")</f>
        <v/>
      </c>
      <c r="F154" s="188" t="str">
        <f>IF(D154&lt;&gt;"",VLOOKUP(Beds!D154,'Validation Page'!$J$7:$L$275,3,FALSE),"")</f>
        <v/>
      </c>
      <c r="G154" s="186"/>
      <c r="H154" s="193"/>
      <c r="I154" s="194"/>
      <c r="J154" s="186"/>
      <c r="K154" s="186"/>
      <c r="L154" s="187" t="str">
        <f>IF(K154&lt;&gt;"",VLOOKUP(Beds!K154,'Validation Page'!$N$7:$O$31,2,FALSE),"")</f>
        <v/>
      </c>
      <c r="M154" s="186"/>
      <c r="N154" s="190" t="str">
        <f>IF(AND(K154&lt;&gt; "",M154&lt;&gt;""),VLOOKUP(L154&amp;M154,'Validation Page'!$R$7:$W$157,2,FALSE),"")</f>
        <v/>
      </c>
      <c r="O154" s="187" t="str">
        <f>IF(AND(K154&lt;&gt; "",M154&lt;&gt;""),VLOOKUP(L154&amp;M154,'Validation Page'!$R$7:$W$157,4,FALSE),"")</f>
        <v/>
      </c>
      <c r="P154" s="187" t="str">
        <f>IF(AND(K154&lt;&gt; "",M154&lt;&gt;""),VLOOKUP(L154&amp;M154,'Validation Page'!$R$7:$W$157,5,FALSE),"")</f>
        <v/>
      </c>
      <c r="Q154" s="187" t="str">
        <f>IF(AND(K154&lt;&gt; "",M154&lt;&gt;""),VLOOKUP(L154&amp;M154,'Validation Page'!$R$7:$W$157,6,FALSE),"")</f>
        <v/>
      </c>
      <c r="R154" s="203"/>
      <c r="S154" s="195"/>
    </row>
    <row r="155" spans="1:19" s="58" customFormat="1" ht="15.75" customHeight="1" x14ac:dyDescent="0.25">
      <c r="A155" s="184"/>
      <c r="B155" s="185" t="str">
        <f>IF(A155&lt;&gt;"",VLOOKUP(Beds!A155,'Validation Page'!$G$7:$I$97,2,FALSE),"")</f>
        <v/>
      </c>
      <c r="C155" s="185" t="str">
        <f>IF(A155&lt;&gt;"",VLOOKUP(Beds!A155,'Validation Page'!$G$7:$I$97,3,FALSE),"")</f>
        <v/>
      </c>
      <c r="D155" s="186"/>
      <c r="E155" s="187" t="str">
        <f>IF(D155&lt;&gt;"",VLOOKUP(Beds!D155,'Validation Page'!$J$7:$L$275,2,FALSE),"")</f>
        <v/>
      </c>
      <c r="F155" s="188" t="str">
        <f>IF(D155&lt;&gt;"",VLOOKUP(Beds!D155,'Validation Page'!$J$7:$L$275,3,FALSE),"")</f>
        <v/>
      </c>
      <c r="G155" s="186"/>
      <c r="H155" s="193"/>
      <c r="I155" s="194"/>
      <c r="J155" s="186"/>
      <c r="K155" s="186"/>
      <c r="L155" s="187" t="str">
        <f>IF(K155&lt;&gt;"",VLOOKUP(Beds!K155,'Validation Page'!$N$7:$O$31,2,FALSE),"")</f>
        <v/>
      </c>
      <c r="M155" s="186"/>
      <c r="N155" s="190" t="str">
        <f>IF(AND(K155&lt;&gt; "",M155&lt;&gt;""),VLOOKUP(L155&amp;M155,'Validation Page'!$R$7:$W$157,2,FALSE),"")</f>
        <v/>
      </c>
      <c r="O155" s="187" t="str">
        <f>IF(AND(K155&lt;&gt; "",M155&lt;&gt;""),VLOOKUP(L155&amp;M155,'Validation Page'!$R$7:$W$157,4,FALSE),"")</f>
        <v/>
      </c>
      <c r="P155" s="187" t="str">
        <f>IF(AND(K155&lt;&gt; "",M155&lt;&gt;""),VLOOKUP(L155&amp;M155,'Validation Page'!$R$7:$W$157,5,FALSE),"")</f>
        <v/>
      </c>
      <c r="Q155" s="187" t="str">
        <f>IF(AND(K155&lt;&gt; "",M155&lt;&gt;""),VLOOKUP(L155&amp;M155,'Validation Page'!$R$7:$W$157,6,FALSE),"")</f>
        <v/>
      </c>
      <c r="R155" s="203"/>
      <c r="S155" s="195"/>
    </row>
    <row r="156" spans="1:19" s="58" customFormat="1" ht="15.75" customHeight="1" x14ac:dyDescent="0.25">
      <c r="A156" s="184"/>
      <c r="B156" s="185" t="str">
        <f>IF(A156&lt;&gt;"",VLOOKUP(Beds!A156,'Validation Page'!$G$7:$I$97,2,FALSE),"")</f>
        <v/>
      </c>
      <c r="C156" s="185" t="str">
        <f>IF(A156&lt;&gt;"",VLOOKUP(Beds!A156,'Validation Page'!$G$7:$I$97,3,FALSE),"")</f>
        <v/>
      </c>
      <c r="D156" s="186"/>
      <c r="E156" s="187" t="str">
        <f>IF(D156&lt;&gt;"",VLOOKUP(Beds!D156,'Validation Page'!$J$7:$L$275,2,FALSE),"")</f>
        <v/>
      </c>
      <c r="F156" s="188" t="str">
        <f>IF(D156&lt;&gt;"",VLOOKUP(Beds!D156,'Validation Page'!$J$7:$L$275,3,FALSE),"")</f>
        <v/>
      </c>
      <c r="G156" s="186"/>
      <c r="H156" s="193"/>
      <c r="I156" s="194"/>
      <c r="J156" s="186"/>
      <c r="K156" s="186"/>
      <c r="L156" s="187" t="str">
        <f>IF(K156&lt;&gt;"",VLOOKUP(Beds!K156,'Validation Page'!$N$7:$O$31,2,FALSE),"")</f>
        <v/>
      </c>
      <c r="M156" s="186"/>
      <c r="N156" s="190" t="str">
        <f>IF(AND(K156&lt;&gt; "",M156&lt;&gt;""),VLOOKUP(L156&amp;M156,'Validation Page'!$R$7:$W$157,2,FALSE),"")</f>
        <v/>
      </c>
      <c r="O156" s="187" t="str">
        <f>IF(AND(K156&lt;&gt; "",M156&lt;&gt;""),VLOOKUP(L156&amp;M156,'Validation Page'!$R$7:$W$157,4,FALSE),"")</f>
        <v/>
      </c>
      <c r="P156" s="187" t="str">
        <f>IF(AND(K156&lt;&gt; "",M156&lt;&gt;""),VLOOKUP(L156&amp;M156,'Validation Page'!$R$7:$W$157,5,FALSE),"")</f>
        <v/>
      </c>
      <c r="Q156" s="187" t="str">
        <f>IF(AND(K156&lt;&gt; "",M156&lt;&gt;""),VLOOKUP(L156&amp;M156,'Validation Page'!$R$7:$W$157,6,FALSE),"")</f>
        <v/>
      </c>
      <c r="R156" s="203"/>
      <c r="S156" s="195"/>
    </row>
    <row r="157" spans="1:19" s="58" customFormat="1" ht="15.75" customHeight="1" x14ac:dyDescent="0.25">
      <c r="A157" s="184"/>
      <c r="B157" s="185" t="str">
        <f>IF(A157&lt;&gt;"",VLOOKUP(Beds!A157,'Validation Page'!$G$7:$I$97,2,FALSE),"")</f>
        <v/>
      </c>
      <c r="C157" s="185" t="str">
        <f>IF(A157&lt;&gt;"",VLOOKUP(Beds!A157,'Validation Page'!$G$7:$I$97,3,FALSE),"")</f>
        <v/>
      </c>
      <c r="D157" s="186"/>
      <c r="E157" s="187" t="str">
        <f>IF(D157&lt;&gt;"",VLOOKUP(Beds!D157,'Validation Page'!$J$7:$L$275,2,FALSE),"")</f>
        <v/>
      </c>
      <c r="F157" s="188" t="str">
        <f>IF(D157&lt;&gt;"",VLOOKUP(Beds!D157,'Validation Page'!$J$7:$L$275,3,FALSE),"")</f>
        <v/>
      </c>
      <c r="G157" s="186"/>
      <c r="H157" s="193"/>
      <c r="I157" s="194"/>
      <c r="J157" s="186"/>
      <c r="K157" s="186"/>
      <c r="L157" s="187" t="str">
        <f>IF(K157&lt;&gt;"",VLOOKUP(Beds!K157,'Validation Page'!$N$7:$O$31,2,FALSE),"")</f>
        <v/>
      </c>
      <c r="M157" s="186"/>
      <c r="N157" s="190" t="str">
        <f>IF(AND(K157&lt;&gt; "",M157&lt;&gt;""),VLOOKUP(L157&amp;M157,'Validation Page'!$R$7:$W$157,2,FALSE),"")</f>
        <v/>
      </c>
      <c r="O157" s="187" t="str">
        <f>IF(AND(K157&lt;&gt; "",M157&lt;&gt;""),VLOOKUP(L157&amp;M157,'Validation Page'!$R$7:$W$157,4,FALSE),"")</f>
        <v/>
      </c>
      <c r="P157" s="187" t="str">
        <f>IF(AND(K157&lt;&gt; "",M157&lt;&gt;""),VLOOKUP(L157&amp;M157,'Validation Page'!$R$7:$W$157,5,FALSE),"")</f>
        <v/>
      </c>
      <c r="Q157" s="187" t="str">
        <f>IF(AND(K157&lt;&gt; "",M157&lt;&gt;""),VLOOKUP(L157&amp;M157,'Validation Page'!$R$7:$W$157,6,FALSE),"")</f>
        <v/>
      </c>
      <c r="R157" s="204"/>
      <c r="S157" s="195"/>
    </row>
    <row r="158" spans="1:19" s="58" customFormat="1" ht="15.75" customHeight="1" x14ac:dyDescent="0.25">
      <c r="A158" s="184"/>
      <c r="B158" s="185" t="str">
        <f>IF(A158&lt;&gt;"",VLOOKUP(Beds!A158,'Validation Page'!$G$7:$I$97,2,FALSE),"")</f>
        <v/>
      </c>
      <c r="C158" s="185" t="str">
        <f>IF(A158&lt;&gt;"",VLOOKUP(Beds!A158,'Validation Page'!$G$7:$I$97,3,FALSE),"")</f>
        <v/>
      </c>
      <c r="D158" s="186"/>
      <c r="E158" s="187" t="str">
        <f>IF(D158&lt;&gt;"",VLOOKUP(Beds!D158,'Validation Page'!$J$7:$L$275,2,FALSE),"")</f>
        <v/>
      </c>
      <c r="F158" s="188" t="str">
        <f>IF(D158&lt;&gt;"",VLOOKUP(Beds!D158,'Validation Page'!$J$7:$L$275,3,FALSE),"")</f>
        <v/>
      </c>
      <c r="G158" s="186"/>
      <c r="H158" s="193"/>
      <c r="I158" s="194"/>
      <c r="J158" s="186"/>
      <c r="K158" s="186"/>
      <c r="L158" s="187" t="str">
        <f>IF(K158&lt;&gt;"",VLOOKUP(Beds!K158,'Validation Page'!$N$7:$O$31,2,FALSE),"")</f>
        <v/>
      </c>
      <c r="M158" s="186"/>
      <c r="N158" s="190" t="str">
        <f>IF(AND(K158&lt;&gt; "",M158&lt;&gt;""),VLOOKUP(L158&amp;M158,'Validation Page'!$R$7:$W$157,2,FALSE),"")</f>
        <v/>
      </c>
      <c r="O158" s="187" t="str">
        <f>IF(AND(K158&lt;&gt; "",M158&lt;&gt;""),VLOOKUP(L158&amp;M158,'Validation Page'!$R$7:$W$157,4,FALSE),"")</f>
        <v/>
      </c>
      <c r="P158" s="187" t="str">
        <f>IF(AND(K158&lt;&gt; "",M158&lt;&gt;""),VLOOKUP(L158&amp;M158,'Validation Page'!$R$7:$W$157,5,FALSE),"")</f>
        <v/>
      </c>
      <c r="Q158" s="187" t="str">
        <f>IF(AND(K158&lt;&gt; "",M158&lt;&gt;""),VLOOKUP(L158&amp;M158,'Validation Page'!$R$7:$W$157,6,FALSE),"")</f>
        <v/>
      </c>
      <c r="R158" s="204"/>
      <c r="S158" s="195"/>
    </row>
    <row r="159" spans="1:19" s="58" customFormat="1" ht="15.75" customHeight="1" x14ac:dyDescent="0.25">
      <c r="A159" s="184"/>
      <c r="B159" s="185" t="str">
        <f>IF(A159&lt;&gt;"",VLOOKUP(Beds!A159,'Validation Page'!$G$7:$I$97,2,FALSE),"")</f>
        <v/>
      </c>
      <c r="C159" s="185" t="str">
        <f>IF(A159&lt;&gt;"",VLOOKUP(Beds!A159,'Validation Page'!$G$7:$I$97,3,FALSE),"")</f>
        <v/>
      </c>
      <c r="D159" s="186"/>
      <c r="E159" s="187" t="str">
        <f>IF(D159&lt;&gt;"",VLOOKUP(Beds!D159,'Validation Page'!$J$7:$L$275,2,FALSE),"")</f>
        <v/>
      </c>
      <c r="F159" s="188" t="str">
        <f>IF(D159&lt;&gt;"",VLOOKUP(Beds!D159,'Validation Page'!$J$7:$L$275,3,FALSE),"")</f>
        <v/>
      </c>
      <c r="G159" s="186"/>
      <c r="H159" s="193"/>
      <c r="I159" s="194"/>
      <c r="J159" s="186"/>
      <c r="K159" s="186"/>
      <c r="L159" s="187" t="str">
        <f>IF(K159&lt;&gt;"",VLOOKUP(Beds!K159,'Validation Page'!$N$7:$O$31,2,FALSE),"")</f>
        <v/>
      </c>
      <c r="M159" s="186"/>
      <c r="N159" s="190" t="str">
        <f>IF(AND(K159&lt;&gt; "",M159&lt;&gt;""),VLOOKUP(L159&amp;M159,'Validation Page'!$R$7:$W$157,2,FALSE),"")</f>
        <v/>
      </c>
      <c r="O159" s="187" t="str">
        <f>IF(AND(K159&lt;&gt; "",M159&lt;&gt;""),VLOOKUP(L159&amp;M159,'Validation Page'!$R$7:$W$157,4,FALSE),"")</f>
        <v/>
      </c>
      <c r="P159" s="187" t="str">
        <f>IF(AND(K159&lt;&gt; "",M159&lt;&gt;""),VLOOKUP(L159&amp;M159,'Validation Page'!$R$7:$W$157,5,FALSE),"")</f>
        <v/>
      </c>
      <c r="Q159" s="187" t="str">
        <f>IF(AND(K159&lt;&gt; "",M159&lt;&gt;""),VLOOKUP(L159&amp;M159,'Validation Page'!$R$7:$W$157,6,FALSE),"")</f>
        <v/>
      </c>
      <c r="R159" s="204"/>
      <c r="S159" s="195"/>
    </row>
    <row r="160" spans="1:19" s="58" customFormat="1" ht="15.75" customHeight="1" x14ac:dyDescent="0.25">
      <c r="A160" s="184"/>
      <c r="B160" s="185" t="str">
        <f>IF(A160&lt;&gt;"",VLOOKUP(Beds!A160,'Validation Page'!$G$7:$I$97,2,FALSE),"")</f>
        <v/>
      </c>
      <c r="C160" s="185" t="str">
        <f>IF(A160&lt;&gt;"",VLOOKUP(Beds!A160,'Validation Page'!$G$7:$I$97,3,FALSE),"")</f>
        <v/>
      </c>
      <c r="D160" s="186"/>
      <c r="E160" s="187" t="str">
        <f>IF(D160&lt;&gt;"",VLOOKUP(Beds!D160,'Validation Page'!$J$7:$L$275,2,FALSE),"")</f>
        <v/>
      </c>
      <c r="F160" s="188" t="str">
        <f>IF(D160&lt;&gt;"",VLOOKUP(Beds!D160,'Validation Page'!$J$7:$L$275,3,FALSE),"")</f>
        <v/>
      </c>
      <c r="G160" s="186"/>
      <c r="H160" s="193"/>
      <c r="I160" s="194"/>
      <c r="J160" s="186"/>
      <c r="K160" s="186"/>
      <c r="L160" s="187" t="str">
        <f>IF(K160&lt;&gt;"",VLOOKUP(Beds!K160,'Validation Page'!$N$7:$O$31,2,FALSE),"")</f>
        <v/>
      </c>
      <c r="M160" s="186"/>
      <c r="N160" s="190" t="str">
        <f>IF(AND(K160&lt;&gt; "",M160&lt;&gt;""),VLOOKUP(L160&amp;M160,'Validation Page'!$R$7:$W$157,2,FALSE),"")</f>
        <v/>
      </c>
      <c r="O160" s="187" t="str">
        <f>IF(AND(K160&lt;&gt; "",M160&lt;&gt;""),VLOOKUP(L160&amp;M160,'Validation Page'!$R$7:$W$157,4,FALSE),"")</f>
        <v/>
      </c>
      <c r="P160" s="187" t="str">
        <f>IF(AND(K160&lt;&gt; "",M160&lt;&gt;""),VLOOKUP(L160&amp;M160,'Validation Page'!$R$7:$W$157,5,FALSE),"")</f>
        <v/>
      </c>
      <c r="Q160" s="187" t="str">
        <f>IF(AND(K160&lt;&gt; "",M160&lt;&gt;""),VLOOKUP(L160&amp;M160,'Validation Page'!$R$7:$W$157,6,FALSE),"")</f>
        <v/>
      </c>
      <c r="R160" s="204"/>
      <c r="S160" s="195"/>
    </row>
    <row r="161" spans="1:19" s="58" customFormat="1" ht="15.75" customHeight="1" x14ac:dyDescent="0.25">
      <c r="A161" s="184"/>
      <c r="B161" s="185" t="str">
        <f>IF(A161&lt;&gt;"",VLOOKUP(Beds!A161,'Validation Page'!$G$7:$I$97,2,FALSE),"")</f>
        <v/>
      </c>
      <c r="C161" s="185" t="str">
        <f>IF(A161&lt;&gt;"",VLOOKUP(Beds!A161,'Validation Page'!$G$7:$I$97,3,FALSE),"")</f>
        <v/>
      </c>
      <c r="D161" s="186"/>
      <c r="E161" s="187" t="str">
        <f>IF(D161&lt;&gt;"",VLOOKUP(Beds!D161,'Validation Page'!$J$7:$L$275,2,FALSE),"")</f>
        <v/>
      </c>
      <c r="F161" s="188" t="str">
        <f>IF(D161&lt;&gt;"",VLOOKUP(Beds!D161,'Validation Page'!$J$7:$L$275,3,FALSE),"")</f>
        <v/>
      </c>
      <c r="G161" s="186"/>
      <c r="H161" s="193"/>
      <c r="I161" s="194"/>
      <c r="J161" s="186"/>
      <c r="K161" s="186"/>
      <c r="L161" s="187" t="str">
        <f>IF(K161&lt;&gt;"",VLOOKUP(Beds!K161,'Validation Page'!$N$7:$O$31,2,FALSE),"")</f>
        <v/>
      </c>
      <c r="M161" s="186"/>
      <c r="N161" s="190" t="str">
        <f>IF(AND(K161&lt;&gt; "",M161&lt;&gt;""),VLOOKUP(L161&amp;M161,'Validation Page'!$R$7:$W$157,2,FALSE),"")</f>
        <v/>
      </c>
      <c r="O161" s="187" t="str">
        <f>IF(AND(K161&lt;&gt; "",M161&lt;&gt;""),VLOOKUP(L161&amp;M161,'Validation Page'!$R$7:$W$157,4,FALSE),"")</f>
        <v/>
      </c>
      <c r="P161" s="187" t="str">
        <f>IF(AND(K161&lt;&gt; "",M161&lt;&gt;""),VLOOKUP(L161&amp;M161,'Validation Page'!$R$7:$W$157,5,FALSE),"")</f>
        <v/>
      </c>
      <c r="Q161" s="187" t="str">
        <f>IF(AND(K161&lt;&gt; "",M161&lt;&gt;""),VLOOKUP(L161&amp;M161,'Validation Page'!$R$7:$W$157,6,FALSE),"")</f>
        <v/>
      </c>
      <c r="R161" s="204"/>
      <c r="S161" s="195"/>
    </row>
    <row r="162" spans="1:19" s="58" customFormat="1" ht="15.75" customHeight="1" x14ac:dyDescent="0.25">
      <c r="A162" s="184"/>
      <c r="B162" s="185" t="str">
        <f>IF(A162&lt;&gt;"",VLOOKUP(Beds!A162,'Validation Page'!$G$7:$I$97,2,FALSE),"")</f>
        <v/>
      </c>
      <c r="C162" s="185" t="str">
        <f>IF(A162&lt;&gt;"",VLOOKUP(Beds!A162,'Validation Page'!$G$7:$I$97,3,FALSE),"")</f>
        <v/>
      </c>
      <c r="D162" s="186"/>
      <c r="E162" s="187" t="str">
        <f>IF(D162&lt;&gt;"",VLOOKUP(Beds!D162,'Validation Page'!$J$7:$L$275,2,FALSE),"")</f>
        <v/>
      </c>
      <c r="F162" s="188" t="str">
        <f>IF(D162&lt;&gt;"",VLOOKUP(Beds!D162,'Validation Page'!$J$7:$L$275,3,FALSE),"")</f>
        <v/>
      </c>
      <c r="G162" s="186"/>
      <c r="H162" s="193"/>
      <c r="I162" s="194"/>
      <c r="J162" s="186"/>
      <c r="K162" s="186"/>
      <c r="L162" s="187" t="str">
        <f>IF(K162&lt;&gt;"",VLOOKUP(Beds!K162,'Validation Page'!$N$7:$O$31,2,FALSE),"")</f>
        <v/>
      </c>
      <c r="M162" s="186"/>
      <c r="N162" s="190" t="str">
        <f>IF(AND(K162&lt;&gt; "",M162&lt;&gt;""),VLOOKUP(L162&amp;M162,'Validation Page'!$R$7:$W$157,2,FALSE),"")</f>
        <v/>
      </c>
      <c r="O162" s="187" t="str">
        <f>IF(AND(K162&lt;&gt; "",M162&lt;&gt;""),VLOOKUP(L162&amp;M162,'Validation Page'!$R$7:$W$157,4,FALSE),"")</f>
        <v/>
      </c>
      <c r="P162" s="187" t="str">
        <f>IF(AND(K162&lt;&gt; "",M162&lt;&gt;""),VLOOKUP(L162&amp;M162,'Validation Page'!$R$7:$W$157,5,FALSE),"")</f>
        <v/>
      </c>
      <c r="Q162" s="187" t="str">
        <f>IF(AND(K162&lt;&gt; "",M162&lt;&gt;""),VLOOKUP(L162&amp;M162,'Validation Page'!$R$7:$W$157,6,FALSE),"")</f>
        <v/>
      </c>
      <c r="R162" s="204"/>
      <c r="S162" s="195"/>
    </row>
    <row r="163" spans="1:19" s="58" customFormat="1" ht="15.75" customHeight="1" x14ac:dyDescent="0.25">
      <c r="A163" s="184"/>
      <c r="B163" s="185" t="str">
        <f>IF(A163&lt;&gt;"",VLOOKUP(Beds!A163,'Validation Page'!$G$7:$I$97,2,FALSE),"")</f>
        <v/>
      </c>
      <c r="C163" s="185" t="str">
        <f>IF(A163&lt;&gt;"",VLOOKUP(Beds!A163,'Validation Page'!$G$7:$I$97,3,FALSE),"")</f>
        <v/>
      </c>
      <c r="D163" s="186"/>
      <c r="E163" s="187" t="str">
        <f>IF(D163&lt;&gt;"",VLOOKUP(Beds!D163,'Validation Page'!$J$7:$L$275,2,FALSE),"")</f>
        <v/>
      </c>
      <c r="F163" s="188" t="str">
        <f>IF(D163&lt;&gt;"",VLOOKUP(Beds!D163,'Validation Page'!$J$7:$L$275,3,FALSE),"")</f>
        <v/>
      </c>
      <c r="G163" s="186"/>
      <c r="H163" s="193"/>
      <c r="I163" s="194"/>
      <c r="J163" s="186"/>
      <c r="K163" s="186"/>
      <c r="L163" s="187" t="str">
        <f>IF(K163&lt;&gt;"",VLOOKUP(Beds!K163,'Validation Page'!$N$7:$O$31,2,FALSE),"")</f>
        <v/>
      </c>
      <c r="M163" s="186"/>
      <c r="N163" s="190" t="str">
        <f>IF(AND(K163&lt;&gt; "",M163&lt;&gt;""),VLOOKUP(L163&amp;M163,'Validation Page'!$R$7:$W$157,2,FALSE),"")</f>
        <v/>
      </c>
      <c r="O163" s="187" t="str">
        <f>IF(AND(K163&lt;&gt; "",M163&lt;&gt;""),VLOOKUP(L163&amp;M163,'Validation Page'!$R$7:$W$157,4,FALSE),"")</f>
        <v/>
      </c>
      <c r="P163" s="187" t="str">
        <f>IF(AND(K163&lt;&gt; "",M163&lt;&gt;""),VLOOKUP(L163&amp;M163,'Validation Page'!$R$7:$W$157,5,FALSE),"")</f>
        <v/>
      </c>
      <c r="Q163" s="187" t="str">
        <f>IF(AND(K163&lt;&gt; "",M163&lt;&gt;""),VLOOKUP(L163&amp;M163,'Validation Page'!$R$7:$W$157,6,FALSE),"")</f>
        <v/>
      </c>
      <c r="R163" s="204"/>
      <c r="S163" s="195"/>
    </row>
    <row r="164" spans="1:19" s="58" customFormat="1" ht="15.75" customHeight="1" x14ac:dyDescent="0.25">
      <c r="A164" s="184"/>
      <c r="B164" s="185" t="str">
        <f>IF(A164&lt;&gt;"",VLOOKUP(Beds!A164,'Validation Page'!$G$7:$I$97,2,FALSE),"")</f>
        <v/>
      </c>
      <c r="C164" s="185" t="str">
        <f>IF(A164&lt;&gt;"",VLOOKUP(Beds!A164,'Validation Page'!$G$7:$I$97,3,FALSE),"")</f>
        <v/>
      </c>
      <c r="D164" s="186"/>
      <c r="E164" s="187" t="str">
        <f>IF(D164&lt;&gt;"",VLOOKUP(Beds!D164,'Validation Page'!$J$7:$L$275,2,FALSE),"")</f>
        <v/>
      </c>
      <c r="F164" s="188" t="str">
        <f>IF(D164&lt;&gt;"",VLOOKUP(Beds!D164,'Validation Page'!$J$7:$L$275,3,FALSE),"")</f>
        <v/>
      </c>
      <c r="G164" s="186"/>
      <c r="H164" s="193"/>
      <c r="I164" s="194"/>
      <c r="J164" s="186"/>
      <c r="K164" s="186"/>
      <c r="L164" s="187" t="str">
        <f>IF(K164&lt;&gt;"",VLOOKUP(Beds!K164,'Validation Page'!$N$7:$O$31,2,FALSE),"")</f>
        <v/>
      </c>
      <c r="M164" s="186"/>
      <c r="N164" s="190" t="str">
        <f>IF(AND(K164&lt;&gt; "",M164&lt;&gt;""),VLOOKUP(L164&amp;M164,'Validation Page'!$R$7:$W$157,2,FALSE),"")</f>
        <v/>
      </c>
      <c r="O164" s="187" t="str">
        <f>IF(AND(K164&lt;&gt; "",M164&lt;&gt;""),VLOOKUP(L164&amp;M164,'Validation Page'!$R$7:$W$157,4,FALSE),"")</f>
        <v/>
      </c>
      <c r="P164" s="187" t="str">
        <f>IF(AND(K164&lt;&gt; "",M164&lt;&gt;""),VLOOKUP(L164&amp;M164,'Validation Page'!$R$7:$W$157,5,FALSE),"")</f>
        <v/>
      </c>
      <c r="Q164" s="187" t="str">
        <f>IF(AND(K164&lt;&gt; "",M164&lt;&gt;""),VLOOKUP(L164&amp;M164,'Validation Page'!$R$7:$W$157,6,FALSE),"")</f>
        <v/>
      </c>
      <c r="R164" s="204"/>
      <c r="S164" s="195"/>
    </row>
    <row r="165" spans="1:19" s="58" customFormat="1" ht="15.75" customHeight="1" x14ac:dyDescent="0.25">
      <c r="A165" s="184"/>
      <c r="B165" s="185" t="str">
        <f>IF(A165&lt;&gt;"",VLOOKUP(Beds!A165,'Validation Page'!$G$7:$I$97,2,FALSE),"")</f>
        <v/>
      </c>
      <c r="C165" s="185" t="str">
        <f>IF(A165&lt;&gt;"",VLOOKUP(Beds!A165,'Validation Page'!$G$7:$I$97,3,FALSE),"")</f>
        <v/>
      </c>
      <c r="D165" s="186"/>
      <c r="E165" s="187" t="str">
        <f>IF(D165&lt;&gt;"",VLOOKUP(Beds!D165,'Validation Page'!$J$7:$L$275,2,FALSE),"")</f>
        <v/>
      </c>
      <c r="F165" s="188" t="str">
        <f>IF(D165&lt;&gt;"",VLOOKUP(Beds!D165,'Validation Page'!$J$7:$L$275,3,FALSE),"")</f>
        <v/>
      </c>
      <c r="G165" s="186"/>
      <c r="H165" s="193"/>
      <c r="I165" s="194"/>
      <c r="J165" s="186"/>
      <c r="K165" s="186"/>
      <c r="L165" s="187" t="str">
        <f>IF(K165&lt;&gt;"",VLOOKUP(Beds!K165,'Validation Page'!$N$7:$O$31,2,FALSE),"")</f>
        <v/>
      </c>
      <c r="M165" s="186"/>
      <c r="N165" s="190" t="str">
        <f>IF(AND(K165&lt;&gt; "",M165&lt;&gt;""),VLOOKUP(L165&amp;M165,'Validation Page'!$R$7:$W$157,2,FALSE),"")</f>
        <v/>
      </c>
      <c r="O165" s="187" t="str">
        <f>IF(AND(K165&lt;&gt; "",M165&lt;&gt;""),VLOOKUP(L165&amp;M165,'Validation Page'!$R$7:$W$157,4,FALSE),"")</f>
        <v/>
      </c>
      <c r="P165" s="187" t="str">
        <f>IF(AND(K165&lt;&gt; "",M165&lt;&gt;""),VLOOKUP(L165&amp;M165,'Validation Page'!$R$7:$W$157,5,FALSE),"")</f>
        <v/>
      </c>
      <c r="Q165" s="187" t="str">
        <f>IF(AND(K165&lt;&gt; "",M165&lt;&gt;""),VLOOKUP(L165&amp;M165,'Validation Page'!$R$7:$W$157,6,FALSE),"")</f>
        <v/>
      </c>
      <c r="R165" s="204"/>
      <c r="S165" s="195"/>
    </row>
    <row r="166" spans="1:19" s="58" customFormat="1" ht="15.75" customHeight="1" x14ac:dyDescent="0.25">
      <c r="A166" s="184"/>
      <c r="B166" s="185" t="str">
        <f>IF(A166&lt;&gt;"",VLOOKUP(Beds!A166,'Validation Page'!$G$7:$I$97,2,FALSE),"")</f>
        <v/>
      </c>
      <c r="C166" s="185" t="str">
        <f>IF(A166&lt;&gt;"",VLOOKUP(Beds!A166,'Validation Page'!$G$7:$I$97,3,FALSE),"")</f>
        <v/>
      </c>
      <c r="D166" s="186"/>
      <c r="E166" s="187" t="str">
        <f>IF(D166&lt;&gt;"",VLOOKUP(Beds!D166,'Validation Page'!$J$7:$L$275,2,FALSE),"")</f>
        <v/>
      </c>
      <c r="F166" s="188" t="str">
        <f>IF(D166&lt;&gt;"",VLOOKUP(Beds!D166,'Validation Page'!$J$7:$L$275,3,FALSE),"")</f>
        <v/>
      </c>
      <c r="G166" s="186"/>
      <c r="H166" s="193"/>
      <c r="I166" s="194"/>
      <c r="J166" s="186"/>
      <c r="K166" s="186"/>
      <c r="L166" s="187" t="str">
        <f>IF(K166&lt;&gt;"",VLOOKUP(Beds!K166,'Validation Page'!$N$7:$O$31,2,FALSE),"")</f>
        <v/>
      </c>
      <c r="M166" s="186"/>
      <c r="N166" s="190" t="str">
        <f>IF(AND(K166&lt;&gt; "",M166&lt;&gt;""),VLOOKUP(L166&amp;M166,'Validation Page'!$R$7:$W$157,2,FALSE),"")</f>
        <v/>
      </c>
      <c r="O166" s="187" t="str">
        <f>IF(AND(K166&lt;&gt; "",M166&lt;&gt;""),VLOOKUP(L166&amp;M166,'Validation Page'!$R$7:$W$157,4,FALSE),"")</f>
        <v/>
      </c>
      <c r="P166" s="187" t="str">
        <f>IF(AND(K166&lt;&gt; "",M166&lt;&gt;""),VLOOKUP(L166&amp;M166,'Validation Page'!$R$7:$W$157,5,FALSE),"")</f>
        <v/>
      </c>
      <c r="Q166" s="187" t="str">
        <f>IF(AND(K166&lt;&gt; "",M166&lt;&gt;""),VLOOKUP(L166&amp;M166,'Validation Page'!$R$7:$W$157,6,FALSE),"")</f>
        <v/>
      </c>
      <c r="R166" s="204"/>
      <c r="S166" s="195"/>
    </row>
    <row r="167" spans="1:19" s="58" customFormat="1" ht="15.75" customHeight="1" x14ac:dyDescent="0.25">
      <c r="A167" s="184"/>
      <c r="B167" s="185" t="str">
        <f>IF(A167&lt;&gt;"",VLOOKUP(Beds!A167,'Validation Page'!$G$7:$I$97,2,FALSE),"")</f>
        <v/>
      </c>
      <c r="C167" s="185" t="str">
        <f>IF(A167&lt;&gt;"",VLOOKUP(Beds!A167,'Validation Page'!$G$7:$I$97,3,FALSE),"")</f>
        <v/>
      </c>
      <c r="D167" s="186"/>
      <c r="E167" s="187" t="str">
        <f>IF(D167&lt;&gt;"",VLOOKUP(Beds!D167,'Validation Page'!$J$7:$L$275,2,FALSE),"")</f>
        <v/>
      </c>
      <c r="F167" s="188" t="str">
        <f>IF(D167&lt;&gt;"",VLOOKUP(Beds!D167,'Validation Page'!$J$7:$L$275,3,FALSE),"")</f>
        <v/>
      </c>
      <c r="G167" s="186"/>
      <c r="H167" s="193"/>
      <c r="I167" s="194"/>
      <c r="J167" s="186"/>
      <c r="K167" s="186"/>
      <c r="L167" s="187" t="str">
        <f>IF(K167&lt;&gt;"",VLOOKUP(Beds!K167,'Validation Page'!$N$7:$O$31,2,FALSE),"")</f>
        <v/>
      </c>
      <c r="M167" s="186"/>
      <c r="N167" s="190" t="str">
        <f>IF(AND(K167&lt;&gt; "",M167&lt;&gt;""),VLOOKUP(L167&amp;M167,'Validation Page'!$R$7:$W$157,2,FALSE),"")</f>
        <v/>
      </c>
      <c r="O167" s="187" t="str">
        <f>IF(AND(K167&lt;&gt; "",M167&lt;&gt;""),VLOOKUP(L167&amp;M167,'Validation Page'!$R$7:$W$157,4,FALSE),"")</f>
        <v/>
      </c>
      <c r="P167" s="187" t="str">
        <f>IF(AND(K167&lt;&gt; "",M167&lt;&gt;""),VLOOKUP(L167&amp;M167,'Validation Page'!$R$7:$W$157,5,FALSE),"")</f>
        <v/>
      </c>
      <c r="Q167" s="187" t="str">
        <f>IF(AND(K167&lt;&gt; "",M167&lt;&gt;""),VLOOKUP(L167&amp;M167,'Validation Page'!$R$7:$W$157,6,FALSE),"")</f>
        <v/>
      </c>
      <c r="R167" s="204"/>
      <c r="S167" s="195"/>
    </row>
    <row r="168" spans="1:19" s="58" customFormat="1" ht="15.75" customHeight="1" x14ac:dyDescent="0.25">
      <c r="A168" s="184"/>
      <c r="B168" s="185" t="str">
        <f>IF(A168&lt;&gt;"",VLOOKUP(Beds!A168,'Validation Page'!$G$7:$I$97,2,FALSE),"")</f>
        <v/>
      </c>
      <c r="C168" s="185" t="str">
        <f>IF(A168&lt;&gt;"",VLOOKUP(Beds!A168,'Validation Page'!$G$7:$I$97,3,FALSE),"")</f>
        <v/>
      </c>
      <c r="D168" s="186"/>
      <c r="E168" s="187" t="str">
        <f>IF(D168&lt;&gt;"",VLOOKUP(Beds!D168,'Validation Page'!$J$7:$L$275,2,FALSE),"")</f>
        <v/>
      </c>
      <c r="F168" s="188" t="str">
        <f>IF(D168&lt;&gt;"",VLOOKUP(Beds!D168,'Validation Page'!$J$7:$L$275,3,FALSE),"")</f>
        <v/>
      </c>
      <c r="G168" s="186"/>
      <c r="H168" s="193"/>
      <c r="I168" s="194"/>
      <c r="J168" s="186"/>
      <c r="K168" s="186"/>
      <c r="L168" s="187" t="str">
        <f>IF(K168&lt;&gt;"",VLOOKUP(Beds!K168,'Validation Page'!$N$7:$O$31,2,FALSE),"")</f>
        <v/>
      </c>
      <c r="M168" s="186"/>
      <c r="N168" s="190" t="str">
        <f>IF(AND(K168&lt;&gt; "",M168&lt;&gt;""),VLOOKUP(L168&amp;M168,'Validation Page'!$R$7:$W$157,2,FALSE),"")</f>
        <v/>
      </c>
      <c r="O168" s="187" t="str">
        <f>IF(AND(K168&lt;&gt; "",M168&lt;&gt;""),VLOOKUP(L168&amp;M168,'Validation Page'!$R$7:$W$157,4,FALSE),"")</f>
        <v/>
      </c>
      <c r="P168" s="187" t="str">
        <f>IF(AND(K168&lt;&gt; "",M168&lt;&gt;""),VLOOKUP(L168&amp;M168,'Validation Page'!$R$7:$W$157,5,FALSE),"")</f>
        <v/>
      </c>
      <c r="Q168" s="187" t="str">
        <f>IF(AND(K168&lt;&gt; "",M168&lt;&gt;""),VLOOKUP(L168&amp;M168,'Validation Page'!$R$7:$W$157,6,FALSE),"")</f>
        <v/>
      </c>
      <c r="R168" s="204"/>
      <c r="S168" s="195"/>
    </row>
    <row r="169" spans="1:19" s="58" customFormat="1" ht="15.75" customHeight="1" x14ac:dyDescent="0.25">
      <c r="A169" s="184"/>
      <c r="B169" s="185" t="str">
        <f>IF(A169&lt;&gt;"",VLOOKUP(Beds!A169,'Validation Page'!$G$7:$I$97,2,FALSE),"")</f>
        <v/>
      </c>
      <c r="C169" s="185" t="str">
        <f>IF(A169&lt;&gt;"",VLOOKUP(Beds!A169,'Validation Page'!$G$7:$I$97,3,FALSE),"")</f>
        <v/>
      </c>
      <c r="D169" s="186"/>
      <c r="E169" s="187" t="str">
        <f>IF(D169&lt;&gt;"",VLOOKUP(Beds!D169,'Validation Page'!$J$7:$L$275,2,FALSE),"")</f>
        <v/>
      </c>
      <c r="F169" s="188" t="str">
        <f>IF(D169&lt;&gt;"",VLOOKUP(Beds!D169,'Validation Page'!$J$7:$L$275,3,FALSE),"")</f>
        <v/>
      </c>
      <c r="G169" s="186"/>
      <c r="H169" s="193"/>
      <c r="I169" s="194"/>
      <c r="J169" s="186"/>
      <c r="K169" s="186"/>
      <c r="L169" s="187" t="str">
        <f>IF(K169&lt;&gt;"",VLOOKUP(Beds!K169,'Validation Page'!$N$7:$O$31,2,FALSE),"")</f>
        <v/>
      </c>
      <c r="M169" s="186"/>
      <c r="N169" s="190" t="str">
        <f>IF(AND(K169&lt;&gt; "",M169&lt;&gt;""),VLOOKUP(L169&amp;M169,'Validation Page'!$R$7:$W$157,2,FALSE),"")</f>
        <v/>
      </c>
      <c r="O169" s="187" t="str">
        <f>IF(AND(K169&lt;&gt; "",M169&lt;&gt;""),VLOOKUP(L169&amp;M169,'Validation Page'!$R$7:$W$157,4,FALSE),"")</f>
        <v/>
      </c>
      <c r="P169" s="187" t="str">
        <f>IF(AND(K169&lt;&gt; "",M169&lt;&gt;""),VLOOKUP(L169&amp;M169,'Validation Page'!$R$7:$W$157,5,FALSE),"")</f>
        <v/>
      </c>
      <c r="Q169" s="187" t="str">
        <f>IF(AND(K169&lt;&gt; "",M169&lt;&gt;""),VLOOKUP(L169&amp;M169,'Validation Page'!$R$7:$W$157,6,FALSE),"")</f>
        <v/>
      </c>
      <c r="R169" s="204"/>
      <c r="S169" s="195"/>
    </row>
    <row r="170" spans="1:19" s="58" customFormat="1" ht="15.75" customHeight="1" x14ac:dyDescent="0.25">
      <c r="A170" s="184"/>
      <c r="B170" s="185" t="str">
        <f>IF(A170&lt;&gt;"",VLOOKUP(Beds!A170,'Validation Page'!$G$7:$I$97,2,FALSE),"")</f>
        <v/>
      </c>
      <c r="C170" s="185" t="str">
        <f>IF(A170&lt;&gt;"",VLOOKUP(Beds!A170,'Validation Page'!$G$7:$I$97,3,FALSE),"")</f>
        <v/>
      </c>
      <c r="D170" s="186"/>
      <c r="E170" s="187" t="str">
        <f>IF(D170&lt;&gt;"",VLOOKUP(Beds!D170,'Validation Page'!$J$7:$L$275,2,FALSE),"")</f>
        <v/>
      </c>
      <c r="F170" s="188" t="str">
        <f>IF(D170&lt;&gt;"",VLOOKUP(Beds!D170,'Validation Page'!$J$7:$L$275,3,FALSE),"")</f>
        <v/>
      </c>
      <c r="G170" s="186"/>
      <c r="H170" s="193"/>
      <c r="I170" s="194"/>
      <c r="J170" s="186"/>
      <c r="K170" s="186"/>
      <c r="L170" s="187" t="str">
        <f>IF(K170&lt;&gt;"",VLOOKUP(Beds!K170,'Validation Page'!$N$7:$O$31,2,FALSE),"")</f>
        <v/>
      </c>
      <c r="M170" s="186"/>
      <c r="N170" s="190" t="str">
        <f>IF(AND(K170&lt;&gt; "",M170&lt;&gt;""),VLOOKUP(L170&amp;M170,'Validation Page'!$R$7:$W$157,2,FALSE),"")</f>
        <v/>
      </c>
      <c r="O170" s="187" t="str">
        <f>IF(AND(K170&lt;&gt; "",M170&lt;&gt;""),VLOOKUP(L170&amp;M170,'Validation Page'!$R$7:$W$157,4,FALSE),"")</f>
        <v/>
      </c>
      <c r="P170" s="187" t="str">
        <f>IF(AND(K170&lt;&gt; "",M170&lt;&gt;""),VLOOKUP(L170&amp;M170,'Validation Page'!$R$7:$W$157,5,FALSE),"")</f>
        <v/>
      </c>
      <c r="Q170" s="187" t="str">
        <f>IF(AND(K170&lt;&gt; "",M170&lt;&gt;""),VLOOKUP(L170&amp;M170,'Validation Page'!$R$7:$W$157,6,FALSE),"")</f>
        <v/>
      </c>
      <c r="R170" s="204"/>
      <c r="S170" s="195"/>
    </row>
    <row r="171" spans="1:19" s="58" customFormat="1" ht="15.75" customHeight="1" x14ac:dyDescent="0.25">
      <c r="A171" s="184"/>
      <c r="B171" s="185" t="str">
        <f>IF(A171&lt;&gt;"",VLOOKUP(Beds!A171,'Validation Page'!$G$7:$I$97,2,FALSE),"")</f>
        <v/>
      </c>
      <c r="C171" s="185" t="str">
        <f>IF(A171&lt;&gt;"",VLOOKUP(Beds!A171,'Validation Page'!$G$7:$I$97,3,FALSE),"")</f>
        <v/>
      </c>
      <c r="D171" s="186"/>
      <c r="E171" s="187" t="str">
        <f>IF(D171&lt;&gt;"",VLOOKUP(Beds!D171,'Validation Page'!$J$7:$L$275,2,FALSE),"")</f>
        <v/>
      </c>
      <c r="F171" s="188" t="str">
        <f>IF(D171&lt;&gt;"",VLOOKUP(Beds!D171,'Validation Page'!$J$7:$L$275,3,FALSE),"")</f>
        <v/>
      </c>
      <c r="G171" s="186"/>
      <c r="H171" s="193"/>
      <c r="I171" s="194"/>
      <c r="J171" s="186"/>
      <c r="K171" s="186"/>
      <c r="L171" s="187" t="str">
        <f>IF(K171&lt;&gt;"",VLOOKUP(Beds!K171,'Validation Page'!$N$7:$O$31,2,FALSE),"")</f>
        <v/>
      </c>
      <c r="M171" s="186"/>
      <c r="N171" s="190" t="str">
        <f>IF(AND(K171&lt;&gt; "",M171&lt;&gt;""),VLOOKUP(L171&amp;M171,'Validation Page'!$R$7:$W$157,2,FALSE),"")</f>
        <v/>
      </c>
      <c r="O171" s="187" t="str">
        <f>IF(AND(K171&lt;&gt; "",M171&lt;&gt;""),VLOOKUP(L171&amp;M171,'Validation Page'!$R$7:$W$157,4,FALSE),"")</f>
        <v/>
      </c>
      <c r="P171" s="187" t="str">
        <f>IF(AND(K171&lt;&gt; "",M171&lt;&gt;""),VLOOKUP(L171&amp;M171,'Validation Page'!$R$7:$W$157,5,FALSE),"")</f>
        <v/>
      </c>
      <c r="Q171" s="187" t="str">
        <f>IF(AND(K171&lt;&gt; "",M171&lt;&gt;""),VLOOKUP(L171&amp;M171,'Validation Page'!$R$7:$W$157,6,FALSE),"")</f>
        <v/>
      </c>
      <c r="R171" s="204"/>
      <c r="S171" s="195"/>
    </row>
    <row r="172" spans="1:19" s="58" customFormat="1" ht="15.75" customHeight="1" x14ac:dyDescent="0.25">
      <c r="A172" s="184"/>
      <c r="B172" s="185" t="str">
        <f>IF(A172&lt;&gt;"",VLOOKUP(Beds!A172,'Validation Page'!$G$7:$I$97,2,FALSE),"")</f>
        <v/>
      </c>
      <c r="C172" s="185" t="str">
        <f>IF(A172&lt;&gt;"",VLOOKUP(Beds!A172,'Validation Page'!$G$7:$I$97,3,FALSE),"")</f>
        <v/>
      </c>
      <c r="D172" s="186"/>
      <c r="E172" s="187" t="str">
        <f>IF(D172&lt;&gt;"",VLOOKUP(Beds!D172,'Validation Page'!$J$7:$L$275,2,FALSE),"")</f>
        <v/>
      </c>
      <c r="F172" s="188" t="str">
        <f>IF(D172&lt;&gt;"",VLOOKUP(Beds!D172,'Validation Page'!$J$7:$L$275,3,FALSE),"")</f>
        <v/>
      </c>
      <c r="G172" s="186"/>
      <c r="H172" s="193"/>
      <c r="I172" s="194"/>
      <c r="J172" s="186"/>
      <c r="K172" s="186"/>
      <c r="L172" s="187" t="str">
        <f>IF(K172&lt;&gt;"",VLOOKUP(Beds!K172,'Validation Page'!$N$7:$O$31,2,FALSE),"")</f>
        <v/>
      </c>
      <c r="M172" s="186"/>
      <c r="N172" s="190" t="str">
        <f>IF(AND(K172&lt;&gt; "",M172&lt;&gt;""),VLOOKUP(L172&amp;M172,'Validation Page'!$R$7:$W$157,2,FALSE),"")</f>
        <v/>
      </c>
      <c r="O172" s="187" t="str">
        <f>IF(AND(K172&lt;&gt; "",M172&lt;&gt;""),VLOOKUP(L172&amp;M172,'Validation Page'!$R$7:$W$157,4,FALSE),"")</f>
        <v/>
      </c>
      <c r="P172" s="187" t="str">
        <f>IF(AND(K172&lt;&gt; "",M172&lt;&gt;""),VLOOKUP(L172&amp;M172,'Validation Page'!$R$7:$W$157,5,FALSE),"")</f>
        <v/>
      </c>
      <c r="Q172" s="187" t="str">
        <f>IF(AND(K172&lt;&gt; "",M172&lt;&gt;""),VLOOKUP(L172&amp;M172,'Validation Page'!$R$7:$W$157,6,FALSE),"")</f>
        <v/>
      </c>
      <c r="R172" s="204"/>
      <c r="S172" s="195"/>
    </row>
    <row r="173" spans="1:19" s="58" customFormat="1" ht="15.75" customHeight="1" x14ac:dyDescent="0.25">
      <c r="A173" s="184"/>
      <c r="B173" s="185" t="str">
        <f>IF(A173&lt;&gt;"",VLOOKUP(Beds!A173,'Validation Page'!$G$7:$I$97,2,FALSE),"")</f>
        <v/>
      </c>
      <c r="C173" s="185" t="str">
        <f>IF(A173&lt;&gt;"",VLOOKUP(Beds!A173,'Validation Page'!$G$7:$I$97,3,FALSE),"")</f>
        <v/>
      </c>
      <c r="D173" s="186"/>
      <c r="E173" s="187" t="str">
        <f>IF(D173&lt;&gt;"",VLOOKUP(Beds!D173,'Validation Page'!$J$7:$L$275,2,FALSE),"")</f>
        <v/>
      </c>
      <c r="F173" s="188" t="str">
        <f>IF(D173&lt;&gt;"",VLOOKUP(Beds!D173,'Validation Page'!$J$7:$L$275,3,FALSE),"")</f>
        <v/>
      </c>
      <c r="G173" s="186"/>
      <c r="H173" s="193"/>
      <c r="I173" s="194"/>
      <c r="J173" s="186"/>
      <c r="K173" s="186"/>
      <c r="L173" s="187" t="str">
        <f>IF(K173&lt;&gt;"",VLOOKUP(Beds!K173,'Validation Page'!$N$7:$O$31,2,FALSE),"")</f>
        <v/>
      </c>
      <c r="M173" s="186"/>
      <c r="N173" s="190" t="str">
        <f>IF(AND(K173&lt;&gt; "",M173&lt;&gt;""),VLOOKUP(L173&amp;M173,'Validation Page'!$R$7:$W$157,2,FALSE),"")</f>
        <v/>
      </c>
      <c r="O173" s="187" t="str">
        <f>IF(AND(K173&lt;&gt; "",M173&lt;&gt;""),VLOOKUP(L173&amp;M173,'Validation Page'!$R$7:$W$157,4,FALSE),"")</f>
        <v/>
      </c>
      <c r="P173" s="187" t="str">
        <f>IF(AND(K173&lt;&gt; "",M173&lt;&gt;""),VLOOKUP(L173&amp;M173,'Validation Page'!$R$7:$W$157,5,FALSE),"")</f>
        <v/>
      </c>
      <c r="Q173" s="187" t="str">
        <f>IF(AND(K173&lt;&gt; "",M173&lt;&gt;""),VLOOKUP(L173&amp;M173,'Validation Page'!$R$7:$W$157,6,FALSE),"")</f>
        <v/>
      </c>
      <c r="R173" s="204"/>
      <c r="S173" s="195"/>
    </row>
    <row r="174" spans="1:19" s="58" customFormat="1" ht="15.75" customHeight="1" x14ac:dyDescent="0.25">
      <c r="A174" s="184"/>
      <c r="B174" s="197" t="str">
        <f>IF(A174&lt;&gt;"",VLOOKUP(Beds!A174,'Validation Page'!$G$7:$I$97,2,FALSE),"")</f>
        <v/>
      </c>
      <c r="C174" s="197" t="str">
        <f>IF(A174&lt;&gt;"",VLOOKUP(Beds!A174,'Validation Page'!$G$7:$I$97,3,FALSE),"")</f>
        <v/>
      </c>
      <c r="D174" s="186"/>
      <c r="E174" s="187" t="str">
        <f>IF(D174&lt;&gt;"",VLOOKUP(Beds!D174,'Validation Page'!$J$7:$L$275,2,FALSE),"")</f>
        <v/>
      </c>
      <c r="F174" s="196" t="str">
        <f>IF(D174&lt;&gt;"",VLOOKUP(Beds!D174,'Validation Page'!$J$7:$L$275,3,FALSE),"")</f>
        <v/>
      </c>
      <c r="G174" s="186"/>
      <c r="H174" s="198"/>
      <c r="I174" s="194"/>
      <c r="J174" s="186"/>
      <c r="K174" s="186"/>
      <c r="L174" s="187" t="str">
        <f>IF(K174&lt;&gt;"",VLOOKUP(Beds!K174,'Validation Page'!$N$7:$O$31,2,FALSE),"")</f>
        <v/>
      </c>
      <c r="M174" s="186"/>
      <c r="N174" s="190" t="str">
        <f>IF(AND(K174&lt;&gt; "",M174&lt;&gt;""),VLOOKUP(L174&amp;M174,'Validation Page'!$R$7:$W$157,2,FALSE),"")</f>
        <v/>
      </c>
      <c r="O174" s="187" t="str">
        <f>IF(AND(K174&lt;&gt; "",M174&lt;&gt;""),VLOOKUP(L174&amp;M174,'Validation Page'!$R$7:$W$157,4,FALSE),"")</f>
        <v/>
      </c>
      <c r="P174" s="187" t="str">
        <f>IF(AND(K174&lt;&gt; "",M174&lt;&gt;""),VLOOKUP(L174&amp;M174,'Validation Page'!$R$7:$W$157,5,FALSE),"")</f>
        <v/>
      </c>
      <c r="Q174" s="187" t="str">
        <f>IF(AND(K174&lt;&gt; "",M174&lt;&gt;""),VLOOKUP(L174&amp;M174,'Validation Page'!$R$7:$W$157,6,FALSE),"")</f>
        <v/>
      </c>
      <c r="R174" s="204"/>
      <c r="S174" s="199"/>
    </row>
    <row r="175" spans="1:19" s="58" customFormat="1" ht="15.75" customHeight="1" x14ac:dyDescent="0.25">
      <c r="A175" s="184"/>
      <c r="B175" s="197" t="str">
        <f>IF(A175&lt;&gt;"",VLOOKUP(Beds!A175,'Validation Page'!$G$7:$I$97,2,FALSE),"")</f>
        <v/>
      </c>
      <c r="C175" s="197" t="str">
        <f>IF(A175&lt;&gt;"",VLOOKUP(Beds!A175,'Validation Page'!$G$7:$I$97,3,FALSE),"")</f>
        <v/>
      </c>
      <c r="D175" s="186"/>
      <c r="E175" s="187" t="str">
        <f>IF(D175&lt;&gt;"",VLOOKUP(Beds!D175,'Validation Page'!$J$7:$L$275,2,FALSE),"")</f>
        <v/>
      </c>
      <c r="F175" s="196" t="str">
        <f>IF(D175&lt;&gt;"",VLOOKUP(Beds!D175,'Validation Page'!$J$7:$L$275,3,FALSE),"")</f>
        <v/>
      </c>
      <c r="G175" s="186"/>
      <c r="H175" s="198"/>
      <c r="I175" s="194"/>
      <c r="J175" s="186"/>
      <c r="K175" s="186"/>
      <c r="L175" s="187" t="str">
        <f>IF(K175&lt;&gt;"",VLOOKUP(Beds!K175,'Validation Page'!$N$7:$O$31,2,FALSE),"")</f>
        <v/>
      </c>
      <c r="M175" s="186"/>
      <c r="N175" s="190" t="str">
        <f>IF(AND(K175&lt;&gt; "",M175&lt;&gt;""),VLOOKUP(L175&amp;M175,'Validation Page'!$R$7:$W$157,2,FALSE),"")</f>
        <v/>
      </c>
      <c r="O175" s="187" t="str">
        <f>IF(AND(K175&lt;&gt; "",M175&lt;&gt;""),VLOOKUP(L175&amp;M175,'Validation Page'!$R$7:$W$157,4,FALSE),"")</f>
        <v/>
      </c>
      <c r="P175" s="187" t="str">
        <f>IF(AND(K175&lt;&gt; "",M175&lt;&gt;""),VLOOKUP(L175&amp;M175,'Validation Page'!$R$7:$W$157,5,FALSE),"")</f>
        <v/>
      </c>
      <c r="Q175" s="187" t="str">
        <f>IF(AND(K175&lt;&gt; "",M175&lt;&gt;""),VLOOKUP(L175&amp;M175,'Validation Page'!$R$7:$W$157,6,FALSE),"")</f>
        <v/>
      </c>
      <c r="R175" s="204"/>
      <c r="S175" s="199"/>
    </row>
    <row r="176" spans="1:19" s="58" customFormat="1" ht="15.75" customHeight="1" x14ac:dyDescent="0.25">
      <c r="A176" s="184"/>
      <c r="B176" s="197" t="str">
        <f>IF(A176&lt;&gt;"",VLOOKUP(Beds!A176,'Validation Page'!$G$7:$I$97,2,FALSE),"")</f>
        <v/>
      </c>
      <c r="C176" s="197" t="str">
        <f>IF(A176&lt;&gt;"",VLOOKUP(Beds!A176,'Validation Page'!$G$7:$I$97,3,FALSE),"")</f>
        <v/>
      </c>
      <c r="D176" s="186"/>
      <c r="E176" s="187" t="str">
        <f>IF(D176&lt;&gt;"",VLOOKUP(Beds!D176,'Validation Page'!$J$7:$L$275,2,FALSE),"")</f>
        <v/>
      </c>
      <c r="F176" s="196" t="str">
        <f>IF(D176&lt;&gt;"",VLOOKUP(Beds!D176,'Validation Page'!$J$7:$L$275,3,FALSE),"")</f>
        <v/>
      </c>
      <c r="G176" s="186"/>
      <c r="H176" s="198"/>
      <c r="I176" s="194"/>
      <c r="J176" s="186"/>
      <c r="K176" s="186"/>
      <c r="L176" s="187" t="str">
        <f>IF(K176&lt;&gt;"",VLOOKUP(Beds!K176,'Validation Page'!$N$7:$O$31,2,FALSE),"")</f>
        <v/>
      </c>
      <c r="M176" s="186"/>
      <c r="N176" s="190" t="str">
        <f>IF(AND(K176&lt;&gt; "",M176&lt;&gt;""),VLOOKUP(L176&amp;M176,'Validation Page'!$R$7:$W$157,2,FALSE),"")</f>
        <v/>
      </c>
      <c r="O176" s="187" t="str">
        <f>IF(AND(K176&lt;&gt; "",M176&lt;&gt;""),VLOOKUP(L176&amp;M176,'Validation Page'!$R$7:$W$157,4,FALSE),"")</f>
        <v/>
      </c>
      <c r="P176" s="187" t="str">
        <f>IF(AND(K176&lt;&gt; "",M176&lt;&gt;""),VLOOKUP(L176&amp;M176,'Validation Page'!$R$7:$W$157,5,FALSE),"")</f>
        <v/>
      </c>
      <c r="Q176" s="187" t="str">
        <f>IF(AND(K176&lt;&gt; "",M176&lt;&gt;""),VLOOKUP(L176&amp;M176,'Validation Page'!$R$7:$W$157,6,FALSE),"")</f>
        <v/>
      </c>
      <c r="R176" s="204"/>
      <c r="S176" s="199"/>
    </row>
    <row r="177" spans="1:19" s="58" customFormat="1" ht="15.75" customHeight="1" x14ac:dyDescent="0.25">
      <c r="A177" s="184"/>
      <c r="B177" s="197" t="str">
        <f>IF(A177&lt;&gt;"",VLOOKUP(Beds!A177,'Validation Page'!$G$7:$I$97,2,FALSE),"")</f>
        <v/>
      </c>
      <c r="C177" s="197" t="str">
        <f>IF(A177&lt;&gt;"",VLOOKUP(Beds!A177,'Validation Page'!$G$7:$I$97,3,FALSE),"")</f>
        <v/>
      </c>
      <c r="D177" s="186"/>
      <c r="E177" s="187" t="str">
        <f>IF(D177&lt;&gt;"",VLOOKUP(Beds!D177,'Validation Page'!$J$7:$L$275,2,FALSE),"")</f>
        <v/>
      </c>
      <c r="F177" s="196" t="str">
        <f>IF(D177&lt;&gt;"",VLOOKUP(Beds!D177,'Validation Page'!$J$7:$L$275,3,FALSE),"")</f>
        <v/>
      </c>
      <c r="G177" s="186"/>
      <c r="H177" s="198"/>
      <c r="I177" s="194"/>
      <c r="J177" s="186"/>
      <c r="K177" s="186"/>
      <c r="L177" s="187" t="str">
        <f>IF(K177&lt;&gt;"",VLOOKUP(Beds!K177,'Validation Page'!$N$7:$O$31,2,FALSE),"")</f>
        <v/>
      </c>
      <c r="M177" s="186"/>
      <c r="N177" s="190" t="str">
        <f>IF(AND(K177&lt;&gt; "",M177&lt;&gt;""),VLOOKUP(L177&amp;M177,'Validation Page'!$R$7:$W$157,2,FALSE),"")</f>
        <v/>
      </c>
      <c r="O177" s="187" t="str">
        <f>IF(AND(K177&lt;&gt; "",M177&lt;&gt;""),VLOOKUP(L177&amp;M177,'Validation Page'!$R$7:$W$157,4,FALSE),"")</f>
        <v/>
      </c>
      <c r="P177" s="187" t="str">
        <f>IF(AND(K177&lt;&gt; "",M177&lt;&gt;""),VLOOKUP(L177&amp;M177,'Validation Page'!$R$7:$W$157,5,FALSE),"")</f>
        <v/>
      </c>
      <c r="Q177" s="187" t="str">
        <f>IF(AND(K177&lt;&gt; "",M177&lt;&gt;""),VLOOKUP(L177&amp;M177,'Validation Page'!$R$7:$W$157,6,FALSE),"")</f>
        <v/>
      </c>
      <c r="R177" s="204"/>
      <c r="S177" s="199"/>
    </row>
    <row r="178" spans="1:19" s="58" customFormat="1" ht="15.75" customHeight="1" x14ac:dyDescent="0.25">
      <c r="A178" s="184"/>
      <c r="B178" s="197" t="str">
        <f>IF(A178&lt;&gt;"",VLOOKUP(Beds!A178,'Validation Page'!$G$7:$I$97,2,FALSE),"")</f>
        <v/>
      </c>
      <c r="C178" s="197" t="str">
        <f>IF(A178&lt;&gt;"",VLOOKUP(Beds!A178,'Validation Page'!$G$7:$I$97,3,FALSE),"")</f>
        <v/>
      </c>
      <c r="D178" s="186"/>
      <c r="E178" s="187" t="str">
        <f>IF(D178&lt;&gt;"",VLOOKUP(Beds!D178,'Validation Page'!$J$7:$L$275,2,FALSE),"")</f>
        <v/>
      </c>
      <c r="F178" s="196" t="str">
        <f>IF(D178&lt;&gt;"",VLOOKUP(Beds!D178,'Validation Page'!$J$7:$L$275,3,FALSE),"")</f>
        <v/>
      </c>
      <c r="G178" s="186"/>
      <c r="H178" s="198"/>
      <c r="I178" s="194"/>
      <c r="J178" s="186"/>
      <c r="K178" s="186"/>
      <c r="L178" s="187" t="str">
        <f>IF(K178&lt;&gt;"",VLOOKUP(Beds!K178,'Validation Page'!$N$7:$O$31,2,FALSE),"")</f>
        <v/>
      </c>
      <c r="M178" s="186"/>
      <c r="N178" s="190" t="str">
        <f>IF(AND(K178&lt;&gt; "",M178&lt;&gt;""),VLOOKUP(L178&amp;M178,'Validation Page'!$R$7:$W$157,2,FALSE),"")</f>
        <v/>
      </c>
      <c r="O178" s="187" t="str">
        <f>IF(AND(K178&lt;&gt; "",M178&lt;&gt;""),VLOOKUP(L178&amp;M178,'Validation Page'!$R$7:$W$157,4,FALSE),"")</f>
        <v/>
      </c>
      <c r="P178" s="187" t="str">
        <f>IF(AND(K178&lt;&gt; "",M178&lt;&gt;""),VLOOKUP(L178&amp;M178,'Validation Page'!$R$7:$W$157,5,FALSE),"")</f>
        <v/>
      </c>
      <c r="Q178" s="187" t="str">
        <f>IF(AND(K178&lt;&gt; "",M178&lt;&gt;""),VLOOKUP(L178&amp;M178,'Validation Page'!$R$7:$W$157,6,FALSE),"")</f>
        <v/>
      </c>
      <c r="R178" s="204"/>
      <c r="S178" s="199"/>
    </row>
    <row r="179" spans="1:19" s="58" customFormat="1" ht="15.75" customHeight="1" x14ac:dyDescent="0.25">
      <c r="A179" s="184"/>
      <c r="B179" s="197" t="str">
        <f>IF(A179&lt;&gt;"",VLOOKUP(Beds!A179,'Validation Page'!$G$7:$I$97,2,FALSE),"")</f>
        <v/>
      </c>
      <c r="C179" s="197" t="str">
        <f>IF(A179&lt;&gt;"",VLOOKUP(Beds!A179,'Validation Page'!$G$7:$I$97,3,FALSE),"")</f>
        <v/>
      </c>
      <c r="D179" s="186"/>
      <c r="E179" s="187" t="str">
        <f>IF(D179&lt;&gt;"",VLOOKUP(Beds!D179,'Validation Page'!$J$7:$L$275,2,FALSE),"")</f>
        <v/>
      </c>
      <c r="F179" s="196" t="str">
        <f>IF(D179&lt;&gt;"",VLOOKUP(Beds!D179,'Validation Page'!$J$7:$L$275,3,FALSE),"")</f>
        <v/>
      </c>
      <c r="G179" s="186"/>
      <c r="H179" s="198"/>
      <c r="I179" s="194"/>
      <c r="J179" s="186"/>
      <c r="K179" s="186"/>
      <c r="L179" s="187" t="str">
        <f>IF(K179&lt;&gt;"",VLOOKUP(Beds!K179,'Validation Page'!$N$7:$O$31,2,FALSE),"")</f>
        <v/>
      </c>
      <c r="M179" s="186"/>
      <c r="N179" s="190" t="str">
        <f>IF(AND(K179&lt;&gt; "",M179&lt;&gt;""),VLOOKUP(L179&amp;M179,'Validation Page'!$R$7:$W$157,2,FALSE),"")</f>
        <v/>
      </c>
      <c r="O179" s="187" t="str">
        <f>IF(AND(K179&lt;&gt; "",M179&lt;&gt;""),VLOOKUP(L179&amp;M179,'Validation Page'!$R$7:$W$157,4,FALSE),"")</f>
        <v/>
      </c>
      <c r="P179" s="187" t="str">
        <f>IF(AND(K179&lt;&gt; "",M179&lt;&gt;""),VLOOKUP(L179&amp;M179,'Validation Page'!$R$7:$W$157,5,FALSE),"")</f>
        <v/>
      </c>
      <c r="Q179" s="187" t="str">
        <f>IF(AND(K179&lt;&gt; "",M179&lt;&gt;""),VLOOKUP(L179&amp;M179,'Validation Page'!$R$7:$W$157,6,FALSE),"")</f>
        <v/>
      </c>
      <c r="R179" s="204"/>
      <c r="S179" s="199"/>
    </row>
    <row r="180" spans="1:19" s="58" customFormat="1" ht="15.75" customHeight="1" x14ac:dyDescent="0.25">
      <c r="A180" s="184"/>
      <c r="B180" s="197" t="str">
        <f>IF(A180&lt;&gt;"",VLOOKUP(Beds!A180,'Validation Page'!$G$7:$I$97,2,FALSE),"")</f>
        <v/>
      </c>
      <c r="C180" s="197" t="str">
        <f>IF(A180&lt;&gt;"",VLOOKUP(Beds!A180,'Validation Page'!$G$7:$I$97,3,FALSE),"")</f>
        <v/>
      </c>
      <c r="D180" s="186"/>
      <c r="E180" s="187" t="str">
        <f>IF(D180&lt;&gt;"",VLOOKUP(Beds!D180,'Validation Page'!$J$7:$L$275,2,FALSE),"")</f>
        <v/>
      </c>
      <c r="F180" s="196" t="str">
        <f>IF(D180&lt;&gt;"",VLOOKUP(Beds!D180,'Validation Page'!$J$7:$L$275,3,FALSE),"")</f>
        <v/>
      </c>
      <c r="G180" s="186"/>
      <c r="H180" s="198"/>
      <c r="I180" s="194"/>
      <c r="J180" s="186"/>
      <c r="K180" s="186"/>
      <c r="L180" s="187" t="str">
        <f>IF(K180&lt;&gt;"",VLOOKUP(Beds!K180,'Validation Page'!$N$7:$O$31,2,FALSE),"")</f>
        <v/>
      </c>
      <c r="M180" s="186"/>
      <c r="N180" s="190" t="str">
        <f>IF(AND(K180&lt;&gt; "",M180&lt;&gt;""),VLOOKUP(L180&amp;M180,'Validation Page'!$R$7:$W$157,2,FALSE),"")</f>
        <v/>
      </c>
      <c r="O180" s="187" t="str">
        <f>IF(AND(K180&lt;&gt; "",M180&lt;&gt;""),VLOOKUP(L180&amp;M180,'Validation Page'!$R$7:$W$157,4,FALSE),"")</f>
        <v/>
      </c>
      <c r="P180" s="187" t="str">
        <f>IF(AND(K180&lt;&gt; "",M180&lt;&gt;""),VLOOKUP(L180&amp;M180,'Validation Page'!$R$7:$W$157,5,FALSE),"")</f>
        <v/>
      </c>
      <c r="Q180" s="187" t="str">
        <f>IF(AND(K180&lt;&gt; "",M180&lt;&gt;""),VLOOKUP(L180&amp;M180,'Validation Page'!$R$7:$W$157,6,FALSE),"")</f>
        <v/>
      </c>
      <c r="R180" s="204"/>
      <c r="S180" s="199"/>
    </row>
    <row r="181" spans="1:19" s="58" customFormat="1" ht="15.75" customHeight="1" x14ac:dyDescent="0.25">
      <c r="A181" s="184"/>
      <c r="B181" s="197" t="str">
        <f>IF(A181&lt;&gt;"",VLOOKUP(Beds!A181,'Validation Page'!$G$7:$I$97,2,FALSE),"")</f>
        <v/>
      </c>
      <c r="C181" s="197" t="str">
        <f>IF(A181&lt;&gt;"",VLOOKUP(Beds!A181,'Validation Page'!$G$7:$I$97,3,FALSE),"")</f>
        <v/>
      </c>
      <c r="D181" s="186"/>
      <c r="E181" s="187" t="str">
        <f>IF(D181&lt;&gt;"",VLOOKUP(Beds!D181,'Validation Page'!$J$7:$L$275,2,FALSE),"")</f>
        <v/>
      </c>
      <c r="F181" s="196" t="str">
        <f>IF(D181&lt;&gt;"",VLOOKUP(Beds!D181,'Validation Page'!$J$7:$L$275,3,FALSE),"")</f>
        <v/>
      </c>
      <c r="G181" s="186"/>
      <c r="H181" s="198"/>
      <c r="I181" s="194"/>
      <c r="J181" s="186"/>
      <c r="K181" s="186"/>
      <c r="L181" s="187" t="str">
        <f>IF(K181&lt;&gt;"",VLOOKUP(Beds!K181,'Validation Page'!$N$7:$O$31,2,FALSE),"")</f>
        <v/>
      </c>
      <c r="M181" s="186"/>
      <c r="N181" s="190" t="str">
        <f>IF(AND(K181&lt;&gt; "",M181&lt;&gt;""),VLOOKUP(L181&amp;M181,'Validation Page'!$R$7:$W$157,2,FALSE),"")</f>
        <v/>
      </c>
      <c r="O181" s="187" t="str">
        <f>IF(AND(K181&lt;&gt; "",M181&lt;&gt;""),VLOOKUP(L181&amp;M181,'Validation Page'!$R$7:$W$157,4,FALSE),"")</f>
        <v/>
      </c>
      <c r="P181" s="187" t="str">
        <f>IF(AND(K181&lt;&gt; "",M181&lt;&gt;""),VLOOKUP(L181&amp;M181,'Validation Page'!$R$7:$W$157,5,FALSE),"")</f>
        <v/>
      </c>
      <c r="Q181" s="187" t="str">
        <f>IF(AND(K181&lt;&gt; "",M181&lt;&gt;""),VLOOKUP(L181&amp;M181,'Validation Page'!$R$7:$W$157,6,FALSE),"")</f>
        <v/>
      </c>
      <c r="R181" s="204"/>
      <c r="S181" s="199"/>
    </row>
    <row r="182" spans="1:19" s="58" customFormat="1" ht="15.75" customHeight="1" x14ac:dyDescent="0.25">
      <c r="A182" s="184"/>
      <c r="B182" s="197" t="str">
        <f>IF(A182&lt;&gt;"",VLOOKUP(Beds!A182,'Validation Page'!$G$7:$I$97,2,FALSE),"")</f>
        <v/>
      </c>
      <c r="C182" s="197" t="str">
        <f>IF(A182&lt;&gt;"",VLOOKUP(Beds!A182,'Validation Page'!$G$7:$I$97,3,FALSE),"")</f>
        <v/>
      </c>
      <c r="D182" s="186"/>
      <c r="E182" s="187" t="str">
        <f>IF(D182&lt;&gt;"",VLOOKUP(Beds!D182,'Validation Page'!$J$7:$L$275,2,FALSE),"")</f>
        <v/>
      </c>
      <c r="F182" s="196" t="str">
        <f>IF(D182&lt;&gt;"",VLOOKUP(Beds!D182,'Validation Page'!$J$7:$L$275,3,FALSE),"")</f>
        <v/>
      </c>
      <c r="G182" s="186"/>
      <c r="H182" s="198"/>
      <c r="I182" s="194"/>
      <c r="J182" s="186"/>
      <c r="K182" s="186"/>
      <c r="L182" s="187" t="str">
        <f>IF(K182&lt;&gt;"",VLOOKUP(Beds!K182,'Validation Page'!$N$7:$O$31,2,FALSE),"")</f>
        <v/>
      </c>
      <c r="M182" s="186"/>
      <c r="N182" s="190" t="str">
        <f>IF(AND(K182&lt;&gt; "",M182&lt;&gt;""),VLOOKUP(L182&amp;M182,'Validation Page'!$R$7:$W$157,2,FALSE),"")</f>
        <v/>
      </c>
      <c r="O182" s="187" t="str">
        <f>IF(AND(K182&lt;&gt; "",M182&lt;&gt;""),VLOOKUP(L182&amp;M182,'Validation Page'!$R$7:$W$157,4,FALSE),"")</f>
        <v/>
      </c>
      <c r="P182" s="187" t="str">
        <f>IF(AND(K182&lt;&gt; "",M182&lt;&gt;""),VLOOKUP(L182&amp;M182,'Validation Page'!$R$7:$W$157,5,FALSE),"")</f>
        <v/>
      </c>
      <c r="Q182" s="187" t="str">
        <f>IF(AND(K182&lt;&gt; "",M182&lt;&gt;""),VLOOKUP(L182&amp;M182,'Validation Page'!$R$7:$W$157,6,FALSE),"")</f>
        <v/>
      </c>
      <c r="R182" s="204"/>
      <c r="S182" s="199"/>
    </row>
    <row r="183" spans="1:19" s="58" customFormat="1" ht="15.75" customHeight="1" x14ac:dyDescent="0.25">
      <c r="A183" s="184"/>
      <c r="B183" s="197" t="str">
        <f>IF(A183&lt;&gt;"",VLOOKUP(Beds!A183,'Validation Page'!$G$7:$I$97,2,FALSE),"")</f>
        <v/>
      </c>
      <c r="C183" s="197" t="str">
        <f>IF(A183&lt;&gt;"",VLOOKUP(Beds!A183,'Validation Page'!$G$7:$I$97,3,FALSE),"")</f>
        <v/>
      </c>
      <c r="D183" s="186"/>
      <c r="E183" s="187" t="str">
        <f>IF(D183&lt;&gt;"",VLOOKUP(Beds!D183,'Validation Page'!$J$7:$L$275,2,FALSE),"")</f>
        <v/>
      </c>
      <c r="F183" s="196" t="str">
        <f>IF(D183&lt;&gt;"",VLOOKUP(Beds!D183,'Validation Page'!$J$7:$L$275,3,FALSE),"")</f>
        <v/>
      </c>
      <c r="G183" s="186"/>
      <c r="H183" s="198"/>
      <c r="I183" s="194"/>
      <c r="J183" s="186"/>
      <c r="K183" s="186"/>
      <c r="L183" s="227" t="str">
        <f>IF(K183&lt;&gt;"",VLOOKUP(Beds!K183,'Validation Page'!$N$7:$O$31,2,FALSE),"")</f>
        <v/>
      </c>
      <c r="M183" s="186"/>
      <c r="N183" s="190" t="str">
        <f>IF(AND(K183&lt;&gt; "",M183&lt;&gt;""),VLOOKUP(L183&amp;M183,'Validation Page'!$R$7:$W$157,2,FALSE),"")</f>
        <v/>
      </c>
      <c r="O183" s="187" t="str">
        <f>IF(AND(K183&lt;&gt; "",M183&lt;&gt;""),VLOOKUP(L183&amp;M183,'Validation Page'!$R$7:$W$157,4,FALSE),"")</f>
        <v/>
      </c>
      <c r="P183" s="187" t="str">
        <f>IF(AND(K183&lt;&gt; "",M183&lt;&gt;""),VLOOKUP(L183&amp;M183,'Validation Page'!$R$7:$W$157,5,FALSE),"")</f>
        <v/>
      </c>
      <c r="Q183" s="187" t="str">
        <f>IF(AND(K183&lt;&gt; "",M183&lt;&gt;""),VLOOKUP(L183&amp;M183,'Validation Page'!$R$7:$W$157,6,FALSE),"")</f>
        <v/>
      </c>
      <c r="R183" s="204"/>
      <c r="S183" s="199"/>
    </row>
    <row r="184" spans="1:19" s="58" customFormat="1" ht="15.75" customHeight="1" x14ac:dyDescent="0.25">
      <c r="A184" s="184"/>
      <c r="B184" s="197" t="str">
        <f>IF(A184&lt;&gt;"",VLOOKUP(Beds!A184,'Validation Page'!$G$7:$I$97,2,FALSE),"")</f>
        <v/>
      </c>
      <c r="C184" s="197" t="str">
        <f>IF(A184&lt;&gt;"",VLOOKUP(Beds!A184,'Validation Page'!$G$7:$I$97,3,FALSE),"")</f>
        <v/>
      </c>
      <c r="D184" s="186"/>
      <c r="E184" s="187" t="str">
        <f>IF(D184&lt;&gt;"",VLOOKUP(Beds!D184,'Validation Page'!$J$7:$L$275,2,FALSE),"")</f>
        <v/>
      </c>
      <c r="F184" s="196" t="str">
        <f>IF(D184&lt;&gt;"",VLOOKUP(Beds!D184,'Validation Page'!$J$7:$L$275,3,FALSE),"")</f>
        <v/>
      </c>
      <c r="G184" s="186"/>
      <c r="H184" s="198"/>
      <c r="I184" s="194"/>
      <c r="J184" s="186"/>
      <c r="K184" s="186"/>
      <c r="L184" s="227" t="str">
        <f>IF(K184&lt;&gt;"",VLOOKUP(Beds!K184,'Validation Page'!$N$7:$O$31,2,FALSE),"")</f>
        <v/>
      </c>
      <c r="M184" s="186"/>
      <c r="N184" s="190" t="str">
        <f>IF(AND(K184&lt;&gt; "",M184&lt;&gt;""),VLOOKUP(L184&amp;M184,'Validation Page'!$R$7:$W$157,2,FALSE),"")</f>
        <v/>
      </c>
      <c r="O184" s="187" t="str">
        <f>IF(AND(K184&lt;&gt; "",M184&lt;&gt;""),VLOOKUP(L184&amp;M184,'Validation Page'!$R$7:$W$157,4,FALSE),"")</f>
        <v/>
      </c>
      <c r="P184" s="187" t="str">
        <f>IF(AND(K184&lt;&gt; "",M184&lt;&gt;""),VLOOKUP(L184&amp;M184,'Validation Page'!$R$7:$W$157,5,FALSE),"")</f>
        <v/>
      </c>
      <c r="Q184" s="187" t="str">
        <f>IF(AND(K184&lt;&gt; "",M184&lt;&gt;""),VLOOKUP(L184&amp;M184,'Validation Page'!$R$7:$W$157,6,FALSE),"")</f>
        <v/>
      </c>
      <c r="R184" s="204"/>
      <c r="S184" s="199"/>
    </row>
    <row r="185" spans="1:19" s="58" customFormat="1" ht="15.75" customHeight="1" x14ac:dyDescent="0.25">
      <c r="A185" s="184"/>
      <c r="B185" s="197" t="str">
        <f>IF(A185&lt;&gt;"",VLOOKUP(Beds!A185,'Validation Page'!$G$7:$I$97,2,FALSE),"")</f>
        <v/>
      </c>
      <c r="C185" s="197" t="str">
        <f>IF(A185&lt;&gt;"",VLOOKUP(Beds!A185,'Validation Page'!$G$7:$I$97,3,FALSE),"")</f>
        <v/>
      </c>
      <c r="D185" s="186"/>
      <c r="E185" s="187" t="str">
        <f>IF(D185&lt;&gt;"",VLOOKUP(Beds!D185,'Validation Page'!$J$7:$L$275,2,FALSE),"")</f>
        <v/>
      </c>
      <c r="F185" s="196" t="str">
        <f>IF(D185&lt;&gt;"",VLOOKUP(Beds!D185,'Validation Page'!$J$7:$L$275,3,FALSE),"")</f>
        <v/>
      </c>
      <c r="G185" s="186"/>
      <c r="H185" s="198"/>
      <c r="I185" s="194"/>
      <c r="J185" s="186"/>
      <c r="K185" s="186"/>
      <c r="L185" s="227" t="str">
        <f>IF(K185&lt;&gt;"",VLOOKUP(Beds!K185,'Validation Page'!$N$7:$O$31,2,FALSE),"")</f>
        <v/>
      </c>
      <c r="M185" s="186"/>
      <c r="N185" s="190" t="str">
        <f>IF(AND(K185&lt;&gt; "",M185&lt;&gt;""),VLOOKUP(L185&amp;M185,'Validation Page'!$R$7:$W$157,2,FALSE),"")</f>
        <v/>
      </c>
      <c r="O185" s="187" t="str">
        <f>IF(AND(K185&lt;&gt; "",M185&lt;&gt;""),VLOOKUP(L185&amp;M185,'Validation Page'!$R$7:$W$157,4,FALSE),"")</f>
        <v/>
      </c>
      <c r="P185" s="187" t="str">
        <f>IF(AND(K185&lt;&gt; "",M185&lt;&gt;""),VLOOKUP(L185&amp;M185,'Validation Page'!$R$7:$W$157,5,FALSE),"")</f>
        <v/>
      </c>
      <c r="Q185" s="187" t="str">
        <f>IF(AND(K185&lt;&gt; "",M185&lt;&gt;""),VLOOKUP(L185&amp;M185,'Validation Page'!$R$7:$W$157,6,FALSE),"")</f>
        <v/>
      </c>
      <c r="R185" s="204"/>
      <c r="S185" s="199"/>
    </row>
    <row r="186" spans="1:19" s="58" customFormat="1" ht="15.75" customHeight="1" x14ac:dyDescent="0.25">
      <c r="A186" s="184"/>
      <c r="B186" s="197" t="str">
        <f>IF(A186&lt;&gt;"",VLOOKUP(Beds!A186,'Validation Page'!$G$7:$I$97,2,FALSE),"")</f>
        <v/>
      </c>
      <c r="C186" s="197" t="str">
        <f>IF(A186&lt;&gt;"",VLOOKUP(Beds!A186,'Validation Page'!$G$7:$I$97,3,FALSE),"")</f>
        <v/>
      </c>
      <c r="D186" s="186"/>
      <c r="E186" s="187" t="str">
        <f>IF(D186&lt;&gt;"",VLOOKUP(Beds!D186,'Validation Page'!$J$7:$L$275,2,FALSE),"")</f>
        <v/>
      </c>
      <c r="F186" s="196" t="str">
        <f>IF(D186&lt;&gt;"",VLOOKUP(Beds!D186,'Validation Page'!$J$7:$L$275,3,FALSE),"")</f>
        <v/>
      </c>
      <c r="G186" s="186"/>
      <c r="H186" s="198"/>
      <c r="I186" s="194"/>
      <c r="J186" s="186"/>
      <c r="K186" s="186"/>
      <c r="L186" s="227" t="str">
        <f>IF(K186&lt;&gt;"",VLOOKUP(Beds!K186,'Validation Page'!$N$7:$O$31,2,FALSE),"")</f>
        <v/>
      </c>
      <c r="M186" s="186"/>
      <c r="N186" s="190" t="str">
        <f>IF(AND(K186&lt;&gt; "",M186&lt;&gt;""),VLOOKUP(L186&amp;M186,'Validation Page'!$R$7:$W$157,2,FALSE),"")</f>
        <v/>
      </c>
      <c r="O186" s="187" t="str">
        <f>IF(AND(K186&lt;&gt; "",M186&lt;&gt;""),VLOOKUP(L186&amp;M186,'Validation Page'!$R$7:$W$157,4,FALSE),"")</f>
        <v/>
      </c>
      <c r="P186" s="187" t="str">
        <f>IF(AND(K186&lt;&gt; "",M186&lt;&gt;""),VLOOKUP(L186&amp;M186,'Validation Page'!$R$7:$W$157,5,FALSE),"")</f>
        <v/>
      </c>
      <c r="Q186" s="187" t="str">
        <f>IF(AND(K186&lt;&gt; "",M186&lt;&gt;""),VLOOKUP(L186&amp;M186,'Validation Page'!$R$7:$W$157,6,FALSE),"")</f>
        <v/>
      </c>
      <c r="R186" s="204"/>
      <c r="S186" s="199"/>
    </row>
    <row r="187" spans="1:19" s="58" customFormat="1" ht="15.75" customHeight="1" x14ac:dyDescent="0.25">
      <c r="A187" s="184"/>
      <c r="B187" s="197" t="str">
        <f>IF(A187&lt;&gt;"",VLOOKUP(Beds!A187,'Validation Page'!$G$7:$I$97,2,FALSE),"")</f>
        <v/>
      </c>
      <c r="C187" s="197" t="str">
        <f>IF(A187&lt;&gt;"",VLOOKUP(Beds!A187,'Validation Page'!$G$7:$I$97,3,FALSE),"")</f>
        <v/>
      </c>
      <c r="D187" s="186"/>
      <c r="E187" s="187" t="str">
        <f>IF(D187&lt;&gt;"",VLOOKUP(Beds!D187,'Validation Page'!$J$7:$L$275,2,FALSE),"")</f>
        <v/>
      </c>
      <c r="F187" s="196" t="str">
        <f>IF(D187&lt;&gt;"",VLOOKUP(Beds!D187,'Validation Page'!$J$7:$L$275,3,FALSE),"")</f>
        <v/>
      </c>
      <c r="G187" s="186"/>
      <c r="H187" s="198"/>
      <c r="I187" s="194"/>
      <c r="J187" s="186"/>
      <c r="K187" s="186"/>
      <c r="L187" s="227" t="str">
        <f>IF(K187&lt;&gt;"",VLOOKUP(Beds!K187,'Validation Page'!$N$7:$O$31,2,FALSE),"")</f>
        <v/>
      </c>
      <c r="M187" s="186"/>
      <c r="N187" s="190" t="str">
        <f>IF(AND(K187&lt;&gt; "",M187&lt;&gt;""),VLOOKUP(L187&amp;M187,'Validation Page'!$R$7:$W$157,2,FALSE),"")</f>
        <v/>
      </c>
      <c r="O187" s="187" t="str">
        <f>IF(AND(K187&lt;&gt; "",M187&lt;&gt;""),VLOOKUP(L187&amp;M187,'Validation Page'!$R$7:$W$157,4,FALSE),"")</f>
        <v/>
      </c>
      <c r="P187" s="187" t="str">
        <f>IF(AND(K187&lt;&gt; "",M187&lt;&gt;""),VLOOKUP(L187&amp;M187,'Validation Page'!$R$7:$W$157,5,FALSE),"")</f>
        <v/>
      </c>
      <c r="Q187" s="187" t="str">
        <f>IF(AND(K187&lt;&gt; "",M187&lt;&gt;""),VLOOKUP(L187&amp;M187,'Validation Page'!$R$7:$W$157,6,FALSE),"")</f>
        <v/>
      </c>
      <c r="R187" s="204"/>
      <c r="S187" s="199"/>
    </row>
    <row r="188" spans="1:19" s="58" customFormat="1" ht="15.75" customHeight="1" x14ac:dyDescent="0.25">
      <c r="A188" s="184"/>
      <c r="B188" s="197" t="str">
        <f>IF(A188&lt;&gt;"",VLOOKUP(Beds!A188,'Validation Page'!$G$7:$I$97,2,FALSE),"")</f>
        <v/>
      </c>
      <c r="C188" s="197" t="str">
        <f>IF(A188&lt;&gt;"",VLOOKUP(Beds!A188,'Validation Page'!$G$7:$I$97,3,FALSE),"")</f>
        <v/>
      </c>
      <c r="D188" s="186"/>
      <c r="E188" s="187" t="str">
        <f>IF(D188&lt;&gt;"",VLOOKUP(Beds!D188,'Validation Page'!$J$7:$L$275,2,FALSE),"")</f>
        <v/>
      </c>
      <c r="F188" s="196" t="str">
        <f>IF(D188&lt;&gt;"",VLOOKUP(Beds!D188,'Validation Page'!$J$7:$L$275,3,FALSE),"")</f>
        <v/>
      </c>
      <c r="G188" s="186"/>
      <c r="H188" s="198"/>
      <c r="I188" s="194"/>
      <c r="J188" s="186"/>
      <c r="K188" s="186"/>
      <c r="L188" s="227" t="str">
        <f>IF(K188&lt;&gt;"",VLOOKUP(Beds!K188,'Validation Page'!$N$7:$O$31,2,FALSE),"")</f>
        <v/>
      </c>
      <c r="M188" s="186"/>
      <c r="N188" s="190" t="str">
        <f>IF(AND(K188&lt;&gt; "",M188&lt;&gt;""),VLOOKUP(L188&amp;M188,'Validation Page'!$R$7:$W$157,2,FALSE),"")</f>
        <v/>
      </c>
      <c r="O188" s="187" t="str">
        <f>IF(AND(K188&lt;&gt; "",M188&lt;&gt;""),VLOOKUP(L188&amp;M188,'Validation Page'!$R$7:$W$157,4,FALSE),"")</f>
        <v/>
      </c>
      <c r="P188" s="187" t="str">
        <f>IF(AND(K188&lt;&gt; "",M188&lt;&gt;""),VLOOKUP(L188&amp;M188,'Validation Page'!$R$7:$W$157,5,FALSE),"")</f>
        <v/>
      </c>
      <c r="Q188" s="187" t="str">
        <f>IF(AND(K188&lt;&gt; "",M188&lt;&gt;""),VLOOKUP(L188&amp;M188,'Validation Page'!$R$7:$W$157,6,FALSE),"")</f>
        <v/>
      </c>
      <c r="R188" s="204"/>
      <c r="S188" s="199"/>
    </row>
    <row r="189" spans="1:19" s="58" customFormat="1" ht="15.75" customHeight="1" x14ac:dyDescent="0.25">
      <c r="A189" s="184"/>
      <c r="B189" s="197" t="str">
        <f>IF(A189&lt;&gt;"",VLOOKUP(Beds!A189,'Validation Page'!$G$7:$I$97,2,FALSE),"")</f>
        <v/>
      </c>
      <c r="C189" s="197" t="str">
        <f>IF(A189&lt;&gt;"",VLOOKUP(Beds!A189,'Validation Page'!$G$7:$I$97,3,FALSE),"")</f>
        <v/>
      </c>
      <c r="D189" s="186"/>
      <c r="E189" s="187" t="str">
        <f>IF(D189&lt;&gt;"",VLOOKUP(Beds!D189,'Validation Page'!$J$7:$L$275,2,FALSE),"")</f>
        <v/>
      </c>
      <c r="F189" s="196" t="str">
        <f>IF(D189&lt;&gt;"",VLOOKUP(Beds!D189,'Validation Page'!$J$7:$L$275,3,FALSE),"")</f>
        <v/>
      </c>
      <c r="G189" s="186"/>
      <c r="H189" s="198"/>
      <c r="I189" s="194"/>
      <c r="J189" s="186"/>
      <c r="K189" s="186"/>
      <c r="L189" s="227" t="str">
        <f>IF(K189&lt;&gt;"",VLOOKUP(Beds!K189,'Validation Page'!$N$7:$O$31,2,FALSE),"")</f>
        <v/>
      </c>
      <c r="M189" s="186"/>
      <c r="N189" s="190" t="str">
        <f>IF(AND(K189&lt;&gt; "",M189&lt;&gt;""),VLOOKUP(L189&amp;M189,'Validation Page'!$R$7:$W$157,2,FALSE),"")</f>
        <v/>
      </c>
      <c r="O189" s="187" t="str">
        <f>IF(AND(K189&lt;&gt; "",M189&lt;&gt;""),VLOOKUP(L189&amp;M189,'Validation Page'!$R$7:$W$157,4,FALSE),"")</f>
        <v/>
      </c>
      <c r="P189" s="187" t="str">
        <f>IF(AND(K189&lt;&gt; "",M189&lt;&gt;""),VLOOKUP(L189&amp;M189,'Validation Page'!$R$7:$W$157,5,FALSE),"")</f>
        <v/>
      </c>
      <c r="Q189" s="187" t="str">
        <f>IF(AND(K189&lt;&gt; "",M189&lt;&gt;""),VLOOKUP(L189&amp;M189,'Validation Page'!$R$7:$W$157,6,FALSE),"")</f>
        <v/>
      </c>
      <c r="R189" s="204"/>
      <c r="S189" s="199"/>
    </row>
    <row r="190" spans="1:19" s="58" customFormat="1" ht="15.75" customHeight="1" x14ac:dyDescent="0.25">
      <c r="A190" s="184"/>
      <c r="B190" s="197" t="str">
        <f>IF(A190&lt;&gt;"",VLOOKUP(Beds!A190,'Validation Page'!$G$7:$I$97,2,FALSE),"")</f>
        <v/>
      </c>
      <c r="C190" s="197" t="str">
        <f>IF(A190&lt;&gt;"",VLOOKUP(Beds!A190,'Validation Page'!$G$7:$I$97,3,FALSE),"")</f>
        <v/>
      </c>
      <c r="D190" s="186"/>
      <c r="E190" s="187" t="str">
        <f>IF(D190&lt;&gt;"",VLOOKUP(Beds!D190,'Validation Page'!$J$7:$L$275,2,FALSE),"")</f>
        <v/>
      </c>
      <c r="F190" s="196" t="str">
        <f>IF(D190&lt;&gt;"",VLOOKUP(Beds!D190,'Validation Page'!$J$7:$L$275,3,FALSE),"")</f>
        <v/>
      </c>
      <c r="G190" s="186"/>
      <c r="H190" s="198"/>
      <c r="I190" s="194"/>
      <c r="J190" s="186"/>
      <c r="K190" s="186"/>
      <c r="L190" s="227" t="str">
        <f>IF(K190&lt;&gt;"",VLOOKUP(Beds!K190,'Validation Page'!$N$7:$O$31,2,FALSE),"")</f>
        <v/>
      </c>
      <c r="M190" s="186"/>
      <c r="N190" s="190" t="str">
        <f>IF(AND(K190&lt;&gt; "",M190&lt;&gt;""),VLOOKUP(L190&amp;M190,'Validation Page'!$R$7:$W$157,2,FALSE),"")</f>
        <v/>
      </c>
      <c r="O190" s="187" t="str">
        <f>IF(AND(K190&lt;&gt; "",M190&lt;&gt;""),VLOOKUP(L190&amp;M190,'Validation Page'!$R$7:$W$157,4,FALSE),"")</f>
        <v/>
      </c>
      <c r="P190" s="187" t="str">
        <f>IF(AND(K190&lt;&gt; "",M190&lt;&gt;""),VLOOKUP(L190&amp;M190,'Validation Page'!$R$7:$W$157,5,FALSE),"")</f>
        <v/>
      </c>
      <c r="Q190" s="187" t="str">
        <f>IF(AND(K190&lt;&gt; "",M190&lt;&gt;""),VLOOKUP(L190&amp;M190,'Validation Page'!$R$7:$W$157,6,FALSE),"")</f>
        <v/>
      </c>
      <c r="R190" s="204"/>
      <c r="S190" s="199"/>
    </row>
    <row r="191" spans="1:19" s="58" customFormat="1" ht="15.75" customHeight="1" x14ac:dyDescent="0.25">
      <c r="A191" s="184"/>
      <c r="B191" s="197" t="str">
        <f>IF(A191&lt;&gt;"",VLOOKUP(Beds!A191,'Validation Page'!$G$7:$I$97,2,FALSE),"")</f>
        <v/>
      </c>
      <c r="C191" s="197" t="str">
        <f>IF(A191&lt;&gt;"",VLOOKUP(Beds!A191,'Validation Page'!$G$7:$I$97,3,FALSE),"")</f>
        <v/>
      </c>
      <c r="D191" s="186"/>
      <c r="E191" s="187" t="str">
        <f>IF(D191&lt;&gt;"",VLOOKUP(Beds!D191,'Validation Page'!$J$7:$L$275,2,FALSE),"")</f>
        <v/>
      </c>
      <c r="F191" s="196" t="str">
        <f>IF(D191&lt;&gt;"",VLOOKUP(Beds!D191,'Validation Page'!$J$7:$L$275,3,FALSE),"")</f>
        <v/>
      </c>
      <c r="G191" s="186"/>
      <c r="H191" s="198"/>
      <c r="I191" s="194"/>
      <c r="J191" s="186"/>
      <c r="K191" s="186"/>
      <c r="L191" s="227" t="str">
        <f>IF(K191&lt;&gt;"",VLOOKUP(Beds!K191,'Validation Page'!$N$7:$O$31,2,FALSE),"")</f>
        <v/>
      </c>
      <c r="M191" s="186"/>
      <c r="N191" s="190" t="str">
        <f>IF(AND(K191&lt;&gt; "",M191&lt;&gt;""),VLOOKUP(L191&amp;M191,'Validation Page'!$R$7:$W$157,2,FALSE),"")</f>
        <v/>
      </c>
      <c r="O191" s="187" t="str">
        <f>IF(AND(K191&lt;&gt; "",M191&lt;&gt;""),VLOOKUP(L191&amp;M191,'Validation Page'!$R$7:$W$157,4,FALSE),"")</f>
        <v/>
      </c>
      <c r="P191" s="187" t="str">
        <f>IF(AND(K191&lt;&gt; "",M191&lt;&gt;""),VLOOKUP(L191&amp;M191,'Validation Page'!$R$7:$W$157,5,FALSE),"")</f>
        <v/>
      </c>
      <c r="Q191" s="187" t="str">
        <f>IF(AND(K191&lt;&gt; "",M191&lt;&gt;""),VLOOKUP(L191&amp;M191,'Validation Page'!$R$7:$W$157,6,FALSE),"")</f>
        <v/>
      </c>
      <c r="R191" s="204"/>
      <c r="S191" s="199"/>
    </row>
    <row r="192" spans="1:19" s="58" customFormat="1" ht="15.75" customHeight="1" x14ac:dyDescent="0.25">
      <c r="A192" s="184"/>
      <c r="B192" s="197" t="str">
        <f>IF(A192&lt;&gt;"",VLOOKUP(Beds!A192,'Validation Page'!$G$7:$I$97,2,FALSE),"")</f>
        <v/>
      </c>
      <c r="C192" s="197" t="str">
        <f>IF(A192&lt;&gt;"",VLOOKUP(Beds!A192,'Validation Page'!$G$7:$I$97,3,FALSE),"")</f>
        <v/>
      </c>
      <c r="D192" s="186"/>
      <c r="E192" s="187" t="str">
        <f>IF(D192&lt;&gt;"",VLOOKUP(Beds!D192,'Validation Page'!$J$7:$L$275,2,FALSE),"")</f>
        <v/>
      </c>
      <c r="F192" s="196" t="str">
        <f>IF(D192&lt;&gt;"",VLOOKUP(Beds!D192,'Validation Page'!$J$7:$L$275,3,FALSE),"")</f>
        <v/>
      </c>
      <c r="G192" s="186"/>
      <c r="H192" s="198"/>
      <c r="I192" s="194"/>
      <c r="J192" s="186"/>
      <c r="K192" s="186"/>
      <c r="L192" s="227" t="str">
        <f>IF(K192&lt;&gt;"",VLOOKUP(Beds!K192,'Validation Page'!$N$7:$O$31,2,FALSE),"")</f>
        <v/>
      </c>
      <c r="M192" s="186"/>
      <c r="N192" s="190" t="str">
        <f>IF(AND(K192&lt;&gt; "",M192&lt;&gt;""),VLOOKUP(L192&amp;M192,'Validation Page'!$R$7:$W$157,2,FALSE),"")</f>
        <v/>
      </c>
      <c r="O192" s="187" t="str">
        <f>IF(AND(K192&lt;&gt; "",M192&lt;&gt;""),VLOOKUP(L192&amp;M192,'Validation Page'!$R$7:$W$157,4,FALSE),"")</f>
        <v/>
      </c>
      <c r="P192" s="187" t="str">
        <f>IF(AND(K192&lt;&gt; "",M192&lt;&gt;""),VLOOKUP(L192&amp;M192,'Validation Page'!$R$7:$W$157,5,FALSE),"")</f>
        <v/>
      </c>
      <c r="Q192" s="187" t="str">
        <f>IF(AND(K192&lt;&gt; "",M192&lt;&gt;""),VLOOKUP(L192&amp;M192,'Validation Page'!$R$7:$W$157,6,FALSE),"")</f>
        <v/>
      </c>
      <c r="R192" s="204"/>
      <c r="S192" s="199"/>
    </row>
    <row r="193" spans="1:19" s="58" customFormat="1" ht="15.75" customHeight="1" x14ac:dyDescent="0.25">
      <c r="A193" s="184"/>
      <c r="B193" s="197" t="str">
        <f>IF(A193&lt;&gt;"",VLOOKUP(Beds!A193,'Validation Page'!$G$7:$I$97,2,FALSE),"")</f>
        <v/>
      </c>
      <c r="C193" s="197" t="str">
        <f>IF(A193&lt;&gt;"",VLOOKUP(Beds!A193,'Validation Page'!$G$7:$I$97,3,FALSE),"")</f>
        <v/>
      </c>
      <c r="D193" s="186"/>
      <c r="E193" s="187" t="str">
        <f>IF(D193&lt;&gt;"",VLOOKUP(Beds!D193,'Validation Page'!$J$7:$L$275,2,FALSE),"")</f>
        <v/>
      </c>
      <c r="F193" s="196" t="str">
        <f>IF(D193&lt;&gt;"",VLOOKUP(Beds!D193,'Validation Page'!$J$7:$L$275,3,FALSE),"")</f>
        <v/>
      </c>
      <c r="G193" s="186"/>
      <c r="H193" s="198"/>
      <c r="I193" s="194"/>
      <c r="J193" s="186"/>
      <c r="K193" s="186"/>
      <c r="L193" s="227" t="str">
        <f>IF(K193&lt;&gt;"",VLOOKUP(Beds!K193,'Validation Page'!$N$7:$O$31,2,FALSE),"")</f>
        <v/>
      </c>
      <c r="M193" s="186"/>
      <c r="N193" s="190" t="str">
        <f>IF(AND(K193&lt;&gt; "",M193&lt;&gt;""),VLOOKUP(L193&amp;M193,'Validation Page'!$R$7:$W$157,2,FALSE),"")</f>
        <v/>
      </c>
      <c r="O193" s="187" t="str">
        <f>IF(AND(K193&lt;&gt; "",M193&lt;&gt;""),VLOOKUP(L193&amp;M193,'Validation Page'!$R$7:$W$157,4,FALSE),"")</f>
        <v/>
      </c>
      <c r="P193" s="187" t="str">
        <f>IF(AND(K193&lt;&gt; "",M193&lt;&gt;""),VLOOKUP(L193&amp;M193,'Validation Page'!$R$7:$W$157,5,FALSE),"")</f>
        <v/>
      </c>
      <c r="Q193" s="187" t="str">
        <f>IF(AND(K193&lt;&gt; "",M193&lt;&gt;""),VLOOKUP(L193&amp;M193,'Validation Page'!$R$7:$W$157,6,FALSE),"")</f>
        <v/>
      </c>
      <c r="R193" s="204"/>
      <c r="S193" s="199"/>
    </row>
    <row r="194" spans="1:19" s="58" customFormat="1" ht="15.75" customHeight="1" x14ac:dyDescent="0.25">
      <c r="A194" s="184"/>
      <c r="B194" s="197" t="str">
        <f>IF(A194&lt;&gt;"",VLOOKUP(Beds!A194,'Validation Page'!$G$7:$I$97,2,FALSE),"")</f>
        <v/>
      </c>
      <c r="C194" s="197" t="str">
        <f>IF(A194&lt;&gt;"",VLOOKUP(Beds!A194,'Validation Page'!$G$7:$I$97,3,FALSE),"")</f>
        <v/>
      </c>
      <c r="D194" s="186"/>
      <c r="E194" s="187" t="str">
        <f>IF(D194&lt;&gt;"",VLOOKUP(Beds!D194,'Validation Page'!$J$7:$L$275,2,FALSE),"")</f>
        <v/>
      </c>
      <c r="F194" s="196" t="str">
        <f>IF(D194&lt;&gt;"",VLOOKUP(Beds!D194,'Validation Page'!$J$7:$L$275,3,FALSE),"")</f>
        <v/>
      </c>
      <c r="G194" s="186"/>
      <c r="H194" s="198"/>
      <c r="I194" s="194"/>
      <c r="J194" s="186"/>
      <c r="K194" s="186"/>
      <c r="L194" s="227" t="str">
        <f>IF(K194&lt;&gt;"",VLOOKUP(Beds!K194,'Validation Page'!$N$7:$O$31,2,FALSE),"")</f>
        <v/>
      </c>
      <c r="M194" s="186"/>
      <c r="N194" s="190" t="str">
        <f>IF(AND(K194&lt;&gt; "",M194&lt;&gt;""),VLOOKUP(L194&amp;M194,'Validation Page'!$R$7:$W$157,2,FALSE),"")</f>
        <v/>
      </c>
      <c r="O194" s="187" t="str">
        <f>IF(AND(K194&lt;&gt; "",M194&lt;&gt;""),VLOOKUP(L194&amp;M194,'Validation Page'!$R$7:$W$157,4,FALSE),"")</f>
        <v/>
      </c>
      <c r="P194" s="187" t="str">
        <f>IF(AND(K194&lt;&gt; "",M194&lt;&gt;""),VLOOKUP(L194&amp;M194,'Validation Page'!$R$7:$W$157,5,FALSE),"")</f>
        <v/>
      </c>
      <c r="Q194" s="187" t="str">
        <f>IF(AND(K194&lt;&gt; "",M194&lt;&gt;""),VLOOKUP(L194&amp;M194,'Validation Page'!$R$7:$W$157,6,FALSE),"")</f>
        <v/>
      </c>
      <c r="R194" s="204"/>
      <c r="S194" s="199"/>
    </row>
    <row r="195" spans="1:19" s="58" customFormat="1" ht="15.75" customHeight="1" x14ac:dyDescent="0.25">
      <c r="A195" s="184"/>
      <c r="B195" s="197" t="str">
        <f>IF(A195&lt;&gt;"",VLOOKUP(Beds!A195,'Validation Page'!$G$7:$I$97,2,FALSE),"")</f>
        <v/>
      </c>
      <c r="C195" s="197" t="str">
        <f>IF(A195&lt;&gt;"",VLOOKUP(Beds!A195,'Validation Page'!$G$7:$I$97,3,FALSE),"")</f>
        <v/>
      </c>
      <c r="D195" s="186"/>
      <c r="E195" s="187" t="str">
        <f>IF(D195&lt;&gt;"",VLOOKUP(Beds!D195,'Validation Page'!$J$7:$L$275,2,FALSE),"")</f>
        <v/>
      </c>
      <c r="F195" s="196" t="str">
        <f>IF(D195&lt;&gt;"",VLOOKUP(Beds!D195,'Validation Page'!$J$7:$L$275,3,FALSE),"")</f>
        <v/>
      </c>
      <c r="G195" s="186"/>
      <c r="H195" s="198"/>
      <c r="I195" s="194"/>
      <c r="J195" s="186"/>
      <c r="K195" s="186"/>
      <c r="L195" s="227" t="str">
        <f>IF(K195&lt;&gt;"",VLOOKUP(Beds!K195,'Validation Page'!$N$7:$O$31,2,FALSE),"")</f>
        <v/>
      </c>
      <c r="M195" s="186"/>
      <c r="N195" s="190" t="str">
        <f>IF(AND(K195&lt;&gt; "",M195&lt;&gt;""),VLOOKUP(L195&amp;M195,'Validation Page'!$R$7:$W$157,2,FALSE),"")</f>
        <v/>
      </c>
      <c r="O195" s="187" t="str">
        <f>IF(AND(K195&lt;&gt; "",M195&lt;&gt;""),VLOOKUP(L195&amp;M195,'Validation Page'!$R$7:$W$157,4,FALSE),"")</f>
        <v/>
      </c>
      <c r="P195" s="187" t="str">
        <f>IF(AND(K195&lt;&gt; "",M195&lt;&gt;""),VLOOKUP(L195&amp;M195,'Validation Page'!$R$7:$W$157,5,FALSE),"")</f>
        <v/>
      </c>
      <c r="Q195" s="187" t="str">
        <f>IF(AND(K195&lt;&gt; "",M195&lt;&gt;""),VLOOKUP(L195&amp;M195,'Validation Page'!$R$7:$W$157,6,FALSE),"")</f>
        <v/>
      </c>
      <c r="R195" s="204"/>
      <c r="S195" s="199"/>
    </row>
    <row r="196" spans="1:19" s="58" customFormat="1" ht="15.75" customHeight="1" x14ac:dyDescent="0.25">
      <c r="A196" s="184"/>
      <c r="B196" s="197" t="str">
        <f>IF(A196&lt;&gt;"",VLOOKUP(Beds!A196,'Validation Page'!$G$7:$I$97,2,FALSE),"")</f>
        <v/>
      </c>
      <c r="C196" s="197" t="str">
        <f>IF(A196&lt;&gt;"",VLOOKUP(Beds!A196,'Validation Page'!$G$7:$I$97,3,FALSE),"")</f>
        <v/>
      </c>
      <c r="D196" s="186"/>
      <c r="E196" s="187" t="str">
        <f>IF(D196&lt;&gt;"",VLOOKUP(Beds!D196,'Validation Page'!$J$7:$L$275,2,FALSE),"")</f>
        <v/>
      </c>
      <c r="F196" s="196" t="str">
        <f>IF(D196&lt;&gt;"",VLOOKUP(Beds!D196,'Validation Page'!$J$7:$L$275,3,FALSE),"")</f>
        <v/>
      </c>
      <c r="G196" s="186"/>
      <c r="H196" s="198"/>
      <c r="I196" s="194"/>
      <c r="J196" s="186"/>
      <c r="K196" s="186"/>
      <c r="L196" s="227" t="str">
        <f>IF(K196&lt;&gt;"",VLOOKUP(Beds!K196,'Validation Page'!$N$7:$O$31,2,FALSE),"")</f>
        <v/>
      </c>
      <c r="M196" s="186"/>
      <c r="N196" s="190" t="str">
        <f>IF(AND(K196&lt;&gt; "",M196&lt;&gt;""),VLOOKUP(L196&amp;M196,'Validation Page'!$R$7:$W$157,2,FALSE),"")</f>
        <v/>
      </c>
      <c r="O196" s="187" t="str">
        <f>IF(AND(K196&lt;&gt; "",M196&lt;&gt;""),VLOOKUP(L196&amp;M196,'Validation Page'!$R$7:$W$157,4,FALSE),"")</f>
        <v/>
      </c>
      <c r="P196" s="187" t="str">
        <f>IF(AND(K196&lt;&gt; "",M196&lt;&gt;""),VLOOKUP(L196&amp;M196,'Validation Page'!$R$7:$W$157,5,FALSE),"")</f>
        <v/>
      </c>
      <c r="Q196" s="187" t="str">
        <f>IF(AND(K196&lt;&gt; "",M196&lt;&gt;""),VLOOKUP(L196&amp;M196,'Validation Page'!$R$7:$W$157,6,FALSE),"")</f>
        <v/>
      </c>
      <c r="R196" s="204"/>
      <c r="S196" s="199"/>
    </row>
    <row r="197" spans="1:19" s="58" customFormat="1" ht="15.75" customHeight="1" x14ac:dyDescent="0.25">
      <c r="A197" s="184"/>
      <c r="B197" s="197" t="str">
        <f>IF(A197&lt;&gt;"",VLOOKUP(Beds!A197,'Validation Page'!$G$7:$I$97,2,FALSE),"")</f>
        <v/>
      </c>
      <c r="C197" s="197" t="str">
        <f>IF(A197&lt;&gt;"",VLOOKUP(Beds!A197,'Validation Page'!$G$7:$I$97,3,FALSE),"")</f>
        <v/>
      </c>
      <c r="D197" s="186"/>
      <c r="E197" s="187" t="str">
        <f>IF(D197&lt;&gt;"",VLOOKUP(Beds!D197,'Validation Page'!$J$7:$L$275,2,FALSE),"")</f>
        <v/>
      </c>
      <c r="F197" s="196" t="str">
        <f>IF(D197&lt;&gt;"",VLOOKUP(Beds!D197,'Validation Page'!$J$7:$L$275,3,FALSE),"")</f>
        <v/>
      </c>
      <c r="G197" s="186"/>
      <c r="H197" s="198"/>
      <c r="I197" s="194"/>
      <c r="J197" s="186"/>
      <c r="K197" s="186"/>
      <c r="L197" s="227" t="str">
        <f>IF(K197&lt;&gt;"",VLOOKUP(Beds!K197,'Validation Page'!$N$7:$O$31,2,FALSE),"")</f>
        <v/>
      </c>
      <c r="M197" s="186"/>
      <c r="N197" s="190" t="str">
        <f>IF(AND(K197&lt;&gt; "",M197&lt;&gt;""),VLOOKUP(L197&amp;M197,'Validation Page'!$R$7:$W$157,2,FALSE),"")</f>
        <v/>
      </c>
      <c r="O197" s="187" t="str">
        <f>IF(AND(K197&lt;&gt; "",M197&lt;&gt;""),VLOOKUP(L197&amp;M197,'Validation Page'!$R$7:$W$157,4,FALSE),"")</f>
        <v/>
      </c>
      <c r="P197" s="187" t="str">
        <f>IF(AND(K197&lt;&gt; "",M197&lt;&gt;""),VLOOKUP(L197&amp;M197,'Validation Page'!$R$7:$W$157,5,FALSE),"")</f>
        <v/>
      </c>
      <c r="Q197" s="187" t="str">
        <f>IF(AND(K197&lt;&gt; "",M197&lt;&gt;""),VLOOKUP(L197&amp;M197,'Validation Page'!$R$7:$W$157,6,FALSE),"")</f>
        <v/>
      </c>
      <c r="R197" s="204"/>
      <c r="S197" s="199"/>
    </row>
    <row r="198" spans="1:19" s="58" customFormat="1" ht="15.75" customHeight="1" x14ac:dyDescent="0.25">
      <c r="A198" s="184"/>
      <c r="B198" s="197" t="str">
        <f>IF(A198&lt;&gt;"",VLOOKUP(Beds!A198,'Validation Page'!$G$7:$I$97,2,FALSE),"")</f>
        <v/>
      </c>
      <c r="C198" s="197" t="str">
        <f>IF(A198&lt;&gt;"",VLOOKUP(Beds!A198,'Validation Page'!$G$7:$I$97,3,FALSE),"")</f>
        <v/>
      </c>
      <c r="D198" s="186"/>
      <c r="E198" s="187" t="str">
        <f>IF(D198&lt;&gt;"",VLOOKUP(Beds!D198,'Validation Page'!$J$7:$L$275,2,FALSE),"")</f>
        <v/>
      </c>
      <c r="F198" s="196" t="str">
        <f>IF(D198&lt;&gt;"",VLOOKUP(Beds!D198,'Validation Page'!$J$7:$L$275,3,FALSE),"")</f>
        <v/>
      </c>
      <c r="G198" s="186"/>
      <c r="H198" s="198"/>
      <c r="I198" s="194"/>
      <c r="J198" s="186"/>
      <c r="K198" s="186"/>
      <c r="L198" s="227" t="str">
        <f>IF(K198&lt;&gt;"",VLOOKUP(Beds!K198,'Validation Page'!$N$7:$O$31,2,FALSE),"")</f>
        <v/>
      </c>
      <c r="M198" s="186"/>
      <c r="N198" s="190" t="str">
        <f>IF(AND(K198&lt;&gt; "",M198&lt;&gt;""),VLOOKUP(L198&amp;M198,'Validation Page'!$R$7:$W$157,2,FALSE),"")</f>
        <v/>
      </c>
      <c r="O198" s="187" t="str">
        <f>IF(AND(K198&lt;&gt; "",M198&lt;&gt;""),VLOOKUP(L198&amp;M198,'Validation Page'!$R$7:$W$157,4,FALSE),"")</f>
        <v/>
      </c>
      <c r="P198" s="187" t="str">
        <f>IF(AND(K198&lt;&gt; "",M198&lt;&gt;""),VLOOKUP(L198&amp;M198,'Validation Page'!$R$7:$W$157,5,FALSE),"")</f>
        <v/>
      </c>
      <c r="Q198" s="187" t="str">
        <f>IF(AND(K198&lt;&gt; "",M198&lt;&gt;""),VLOOKUP(L198&amp;M198,'Validation Page'!$R$7:$W$157,6,FALSE),"")</f>
        <v/>
      </c>
      <c r="R198" s="204"/>
      <c r="S198" s="199"/>
    </row>
    <row r="199" spans="1:19" s="58" customFormat="1" ht="15.75" customHeight="1" x14ac:dyDescent="0.25">
      <c r="A199" s="184"/>
      <c r="B199" s="197" t="str">
        <f>IF(A199&lt;&gt;"",VLOOKUP(Beds!A199,'Validation Page'!$G$7:$I$97,2,FALSE),"")</f>
        <v/>
      </c>
      <c r="C199" s="197" t="str">
        <f>IF(A199&lt;&gt;"",VLOOKUP(Beds!A199,'Validation Page'!$G$7:$I$97,3,FALSE),"")</f>
        <v/>
      </c>
      <c r="D199" s="186"/>
      <c r="E199" s="187" t="str">
        <f>IF(D199&lt;&gt;"",VLOOKUP(Beds!D199,'Validation Page'!$J$7:$L$275,2,FALSE),"")</f>
        <v/>
      </c>
      <c r="F199" s="196" t="str">
        <f>IF(D199&lt;&gt;"",VLOOKUP(Beds!D199,'Validation Page'!$J$7:$L$275,3,FALSE),"")</f>
        <v/>
      </c>
      <c r="G199" s="186"/>
      <c r="H199" s="198"/>
      <c r="I199" s="194"/>
      <c r="J199" s="186"/>
      <c r="K199" s="186"/>
      <c r="L199" s="227" t="str">
        <f>IF(K199&lt;&gt;"",VLOOKUP(Beds!K199,'Validation Page'!$N$7:$O$31,2,FALSE),"")</f>
        <v/>
      </c>
      <c r="M199" s="186"/>
      <c r="N199" s="190" t="str">
        <f>IF(AND(K199&lt;&gt; "",M199&lt;&gt;""),VLOOKUP(L199&amp;M199,'Validation Page'!$R$7:$W$157,2,FALSE),"")</f>
        <v/>
      </c>
      <c r="O199" s="187" t="str">
        <f>IF(AND(K199&lt;&gt; "",M199&lt;&gt;""),VLOOKUP(L199&amp;M199,'Validation Page'!$R$7:$W$157,4,FALSE),"")</f>
        <v/>
      </c>
      <c r="P199" s="187" t="str">
        <f>IF(AND(K199&lt;&gt; "",M199&lt;&gt;""),VLOOKUP(L199&amp;M199,'Validation Page'!$R$7:$W$157,5,FALSE),"")</f>
        <v/>
      </c>
      <c r="Q199" s="187" t="str">
        <f>IF(AND(K199&lt;&gt; "",M199&lt;&gt;""),VLOOKUP(L199&amp;M199,'Validation Page'!$R$7:$W$157,6,FALSE),"")</f>
        <v/>
      </c>
      <c r="R199" s="204"/>
      <c r="S199" s="199"/>
    </row>
    <row r="200" spans="1:19" s="58" customFormat="1" ht="15.75" customHeight="1" x14ac:dyDescent="0.25">
      <c r="A200" s="184"/>
      <c r="B200" s="197" t="str">
        <f>IF(A200&lt;&gt;"",VLOOKUP(Beds!A200,'Validation Page'!$G$7:$I$97,2,FALSE),"")</f>
        <v/>
      </c>
      <c r="C200" s="197" t="str">
        <f>IF(A200&lt;&gt;"",VLOOKUP(Beds!A200,'Validation Page'!$G$7:$I$97,3,FALSE),"")</f>
        <v/>
      </c>
      <c r="D200" s="186"/>
      <c r="E200" s="187" t="str">
        <f>IF(D200&lt;&gt;"",VLOOKUP(Beds!D200,'Validation Page'!$J$7:$L$275,2,FALSE),"")</f>
        <v/>
      </c>
      <c r="F200" s="196" t="str">
        <f>IF(D200&lt;&gt;"",VLOOKUP(Beds!D200,'Validation Page'!$J$7:$L$275,3,FALSE),"")</f>
        <v/>
      </c>
      <c r="G200" s="186"/>
      <c r="H200" s="198"/>
      <c r="I200" s="194"/>
      <c r="J200" s="186"/>
      <c r="K200" s="186"/>
      <c r="L200" s="227" t="str">
        <f>IF(K200&lt;&gt;"",VLOOKUP(Beds!K200,'Validation Page'!$N$7:$O$31,2,FALSE),"")</f>
        <v/>
      </c>
      <c r="M200" s="186"/>
      <c r="N200" s="190" t="str">
        <f>IF(AND(K200&lt;&gt; "",M200&lt;&gt;""),VLOOKUP(L200&amp;M200,'Validation Page'!$R$7:$W$157,2,FALSE),"")</f>
        <v/>
      </c>
      <c r="O200" s="187" t="str">
        <f>IF(AND(K200&lt;&gt; "",M200&lt;&gt;""),VLOOKUP(L200&amp;M200,'Validation Page'!$R$7:$W$157,4,FALSE),"")</f>
        <v/>
      </c>
      <c r="P200" s="187" t="str">
        <f>IF(AND(K200&lt;&gt; "",M200&lt;&gt;""),VLOOKUP(L200&amp;M200,'Validation Page'!$R$7:$W$157,5,FALSE),"")</f>
        <v/>
      </c>
      <c r="Q200" s="187" t="str">
        <f>IF(AND(K200&lt;&gt; "",M200&lt;&gt;""),VLOOKUP(L200&amp;M200,'Validation Page'!$R$7:$W$157,6,FALSE),"")</f>
        <v/>
      </c>
      <c r="R200" s="204"/>
      <c r="S200" s="199"/>
    </row>
    <row r="201" spans="1:19" ht="15.75" customHeight="1" x14ac:dyDescent="0.25">
      <c r="A201" s="184"/>
      <c r="B201" s="185" t="str">
        <f>IF(A201&lt;&gt;"",VLOOKUP(Beds!A201,'Validation Page'!$G$7:$I$97,2,FALSE),"")</f>
        <v/>
      </c>
      <c r="C201" s="185" t="str">
        <f>IF(A201&lt;&gt;"",VLOOKUP(Beds!A201,'Validation Page'!$G$7:$I$97,3,FALSE),"")</f>
        <v/>
      </c>
      <c r="D201" s="186"/>
      <c r="E201" s="187" t="str">
        <f>IF(D201&lt;&gt;"",VLOOKUP(Beds!D201,'Validation Page'!$J$7:$L$275,2,FALSE),"")</f>
        <v/>
      </c>
      <c r="F201" s="188" t="str">
        <f>IF(D201&lt;&gt;"",VLOOKUP(Beds!D201,'Validation Page'!$J$7:$L$275,3,FALSE),"")</f>
        <v/>
      </c>
      <c r="G201" s="186"/>
      <c r="H201" s="193"/>
      <c r="I201" s="200"/>
      <c r="J201" s="186"/>
      <c r="K201" s="186"/>
      <c r="L201" s="187" t="str">
        <f>IF(K201&lt;&gt;"",VLOOKUP(Beds!K201,'Validation Page'!$N$7:$O$31,2,FALSE),"")</f>
        <v/>
      </c>
      <c r="M201" s="186"/>
      <c r="N201" s="190" t="str">
        <f>IF(AND(K201&lt;&gt; "",M201&lt;&gt;""),VLOOKUP(L201&amp;M201,'Validation Page'!$R$7:$W$157,2,FALSE),"")</f>
        <v/>
      </c>
      <c r="O201" s="187" t="str">
        <f>IF(AND(K201&lt;&gt; "",M201&lt;&gt;""),VLOOKUP(L201&amp;M201,'Validation Page'!$R$7:$W$157,4,FALSE),"")</f>
        <v/>
      </c>
      <c r="P201" s="187" t="str">
        <f>IF(AND(K201&lt;&gt; "",M201&lt;&gt;""),VLOOKUP(L201&amp;M201,'Validation Page'!$R$7:$W$157,5,FALSE),"")</f>
        <v/>
      </c>
      <c r="Q201" s="187" t="str">
        <f>IF(AND(K201&lt;&gt; "",M201&lt;&gt;""),VLOOKUP(L201&amp;M201,'Validation Page'!$R$7:$W$157,6,FALSE),"")</f>
        <v/>
      </c>
      <c r="R201" s="204"/>
      <c r="S201" s="195"/>
    </row>
    <row r="202" spans="1:19" ht="15.75" customHeight="1" x14ac:dyDescent="0.25">
      <c r="A202" s="184"/>
      <c r="B202" s="185" t="str">
        <f>IF(A202&lt;&gt;"",VLOOKUP(Beds!A202,'Validation Page'!$G$7:$I$97,2,FALSE),"")</f>
        <v/>
      </c>
      <c r="C202" s="185" t="str">
        <f>IF(A202&lt;&gt;"",VLOOKUP(Beds!A202,'Validation Page'!$G$7:$I$97,3,FALSE),"")</f>
        <v/>
      </c>
      <c r="D202" s="186"/>
      <c r="E202" s="187" t="str">
        <f>IF(D202&lt;&gt;"",VLOOKUP(Beds!D202,'Validation Page'!$J$7:$L$275,2,FALSE),"")</f>
        <v/>
      </c>
      <c r="F202" s="188" t="str">
        <f>IF(D202&lt;&gt;"",VLOOKUP(Beds!D202,'Validation Page'!$J$7:$L$275,3,FALSE),"")</f>
        <v/>
      </c>
      <c r="G202" s="186"/>
      <c r="H202" s="193"/>
      <c r="I202" s="194"/>
      <c r="J202" s="186"/>
      <c r="K202" s="186"/>
      <c r="L202" s="187" t="str">
        <f>IF(K202&lt;&gt;"",VLOOKUP(Beds!K202,'Validation Page'!$N$7:$O$31,2,FALSE),"")</f>
        <v/>
      </c>
      <c r="M202" s="186"/>
      <c r="N202" s="190" t="str">
        <f>IF(AND(K202&lt;&gt; "",M202&lt;&gt;""),VLOOKUP(L202&amp;M202,'Validation Page'!$R$7:$W$157,2,FALSE),"")</f>
        <v/>
      </c>
      <c r="O202" s="187" t="str">
        <f>IF(AND(K202&lt;&gt; "",M202&lt;&gt;""),VLOOKUP(L202&amp;M202,'Validation Page'!$R$7:$W$157,4,FALSE),"")</f>
        <v/>
      </c>
      <c r="P202" s="187" t="str">
        <f>IF(AND(K202&lt;&gt; "",M202&lt;&gt;""),VLOOKUP(L202&amp;M202,'Validation Page'!$R$7:$W$157,5,FALSE),"")</f>
        <v/>
      </c>
      <c r="Q202" s="187" t="str">
        <f>IF(AND(K202&lt;&gt; "",M202&lt;&gt;""),VLOOKUP(L202&amp;M202,'Validation Page'!$R$7:$W$157,6,FALSE),"")</f>
        <v/>
      </c>
      <c r="R202" s="204"/>
      <c r="S202" s="195"/>
    </row>
    <row r="203" spans="1:19" ht="15.75" customHeight="1" x14ac:dyDescent="0.25">
      <c r="A203" s="184"/>
      <c r="B203" s="185" t="str">
        <f>IF(A203&lt;&gt;"",VLOOKUP(Beds!A203,'Validation Page'!$G$7:$I$97,2,FALSE),"")</f>
        <v/>
      </c>
      <c r="C203" s="185" t="str">
        <f>IF(A203&lt;&gt;"",VLOOKUP(Beds!A203,'Validation Page'!$G$7:$I$97,3,FALSE),"")</f>
        <v/>
      </c>
      <c r="D203" s="186"/>
      <c r="E203" s="187" t="str">
        <f>IF(D203&lt;&gt;"",VLOOKUP(Beds!D203,'Validation Page'!$J$7:$L$275,2,FALSE),"")</f>
        <v/>
      </c>
      <c r="F203" s="188" t="str">
        <f>IF(D203&lt;&gt;"",VLOOKUP(Beds!D203,'Validation Page'!$J$7:$L$275,3,FALSE),"")</f>
        <v/>
      </c>
      <c r="G203" s="186"/>
      <c r="H203" s="193"/>
      <c r="I203" s="194"/>
      <c r="J203" s="186"/>
      <c r="K203" s="186"/>
      <c r="L203" s="187" t="str">
        <f>IF(K203&lt;&gt;"",VLOOKUP(Beds!K203,'Validation Page'!$N$7:$O$31,2,FALSE),"")</f>
        <v/>
      </c>
      <c r="M203" s="186"/>
      <c r="N203" s="190" t="str">
        <f>IF(AND(K203&lt;&gt; "",M203&lt;&gt;""),VLOOKUP(L203&amp;M203,'Validation Page'!$R$7:$W$157,2,FALSE),"")</f>
        <v/>
      </c>
      <c r="O203" s="187" t="str">
        <f>IF(AND(K203&lt;&gt; "",M203&lt;&gt;""),VLOOKUP(L203&amp;M203,'Validation Page'!$R$7:$W$157,4,FALSE),"")</f>
        <v/>
      </c>
      <c r="P203" s="187" t="str">
        <f>IF(AND(K203&lt;&gt; "",M203&lt;&gt;""),VLOOKUP(L203&amp;M203,'Validation Page'!$R$7:$W$157,5,FALSE),"")</f>
        <v/>
      </c>
      <c r="Q203" s="187" t="str">
        <f>IF(AND(K203&lt;&gt; "",M203&lt;&gt;""),VLOOKUP(L203&amp;M203,'Validation Page'!$R$7:$W$157,6,FALSE),"")</f>
        <v/>
      </c>
      <c r="R203" s="204"/>
      <c r="S203" s="195"/>
    </row>
    <row r="204" spans="1:19" ht="15.75" customHeight="1" x14ac:dyDescent="0.25">
      <c r="A204" s="184"/>
      <c r="B204" s="185" t="str">
        <f>IF(A204&lt;&gt;"",VLOOKUP(Beds!A204,'Validation Page'!$G$7:$I$97,2,FALSE),"")</f>
        <v/>
      </c>
      <c r="C204" s="185" t="str">
        <f>IF(A204&lt;&gt;"",VLOOKUP(Beds!A204,'Validation Page'!$G$7:$I$97,3,FALSE),"")</f>
        <v/>
      </c>
      <c r="D204" s="186"/>
      <c r="E204" s="187" t="str">
        <f>IF(D204&lt;&gt;"",VLOOKUP(Beds!D204,'Validation Page'!$J$7:$L$275,2,FALSE),"")</f>
        <v/>
      </c>
      <c r="F204" s="188" t="str">
        <f>IF(D204&lt;&gt;"",VLOOKUP(Beds!D204,'Validation Page'!$J$7:$L$275,3,FALSE),"")</f>
        <v/>
      </c>
      <c r="G204" s="186"/>
      <c r="H204" s="193"/>
      <c r="I204" s="194"/>
      <c r="J204" s="186"/>
      <c r="K204" s="186"/>
      <c r="L204" s="187" t="str">
        <f>IF(K204&lt;&gt;"",VLOOKUP(Beds!K204,'Validation Page'!$N$7:$O$31,2,FALSE),"")</f>
        <v/>
      </c>
      <c r="M204" s="186"/>
      <c r="N204" s="190" t="str">
        <f>IF(AND(K204&lt;&gt; "",M204&lt;&gt;""),VLOOKUP(L204&amp;M204,'Validation Page'!$R$7:$W$157,2,FALSE),"")</f>
        <v/>
      </c>
      <c r="O204" s="187" t="str">
        <f>IF(AND(K204&lt;&gt; "",M204&lt;&gt;""),VLOOKUP(L204&amp;M204,'Validation Page'!$R$7:$W$157,4,FALSE),"")</f>
        <v/>
      </c>
      <c r="P204" s="187" t="str">
        <f>IF(AND(K204&lt;&gt; "",M204&lt;&gt;""),VLOOKUP(L204&amp;M204,'Validation Page'!$R$7:$W$157,5,FALSE),"")</f>
        <v/>
      </c>
      <c r="Q204" s="187" t="str">
        <f>IF(AND(K204&lt;&gt; "",M204&lt;&gt;""),VLOOKUP(L204&amp;M204,'Validation Page'!$R$7:$W$157,6,FALSE),"")</f>
        <v/>
      </c>
      <c r="R204" s="204"/>
      <c r="S204" s="195"/>
    </row>
    <row r="205" spans="1:19" ht="15.75" customHeight="1" x14ac:dyDescent="0.25">
      <c r="A205" s="184"/>
      <c r="B205" s="185" t="str">
        <f>IF(A205&lt;&gt;"",VLOOKUP(Beds!A205,'Validation Page'!$G$7:$I$97,2,FALSE),"")</f>
        <v/>
      </c>
      <c r="C205" s="185" t="str">
        <f>IF(A205&lt;&gt;"",VLOOKUP(Beds!A205,'Validation Page'!$G$7:$I$97,3,FALSE),"")</f>
        <v/>
      </c>
      <c r="D205" s="186"/>
      <c r="E205" s="187" t="str">
        <f>IF(D205&lt;&gt;"",VLOOKUP(Beds!D205,'Validation Page'!$J$7:$L$275,2,FALSE),"")</f>
        <v/>
      </c>
      <c r="F205" s="188" t="str">
        <f>IF(D205&lt;&gt;"",VLOOKUP(Beds!D205,'Validation Page'!$J$7:$L$275,3,FALSE),"")</f>
        <v/>
      </c>
      <c r="G205" s="186"/>
      <c r="H205" s="193"/>
      <c r="I205" s="194"/>
      <c r="J205" s="186"/>
      <c r="K205" s="186"/>
      <c r="L205" s="187" t="str">
        <f>IF(K205&lt;&gt;"",VLOOKUP(Beds!K205,'Validation Page'!$N$7:$O$31,2,FALSE),"")</f>
        <v/>
      </c>
      <c r="M205" s="186"/>
      <c r="N205" s="190" t="str">
        <f>IF(AND(K205&lt;&gt; "",M205&lt;&gt;""),VLOOKUP(L205&amp;M205,'Validation Page'!$R$7:$W$157,2,FALSE),"")</f>
        <v/>
      </c>
      <c r="O205" s="187" t="str">
        <f>IF(AND(K205&lt;&gt; "",M205&lt;&gt;""),VLOOKUP(L205&amp;M205,'Validation Page'!$R$7:$W$157,4,FALSE),"")</f>
        <v/>
      </c>
      <c r="P205" s="187" t="str">
        <f>IF(AND(K205&lt;&gt; "",M205&lt;&gt;""),VLOOKUP(L205&amp;M205,'Validation Page'!$R$7:$W$157,5,FALSE),"")</f>
        <v/>
      </c>
      <c r="Q205" s="187" t="str">
        <f>IF(AND(K205&lt;&gt; "",M205&lt;&gt;""),VLOOKUP(L205&amp;M205,'Validation Page'!$R$7:$W$157,6,FALSE),"")</f>
        <v/>
      </c>
      <c r="R205" s="204"/>
      <c r="S205" s="195"/>
    </row>
    <row r="206" spans="1:19" ht="15.75" customHeight="1" x14ac:dyDescent="0.25">
      <c r="A206" s="184"/>
      <c r="B206" s="185" t="str">
        <f>IF(A206&lt;&gt;"",VLOOKUP(Beds!A206,'Validation Page'!$G$7:$I$97,2,FALSE),"")</f>
        <v/>
      </c>
      <c r="C206" s="185" t="str">
        <f>IF(A206&lt;&gt;"",VLOOKUP(Beds!A206,'Validation Page'!$G$7:$I$97,3,FALSE),"")</f>
        <v/>
      </c>
      <c r="D206" s="186"/>
      <c r="E206" s="187" t="str">
        <f>IF(D206&lt;&gt;"",VLOOKUP(Beds!D206,'Validation Page'!$J$7:$L$275,2,FALSE),"")</f>
        <v/>
      </c>
      <c r="F206" s="188" t="str">
        <f>IF(D206&lt;&gt;"",VLOOKUP(Beds!D206,'Validation Page'!$J$7:$L$275,3,FALSE),"")</f>
        <v/>
      </c>
      <c r="G206" s="186"/>
      <c r="H206" s="193"/>
      <c r="I206" s="194"/>
      <c r="J206" s="186"/>
      <c r="K206" s="186"/>
      <c r="L206" s="187" t="str">
        <f>IF(K206&lt;&gt;"",VLOOKUP(Beds!K206,'Validation Page'!$N$7:$O$31,2,FALSE),"")</f>
        <v/>
      </c>
      <c r="M206" s="186"/>
      <c r="N206" s="190" t="str">
        <f>IF(AND(K206&lt;&gt; "",M206&lt;&gt;""),VLOOKUP(L206&amp;M206,'Validation Page'!$R$7:$W$157,2,FALSE),"")</f>
        <v/>
      </c>
      <c r="O206" s="187" t="str">
        <f>IF(AND(K206&lt;&gt; "",M206&lt;&gt;""),VLOOKUP(L206&amp;M206,'Validation Page'!$R$7:$W$157,4,FALSE),"")</f>
        <v/>
      </c>
      <c r="P206" s="187" t="str">
        <f>IF(AND(K206&lt;&gt; "",M206&lt;&gt;""),VLOOKUP(L206&amp;M206,'Validation Page'!$R$7:$W$157,5,FALSE),"")</f>
        <v/>
      </c>
      <c r="Q206" s="187" t="str">
        <f>IF(AND(K206&lt;&gt; "",M206&lt;&gt;""),VLOOKUP(L206&amp;M206,'Validation Page'!$R$7:$W$157,6,FALSE),"")</f>
        <v/>
      </c>
      <c r="R206" s="204"/>
      <c r="S206" s="195"/>
    </row>
    <row r="207" spans="1:19" ht="15.75" customHeight="1" x14ac:dyDescent="0.25">
      <c r="A207" s="184"/>
      <c r="B207" s="185" t="str">
        <f>IF(A207&lt;&gt;"",VLOOKUP(Beds!A207,'Validation Page'!$G$7:$I$97,2,FALSE),"")</f>
        <v/>
      </c>
      <c r="C207" s="185" t="str">
        <f>IF(A207&lt;&gt;"",VLOOKUP(Beds!A207,'Validation Page'!$G$7:$I$97,3,FALSE),"")</f>
        <v/>
      </c>
      <c r="D207" s="186"/>
      <c r="E207" s="187" t="str">
        <f>IF(D207&lt;&gt;"",VLOOKUP(Beds!D207,'Validation Page'!$J$7:$L$275,2,FALSE),"")</f>
        <v/>
      </c>
      <c r="F207" s="188" t="str">
        <f>IF(D207&lt;&gt;"",VLOOKUP(Beds!D207,'Validation Page'!$J$7:$L$275,3,FALSE),"")</f>
        <v/>
      </c>
      <c r="G207" s="186"/>
      <c r="H207" s="193"/>
      <c r="I207" s="194"/>
      <c r="J207" s="186"/>
      <c r="K207" s="186"/>
      <c r="L207" s="187" t="str">
        <f>IF(K207&lt;&gt;"",VLOOKUP(Beds!K207,'Validation Page'!$N$7:$O$31,2,FALSE),"")</f>
        <v/>
      </c>
      <c r="M207" s="186"/>
      <c r="N207" s="190" t="str">
        <f>IF(AND(K207&lt;&gt; "",M207&lt;&gt;""),VLOOKUP(L207&amp;M207,'Validation Page'!$R$7:$W$157,2,FALSE),"")</f>
        <v/>
      </c>
      <c r="O207" s="187" t="str">
        <f>IF(AND(K207&lt;&gt; "",M207&lt;&gt;""),VLOOKUP(L207&amp;M207,'Validation Page'!$R$7:$W$157,4,FALSE),"")</f>
        <v/>
      </c>
      <c r="P207" s="187" t="str">
        <f>IF(AND(K207&lt;&gt; "",M207&lt;&gt;""),VLOOKUP(L207&amp;M207,'Validation Page'!$R$7:$W$157,5,FALSE),"")</f>
        <v/>
      </c>
      <c r="Q207" s="187" t="str">
        <f>IF(AND(K207&lt;&gt; "",M207&lt;&gt;""),VLOOKUP(L207&amp;M207,'Validation Page'!$R$7:$W$157,6,FALSE),"")</f>
        <v/>
      </c>
      <c r="R207" s="204"/>
      <c r="S207" s="195"/>
    </row>
    <row r="208" spans="1:19" ht="15.75" customHeight="1" x14ac:dyDescent="0.25">
      <c r="A208" s="184"/>
      <c r="B208" s="185" t="str">
        <f>IF(A208&lt;&gt;"",VLOOKUP(Beds!A208,'Validation Page'!$G$7:$I$97,2,FALSE),"")</f>
        <v/>
      </c>
      <c r="C208" s="185" t="str">
        <f>IF(A208&lt;&gt;"",VLOOKUP(Beds!A208,'Validation Page'!$G$7:$I$97,3,FALSE),"")</f>
        <v/>
      </c>
      <c r="D208" s="186"/>
      <c r="E208" s="187" t="str">
        <f>IF(D208&lt;&gt;"",VLOOKUP(Beds!D208,'Validation Page'!$J$7:$L$275,2,FALSE),"")</f>
        <v/>
      </c>
      <c r="F208" s="188" t="str">
        <f>IF(D208&lt;&gt;"",VLOOKUP(Beds!D208,'Validation Page'!$J$7:$L$275,3,FALSE),"")</f>
        <v/>
      </c>
      <c r="G208" s="186"/>
      <c r="H208" s="193"/>
      <c r="I208" s="194"/>
      <c r="J208" s="186"/>
      <c r="K208" s="186"/>
      <c r="L208" s="187" t="str">
        <f>IF(K208&lt;&gt;"",VLOOKUP(Beds!K208,'Validation Page'!$N$7:$O$31,2,FALSE),"")</f>
        <v/>
      </c>
      <c r="M208" s="186"/>
      <c r="N208" s="190" t="str">
        <f>IF(AND(K208&lt;&gt; "",M208&lt;&gt;""),VLOOKUP(L208&amp;M208,'Validation Page'!$R$7:$W$157,2,FALSE),"")</f>
        <v/>
      </c>
      <c r="O208" s="187" t="str">
        <f>IF(AND(K208&lt;&gt; "",M208&lt;&gt;""),VLOOKUP(L208&amp;M208,'Validation Page'!$R$7:$W$157,4,FALSE),"")</f>
        <v/>
      </c>
      <c r="P208" s="187" t="str">
        <f>IF(AND(K208&lt;&gt; "",M208&lt;&gt;""),VLOOKUP(L208&amp;M208,'Validation Page'!$R$7:$W$157,5,FALSE),"")</f>
        <v/>
      </c>
      <c r="Q208" s="187" t="str">
        <f>IF(AND(K208&lt;&gt; "",M208&lt;&gt;""),VLOOKUP(L208&amp;M208,'Validation Page'!$R$7:$W$157,6,FALSE),"")</f>
        <v/>
      </c>
      <c r="R208" s="204"/>
      <c r="S208" s="195"/>
    </row>
    <row r="209" spans="1:19" ht="15.75" customHeight="1" x14ac:dyDescent="0.25">
      <c r="A209" s="184"/>
      <c r="B209" s="185" t="str">
        <f>IF(A209&lt;&gt;"",VLOOKUP(Beds!A209,'Validation Page'!$G$7:$I$97,2,FALSE),"")</f>
        <v/>
      </c>
      <c r="C209" s="185" t="str">
        <f>IF(A209&lt;&gt;"",VLOOKUP(Beds!A209,'Validation Page'!$G$7:$I$97,3,FALSE),"")</f>
        <v/>
      </c>
      <c r="D209" s="186"/>
      <c r="E209" s="187" t="str">
        <f>IF(D209&lt;&gt;"",VLOOKUP(Beds!D209,'Validation Page'!$J$7:$L$275,2,FALSE),"")</f>
        <v/>
      </c>
      <c r="F209" s="188" t="str">
        <f>IF(D209&lt;&gt;"",VLOOKUP(Beds!D209,'Validation Page'!$J$7:$L$275,3,FALSE),"")</f>
        <v/>
      </c>
      <c r="G209" s="186"/>
      <c r="H209" s="193"/>
      <c r="I209" s="194"/>
      <c r="J209" s="186"/>
      <c r="K209" s="186"/>
      <c r="L209" s="187" t="str">
        <f>IF(K209&lt;&gt;"",VLOOKUP(Beds!K209,'Validation Page'!$N$7:$O$31,2,FALSE),"")</f>
        <v/>
      </c>
      <c r="M209" s="186"/>
      <c r="N209" s="190" t="str">
        <f>IF(AND(K209&lt;&gt; "",M209&lt;&gt;""),VLOOKUP(L209&amp;M209,'Validation Page'!$R$7:$W$157,2,FALSE),"")</f>
        <v/>
      </c>
      <c r="O209" s="187" t="str">
        <f>IF(AND(K209&lt;&gt; "",M209&lt;&gt;""),VLOOKUP(L209&amp;M209,'Validation Page'!$R$7:$W$157,4,FALSE),"")</f>
        <v/>
      </c>
      <c r="P209" s="187" t="str">
        <f>IF(AND(K209&lt;&gt; "",M209&lt;&gt;""),VLOOKUP(L209&amp;M209,'Validation Page'!$R$7:$W$157,5,FALSE),"")</f>
        <v/>
      </c>
      <c r="Q209" s="187" t="str">
        <f>IF(AND(K209&lt;&gt; "",M209&lt;&gt;""),VLOOKUP(L209&amp;M209,'Validation Page'!$R$7:$W$157,6,FALSE),"")</f>
        <v/>
      </c>
      <c r="R209" s="204"/>
      <c r="S209" s="195"/>
    </row>
    <row r="210" spans="1:19" ht="15.75" customHeight="1" x14ac:dyDescent="0.25">
      <c r="A210" s="184"/>
      <c r="B210" s="185" t="str">
        <f>IF(A210&lt;&gt;"",VLOOKUP(Beds!A210,'Validation Page'!$G$7:$I$97,2,FALSE),"")</f>
        <v/>
      </c>
      <c r="C210" s="185" t="str">
        <f>IF(A210&lt;&gt;"",VLOOKUP(Beds!A210,'Validation Page'!$G$7:$I$97,3,FALSE),"")</f>
        <v/>
      </c>
      <c r="D210" s="186"/>
      <c r="E210" s="187" t="str">
        <f>IF(D210&lt;&gt;"",VLOOKUP(Beds!D210,'Validation Page'!$J$7:$L$275,2,FALSE),"")</f>
        <v/>
      </c>
      <c r="F210" s="188" t="str">
        <f>IF(D210&lt;&gt;"",VLOOKUP(Beds!D210,'Validation Page'!$J$7:$L$275,3,FALSE),"")</f>
        <v/>
      </c>
      <c r="G210" s="186"/>
      <c r="H210" s="193"/>
      <c r="I210" s="194"/>
      <c r="J210" s="186"/>
      <c r="K210" s="186"/>
      <c r="L210" s="187" t="str">
        <f>IF(K210&lt;&gt;"",VLOOKUP(Beds!K210,'Validation Page'!$N$7:$O$31,2,FALSE),"")</f>
        <v/>
      </c>
      <c r="M210" s="186"/>
      <c r="N210" s="190" t="str">
        <f>IF(AND(K210&lt;&gt; "",M210&lt;&gt;""),VLOOKUP(L210&amp;M210,'Validation Page'!$R$7:$W$157,2,FALSE),"")</f>
        <v/>
      </c>
      <c r="O210" s="187" t="str">
        <f>IF(AND(K210&lt;&gt; "",M210&lt;&gt;""),VLOOKUP(L210&amp;M210,'Validation Page'!$R$7:$W$157,4,FALSE),"")</f>
        <v/>
      </c>
      <c r="P210" s="187" t="str">
        <f>IF(AND(K210&lt;&gt; "",M210&lt;&gt;""),VLOOKUP(L210&amp;M210,'Validation Page'!$R$7:$W$157,5,FALSE),"")</f>
        <v/>
      </c>
      <c r="Q210" s="187" t="str">
        <f>IF(AND(K210&lt;&gt; "",M210&lt;&gt;""),VLOOKUP(L210&amp;M210,'Validation Page'!$R$7:$W$157,6,FALSE),"")</f>
        <v/>
      </c>
      <c r="R210" s="204"/>
      <c r="S210" s="195"/>
    </row>
    <row r="211" spans="1:19" ht="15.75" customHeight="1" x14ac:dyDescent="0.25">
      <c r="A211" s="184"/>
      <c r="B211" s="185" t="str">
        <f>IF(A211&lt;&gt;"",VLOOKUP(Beds!A211,'Validation Page'!$G$7:$I$97,2,FALSE),"")</f>
        <v/>
      </c>
      <c r="C211" s="185" t="str">
        <f>IF(A211&lt;&gt;"",VLOOKUP(Beds!A211,'Validation Page'!$G$7:$I$97,3,FALSE),"")</f>
        <v/>
      </c>
      <c r="D211" s="186"/>
      <c r="E211" s="187" t="str">
        <f>IF(D211&lt;&gt;"",VLOOKUP(Beds!D211,'Validation Page'!$J$7:$L$275,2,FALSE),"")</f>
        <v/>
      </c>
      <c r="F211" s="188" t="str">
        <f>IF(D211&lt;&gt;"",VLOOKUP(Beds!D211,'Validation Page'!$J$7:$L$275,3,FALSE),"")</f>
        <v/>
      </c>
      <c r="G211" s="186"/>
      <c r="H211" s="193"/>
      <c r="I211" s="194"/>
      <c r="J211" s="186"/>
      <c r="K211" s="186"/>
      <c r="L211" s="187" t="str">
        <f>IF(K211&lt;&gt;"",VLOOKUP(Beds!K211,'Validation Page'!$N$7:$O$31,2,FALSE),"")</f>
        <v/>
      </c>
      <c r="M211" s="186"/>
      <c r="N211" s="190" t="str">
        <f>IF(AND(K211&lt;&gt; "",M211&lt;&gt;""),VLOOKUP(L211&amp;M211,'Validation Page'!$R$7:$W$157,2,FALSE),"")</f>
        <v/>
      </c>
      <c r="O211" s="187" t="str">
        <f>IF(AND(K211&lt;&gt; "",M211&lt;&gt;""),VLOOKUP(L211&amp;M211,'Validation Page'!$R$7:$W$157,4,FALSE),"")</f>
        <v/>
      </c>
      <c r="P211" s="187" t="str">
        <f>IF(AND(K211&lt;&gt; "",M211&lt;&gt;""),VLOOKUP(L211&amp;M211,'Validation Page'!$R$7:$W$157,5,FALSE),"")</f>
        <v/>
      </c>
      <c r="Q211" s="187" t="str">
        <f>IF(AND(K211&lt;&gt; "",M211&lt;&gt;""),VLOOKUP(L211&amp;M211,'Validation Page'!$R$7:$W$157,6,FALSE),"")</f>
        <v/>
      </c>
      <c r="R211" s="204"/>
      <c r="S211" s="195"/>
    </row>
    <row r="212" spans="1:19" ht="15.75" customHeight="1" x14ac:dyDescent="0.25">
      <c r="A212" s="184"/>
      <c r="B212" s="185" t="str">
        <f>IF(A212&lt;&gt;"",VLOOKUP(Beds!A212,'Validation Page'!$G$7:$I$97,2,FALSE),"")</f>
        <v/>
      </c>
      <c r="C212" s="185" t="str">
        <f>IF(A212&lt;&gt;"",VLOOKUP(Beds!A212,'Validation Page'!$G$7:$I$97,3,FALSE),"")</f>
        <v/>
      </c>
      <c r="D212" s="186"/>
      <c r="E212" s="187" t="str">
        <f>IF(D212&lt;&gt;"",VLOOKUP(Beds!D212,'Validation Page'!$J$7:$L$275,2,FALSE),"")</f>
        <v/>
      </c>
      <c r="F212" s="188" t="str">
        <f>IF(D212&lt;&gt;"",VLOOKUP(Beds!D212,'Validation Page'!$J$7:$L$275,3,FALSE),"")</f>
        <v/>
      </c>
      <c r="G212" s="186"/>
      <c r="H212" s="193"/>
      <c r="I212" s="194"/>
      <c r="J212" s="186"/>
      <c r="K212" s="186"/>
      <c r="L212" s="187" t="str">
        <f>IF(K212&lt;&gt;"",VLOOKUP(Beds!K212,'Validation Page'!$N$7:$O$31,2,FALSE),"")</f>
        <v/>
      </c>
      <c r="M212" s="186"/>
      <c r="N212" s="190" t="str">
        <f>IF(AND(K212&lt;&gt; "",M212&lt;&gt;""),VLOOKUP(L212&amp;M212,'Validation Page'!$R$7:$W$157,2,FALSE),"")</f>
        <v/>
      </c>
      <c r="O212" s="187" t="str">
        <f>IF(AND(K212&lt;&gt; "",M212&lt;&gt;""),VLOOKUP(L212&amp;M212,'Validation Page'!$R$7:$W$157,4,FALSE),"")</f>
        <v/>
      </c>
      <c r="P212" s="187" t="str">
        <f>IF(AND(K212&lt;&gt; "",M212&lt;&gt;""),VLOOKUP(L212&amp;M212,'Validation Page'!$R$7:$W$157,5,FALSE),"")</f>
        <v/>
      </c>
      <c r="Q212" s="187" t="str">
        <f>IF(AND(K212&lt;&gt; "",M212&lt;&gt;""),VLOOKUP(L212&amp;M212,'Validation Page'!$R$7:$W$157,6,FALSE),"")</f>
        <v/>
      </c>
      <c r="R212" s="204"/>
      <c r="S212" s="195"/>
    </row>
    <row r="213" spans="1:19" ht="15.75" customHeight="1" x14ac:dyDescent="0.25">
      <c r="A213" s="184"/>
      <c r="B213" s="185" t="str">
        <f>IF(A213&lt;&gt;"",VLOOKUP(Beds!A213,'Validation Page'!$G$7:$I$97,2,FALSE),"")</f>
        <v/>
      </c>
      <c r="C213" s="185" t="str">
        <f>IF(A213&lt;&gt;"",VLOOKUP(Beds!A213,'Validation Page'!$G$7:$I$97,3,FALSE),"")</f>
        <v/>
      </c>
      <c r="D213" s="186"/>
      <c r="E213" s="187" t="str">
        <f>IF(D213&lt;&gt;"",VLOOKUP(Beds!D213,'Validation Page'!$J$7:$L$275,2,FALSE),"")</f>
        <v/>
      </c>
      <c r="F213" s="188" t="str">
        <f>IF(D213&lt;&gt;"",VLOOKUP(Beds!D213,'Validation Page'!$J$7:$L$275,3,FALSE),"")</f>
        <v/>
      </c>
      <c r="G213" s="186"/>
      <c r="H213" s="193"/>
      <c r="I213" s="194"/>
      <c r="J213" s="186"/>
      <c r="K213" s="186"/>
      <c r="L213" s="187" t="str">
        <f>IF(K213&lt;&gt;"",VLOOKUP(Beds!K213,'Validation Page'!$N$7:$O$31,2,FALSE),"")</f>
        <v/>
      </c>
      <c r="M213" s="186"/>
      <c r="N213" s="190" t="str">
        <f>IF(AND(K213&lt;&gt; "",M213&lt;&gt;""),VLOOKUP(L213&amp;M213,'Validation Page'!$R$7:$W$157,2,FALSE),"")</f>
        <v/>
      </c>
      <c r="O213" s="187" t="str">
        <f>IF(AND(K213&lt;&gt; "",M213&lt;&gt;""),VLOOKUP(L213&amp;M213,'Validation Page'!$R$7:$W$157,4,FALSE),"")</f>
        <v/>
      </c>
      <c r="P213" s="187" t="str">
        <f>IF(AND(K213&lt;&gt; "",M213&lt;&gt;""),VLOOKUP(L213&amp;M213,'Validation Page'!$R$7:$W$157,5,FALSE),"")</f>
        <v/>
      </c>
      <c r="Q213" s="187" t="str">
        <f>IF(AND(K213&lt;&gt; "",M213&lt;&gt;""),VLOOKUP(L213&amp;M213,'Validation Page'!$R$7:$W$157,6,FALSE),"")</f>
        <v/>
      </c>
      <c r="R213" s="204"/>
      <c r="S213" s="195"/>
    </row>
    <row r="214" spans="1:19" ht="15.75" customHeight="1" x14ac:dyDescent="0.25">
      <c r="A214" s="184"/>
      <c r="B214" s="185" t="str">
        <f>IF(A214&lt;&gt;"",VLOOKUP(Beds!A214,'Validation Page'!$G$7:$I$97,2,FALSE),"")</f>
        <v/>
      </c>
      <c r="C214" s="185" t="str">
        <f>IF(A214&lt;&gt;"",VLOOKUP(Beds!A214,'Validation Page'!$G$7:$I$97,3,FALSE),"")</f>
        <v/>
      </c>
      <c r="D214" s="186"/>
      <c r="E214" s="187" t="str">
        <f>IF(D214&lt;&gt;"",VLOOKUP(Beds!D214,'Validation Page'!$J$7:$L$275,2,FALSE),"")</f>
        <v/>
      </c>
      <c r="F214" s="188" t="str">
        <f>IF(D214&lt;&gt;"",VLOOKUP(Beds!D214,'Validation Page'!$J$7:$L$275,3,FALSE),"")</f>
        <v/>
      </c>
      <c r="G214" s="186"/>
      <c r="H214" s="193"/>
      <c r="I214" s="194"/>
      <c r="J214" s="186"/>
      <c r="K214" s="186"/>
      <c r="L214" s="187" t="str">
        <f>IF(K214&lt;&gt;"",VLOOKUP(Beds!K214,'Validation Page'!$N$7:$O$31,2,FALSE),"")</f>
        <v/>
      </c>
      <c r="M214" s="186"/>
      <c r="N214" s="190" t="str">
        <f>IF(AND(K214&lt;&gt; "",M214&lt;&gt;""),VLOOKUP(L214&amp;M214,'Validation Page'!$R$7:$W$157,2,FALSE),"")</f>
        <v/>
      </c>
      <c r="O214" s="187" t="str">
        <f>IF(AND(K214&lt;&gt; "",M214&lt;&gt;""),VLOOKUP(L214&amp;M214,'Validation Page'!$R$7:$W$157,4,FALSE),"")</f>
        <v/>
      </c>
      <c r="P214" s="187" t="str">
        <f>IF(AND(K214&lt;&gt; "",M214&lt;&gt;""),VLOOKUP(L214&amp;M214,'Validation Page'!$R$7:$W$157,5,FALSE),"")</f>
        <v/>
      </c>
      <c r="Q214" s="187" t="str">
        <f>IF(AND(K214&lt;&gt; "",M214&lt;&gt;""),VLOOKUP(L214&amp;M214,'Validation Page'!$R$7:$W$157,6,FALSE),"")</f>
        <v/>
      </c>
      <c r="R214" s="204"/>
      <c r="S214" s="195"/>
    </row>
    <row r="215" spans="1:19" ht="15.75" customHeight="1" x14ac:dyDescent="0.25">
      <c r="A215" s="184"/>
      <c r="B215" s="185" t="str">
        <f>IF(A215&lt;&gt;"",VLOOKUP(Beds!A215,'Validation Page'!$G$7:$I$97,2,FALSE),"")</f>
        <v/>
      </c>
      <c r="C215" s="185" t="str">
        <f>IF(A215&lt;&gt;"",VLOOKUP(Beds!A215,'Validation Page'!$G$7:$I$97,3,FALSE),"")</f>
        <v/>
      </c>
      <c r="D215" s="186"/>
      <c r="E215" s="187" t="str">
        <f>IF(D215&lt;&gt;"",VLOOKUP(Beds!D215,'Validation Page'!$J$7:$L$275,2,FALSE),"")</f>
        <v/>
      </c>
      <c r="F215" s="188" t="str">
        <f>IF(D215&lt;&gt;"",VLOOKUP(Beds!D215,'Validation Page'!$J$7:$L$275,3,FALSE),"")</f>
        <v/>
      </c>
      <c r="G215" s="186"/>
      <c r="H215" s="193"/>
      <c r="I215" s="194"/>
      <c r="J215" s="186"/>
      <c r="K215" s="186"/>
      <c r="L215" s="187" t="str">
        <f>IF(K215&lt;&gt;"",VLOOKUP(Beds!K215,'Validation Page'!$N$7:$O$31,2,FALSE),"")</f>
        <v/>
      </c>
      <c r="M215" s="186"/>
      <c r="N215" s="190" t="str">
        <f>IF(AND(K215&lt;&gt; "",M215&lt;&gt;""),VLOOKUP(L215&amp;M215,'Validation Page'!$R$7:$W$157,2,FALSE),"")</f>
        <v/>
      </c>
      <c r="O215" s="187" t="str">
        <f>IF(AND(K215&lt;&gt; "",M215&lt;&gt;""),VLOOKUP(L215&amp;M215,'Validation Page'!$R$7:$W$157,4,FALSE),"")</f>
        <v/>
      </c>
      <c r="P215" s="187" t="str">
        <f>IF(AND(K215&lt;&gt; "",M215&lt;&gt;""),VLOOKUP(L215&amp;M215,'Validation Page'!$R$7:$W$157,5,FALSE),"")</f>
        <v/>
      </c>
      <c r="Q215" s="187" t="str">
        <f>IF(AND(K215&lt;&gt; "",M215&lt;&gt;""),VLOOKUP(L215&amp;M215,'Validation Page'!$R$7:$W$157,6,FALSE),"")</f>
        <v/>
      </c>
      <c r="R215" s="204"/>
      <c r="S215" s="195"/>
    </row>
    <row r="216" spans="1:19" s="23" customFormat="1" ht="15.75" customHeight="1" x14ac:dyDescent="0.25">
      <c r="A216" s="184"/>
      <c r="B216" s="197" t="str">
        <f>IF(A216&lt;&gt;"",VLOOKUP(Beds!A216,'Validation Page'!$G$7:$I$97,2,FALSE),"")</f>
        <v/>
      </c>
      <c r="C216" s="197" t="str">
        <f>IF(A216&lt;&gt;"",VLOOKUP(Beds!A216,'Validation Page'!$G$7:$I$97,3,FALSE),"")</f>
        <v/>
      </c>
      <c r="D216" s="186"/>
      <c r="E216" s="187" t="str">
        <f>IF(D216&lt;&gt;"",VLOOKUP(Beds!D216,'Validation Page'!$J$7:$L$275,2,FALSE),"")</f>
        <v/>
      </c>
      <c r="F216" s="196" t="str">
        <f>IF(D216&lt;&gt;"",VLOOKUP(Beds!D216,'Validation Page'!$J$7:$L$275,3,FALSE),"")</f>
        <v/>
      </c>
      <c r="G216" s="186"/>
      <c r="H216" s="198"/>
      <c r="I216" s="194"/>
      <c r="J216" s="186"/>
      <c r="K216" s="186"/>
      <c r="L216" s="187" t="str">
        <f>IF(K216&lt;&gt;"",VLOOKUP(Beds!K216,'Validation Page'!$N$7:$O$31,2,FALSE),"")</f>
        <v/>
      </c>
      <c r="M216" s="186"/>
      <c r="N216" s="190" t="str">
        <f>IF(AND(K216&lt;&gt; "",M216&lt;&gt;""),VLOOKUP(L216&amp;M216,'Validation Page'!$R$7:$W$157,2,FALSE),"")</f>
        <v/>
      </c>
      <c r="O216" s="187" t="str">
        <f>IF(AND(K216&lt;&gt; "",M216&lt;&gt;""),VLOOKUP(L216&amp;M216,'Validation Page'!$R$7:$W$157,4,FALSE),"")</f>
        <v/>
      </c>
      <c r="P216" s="187" t="str">
        <f>IF(AND(K216&lt;&gt; "",M216&lt;&gt;""),VLOOKUP(L216&amp;M216,'Validation Page'!$R$7:$W$157,5,FALSE),"")</f>
        <v/>
      </c>
      <c r="Q216" s="187" t="str">
        <f>IF(AND(K216&lt;&gt; "",M216&lt;&gt;""),VLOOKUP(L216&amp;M216,'Validation Page'!$R$7:$W$157,6,FALSE),"")</f>
        <v/>
      </c>
      <c r="R216" s="204"/>
      <c r="S216" s="199"/>
    </row>
    <row r="217" spans="1:19" s="23" customFormat="1" ht="15.75" customHeight="1" x14ac:dyDescent="0.25">
      <c r="A217" s="184"/>
      <c r="B217" s="197" t="str">
        <f>IF(A217&lt;&gt;"",VLOOKUP(Beds!A217,'Validation Page'!$G$7:$I$97,2,FALSE),"")</f>
        <v/>
      </c>
      <c r="C217" s="197" t="str">
        <f>IF(A217&lt;&gt;"",VLOOKUP(Beds!A217,'Validation Page'!$G$7:$I$97,3,FALSE),"")</f>
        <v/>
      </c>
      <c r="D217" s="186"/>
      <c r="E217" s="187" t="str">
        <f>IF(D217&lt;&gt;"",VLOOKUP(Beds!D217,'Validation Page'!$J$7:$L$275,2,FALSE),"")</f>
        <v/>
      </c>
      <c r="F217" s="196" t="str">
        <f>IF(D217&lt;&gt;"",VLOOKUP(Beds!D217,'Validation Page'!$J$7:$L$275,3,FALSE),"")</f>
        <v/>
      </c>
      <c r="G217" s="186"/>
      <c r="H217" s="198"/>
      <c r="I217" s="194"/>
      <c r="J217" s="186"/>
      <c r="K217" s="186"/>
      <c r="L217" s="187" t="str">
        <f>IF(K217&lt;&gt;"",VLOOKUP(Beds!K217,'Validation Page'!$N$7:$O$31,2,FALSE),"")</f>
        <v/>
      </c>
      <c r="M217" s="186"/>
      <c r="N217" s="190" t="str">
        <f>IF(AND(K217&lt;&gt; "",M217&lt;&gt;""),VLOOKUP(L217&amp;M217,'Validation Page'!$R$7:$W$157,2,FALSE),"")</f>
        <v/>
      </c>
      <c r="O217" s="187" t="str">
        <f>IF(AND(K217&lt;&gt; "",M217&lt;&gt;""),VLOOKUP(L217&amp;M217,'Validation Page'!$R$7:$W$157,4,FALSE),"")</f>
        <v/>
      </c>
      <c r="P217" s="187" t="str">
        <f>IF(AND(K217&lt;&gt; "",M217&lt;&gt;""),VLOOKUP(L217&amp;M217,'Validation Page'!$R$7:$W$157,5,FALSE),"")</f>
        <v/>
      </c>
      <c r="Q217" s="187" t="str">
        <f>IF(AND(K217&lt;&gt; "",M217&lt;&gt;""),VLOOKUP(L217&amp;M217,'Validation Page'!$R$7:$W$157,6,FALSE),"")</f>
        <v/>
      </c>
      <c r="R217" s="204"/>
      <c r="S217" s="199"/>
    </row>
    <row r="218" spans="1:19" s="23" customFormat="1" ht="15.75" customHeight="1" x14ac:dyDescent="0.25">
      <c r="A218" s="184"/>
      <c r="B218" s="197" t="str">
        <f>IF(A218&lt;&gt;"",VLOOKUP(Beds!A218,'Validation Page'!$G$7:$I$97,2,FALSE),"")</f>
        <v/>
      </c>
      <c r="C218" s="197" t="str">
        <f>IF(A218&lt;&gt;"",VLOOKUP(Beds!A218,'Validation Page'!$G$7:$I$97,3,FALSE),"")</f>
        <v/>
      </c>
      <c r="D218" s="186"/>
      <c r="E218" s="187" t="str">
        <f>IF(D218&lt;&gt;"",VLOOKUP(Beds!D218,'Validation Page'!$J$7:$L$275,2,FALSE),"")</f>
        <v/>
      </c>
      <c r="F218" s="196" t="str">
        <f>IF(D218&lt;&gt;"",VLOOKUP(Beds!D218,'Validation Page'!$J$7:$L$275,3,FALSE),"")</f>
        <v/>
      </c>
      <c r="G218" s="186"/>
      <c r="H218" s="198"/>
      <c r="I218" s="194"/>
      <c r="J218" s="186"/>
      <c r="K218" s="186"/>
      <c r="L218" s="187" t="str">
        <f>IF(K218&lt;&gt;"",VLOOKUP(Beds!K218,'Validation Page'!$N$7:$O$31,2,FALSE),"")</f>
        <v/>
      </c>
      <c r="M218" s="186"/>
      <c r="N218" s="190" t="str">
        <f>IF(AND(K218&lt;&gt; "",M218&lt;&gt;""),VLOOKUP(L218&amp;M218,'Validation Page'!$R$7:$W$157,2,FALSE),"")</f>
        <v/>
      </c>
      <c r="O218" s="187" t="str">
        <f>IF(AND(K218&lt;&gt; "",M218&lt;&gt;""),VLOOKUP(L218&amp;M218,'Validation Page'!$R$7:$W$157,4,FALSE),"")</f>
        <v/>
      </c>
      <c r="P218" s="187" t="str">
        <f>IF(AND(K218&lt;&gt; "",M218&lt;&gt;""),VLOOKUP(L218&amp;M218,'Validation Page'!$R$7:$W$157,5,FALSE),"")</f>
        <v/>
      </c>
      <c r="Q218" s="187" t="str">
        <f>IF(AND(K218&lt;&gt; "",M218&lt;&gt;""),VLOOKUP(L218&amp;M218,'Validation Page'!$R$7:$W$157,6,FALSE),"")</f>
        <v/>
      </c>
      <c r="R218" s="204"/>
      <c r="S218" s="199"/>
    </row>
    <row r="219" spans="1:19" s="23" customFormat="1" ht="15.75" customHeight="1" x14ac:dyDescent="0.25">
      <c r="A219" s="184"/>
      <c r="B219" s="197" t="str">
        <f>IF(A219&lt;&gt;"",VLOOKUP(Beds!A219,'Validation Page'!$G$7:$I$97,2,FALSE),"")</f>
        <v/>
      </c>
      <c r="C219" s="197" t="str">
        <f>IF(A219&lt;&gt;"",VLOOKUP(Beds!A219,'Validation Page'!$G$7:$I$97,3,FALSE),"")</f>
        <v/>
      </c>
      <c r="D219" s="186"/>
      <c r="E219" s="187" t="str">
        <f>IF(D219&lt;&gt;"",VLOOKUP(Beds!D219,'Validation Page'!$J$7:$L$275,2,FALSE),"")</f>
        <v/>
      </c>
      <c r="F219" s="196" t="str">
        <f>IF(D219&lt;&gt;"",VLOOKUP(Beds!D219,'Validation Page'!$J$7:$L$275,3,FALSE),"")</f>
        <v/>
      </c>
      <c r="G219" s="186"/>
      <c r="H219" s="198"/>
      <c r="I219" s="194"/>
      <c r="J219" s="186"/>
      <c r="K219" s="186"/>
      <c r="L219" s="187" t="str">
        <f>IF(K219&lt;&gt;"",VLOOKUP(Beds!K219,'Validation Page'!$N$7:$O$31,2,FALSE),"")</f>
        <v/>
      </c>
      <c r="M219" s="186"/>
      <c r="N219" s="190" t="str">
        <f>IF(AND(K219&lt;&gt; "",M219&lt;&gt;""),VLOOKUP(L219&amp;M219,'Validation Page'!$R$7:$W$157,2,FALSE),"")</f>
        <v/>
      </c>
      <c r="O219" s="187" t="str">
        <f>IF(AND(K219&lt;&gt; "",M219&lt;&gt;""),VLOOKUP(L219&amp;M219,'Validation Page'!$R$7:$W$157,4,FALSE),"")</f>
        <v/>
      </c>
      <c r="P219" s="187" t="str">
        <f>IF(AND(K219&lt;&gt; "",M219&lt;&gt;""),VLOOKUP(L219&amp;M219,'Validation Page'!$R$7:$W$157,5,FALSE),"")</f>
        <v/>
      </c>
      <c r="Q219" s="187" t="str">
        <f>IF(AND(K219&lt;&gt; "",M219&lt;&gt;""),VLOOKUP(L219&amp;M219,'Validation Page'!$R$7:$W$157,6,FALSE),"")</f>
        <v/>
      </c>
      <c r="R219" s="204"/>
      <c r="S219" s="199"/>
    </row>
    <row r="220" spans="1:19" s="23" customFormat="1" ht="15.75" customHeight="1" x14ac:dyDescent="0.25">
      <c r="A220" s="184"/>
      <c r="B220" s="197" t="str">
        <f>IF(A220&lt;&gt;"",VLOOKUP(Beds!A220,'Validation Page'!$G$7:$I$97,2,FALSE),"")</f>
        <v/>
      </c>
      <c r="C220" s="197" t="str">
        <f>IF(A220&lt;&gt;"",VLOOKUP(Beds!A220,'Validation Page'!$G$7:$I$97,3,FALSE),"")</f>
        <v/>
      </c>
      <c r="D220" s="186"/>
      <c r="E220" s="187" t="str">
        <f>IF(D220&lt;&gt;"",VLOOKUP(Beds!D220,'Validation Page'!$J$7:$L$275,2,FALSE),"")</f>
        <v/>
      </c>
      <c r="F220" s="196" t="str">
        <f>IF(D220&lt;&gt;"",VLOOKUP(Beds!D220,'Validation Page'!$J$7:$L$275,3,FALSE),"")</f>
        <v/>
      </c>
      <c r="G220" s="186"/>
      <c r="H220" s="198"/>
      <c r="I220" s="194"/>
      <c r="J220" s="186"/>
      <c r="K220" s="186"/>
      <c r="L220" s="187" t="str">
        <f>IF(K220&lt;&gt;"",VLOOKUP(Beds!K220,'Validation Page'!$N$7:$O$31,2,FALSE),"")</f>
        <v/>
      </c>
      <c r="M220" s="186"/>
      <c r="N220" s="190" t="str">
        <f>IF(AND(K220&lt;&gt; "",M220&lt;&gt;""),VLOOKUP(L220&amp;M220,'Validation Page'!$R$7:$W$157,2,FALSE),"")</f>
        <v/>
      </c>
      <c r="O220" s="187" t="str">
        <f>IF(AND(K220&lt;&gt; "",M220&lt;&gt;""),VLOOKUP(L220&amp;M220,'Validation Page'!$R$7:$W$157,4,FALSE),"")</f>
        <v/>
      </c>
      <c r="P220" s="187" t="str">
        <f>IF(AND(K220&lt;&gt; "",M220&lt;&gt;""),VLOOKUP(L220&amp;M220,'Validation Page'!$R$7:$W$157,5,FALSE),"")</f>
        <v/>
      </c>
      <c r="Q220" s="187" t="str">
        <f>IF(AND(K220&lt;&gt; "",M220&lt;&gt;""),VLOOKUP(L220&amp;M220,'Validation Page'!$R$7:$W$157,6,FALSE),"")</f>
        <v/>
      </c>
      <c r="R220" s="204"/>
      <c r="S220" s="199"/>
    </row>
    <row r="221" spans="1:19" s="23" customFormat="1" ht="15.75" customHeight="1" x14ac:dyDescent="0.25">
      <c r="A221" s="184"/>
      <c r="B221" s="197" t="str">
        <f>IF(A221&lt;&gt;"",VLOOKUP(Beds!A221,'Validation Page'!$G$7:$I$97,2,FALSE),"")</f>
        <v/>
      </c>
      <c r="C221" s="197" t="str">
        <f>IF(A221&lt;&gt;"",VLOOKUP(Beds!A221,'Validation Page'!$G$7:$I$97,3,FALSE),"")</f>
        <v/>
      </c>
      <c r="D221" s="186"/>
      <c r="E221" s="187" t="str">
        <f>IF(D221&lt;&gt;"",VLOOKUP(Beds!D221,'Validation Page'!$J$7:$L$275,2,FALSE),"")</f>
        <v/>
      </c>
      <c r="F221" s="196" t="str">
        <f>IF(D221&lt;&gt;"",VLOOKUP(Beds!D221,'Validation Page'!$J$7:$L$275,3,FALSE),"")</f>
        <v/>
      </c>
      <c r="G221" s="186"/>
      <c r="H221" s="198"/>
      <c r="I221" s="194"/>
      <c r="J221" s="186"/>
      <c r="K221" s="186"/>
      <c r="L221" s="187" t="str">
        <f>IF(K221&lt;&gt;"",VLOOKUP(Beds!K221,'Validation Page'!$N$7:$O$31,2,FALSE),"")</f>
        <v/>
      </c>
      <c r="M221" s="186"/>
      <c r="N221" s="190" t="str">
        <f>IF(AND(K221&lt;&gt; "",M221&lt;&gt;""),VLOOKUP(L221&amp;M221,'Validation Page'!$R$7:$W$157,2,FALSE),"")</f>
        <v/>
      </c>
      <c r="O221" s="187" t="str">
        <f>IF(AND(K221&lt;&gt; "",M221&lt;&gt;""),VLOOKUP(L221&amp;M221,'Validation Page'!$R$7:$W$157,4,FALSE),"")</f>
        <v/>
      </c>
      <c r="P221" s="187" t="str">
        <f>IF(AND(K221&lt;&gt; "",M221&lt;&gt;""),VLOOKUP(L221&amp;M221,'Validation Page'!$R$7:$W$157,5,FALSE),"")</f>
        <v/>
      </c>
      <c r="Q221" s="187" t="str">
        <f>IF(AND(K221&lt;&gt; "",M221&lt;&gt;""),VLOOKUP(L221&amp;M221,'Validation Page'!$R$7:$W$157,6,FALSE),"")</f>
        <v/>
      </c>
      <c r="R221" s="204"/>
      <c r="S221" s="199"/>
    </row>
    <row r="222" spans="1:19" s="23" customFormat="1" ht="15.75" customHeight="1" x14ac:dyDescent="0.25">
      <c r="A222" s="184"/>
      <c r="B222" s="197" t="str">
        <f>IF(A222&lt;&gt;"",VLOOKUP(Beds!A222,'Validation Page'!$G$7:$I$97,2,FALSE),"")</f>
        <v/>
      </c>
      <c r="C222" s="197" t="str">
        <f>IF(A222&lt;&gt;"",VLOOKUP(Beds!A222,'Validation Page'!$G$7:$I$97,3,FALSE),"")</f>
        <v/>
      </c>
      <c r="D222" s="186"/>
      <c r="E222" s="187" t="str">
        <f>IF(D222&lt;&gt;"",VLOOKUP(Beds!D222,'Validation Page'!$J$7:$L$275,2,FALSE),"")</f>
        <v/>
      </c>
      <c r="F222" s="196" t="str">
        <f>IF(D222&lt;&gt;"",VLOOKUP(Beds!D222,'Validation Page'!$J$7:$L$275,3,FALSE),"")</f>
        <v/>
      </c>
      <c r="G222" s="186"/>
      <c r="H222" s="198"/>
      <c r="I222" s="194"/>
      <c r="J222" s="186"/>
      <c r="K222" s="186"/>
      <c r="L222" s="187" t="str">
        <f>IF(K222&lt;&gt;"",VLOOKUP(Beds!K222,'Validation Page'!$N$7:$O$31,2,FALSE),"")</f>
        <v/>
      </c>
      <c r="M222" s="186"/>
      <c r="N222" s="190" t="str">
        <f>IF(AND(K222&lt;&gt; "",M222&lt;&gt;""),VLOOKUP(L222&amp;M222,'Validation Page'!$R$7:$W$157,2,FALSE),"")</f>
        <v/>
      </c>
      <c r="O222" s="187" t="str">
        <f>IF(AND(K222&lt;&gt; "",M222&lt;&gt;""),VLOOKUP(L222&amp;M222,'Validation Page'!$R$7:$W$157,4,FALSE),"")</f>
        <v/>
      </c>
      <c r="P222" s="187" t="str">
        <f>IF(AND(K222&lt;&gt; "",M222&lt;&gt;""),VLOOKUP(L222&amp;M222,'Validation Page'!$R$7:$W$157,5,FALSE),"")</f>
        <v/>
      </c>
      <c r="Q222" s="187" t="str">
        <f>IF(AND(K222&lt;&gt; "",M222&lt;&gt;""),VLOOKUP(L222&amp;M222,'Validation Page'!$R$7:$W$157,6,FALSE),"")</f>
        <v/>
      </c>
      <c r="R222" s="204"/>
      <c r="S222" s="199"/>
    </row>
    <row r="223" spans="1:19" s="58" customFormat="1" ht="15.75" customHeight="1" x14ac:dyDescent="0.25">
      <c r="A223" s="184"/>
      <c r="B223" s="197" t="str">
        <f>IF(A223&lt;&gt;"",VLOOKUP(Beds!A223,'Validation Page'!$G$7:$I$97,2,FALSE),"")</f>
        <v/>
      </c>
      <c r="C223" s="197" t="str">
        <f>IF(A223&lt;&gt;"",VLOOKUP(Beds!A223,'Validation Page'!$G$7:$I$97,3,FALSE),"")</f>
        <v/>
      </c>
      <c r="D223" s="186"/>
      <c r="E223" s="187" t="str">
        <f>IF(D223&lt;&gt;"",VLOOKUP(Beds!D223,'Validation Page'!$J$7:$L$275,2,FALSE),"")</f>
        <v/>
      </c>
      <c r="F223" s="196" t="str">
        <f>IF(D223&lt;&gt;"",VLOOKUP(Beds!D223,'Validation Page'!$J$7:$L$275,3,FALSE),"")</f>
        <v/>
      </c>
      <c r="G223" s="186"/>
      <c r="H223" s="198"/>
      <c r="I223" s="194"/>
      <c r="J223" s="186"/>
      <c r="K223" s="186"/>
      <c r="L223" s="187" t="str">
        <f>IF(K223&lt;&gt;"",VLOOKUP(Beds!K223,'Validation Page'!$N$7:$O$31,2,FALSE),"")</f>
        <v/>
      </c>
      <c r="M223" s="186"/>
      <c r="N223" s="190" t="str">
        <f>IF(AND(K223&lt;&gt; "",M223&lt;&gt;""),VLOOKUP(L223&amp;M223,'Validation Page'!$R$7:$W$157,2,FALSE),"")</f>
        <v/>
      </c>
      <c r="O223" s="187" t="str">
        <f>IF(AND(K223&lt;&gt; "",M223&lt;&gt;""),VLOOKUP(L223&amp;M223,'Validation Page'!$R$7:$W$157,4,FALSE),"")</f>
        <v/>
      </c>
      <c r="P223" s="187" t="str">
        <f>IF(AND(K223&lt;&gt; "",M223&lt;&gt;""),VLOOKUP(L223&amp;M223,'Validation Page'!$R$7:$W$157,5,FALSE),"")</f>
        <v/>
      </c>
      <c r="Q223" s="187" t="str">
        <f>IF(AND(K223&lt;&gt; "",M223&lt;&gt;""),VLOOKUP(L223&amp;M223,'Validation Page'!$R$7:$W$157,6,FALSE),"")</f>
        <v/>
      </c>
      <c r="R223" s="204"/>
      <c r="S223" s="199"/>
    </row>
    <row r="224" spans="1:19" s="58" customFormat="1" ht="15.75" customHeight="1" x14ac:dyDescent="0.25">
      <c r="A224" s="184"/>
      <c r="B224" s="197" t="str">
        <f>IF(A224&lt;&gt;"",VLOOKUP(Beds!A224,'Validation Page'!$G$7:$I$97,2,FALSE),"")</f>
        <v/>
      </c>
      <c r="C224" s="197" t="str">
        <f>IF(A224&lt;&gt;"",VLOOKUP(Beds!A224,'Validation Page'!$G$7:$I$97,3,FALSE),"")</f>
        <v/>
      </c>
      <c r="D224" s="186"/>
      <c r="E224" s="187" t="str">
        <f>IF(D224&lt;&gt;"",VLOOKUP(Beds!D224,'Validation Page'!$J$7:$L$275,2,FALSE),"")</f>
        <v/>
      </c>
      <c r="F224" s="196" t="str">
        <f>IF(D224&lt;&gt;"",VLOOKUP(Beds!D224,'Validation Page'!$J$7:$L$275,3,FALSE),"")</f>
        <v/>
      </c>
      <c r="G224" s="186"/>
      <c r="H224" s="198"/>
      <c r="I224" s="194"/>
      <c r="J224" s="186"/>
      <c r="K224" s="186"/>
      <c r="L224" s="227" t="str">
        <f>IF(K224&lt;&gt;"",VLOOKUP(Beds!K224,'Validation Page'!$N$7:$O$31,2,FALSE),"")</f>
        <v/>
      </c>
      <c r="M224" s="186"/>
      <c r="N224" s="190" t="str">
        <f>IF(AND(K224&lt;&gt; "",M224&lt;&gt;""),VLOOKUP(L224&amp;M224,'Validation Page'!$R$7:$W$157,2,FALSE),"")</f>
        <v/>
      </c>
      <c r="O224" s="187" t="str">
        <f>IF(AND(K224&lt;&gt; "",M224&lt;&gt;""),VLOOKUP(L224&amp;M224,'Validation Page'!$R$7:$W$157,4,FALSE),"")</f>
        <v/>
      </c>
      <c r="P224" s="187" t="str">
        <f>IF(AND(K224&lt;&gt; "",M224&lt;&gt;""),VLOOKUP(L224&amp;M224,'Validation Page'!$R$7:$W$157,5,FALSE),"")</f>
        <v/>
      </c>
      <c r="Q224" s="187" t="str">
        <f>IF(AND(K224&lt;&gt; "",M224&lt;&gt;""),VLOOKUP(L224&amp;M224,'Validation Page'!$R$7:$W$157,6,FALSE),"")</f>
        <v/>
      </c>
      <c r="R224" s="204"/>
      <c r="S224" s="199"/>
    </row>
    <row r="225" spans="1:19" s="58" customFormat="1" ht="15.75" customHeight="1" x14ac:dyDescent="0.25">
      <c r="A225" s="184"/>
      <c r="B225" s="197" t="str">
        <f>IF(A225&lt;&gt;"",VLOOKUP(Beds!A225,'Validation Page'!$G$7:$I$97,2,FALSE),"")</f>
        <v/>
      </c>
      <c r="C225" s="197" t="str">
        <f>IF(A225&lt;&gt;"",VLOOKUP(Beds!A225,'Validation Page'!$G$7:$I$97,3,FALSE),"")</f>
        <v/>
      </c>
      <c r="D225" s="186"/>
      <c r="E225" s="187" t="str">
        <f>IF(D225&lt;&gt;"",VLOOKUP(Beds!D225,'Validation Page'!$J$7:$L$275,2,FALSE),"")</f>
        <v/>
      </c>
      <c r="F225" s="196" t="str">
        <f>IF(D225&lt;&gt;"",VLOOKUP(Beds!D225,'Validation Page'!$J$7:$L$275,3,FALSE),"")</f>
        <v/>
      </c>
      <c r="G225" s="186"/>
      <c r="H225" s="198"/>
      <c r="I225" s="194"/>
      <c r="J225" s="186"/>
      <c r="K225" s="186"/>
      <c r="L225" s="227" t="str">
        <f>IF(K225&lt;&gt;"",VLOOKUP(Beds!K225,'Validation Page'!$N$7:$O$31,2,FALSE),"")</f>
        <v/>
      </c>
      <c r="M225" s="186"/>
      <c r="N225" s="190" t="str">
        <f>IF(AND(K225&lt;&gt; "",M225&lt;&gt;""),VLOOKUP(L225&amp;M225,'Validation Page'!$R$7:$W$157,2,FALSE),"")</f>
        <v/>
      </c>
      <c r="O225" s="187" t="str">
        <f>IF(AND(K225&lt;&gt; "",M225&lt;&gt;""),VLOOKUP(L225&amp;M225,'Validation Page'!$R$7:$W$157,4,FALSE),"")</f>
        <v/>
      </c>
      <c r="P225" s="187" t="str">
        <f>IF(AND(K225&lt;&gt; "",M225&lt;&gt;""),VLOOKUP(L225&amp;M225,'Validation Page'!$R$7:$W$157,5,FALSE),"")</f>
        <v/>
      </c>
      <c r="Q225" s="187" t="str">
        <f>IF(AND(K225&lt;&gt; "",M225&lt;&gt;""),VLOOKUP(L225&amp;M225,'Validation Page'!$R$7:$W$157,6,FALSE),"")</f>
        <v/>
      </c>
      <c r="R225" s="204"/>
      <c r="S225" s="199"/>
    </row>
    <row r="226" spans="1:19" s="58" customFormat="1" ht="15.75" customHeight="1" x14ac:dyDescent="0.25">
      <c r="A226" s="184"/>
      <c r="B226" s="197" t="str">
        <f>IF(A226&lt;&gt;"",VLOOKUP(Beds!A226,'Validation Page'!$G$7:$I$97,2,FALSE),"")</f>
        <v/>
      </c>
      <c r="C226" s="197" t="str">
        <f>IF(A226&lt;&gt;"",VLOOKUP(Beds!A226,'Validation Page'!$G$7:$I$97,3,FALSE),"")</f>
        <v/>
      </c>
      <c r="D226" s="186"/>
      <c r="E226" s="187" t="str">
        <f>IF(D226&lt;&gt;"",VLOOKUP(Beds!D226,'Validation Page'!$J$7:$L$275,2,FALSE),"")</f>
        <v/>
      </c>
      <c r="F226" s="196" t="str">
        <f>IF(D226&lt;&gt;"",VLOOKUP(Beds!D226,'Validation Page'!$J$7:$L$275,3,FALSE),"")</f>
        <v/>
      </c>
      <c r="G226" s="186"/>
      <c r="H226" s="198"/>
      <c r="I226" s="194"/>
      <c r="J226" s="186"/>
      <c r="K226" s="186"/>
      <c r="L226" s="227" t="str">
        <f>IF(K226&lt;&gt;"",VLOOKUP(Beds!K226,'Validation Page'!$N$7:$O$31,2,FALSE),"")</f>
        <v/>
      </c>
      <c r="M226" s="186"/>
      <c r="N226" s="190" t="str">
        <f>IF(AND(K226&lt;&gt; "",M226&lt;&gt;""),VLOOKUP(L226&amp;M226,'Validation Page'!$R$7:$W$157,2,FALSE),"")</f>
        <v/>
      </c>
      <c r="O226" s="187" t="str">
        <f>IF(AND(K226&lt;&gt; "",M226&lt;&gt;""),VLOOKUP(L226&amp;M226,'Validation Page'!$R$7:$W$157,4,FALSE),"")</f>
        <v/>
      </c>
      <c r="P226" s="187" t="str">
        <f>IF(AND(K226&lt;&gt; "",M226&lt;&gt;""),VLOOKUP(L226&amp;M226,'Validation Page'!$R$7:$W$157,5,FALSE),"")</f>
        <v/>
      </c>
      <c r="Q226" s="187" t="str">
        <f>IF(AND(K226&lt;&gt; "",M226&lt;&gt;""),VLOOKUP(L226&amp;M226,'Validation Page'!$R$7:$W$157,6,FALSE),"")</f>
        <v/>
      </c>
      <c r="R226" s="204"/>
      <c r="S226" s="199"/>
    </row>
    <row r="227" spans="1:19" s="58" customFormat="1" ht="15.75" customHeight="1" x14ac:dyDescent="0.25">
      <c r="A227" s="184"/>
      <c r="B227" s="197" t="str">
        <f>IF(A227&lt;&gt;"",VLOOKUP(Beds!A227,'Validation Page'!$G$7:$I$97,2,FALSE),"")</f>
        <v/>
      </c>
      <c r="C227" s="197" t="str">
        <f>IF(A227&lt;&gt;"",VLOOKUP(Beds!A227,'Validation Page'!$G$7:$I$97,3,FALSE),"")</f>
        <v/>
      </c>
      <c r="D227" s="186"/>
      <c r="E227" s="187" t="str">
        <f>IF(D227&lt;&gt;"",VLOOKUP(Beds!D227,'Validation Page'!$J$7:$L$275,2,FALSE),"")</f>
        <v/>
      </c>
      <c r="F227" s="196" t="str">
        <f>IF(D227&lt;&gt;"",VLOOKUP(Beds!D227,'Validation Page'!$J$7:$L$275,3,FALSE),"")</f>
        <v/>
      </c>
      <c r="G227" s="186"/>
      <c r="H227" s="198"/>
      <c r="I227" s="194"/>
      <c r="J227" s="186"/>
      <c r="K227" s="186"/>
      <c r="L227" s="227" t="str">
        <f>IF(K227&lt;&gt;"",VLOOKUP(Beds!K227,'Validation Page'!$N$7:$O$31,2,FALSE),"")</f>
        <v/>
      </c>
      <c r="M227" s="186"/>
      <c r="N227" s="190" t="str">
        <f>IF(AND(K227&lt;&gt; "",M227&lt;&gt;""),VLOOKUP(L227&amp;M227,'Validation Page'!$R$7:$W$157,2,FALSE),"")</f>
        <v/>
      </c>
      <c r="O227" s="187" t="str">
        <f>IF(AND(K227&lt;&gt; "",M227&lt;&gt;""),VLOOKUP(L227&amp;M227,'Validation Page'!$R$7:$W$157,4,FALSE),"")</f>
        <v/>
      </c>
      <c r="P227" s="187" t="str">
        <f>IF(AND(K227&lt;&gt; "",M227&lt;&gt;""),VLOOKUP(L227&amp;M227,'Validation Page'!$R$7:$W$157,5,FALSE),"")</f>
        <v/>
      </c>
      <c r="Q227" s="187" t="str">
        <f>IF(AND(K227&lt;&gt; "",M227&lt;&gt;""),VLOOKUP(L227&amp;M227,'Validation Page'!$R$7:$W$157,6,FALSE),"")</f>
        <v/>
      </c>
      <c r="R227" s="204"/>
      <c r="S227" s="199"/>
    </row>
    <row r="228" spans="1:19" s="58" customFormat="1" ht="15.75" customHeight="1" x14ac:dyDescent="0.25">
      <c r="A228" s="184"/>
      <c r="B228" s="197" t="str">
        <f>IF(A228&lt;&gt;"",VLOOKUP(Beds!A228,'Validation Page'!$G$7:$I$97,2,FALSE),"")</f>
        <v/>
      </c>
      <c r="C228" s="197" t="str">
        <f>IF(A228&lt;&gt;"",VLOOKUP(Beds!A228,'Validation Page'!$G$7:$I$97,3,FALSE),"")</f>
        <v/>
      </c>
      <c r="D228" s="186"/>
      <c r="E228" s="187" t="str">
        <f>IF(D228&lt;&gt;"",VLOOKUP(Beds!D228,'Validation Page'!$J$7:$L$275,2,FALSE),"")</f>
        <v/>
      </c>
      <c r="F228" s="196" t="str">
        <f>IF(D228&lt;&gt;"",VLOOKUP(Beds!D228,'Validation Page'!$J$7:$L$275,3,FALSE),"")</f>
        <v/>
      </c>
      <c r="G228" s="186"/>
      <c r="H228" s="198"/>
      <c r="I228" s="194"/>
      <c r="J228" s="186"/>
      <c r="K228" s="186"/>
      <c r="L228" s="227" t="str">
        <f>IF(K228&lt;&gt;"",VLOOKUP(Beds!K228,'Validation Page'!$N$7:$O$31,2,FALSE),"")</f>
        <v/>
      </c>
      <c r="M228" s="186"/>
      <c r="N228" s="190" t="str">
        <f>IF(AND(K228&lt;&gt; "",M228&lt;&gt;""),VLOOKUP(L228&amp;M228,'Validation Page'!$R$7:$W$157,2,FALSE),"")</f>
        <v/>
      </c>
      <c r="O228" s="187" t="str">
        <f>IF(AND(K228&lt;&gt; "",M228&lt;&gt;""),VLOOKUP(L228&amp;M228,'Validation Page'!$R$7:$W$157,4,FALSE),"")</f>
        <v/>
      </c>
      <c r="P228" s="187" t="str">
        <f>IF(AND(K228&lt;&gt; "",M228&lt;&gt;""),VLOOKUP(L228&amp;M228,'Validation Page'!$R$7:$W$157,5,FALSE),"")</f>
        <v/>
      </c>
      <c r="Q228" s="187" t="str">
        <f>IF(AND(K228&lt;&gt; "",M228&lt;&gt;""),VLOOKUP(L228&amp;M228,'Validation Page'!$R$7:$W$157,6,FALSE),"")</f>
        <v/>
      </c>
      <c r="R228" s="204"/>
      <c r="S228" s="199"/>
    </row>
    <row r="229" spans="1:19" s="58" customFormat="1" ht="15.75" customHeight="1" x14ac:dyDescent="0.25">
      <c r="A229" s="184"/>
      <c r="B229" s="197" t="str">
        <f>IF(A229&lt;&gt;"",VLOOKUP(Beds!A229,'Validation Page'!$G$7:$I$97,2,FALSE),"")</f>
        <v/>
      </c>
      <c r="C229" s="197" t="str">
        <f>IF(A229&lt;&gt;"",VLOOKUP(Beds!A229,'Validation Page'!$G$7:$I$97,3,FALSE),"")</f>
        <v/>
      </c>
      <c r="D229" s="186"/>
      <c r="E229" s="187" t="str">
        <f>IF(D229&lt;&gt;"",VLOOKUP(Beds!D229,'Validation Page'!$J$7:$L$275,2,FALSE),"")</f>
        <v/>
      </c>
      <c r="F229" s="196" t="str">
        <f>IF(D229&lt;&gt;"",VLOOKUP(Beds!D229,'Validation Page'!$J$7:$L$275,3,FALSE),"")</f>
        <v/>
      </c>
      <c r="G229" s="186"/>
      <c r="H229" s="198"/>
      <c r="I229" s="194"/>
      <c r="J229" s="186"/>
      <c r="K229" s="186"/>
      <c r="L229" s="227" t="str">
        <f>IF(K229&lt;&gt;"",VLOOKUP(Beds!K229,'Validation Page'!$N$7:$O$31,2,FALSE),"")</f>
        <v/>
      </c>
      <c r="M229" s="186"/>
      <c r="N229" s="190" t="str">
        <f>IF(AND(K229&lt;&gt; "",M229&lt;&gt;""),VLOOKUP(L229&amp;M229,'Validation Page'!$R$7:$W$157,2,FALSE),"")</f>
        <v/>
      </c>
      <c r="O229" s="187" t="str">
        <f>IF(AND(K229&lt;&gt; "",M229&lt;&gt;""),VLOOKUP(L229&amp;M229,'Validation Page'!$R$7:$W$157,4,FALSE),"")</f>
        <v/>
      </c>
      <c r="P229" s="187" t="str">
        <f>IF(AND(K229&lt;&gt; "",M229&lt;&gt;""),VLOOKUP(L229&amp;M229,'Validation Page'!$R$7:$W$157,5,FALSE),"")</f>
        <v/>
      </c>
      <c r="Q229" s="187" t="str">
        <f>IF(AND(K229&lt;&gt; "",M229&lt;&gt;""),VLOOKUP(L229&amp;M229,'Validation Page'!$R$7:$W$157,6,FALSE),"")</f>
        <v/>
      </c>
      <c r="R229" s="204"/>
      <c r="S229" s="199"/>
    </row>
    <row r="230" spans="1:19" s="58" customFormat="1" ht="15.75" customHeight="1" x14ac:dyDescent="0.25">
      <c r="A230" s="184"/>
      <c r="B230" s="197" t="str">
        <f>IF(A230&lt;&gt;"",VLOOKUP(Beds!A230,'Validation Page'!$G$7:$I$97,2,FALSE),"")</f>
        <v/>
      </c>
      <c r="C230" s="197" t="str">
        <f>IF(A230&lt;&gt;"",VLOOKUP(Beds!A230,'Validation Page'!$G$7:$I$97,3,FALSE),"")</f>
        <v/>
      </c>
      <c r="D230" s="186"/>
      <c r="E230" s="187" t="str">
        <f>IF(D230&lt;&gt;"",VLOOKUP(Beds!D230,'Validation Page'!$J$7:$L$275,2,FALSE),"")</f>
        <v/>
      </c>
      <c r="F230" s="196" t="str">
        <f>IF(D230&lt;&gt;"",VLOOKUP(Beds!D230,'Validation Page'!$J$7:$L$275,3,FALSE),"")</f>
        <v/>
      </c>
      <c r="G230" s="186"/>
      <c r="H230" s="198"/>
      <c r="I230" s="194"/>
      <c r="J230" s="186"/>
      <c r="K230" s="186"/>
      <c r="L230" s="227" t="str">
        <f>IF(K230&lt;&gt;"",VLOOKUP(Beds!K230,'Validation Page'!$N$7:$O$31,2,FALSE),"")</f>
        <v/>
      </c>
      <c r="M230" s="186"/>
      <c r="N230" s="190" t="str">
        <f>IF(AND(K230&lt;&gt; "",M230&lt;&gt;""),VLOOKUP(L230&amp;M230,'Validation Page'!$R$7:$W$157,2,FALSE),"")</f>
        <v/>
      </c>
      <c r="O230" s="187" t="str">
        <f>IF(AND(K230&lt;&gt; "",M230&lt;&gt;""),VLOOKUP(L230&amp;M230,'Validation Page'!$R$7:$W$157,4,FALSE),"")</f>
        <v/>
      </c>
      <c r="P230" s="187" t="str">
        <f>IF(AND(K230&lt;&gt; "",M230&lt;&gt;""),VLOOKUP(L230&amp;M230,'Validation Page'!$R$7:$W$157,5,FALSE),"")</f>
        <v/>
      </c>
      <c r="Q230" s="187" t="str">
        <f>IF(AND(K230&lt;&gt; "",M230&lt;&gt;""),VLOOKUP(L230&amp;M230,'Validation Page'!$R$7:$W$157,6,FALSE),"")</f>
        <v/>
      </c>
      <c r="R230" s="204"/>
      <c r="S230" s="199"/>
    </row>
    <row r="231" spans="1:19" s="58" customFormat="1" ht="15.75" customHeight="1" x14ac:dyDescent="0.25">
      <c r="A231" s="184"/>
      <c r="B231" s="197" t="str">
        <f>IF(A231&lt;&gt;"",VLOOKUP(Beds!A231,'Validation Page'!$G$7:$I$97,2,FALSE),"")</f>
        <v/>
      </c>
      <c r="C231" s="197" t="str">
        <f>IF(A231&lt;&gt;"",VLOOKUP(Beds!A231,'Validation Page'!$G$7:$I$97,3,FALSE),"")</f>
        <v/>
      </c>
      <c r="D231" s="186"/>
      <c r="E231" s="187" t="str">
        <f>IF(D231&lt;&gt;"",VLOOKUP(Beds!D231,'Validation Page'!$J$7:$L$275,2,FALSE),"")</f>
        <v/>
      </c>
      <c r="F231" s="196" t="str">
        <f>IF(D231&lt;&gt;"",VLOOKUP(Beds!D231,'Validation Page'!$J$7:$L$275,3,FALSE),"")</f>
        <v/>
      </c>
      <c r="G231" s="186"/>
      <c r="H231" s="198"/>
      <c r="I231" s="194"/>
      <c r="J231" s="186"/>
      <c r="K231" s="186"/>
      <c r="L231" s="227" t="str">
        <f>IF(K231&lt;&gt;"",VLOOKUP(Beds!K231,'Validation Page'!$N$7:$O$31,2,FALSE),"")</f>
        <v/>
      </c>
      <c r="M231" s="186"/>
      <c r="N231" s="190" t="str">
        <f>IF(AND(K231&lt;&gt; "",M231&lt;&gt;""),VLOOKUP(L231&amp;M231,'Validation Page'!$R$7:$W$157,2,FALSE),"")</f>
        <v/>
      </c>
      <c r="O231" s="187" t="str">
        <f>IF(AND(K231&lt;&gt; "",M231&lt;&gt;""),VLOOKUP(L231&amp;M231,'Validation Page'!$R$7:$W$157,4,FALSE),"")</f>
        <v/>
      </c>
      <c r="P231" s="187" t="str">
        <f>IF(AND(K231&lt;&gt; "",M231&lt;&gt;""),VLOOKUP(L231&amp;M231,'Validation Page'!$R$7:$W$157,5,FALSE),"")</f>
        <v/>
      </c>
      <c r="Q231" s="187" t="str">
        <f>IF(AND(K231&lt;&gt; "",M231&lt;&gt;""),VLOOKUP(L231&amp;M231,'Validation Page'!$R$7:$W$157,6,FALSE),"")</f>
        <v/>
      </c>
      <c r="R231" s="204"/>
      <c r="S231" s="199"/>
    </row>
    <row r="232" spans="1:19" s="58" customFormat="1" ht="15.75" customHeight="1" x14ac:dyDescent="0.25">
      <c r="A232" s="184"/>
      <c r="B232" s="197" t="str">
        <f>IF(A232&lt;&gt;"",VLOOKUP(Beds!A232,'Validation Page'!$G$7:$I$97,2,FALSE),"")</f>
        <v/>
      </c>
      <c r="C232" s="197" t="str">
        <f>IF(A232&lt;&gt;"",VLOOKUP(Beds!A232,'Validation Page'!$G$7:$I$97,3,FALSE),"")</f>
        <v/>
      </c>
      <c r="D232" s="186"/>
      <c r="E232" s="187" t="str">
        <f>IF(D232&lt;&gt;"",VLOOKUP(Beds!D232,'Validation Page'!$J$7:$L$275,2,FALSE),"")</f>
        <v/>
      </c>
      <c r="F232" s="196" t="str">
        <f>IF(D232&lt;&gt;"",VLOOKUP(Beds!D232,'Validation Page'!$J$7:$L$275,3,FALSE),"")</f>
        <v/>
      </c>
      <c r="G232" s="186"/>
      <c r="H232" s="198"/>
      <c r="I232" s="194"/>
      <c r="J232" s="186"/>
      <c r="K232" s="186"/>
      <c r="L232" s="227" t="str">
        <f>IF(K232&lt;&gt;"",VLOOKUP(Beds!K232,'Validation Page'!$N$7:$O$31,2,FALSE),"")</f>
        <v/>
      </c>
      <c r="M232" s="186"/>
      <c r="N232" s="190" t="str">
        <f>IF(AND(K232&lt;&gt; "",M232&lt;&gt;""),VLOOKUP(L232&amp;M232,'Validation Page'!$R$7:$W$157,2,FALSE),"")</f>
        <v/>
      </c>
      <c r="O232" s="187" t="str">
        <f>IF(AND(K232&lt;&gt; "",M232&lt;&gt;""),VLOOKUP(L232&amp;M232,'Validation Page'!$R$7:$W$157,4,FALSE),"")</f>
        <v/>
      </c>
      <c r="P232" s="187" t="str">
        <f>IF(AND(K232&lt;&gt; "",M232&lt;&gt;""),VLOOKUP(L232&amp;M232,'Validation Page'!$R$7:$W$157,5,FALSE),"")</f>
        <v/>
      </c>
      <c r="Q232" s="187" t="str">
        <f>IF(AND(K232&lt;&gt; "",M232&lt;&gt;""),VLOOKUP(L232&amp;M232,'Validation Page'!$R$7:$W$157,6,FALSE),"")</f>
        <v/>
      </c>
      <c r="R232" s="204"/>
      <c r="S232" s="199"/>
    </row>
    <row r="233" spans="1:19" s="23" customFormat="1" ht="15.75" customHeight="1" x14ac:dyDescent="0.25">
      <c r="A233" s="184"/>
      <c r="B233" s="197" t="str">
        <f>IF(A233&lt;&gt;"",VLOOKUP(Beds!A233,'Validation Page'!$G$7:$I$97,2,FALSE),"")</f>
        <v/>
      </c>
      <c r="C233" s="197" t="str">
        <f>IF(A233&lt;&gt;"",VLOOKUP(Beds!A233,'Validation Page'!$G$7:$I$97,3,FALSE),"")</f>
        <v/>
      </c>
      <c r="D233" s="186"/>
      <c r="E233" s="187" t="str">
        <f>IF(D233&lt;&gt;"",VLOOKUP(Beds!D233,'Validation Page'!$J$7:$L$275,2,FALSE),"")</f>
        <v/>
      </c>
      <c r="F233" s="196" t="str">
        <f>IF(D233&lt;&gt;"",VLOOKUP(Beds!D233,'Validation Page'!$J$7:$L$275,3,FALSE),"")</f>
        <v/>
      </c>
      <c r="G233" s="186"/>
      <c r="H233" s="198"/>
      <c r="I233" s="194"/>
      <c r="J233" s="186"/>
      <c r="K233" s="186"/>
      <c r="L233" s="187" t="str">
        <f>IF(K233&lt;&gt;"",VLOOKUP(Beds!K233,'Validation Page'!$N$7:$O$31,2,FALSE),"")</f>
        <v/>
      </c>
      <c r="M233" s="186"/>
      <c r="N233" s="190" t="str">
        <f>IF(AND(K233&lt;&gt; "",M233&lt;&gt;""),VLOOKUP(L233&amp;M233,'Validation Page'!$R$7:$W$157,2,FALSE),"")</f>
        <v/>
      </c>
      <c r="O233" s="187" t="str">
        <f>IF(AND(K233&lt;&gt; "",M233&lt;&gt;""),VLOOKUP(L233&amp;M233,'Validation Page'!$R$7:$W$157,4,FALSE),"")</f>
        <v/>
      </c>
      <c r="P233" s="187" t="str">
        <f>IF(AND(K233&lt;&gt; "",M233&lt;&gt;""),VLOOKUP(L233&amp;M233,'Validation Page'!$R$7:$W$157,5,FALSE),"")</f>
        <v/>
      </c>
      <c r="Q233" s="187" t="str">
        <f>IF(AND(K233&lt;&gt; "",M233&lt;&gt;""),VLOOKUP(L233&amp;M233,'Validation Page'!$R$7:$W$157,6,FALSE),"")</f>
        <v/>
      </c>
      <c r="R233" s="204"/>
      <c r="S233" s="199"/>
    </row>
    <row r="234" spans="1:19" s="23" customFormat="1" ht="15.75" customHeight="1" x14ac:dyDescent="0.25">
      <c r="A234" s="184"/>
      <c r="B234" s="197" t="str">
        <f>IF(A234&lt;&gt;"",VLOOKUP(Beds!A234,'Validation Page'!$G$7:$I$97,2,FALSE),"")</f>
        <v/>
      </c>
      <c r="C234" s="197" t="str">
        <f>IF(A234&lt;&gt;"",VLOOKUP(Beds!A234,'Validation Page'!$G$7:$I$97,3,FALSE),"")</f>
        <v/>
      </c>
      <c r="D234" s="186"/>
      <c r="E234" s="187" t="str">
        <f>IF(D234&lt;&gt;"",VLOOKUP(Beds!D234,'Validation Page'!$J$7:$L$275,2,FALSE),"")</f>
        <v/>
      </c>
      <c r="F234" s="196" t="str">
        <f>IF(D234&lt;&gt;"",VLOOKUP(Beds!D234,'Validation Page'!$J$7:$L$275,3,FALSE),"")</f>
        <v/>
      </c>
      <c r="G234" s="186"/>
      <c r="H234" s="198"/>
      <c r="I234" s="194"/>
      <c r="J234" s="186"/>
      <c r="K234" s="186"/>
      <c r="L234" s="187" t="str">
        <f>IF(K234&lt;&gt;"",VLOOKUP(Beds!K234,'Validation Page'!$N$7:$O$31,2,FALSE),"")</f>
        <v/>
      </c>
      <c r="M234" s="186"/>
      <c r="N234" s="190" t="str">
        <f>IF(AND(K234&lt;&gt; "",M234&lt;&gt;""),VLOOKUP(L234&amp;M234,'Validation Page'!$R$7:$W$157,2,FALSE),"")</f>
        <v/>
      </c>
      <c r="O234" s="187" t="str">
        <f>IF(AND(K234&lt;&gt; "",M234&lt;&gt;""),VLOOKUP(L234&amp;M234,'Validation Page'!$R$7:$W$157,4,FALSE),"")</f>
        <v/>
      </c>
      <c r="P234" s="187" t="str">
        <f>IF(AND(K234&lt;&gt; "",M234&lt;&gt;""),VLOOKUP(L234&amp;M234,'Validation Page'!$R$7:$W$157,5,FALSE),"")</f>
        <v/>
      </c>
      <c r="Q234" s="187" t="str">
        <f>IF(AND(K234&lt;&gt; "",M234&lt;&gt;""),VLOOKUP(L234&amp;M234,'Validation Page'!$R$7:$W$157,6,FALSE),"")</f>
        <v/>
      </c>
      <c r="R234" s="204"/>
      <c r="S234" s="199"/>
    </row>
    <row r="235" spans="1:19" s="23" customFormat="1" ht="15.75" customHeight="1" x14ac:dyDescent="0.25">
      <c r="A235" s="184"/>
      <c r="B235" s="197" t="str">
        <f>IF(A235&lt;&gt;"",VLOOKUP(Beds!A235,'Validation Page'!$G$7:$I$97,2,FALSE),"")</f>
        <v/>
      </c>
      <c r="C235" s="197" t="str">
        <f>IF(A235&lt;&gt;"",VLOOKUP(Beds!A235,'Validation Page'!$G$7:$I$97,3,FALSE),"")</f>
        <v/>
      </c>
      <c r="D235" s="186"/>
      <c r="E235" s="187" t="str">
        <f>IF(D235&lt;&gt;"",VLOOKUP(Beds!D235,'Validation Page'!$J$7:$L$275,2,FALSE),"")</f>
        <v/>
      </c>
      <c r="F235" s="196" t="str">
        <f>IF(D235&lt;&gt;"",VLOOKUP(Beds!D235,'Validation Page'!$J$7:$L$275,3,FALSE),"")</f>
        <v/>
      </c>
      <c r="G235" s="186"/>
      <c r="H235" s="198"/>
      <c r="I235" s="194"/>
      <c r="J235" s="186"/>
      <c r="K235" s="186"/>
      <c r="L235" s="227" t="str">
        <f>IF(K235&lt;&gt;"",VLOOKUP(Beds!K235,'Validation Page'!$N$7:$O$31,2,FALSE),"")</f>
        <v/>
      </c>
      <c r="M235" s="186"/>
      <c r="N235" s="190" t="str">
        <f>IF(AND(K235&lt;&gt; "",M235&lt;&gt;""),VLOOKUP(L235&amp;M235,'Validation Page'!$R$7:$W$157,2,FALSE),"")</f>
        <v/>
      </c>
      <c r="O235" s="187" t="str">
        <f>IF(AND(K235&lt;&gt; "",M235&lt;&gt;""),VLOOKUP(L235&amp;M235,'Validation Page'!$R$7:$W$157,4,FALSE),"")</f>
        <v/>
      </c>
      <c r="P235" s="187" t="str">
        <f>IF(AND(K235&lt;&gt; "",M235&lt;&gt;""),VLOOKUP(L235&amp;M235,'Validation Page'!$R$7:$W$157,5,FALSE),"")</f>
        <v/>
      </c>
      <c r="Q235" s="187" t="str">
        <f>IF(AND(K235&lt;&gt; "",M235&lt;&gt;""),VLOOKUP(L235&amp;M235,'Validation Page'!$R$7:$W$157,6,FALSE),"")</f>
        <v/>
      </c>
      <c r="R235" s="204"/>
      <c r="S235" s="199"/>
    </row>
    <row r="236" spans="1:19" s="23" customFormat="1" ht="15.75" customHeight="1" x14ac:dyDescent="0.25">
      <c r="A236" s="184"/>
      <c r="B236" s="197" t="str">
        <f>IF(A236&lt;&gt;"",VLOOKUP(Beds!A236,'Validation Page'!$G$7:$I$97,2,FALSE),"")</f>
        <v/>
      </c>
      <c r="C236" s="197" t="str">
        <f>IF(A236&lt;&gt;"",VLOOKUP(Beds!A236,'Validation Page'!$G$7:$I$97,3,FALSE),"")</f>
        <v/>
      </c>
      <c r="D236" s="186"/>
      <c r="E236" s="187" t="str">
        <f>IF(D236&lt;&gt;"",VLOOKUP(Beds!D236,'Validation Page'!$J$7:$L$275,2,FALSE),"")</f>
        <v/>
      </c>
      <c r="F236" s="196" t="str">
        <f>IF(D236&lt;&gt;"",VLOOKUP(Beds!D236,'Validation Page'!$J$7:$L$275,3,FALSE),"")</f>
        <v/>
      </c>
      <c r="G236" s="186"/>
      <c r="H236" s="198"/>
      <c r="I236" s="194"/>
      <c r="J236" s="186"/>
      <c r="K236" s="186"/>
      <c r="L236" s="227" t="str">
        <f>IF(K236&lt;&gt;"",VLOOKUP(Beds!K236,'Validation Page'!$N$7:$O$31,2,FALSE),"")</f>
        <v/>
      </c>
      <c r="M236" s="186"/>
      <c r="N236" s="190" t="str">
        <f>IF(AND(K236&lt;&gt; "",M236&lt;&gt;""),VLOOKUP(L236&amp;M236,'Validation Page'!$R$7:$W$157,2,FALSE),"")</f>
        <v/>
      </c>
      <c r="O236" s="187" t="str">
        <f>IF(AND(K236&lt;&gt; "",M236&lt;&gt;""),VLOOKUP(L236&amp;M236,'Validation Page'!$R$7:$W$157,4,FALSE),"")</f>
        <v/>
      </c>
      <c r="P236" s="187" t="str">
        <f>IF(AND(K236&lt;&gt; "",M236&lt;&gt;""),VLOOKUP(L236&amp;M236,'Validation Page'!$R$7:$W$157,5,FALSE),"")</f>
        <v/>
      </c>
      <c r="Q236" s="187" t="str">
        <f>IF(AND(K236&lt;&gt; "",M236&lt;&gt;""),VLOOKUP(L236&amp;M236,'Validation Page'!$R$7:$W$157,6,FALSE),"")</f>
        <v/>
      </c>
      <c r="R236" s="204"/>
      <c r="S236" s="199"/>
    </row>
    <row r="237" spans="1:19" s="23" customFormat="1" ht="15.75" customHeight="1" x14ac:dyDescent="0.25">
      <c r="A237" s="184"/>
      <c r="B237" s="197" t="str">
        <f>IF(A237&lt;&gt;"",VLOOKUP(Beds!A237,'Validation Page'!$G$7:$I$97,2,FALSE),"")</f>
        <v/>
      </c>
      <c r="C237" s="197" t="str">
        <f>IF(A237&lt;&gt;"",VLOOKUP(Beds!A237,'Validation Page'!$G$7:$I$97,3,FALSE),"")</f>
        <v/>
      </c>
      <c r="D237" s="186"/>
      <c r="E237" s="187" t="str">
        <f>IF(D237&lt;&gt;"",VLOOKUP(Beds!D237,'Validation Page'!$J$7:$L$275,2,FALSE),"")</f>
        <v/>
      </c>
      <c r="F237" s="196" t="str">
        <f>IF(D237&lt;&gt;"",VLOOKUP(Beds!D237,'Validation Page'!$J$7:$L$275,3,FALSE),"")</f>
        <v/>
      </c>
      <c r="G237" s="186"/>
      <c r="H237" s="198"/>
      <c r="I237" s="194"/>
      <c r="J237" s="186"/>
      <c r="K237" s="186"/>
      <c r="L237" s="227" t="str">
        <f>IF(K237&lt;&gt;"",VLOOKUP(Beds!K237,'Validation Page'!$N$7:$O$31,2,FALSE),"")</f>
        <v/>
      </c>
      <c r="M237" s="186"/>
      <c r="N237" s="190" t="str">
        <f>IF(AND(K237&lt;&gt; "",M237&lt;&gt;""),VLOOKUP(L237&amp;M237,'Validation Page'!$R$7:$W$157,2,FALSE),"")</f>
        <v/>
      </c>
      <c r="O237" s="187" t="str">
        <f>IF(AND(K237&lt;&gt; "",M237&lt;&gt;""),VLOOKUP(L237&amp;M237,'Validation Page'!$R$7:$W$157,4,FALSE),"")</f>
        <v/>
      </c>
      <c r="P237" s="187" t="str">
        <f>IF(AND(K237&lt;&gt; "",M237&lt;&gt;""),VLOOKUP(L237&amp;M237,'Validation Page'!$R$7:$W$157,5,FALSE),"")</f>
        <v/>
      </c>
      <c r="Q237" s="187" t="str">
        <f>IF(AND(K237&lt;&gt; "",M237&lt;&gt;""),VLOOKUP(L237&amp;M237,'Validation Page'!$R$7:$W$157,6,FALSE),"")</f>
        <v/>
      </c>
      <c r="R237" s="204"/>
      <c r="S237" s="199"/>
    </row>
    <row r="238" spans="1:19" s="23" customFormat="1" ht="15.75" customHeight="1" x14ac:dyDescent="0.25">
      <c r="A238" s="184"/>
      <c r="B238" s="197" t="str">
        <f>IF(A238&lt;&gt;"",VLOOKUP(Beds!A238,'Validation Page'!$G$7:$I$97,2,FALSE),"")</f>
        <v/>
      </c>
      <c r="C238" s="197" t="str">
        <f>IF(A238&lt;&gt;"",VLOOKUP(Beds!A238,'Validation Page'!$G$7:$I$97,3,FALSE),"")</f>
        <v/>
      </c>
      <c r="D238" s="186"/>
      <c r="E238" s="187" t="str">
        <f>IF(D238&lt;&gt;"",VLOOKUP(Beds!D238,'Validation Page'!$J$7:$L$275,2,FALSE),"")</f>
        <v/>
      </c>
      <c r="F238" s="196" t="str">
        <f>IF(D238&lt;&gt;"",VLOOKUP(Beds!D238,'Validation Page'!$J$7:$L$275,3,FALSE),"")</f>
        <v/>
      </c>
      <c r="G238" s="186"/>
      <c r="H238" s="198"/>
      <c r="I238" s="194"/>
      <c r="J238" s="186"/>
      <c r="K238" s="186"/>
      <c r="L238" s="227" t="str">
        <f>IF(K238&lt;&gt;"",VLOOKUP(Beds!K238,'Validation Page'!$N$7:$O$31,2,FALSE),"")</f>
        <v/>
      </c>
      <c r="M238" s="186"/>
      <c r="N238" s="190" t="str">
        <f>IF(AND(K238&lt;&gt; "",M238&lt;&gt;""),VLOOKUP(L238&amp;M238,'Validation Page'!$R$7:$W$157,2,FALSE),"")</f>
        <v/>
      </c>
      <c r="O238" s="187" t="str">
        <f>IF(AND(K238&lt;&gt; "",M238&lt;&gt;""),VLOOKUP(L238&amp;M238,'Validation Page'!$R$7:$W$157,4,FALSE),"")</f>
        <v/>
      </c>
      <c r="P238" s="187" t="str">
        <f>IF(AND(K238&lt;&gt; "",M238&lt;&gt;""),VLOOKUP(L238&amp;M238,'Validation Page'!$R$7:$W$157,5,FALSE),"")</f>
        <v/>
      </c>
      <c r="Q238" s="187" t="str">
        <f>IF(AND(K238&lt;&gt; "",M238&lt;&gt;""),VLOOKUP(L238&amp;M238,'Validation Page'!$R$7:$W$157,6,FALSE),"")</f>
        <v/>
      </c>
      <c r="R238" s="204"/>
      <c r="S238" s="199"/>
    </row>
    <row r="239" spans="1:19" s="23" customFormat="1" ht="15.75" customHeight="1" x14ac:dyDescent="0.25">
      <c r="A239" s="184"/>
      <c r="B239" s="197" t="str">
        <f>IF(A239&lt;&gt;"",VLOOKUP(Beds!A239,'Validation Page'!$G$7:$I$97,2,FALSE),"")</f>
        <v/>
      </c>
      <c r="C239" s="197" t="str">
        <f>IF(A239&lt;&gt;"",VLOOKUP(Beds!A239,'Validation Page'!$G$7:$I$97,3,FALSE),"")</f>
        <v/>
      </c>
      <c r="D239" s="186"/>
      <c r="E239" s="187" t="str">
        <f>IF(D239&lt;&gt;"",VLOOKUP(Beds!D239,'Validation Page'!$J$7:$L$275,2,FALSE),"")</f>
        <v/>
      </c>
      <c r="F239" s="196" t="str">
        <f>IF(D239&lt;&gt;"",VLOOKUP(Beds!D239,'Validation Page'!$J$7:$L$275,3,FALSE),"")</f>
        <v/>
      </c>
      <c r="G239" s="186"/>
      <c r="H239" s="198"/>
      <c r="I239" s="194"/>
      <c r="J239" s="186"/>
      <c r="K239" s="186"/>
      <c r="L239" s="227" t="str">
        <f>IF(K239&lt;&gt;"",VLOOKUP(Beds!K239,'Validation Page'!$N$7:$O$31,2,FALSE),"")</f>
        <v/>
      </c>
      <c r="M239" s="186"/>
      <c r="N239" s="190" t="str">
        <f>IF(AND(K239&lt;&gt; "",M239&lt;&gt;""),VLOOKUP(L239&amp;M239,'Validation Page'!$R$7:$W$157,2,FALSE),"")</f>
        <v/>
      </c>
      <c r="O239" s="187" t="str">
        <f>IF(AND(K239&lt;&gt; "",M239&lt;&gt;""),VLOOKUP(L239&amp;M239,'Validation Page'!$R$7:$W$157,4,FALSE),"")</f>
        <v/>
      </c>
      <c r="P239" s="187" t="str">
        <f>IF(AND(K239&lt;&gt; "",M239&lt;&gt;""),VLOOKUP(L239&amp;M239,'Validation Page'!$R$7:$W$157,5,FALSE),"")</f>
        <v/>
      </c>
      <c r="Q239" s="187" t="str">
        <f>IF(AND(K239&lt;&gt; "",M239&lt;&gt;""),VLOOKUP(L239&amp;M239,'Validation Page'!$R$7:$W$157,6,FALSE),"")</f>
        <v/>
      </c>
      <c r="R239" s="204"/>
      <c r="S239" s="199"/>
    </row>
    <row r="240" spans="1:19" s="23" customFormat="1" ht="15.75" customHeight="1" x14ac:dyDescent="0.25">
      <c r="A240" s="184"/>
      <c r="B240" s="197" t="str">
        <f>IF(A240&lt;&gt;"",VLOOKUP(Beds!A240,'Validation Page'!$G$7:$I$97,2,FALSE),"")</f>
        <v/>
      </c>
      <c r="C240" s="197" t="str">
        <f>IF(A240&lt;&gt;"",VLOOKUP(Beds!A240,'Validation Page'!$G$7:$I$97,3,FALSE),"")</f>
        <v/>
      </c>
      <c r="D240" s="186"/>
      <c r="E240" s="187" t="str">
        <f>IF(D240&lt;&gt;"",VLOOKUP(Beds!D240,'Validation Page'!$J$7:$L$275,2,FALSE),"")</f>
        <v/>
      </c>
      <c r="F240" s="196" t="str">
        <f>IF(D240&lt;&gt;"",VLOOKUP(Beds!D240,'Validation Page'!$J$7:$L$275,3,FALSE),"")</f>
        <v/>
      </c>
      <c r="G240" s="186"/>
      <c r="H240" s="198"/>
      <c r="I240" s="194"/>
      <c r="J240" s="186"/>
      <c r="K240" s="186"/>
      <c r="L240" s="227" t="str">
        <f>IF(K240&lt;&gt;"",VLOOKUP(Beds!K240,'Validation Page'!$N$7:$O$31,2,FALSE),"")</f>
        <v/>
      </c>
      <c r="M240" s="186"/>
      <c r="N240" s="190" t="str">
        <f>IF(AND(K240&lt;&gt; "",M240&lt;&gt;""),VLOOKUP(L240&amp;M240,'Validation Page'!$R$7:$W$157,2,FALSE),"")</f>
        <v/>
      </c>
      <c r="O240" s="187" t="str">
        <f>IF(AND(K240&lt;&gt; "",M240&lt;&gt;""),VLOOKUP(L240&amp;M240,'Validation Page'!$R$7:$W$157,4,FALSE),"")</f>
        <v/>
      </c>
      <c r="P240" s="187" t="str">
        <f>IF(AND(K240&lt;&gt; "",M240&lt;&gt;""),VLOOKUP(L240&amp;M240,'Validation Page'!$R$7:$W$157,5,FALSE),"")</f>
        <v/>
      </c>
      <c r="Q240" s="187" t="str">
        <f>IF(AND(K240&lt;&gt; "",M240&lt;&gt;""),VLOOKUP(L240&amp;M240,'Validation Page'!$R$7:$W$157,6,FALSE),"")</f>
        <v/>
      </c>
      <c r="R240" s="204"/>
      <c r="S240" s="199"/>
    </row>
    <row r="241" spans="1:19" s="23" customFormat="1" ht="15.75" customHeight="1" x14ac:dyDescent="0.25">
      <c r="A241" s="184"/>
      <c r="B241" s="197" t="str">
        <f>IF(A241&lt;&gt;"",VLOOKUP(Beds!A241,'Validation Page'!$G$7:$I$97,2,FALSE),"")</f>
        <v/>
      </c>
      <c r="C241" s="197" t="str">
        <f>IF(A241&lt;&gt;"",VLOOKUP(Beds!A241,'Validation Page'!$G$7:$I$97,3,FALSE),"")</f>
        <v/>
      </c>
      <c r="D241" s="186"/>
      <c r="E241" s="187" t="str">
        <f>IF(D241&lt;&gt;"",VLOOKUP(Beds!D241,'Validation Page'!$J$7:$L$275,2,FALSE),"")</f>
        <v/>
      </c>
      <c r="F241" s="196" t="str">
        <f>IF(D241&lt;&gt;"",VLOOKUP(Beds!D241,'Validation Page'!$J$7:$L$275,3,FALSE),"")</f>
        <v/>
      </c>
      <c r="G241" s="186"/>
      <c r="H241" s="198"/>
      <c r="I241" s="194"/>
      <c r="J241" s="186"/>
      <c r="K241" s="186"/>
      <c r="L241" s="227" t="str">
        <f>IF(K241&lt;&gt;"",VLOOKUP(Beds!K241,'Validation Page'!$N$7:$O$31,2,FALSE),"")</f>
        <v/>
      </c>
      <c r="M241" s="186"/>
      <c r="N241" s="190" t="str">
        <f>IF(AND(K241&lt;&gt; "",M241&lt;&gt;""),VLOOKUP(L241&amp;M241,'Validation Page'!$R$7:$W$157,2,FALSE),"")</f>
        <v/>
      </c>
      <c r="O241" s="187" t="str">
        <f>IF(AND(K241&lt;&gt; "",M241&lt;&gt;""),VLOOKUP(L241&amp;M241,'Validation Page'!$R$7:$W$157,4,FALSE),"")</f>
        <v/>
      </c>
      <c r="P241" s="187" t="str">
        <f>IF(AND(K241&lt;&gt; "",M241&lt;&gt;""),VLOOKUP(L241&amp;M241,'Validation Page'!$R$7:$W$157,5,FALSE),"")</f>
        <v/>
      </c>
      <c r="Q241" s="187" t="str">
        <f>IF(AND(K241&lt;&gt; "",M241&lt;&gt;""),VLOOKUP(L241&amp;M241,'Validation Page'!$R$7:$W$157,6,FALSE),"")</f>
        <v/>
      </c>
      <c r="R241" s="204"/>
      <c r="S241" s="199"/>
    </row>
    <row r="242" spans="1:19" s="23" customFormat="1" ht="15.75" customHeight="1" x14ac:dyDescent="0.25">
      <c r="A242" s="184"/>
      <c r="B242" s="197" t="str">
        <f>IF(A242&lt;&gt;"",VLOOKUP(Beds!A242,'Validation Page'!$G$7:$I$97,2,FALSE),"")</f>
        <v/>
      </c>
      <c r="C242" s="197" t="str">
        <f>IF(A242&lt;&gt;"",VLOOKUP(Beds!A242,'Validation Page'!$G$7:$I$97,3,FALSE),"")</f>
        <v/>
      </c>
      <c r="D242" s="186"/>
      <c r="E242" s="187" t="str">
        <f>IF(D242&lt;&gt;"",VLOOKUP(Beds!D242,'Validation Page'!$J$7:$L$275,2,FALSE),"")</f>
        <v/>
      </c>
      <c r="F242" s="196" t="str">
        <f>IF(D242&lt;&gt;"",VLOOKUP(Beds!D242,'Validation Page'!$J$7:$L$275,3,FALSE),"")</f>
        <v/>
      </c>
      <c r="G242" s="186"/>
      <c r="H242" s="198"/>
      <c r="I242" s="194"/>
      <c r="J242" s="186"/>
      <c r="K242" s="186"/>
      <c r="L242" s="227" t="str">
        <f>IF(K242&lt;&gt;"",VLOOKUP(Beds!K242,'Validation Page'!$N$7:$O$31,2,FALSE),"")</f>
        <v/>
      </c>
      <c r="M242" s="186"/>
      <c r="N242" s="190" t="str">
        <f>IF(AND(K242&lt;&gt; "",M242&lt;&gt;""),VLOOKUP(L242&amp;M242,'Validation Page'!$R$7:$W$157,2,FALSE),"")</f>
        <v/>
      </c>
      <c r="O242" s="187" t="str">
        <f>IF(AND(K242&lt;&gt; "",M242&lt;&gt;""),VLOOKUP(L242&amp;M242,'Validation Page'!$R$7:$W$157,4,FALSE),"")</f>
        <v/>
      </c>
      <c r="P242" s="187" t="str">
        <f>IF(AND(K242&lt;&gt; "",M242&lt;&gt;""),VLOOKUP(L242&amp;M242,'Validation Page'!$R$7:$W$157,5,FALSE),"")</f>
        <v/>
      </c>
      <c r="Q242" s="187" t="str">
        <f>IF(AND(K242&lt;&gt; "",M242&lt;&gt;""),VLOOKUP(L242&amp;M242,'Validation Page'!$R$7:$W$157,6,FALSE),"")</f>
        <v/>
      </c>
      <c r="R242" s="204"/>
      <c r="S242" s="199"/>
    </row>
    <row r="243" spans="1:19" s="23" customFormat="1" ht="15.75" customHeight="1" x14ac:dyDescent="0.25">
      <c r="A243" s="184"/>
      <c r="B243" s="197" t="str">
        <f>IF(A243&lt;&gt;"",VLOOKUP(Beds!A243,'Validation Page'!$G$7:$I$97,2,FALSE),"")</f>
        <v/>
      </c>
      <c r="C243" s="197" t="str">
        <f>IF(A243&lt;&gt;"",VLOOKUP(Beds!A243,'Validation Page'!$G$7:$I$97,3,FALSE),"")</f>
        <v/>
      </c>
      <c r="D243" s="186"/>
      <c r="E243" s="187" t="str">
        <f>IF(D243&lt;&gt;"",VLOOKUP(Beds!D243,'Validation Page'!$J$7:$L$275,2,FALSE),"")</f>
        <v/>
      </c>
      <c r="F243" s="196" t="str">
        <f>IF(D243&lt;&gt;"",VLOOKUP(Beds!D243,'Validation Page'!$J$7:$L$275,3,FALSE),"")</f>
        <v/>
      </c>
      <c r="G243" s="186"/>
      <c r="H243" s="198"/>
      <c r="I243" s="194"/>
      <c r="J243" s="186"/>
      <c r="K243" s="186"/>
      <c r="L243" s="227" t="str">
        <f>IF(K243&lt;&gt;"",VLOOKUP(Beds!K243,'Validation Page'!$N$7:$O$31,2,FALSE),"")</f>
        <v/>
      </c>
      <c r="M243" s="186"/>
      <c r="N243" s="190" t="str">
        <f>IF(AND(K243&lt;&gt; "",M243&lt;&gt;""),VLOOKUP(L243&amp;M243,'Validation Page'!$R$7:$W$157,2,FALSE),"")</f>
        <v/>
      </c>
      <c r="O243" s="187" t="str">
        <f>IF(AND(K243&lt;&gt; "",M243&lt;&gt;""),VLOOKUP(L243&amp;M243,'Validation Page'!$R$7:$W$157,4,FALSE),"")</f>
        <v/>
      </c>
      <c r="P243" s="187" t="str">
        <f>IF(AND(K243&lt;&gt; "",M243&lt;&gt;""),VLOOKUP(L243&amp;M243,'Validation Page'!$R$7:$W$157,5,FALSE),"")</f>
        <v/>
      </c>
      <c r="Q243" s="187" t="str">
        <f>IF(AND(K243&lt;&gt; "",M243&lt;&gt;""),VLOOKUP(L243&amp;M243,'Validation Page'!$R$7:$W$157,6,FALSE),"")</f>
        <v/>
      </c>
      <c r="R243" s="204"/>
      <c r="S243" s="199"/>
    </row>
    <row r="244" spans="1:19" s="23" customFormat="1" ht="15.75" customHeight="1" x14ac:dyDescent="0.25">
      <c r="A244" s="184"/>
      <c r="B244" s="197" t="str">
        <f>IF(A244&lt;&gt;"",VLOOKUP(Beds!A244,'Validation Page'!$G$7:$I$97,2,FALSE),"")</f>
        <v/>
      </c>
      <c r="C244" s="197" t="str">
        <f>IF(A244&lt;&gt;"",VLOOKUP(Beds!A244,'Validation Page'!$G$7:$I$97,3,FALSE),"")</f>
        <v/>
      </c>
      <c r="D244" s="186"/>
      <c r="E244" s="187" t="str">
        <f>IF(D244&lt;&gt;"",VLOOKUP(Beds!D244,'Validation Page'!$J$7:$L$275,2,FALSE),"")</f>
        <v/>
      </c>
      <c r="F244" s="196" t="str">
        <f>IF(D244&lt;&gt;"",VLOOKUP(Beds!D244,'Validation Page'!$J$7:$L$275,3,FALSE),"")</f>
        <v/>
      </c>
      <c r="G244" s="186"/>
      <c r="H244" s="198"/>
      <c r="I244" s="194"/>
      <c r="J244" s="186"/>
      <c r="K244" s="186"/>
      <c r="L244" s="227" t="str">
        <f>IF(K244&lt;&gt;"",VLOOKUP(Beds!K244,'Validation Page'!$N$7:$O$31,2,FALSE),"")</f>
        <v/>
      </c>
      <c r="M244" s="186"/>
      <c r="N244" s="190" t="str">
        <f>IF(AND(K244&lt;&gt; "",M244&lt;&gt;""),VLOOKUP(L244&amp;M244,'Validation Page'!$R$7:$W$157,2,FALSE),"")</f>
        <v/>
      </c>
      <c r="O244" s="187" t="str">
        <f>IF(AND(K244&lt;&gt; "",M244&lt;&gt;""),VLOOKUP(L244&amp;M244,'Validation Page'!$R$7:$W$157,4,FALSE),"")</f>
        <v/>
      </c>
      <c r="P244" s="187" t="str">
        <f>IF(AND(K244&lt;&gt; "",M244&lt;&gt;""),VLOOKUP(L244&amp;M244,'Validation Page'!$R$7:$W$157,5,FALSE),"")</f>
        <v/>
      </c>
      <c r="Q244" s="187" t="str">
        <f>IF(AND(K244&lt;&gt; "",M244&lt;&gt;""),VLOOKUP(L244&amp;M244,'Validation Page'!$R$7:$W$157,6,FALSE),"")</f>
        <v/>
      </c>
      <c r="R244" s="204"/>
      <c r="S244" s="199"/>
    </row>
    <row r="245" spans="1:19" s="23" customFormat="1" ht="15.75" customHeight="1" x14ac:dyDescent="0.25">
      <c r="A245" s="184"/>
      <c r="B245" s="197" t="str">
        <f>IF(A245&lt;&gt;"",VLOOKUP(Beds!A245,'Validation Page'!$G$7:$I$97,2,FALSE),"")</f>
        <v/>
      </c>
      <c r="C245" s="197" t="str">
        <f>IF(A245&lt;&gt;"",VLOOKUP(Beds!A245,'Validation Page'!$G$7:$I$97,3,FALSE),"")</f>
        <v/>
      </c>
      <c r="D245" s="186"/>
      <c r="E245" s="187" t="str">
        <f>IF(D245&lt;&gt;"",VLOOKUP(Beds!D245,'Validation Page'!$J$7:$L$275,2,FALSE),"")</f>
        <v/>
      </c>
      <c r="F245" s="196" t="str">
        <f>IF(D245&lt;&gt;"",VLOOKUP(Beds!D245,'Validation Page'!$J$7:$L$275,3,FALSE),"")</f>
        <v/>
      </c>
      <c r="G245" s="186"/>
      <c r="H245" s="198"/>
      <c r="I245" s="194"/>
      <c r="J245" s="186"/>
      <c r="K245" s="186"/>
      <c r="L245" s="227" t="str">
        <f>IF(K245&lt;&gt;"",VLOOKUP(Beds!K245,'Validation Page'!$N$7:$O$31,2,FALSE),"")</f>
        <v/>
      </c>
      <c r="M245" s="186"/>
      <c r="N245" s="190" t="str">
        <f>IF(AND(K245&lt;&gt; "",M245&lt;&gt;""),VLOOKUP(L245&amp;M245,'Validation Page'!$R$7:$W$157,2,FALSE),"")</f>
        <v/>
      </c>
      <c r="O245" s="187" t="str">
        <f>IF(AND(K245&lt;&gt; "",M245&lt;&gt;""),VLOOKUP(L245&amp;M245,'Validation Page'!$R$7:$W$157,4,FALSE),"")</f>
        <v/>
      </c>
      <c r="P245" s="187" t="str">
        <f>IF(AND(K245&lt;&gt; "",M245&lt;&gt;""),VLOOKUP(L245&amp;M245,'Validation Page'!$R$7:$W$157,5,FALSE),"")</f>
        <v/>
      </c>
      <c r="Q245" s="187" t="str">
        <f>IF(AND(K245&lt;&gt; "",M245&lt;&gt;""),VLOOKUP(L245&amp;M245,'Validation Page'!$R$7:$W$157,6,FALSE),"")</f>
        <v/>
      </c>
      <c r="R245" s="204"/>
      <c r="S245" s="199"/>
    </row>
    <row r="246" spans="1:19" s="23" customFormat="1" ht="15.75" customHeight="1" x14ac:dyDescent="0.25">
      <c r="A246" s="184"/>
      <c r="B246" s="197" t="str">
        <f>IF(A246&lt;&gt;"",VLOOKUP(Beds!A246,'Validation Page'!$G$7:$I$97,2,FALSE),"")</f>
        <v/>
      </c>
      <c r="C246" s="197" t="str">
        <f>IF(A246&lt;&gt;"",VLOOKUP(Beds!A246,'Validation Page'!$G$7:$I$97,3,FALSE),"")</f>
        <v/>
      </c>
      <c r="D246" s="186"/>
      <c r="E246" s="187" t="str">
        <f>IF(D246&lt;&gt;"",VLOOKUP(Beds!D246,'Validation Page'!$J$7:$L$275,2,FALSE),"")</f>
        <v/>
      </c>
      <c r="F246" s="196" t="str">
        <f>IF(D246&lt;&gt;"",VLOOKUP(Beds!D246,'Validation Page'!$J$7:$L$275,3,FALSE),"")</f>
        <v/>
      </c>
      <c r="G246" s="186"/>
      <c r="H246" s="198"/>
      <c r="I246" s="194"/>
      <c r="J246" s="186"/>
      <c r="K246" s="186"/>
      <c r="L246" s="227" t="str">
        <f>IF(K246&lt;&gt;"",VLOOKUP(Beds!K246,'Validation Page'!$N$7:$O$31,2,FALSE),"")</f>
        <v/>
      </c>
      <c r="M246" s="186"/>
      <c r="N246" s="190" t="str">
        <f>IF(AND(K246&lt;&gt; "",M246&lt;&gt;""),VLOOKUP(L246&amp;M246,'Validation Page'!$R$7:$W$157,2,FALSE),"")</f>
        <v/>
      </c>
      <c r="O246" s="187" t="str">
        <f>IF(AND(K246&lt;&gt; "",M246&lt;&gt;""),VLOOKUP(L246&amp;M246,'Validation Page'!$R$7:$W$157,4,FALSE),"")</f>
        <v/>
      </c>
      <c r="P246" s="187" t="str">
        <f>IF(AND(K246&lt;&gt; "",M246&lt;&gt;""),VLOOKUP(L246&amp;M246,'Validation Page'!$R$7:$W$157,5,FALSE),"")</f>
        <v/>
      </c>
      <c r="Q246" s="187" t="str">
        <f>IF(AND(K246&lt;&gt; "",M246&lt;&gt;""),VLOOKUP(L246&amp;M246,'Validation Page'!$R$7:$W$157,6,FALSE),"")</f>
        <v/>
      </c>
      <c r="R246" s="204"/>
      <c r="S246" s="199"/>
    </row>
    <row r="247" spans="1:19" s="23" customFormat="1" ht="15.75" customHeight="1" x14ac:dyDescent="0.25">
      <c r="A247" s="184"/>
      <c r="B247" s="197" t="str">
        <f>IF(A247&lt;&gt;"",VLOOKUP(Beds!A247,'Validation Page'!$G$7:$I$97,2,FALSE),"")</f>
        <v/>
      </c>
      <c r="C247" s="197" t="str">
        <f>IF(A247&lt;&gt;"",VLOOKUP(Beds!A247,'Validation Page'!$G$7:$I$97,3,FALSE),"")</f>
        <v/>
      </c>
      <c r="D247" s="186"/>
      <c r="E247" s="187" t="str">
        <f>IF(D247&lt;&gt;"",VLOOKUP(Beds!D247,'Validation Page'!$J$7:$L$275,2,FALSE),"")</f>
        <v/>
      </c>
      <c r="F247" s="196" t="str">
        <f>IF(D247&lt;&gt;"",VLOOKUP(Beds!D247,'Validation Page'!$J$7:$L$275,3,FALSE),"")</f>
        <v/>
      </c>
      <c r="G247" s="186"/>
      <c r="H247" s="198"/>
      <c r="I247" s="194"/>
      <c r="J247" s="186"/>
      <c r="K247" s="186"/>
      <c r="L247" s="227" t="str">
        <f>IF(K247&lt;&gt;"",VLOOKUP(Beds!K247,'Validation Page'!$N$7:$O$31,2,FALSE),"")</f>
        <v/>
      </c>
      <c r="M247" s="186"/>
      <c r="N247" s="190" t="str">
        <f>IF(AND(K247&lt;&gt; "",M247&lt;&gt;""),VLOOKUP(L247&amp;M247,'Validation Page'!$R$7:$W$157,2,FALSE),"")</f>
        <v/>
      </c>
      <c r="O247" s="187" t="str">
        <f>IF(AND(K247&lt;&gt; "",M247&lt;&gt;""),VLOOKUP(L247&amp;M247,'Validation Page'!$R$7:$W$157,4,FALSE),"")</f>
        <v/>
      </c>
      <c r="P247" s="187" t="str">
        <f>IF(AND(K247&lt;&gt; "",M247&lt;&gt;""),VLOOKUP(L247&amp;M247,'Validation Page'!$R$7:$W$157,5,FALSE),"")</f>
        <v/>
      </c>
      <c r="Q247" s="187" t="str">
        <f>IF(AND(K247&lt;&gt; "",M247&lt;&gt;""),VLOOKUP(L247&amp;M247,'Validation Page'!$R$7:$W$157,6,FALSE),"")</f>
        <v/>
      </c>
      <c r="R247" s="204"/>
      <c r="S247" s="199"/>
    </row>
    <row r="248" spans="1:19" s="23" customFormat="1" ht="15.75" customHeight="1" x14ac:dyDescent="0.25">
      <c r="A248" s="184"/>
      <c r="B248" s="197" t="str">
        <f>IF(A248&lt;&gt;"",VLOOKUP(Beds!A248,'Validation Page'!$G$7:$I$97,2,FALSE),"")</f>
        <v/>
      </c>
      <c r="C248" s="197" t="str">
        <f>IF(A248&lt;&gt;"",VLOOKUP(Beds!A248,'Validation Page'!$G$7:$I$97,3,FALSE),"")</f>
        <v/>
      </c>
      <c r="D248" s="186"/>
      <c r="E248" s="187" t="str">
        <f>IF(D248&lt;&gt;"",VLOOKUP(Beds!D248,'Validation Page'!$J$7:$L$275,2,FALSE),"")</f>
        <v/>
      </c>
      <c r="F248" s="196" t="str">
        <f>IF(D248&lt;&gt;"",VLOOKUP(Beds!D248,'Validation Page'!$J$7:$L$275,3,FALSE),"")</f>
        <v/>
      </c>
      <c r="G248" s="186"/>
      <c r="H248" s="198"/>
      <c r="I248" s="194"/>
      <c r="J248" s="186"/>
      <c r="K248" s="186"/>
      <c r="L248" s="227" t="str">
        <f>IF(K248&lt;&gt;"",VLOOKUP(Beds!K248,'Validation Page'!$N$7:$O$31,2,FALSE),"")</f>
        <v/>
      </c>
      <c r="M248" s="186"/>
      <c r="N248" s="190" t="str">
        <f>IF(AND(K248&lt;&gt; "",M248&lt;&gt;""),VLOOKUP(L248&amp;M248,'Validation Page'!$R$7:$W$157,2,FALSE),"")</f>
        <v/>
      </c>
      <c r="O248" s="187" t="str">
        <f>IF(AND(K248&lt;&gt; "",M248&lt;&gt;""),VLOOKUP(L248&amp;M248,'Validation Page'!$R$7:$W$157,4,FALSE),"")</f>
        <v/>
      </c>
      <c r="P248" s="187" t="str">
        <f>IF(AND(K248&lt;&gt; "",M248&lt;&gt;""),VLOOKUP(L248&amp;M248,'Validation Page'!$R$7:$W$157,5,FALSE),"")</f>
        <v/>
      </c>
      <c r="Q248" s="187" t="str">
        <f>IF(AND(K248&lt;&gt; "",M248&lt;&gt;""),VLOOKUP(L248&amp;M248,'Validation Page'!$R$7:$W$157,6,FALSE),"")</f>
        <v/>
      </c>
      <c r="R248" s="204"/>
      <c r="S248" s="199"/>
    </row>
    <row r="249" spans="1:19" s="23" customFormat="1" ht="15.75" customHeight="1" x14ac:dyDescent="0.25">
      <c r="A249" s="184"/>
      <c r="B249" s="197" t="str">
        <f>IF(A249&lt;&gt;"",VLOOKUP(Beds!A249,'Validation Page'!$G$7:$I$97,2,FALSE),"")</f>
        <v/>
      </c>
      <c r="C249" s="197" t="str">
        <f>IF(A249&lt;&gt;"",VLOOKUP(Beds!A249,'Validation Page'!$G$7:$I$97,3,FALSE),"")</f>
        <v/>
      </c>
      <c r="D249" s="186"/>
      <c r="E249" s="187" t="str">
        <f>IF(D249&lt;&gt;"",VLOOKUP(Beds!D249,'Validation Page'!$J$7:$L$275,2,FALSE),"")</f>
        <v/>
      </c>
      <c r="F249" s="196" t="str">
        <f>IF(D249&lt;&gt;"",VLOOKUP(Beds!D249,'Validation Page'!$J$7:$L$275,3,FALSE),"")</f>
        <v/>
      </c>
      <c r="G249" s="186"/>
      <c r="H249" s="198"/>
      <c r="I249" s="194"/>
      <c r="J249" s="186"/>
      <c r="K249" s="186"/>
      <c r="L249" s="227" t="str">
        <f>IF(K249&lt;&gt;"",VLOOKUP(Beds!K249,'Validation Page'!$N$7:$O$31,2,FALSE),"")</f>
        <v/>
      </c>
      <c r="M249" s="186"/>
      <c r="N249" s="190" t="str">
        <f>IF(AND(K249&lt;&gt; "",M249&lt;&gt;""),VLOOKUP(L249&amp;M249,'Validation Page'!$R$7:$W$157,2,FALSE),"")</f>
        <v/>
      </c>
      <c r="O249" s="187" t="str">
        <f>IF(AND(K249&lt;&gt; "",M249&lt;&gt;""),VLOOKUP(L249&amp;M249,'Validation Page'!$R$7:$W$157,4,FALSE),"")</f>
        <v/>
      </c>
      <c r="P249" s="187" t="str">
        <f>IF(AND(K249&lt;&gt; "",M249&lt;&gt;""),VLOOKUP(L249&amp;M249,'Validation Page'!$R$7:$W$157,5,FALSE),"")</f>
        <v/>
      </c>
      <c r="Q249" s="187" t="str">
        <f>IF(AND(K249&lt;&gt; "",M249&lt;&gt;""),VLOOKUP(L249&amp;M249,'Validation Page'!$R$7:$W$157,6,FALSE),"")</f>
        <v/>
      </c>
      <c r="R249" s="204"/>
      <c r="S249" s="199"/>
    </row>
    <row r="250" spans="1:19" s="23" customFormat="1" ht="15.75" customHeight="1" x14ac:dyDescent="0.25">
      <c r="A250" s="184"/>
      <c r="B250" s="197" t="str">
        <f>IF(A250&lt;&gt;"",VLOOKUP(Beds!A250,'Validation Page'!$G$7:$I$97,2,FALSE),"")</f>
        <v/>
      </c>
      <c r="C250" s="197" t="str">
        <f>IF(A250&lt;&gt;"",VLOOKUP(Beds!A250,'Validation Page'!$G$7:$I$97,3,FALSE),"")</f>
        <v/>
      </c>
      <c r="D250" s="186"/>
      <c r="E250" s="187" t="str">
        <f>IF(D250&lt;&gt;"",VLOOKUP(Beds!D250,'Validation Page'!$J$7:$L$275,2,FALSE),"")</f>
        <v/>
      </c>
      <c r="F250" s="196" t="str">
        <f>IF(D250&lt;&gt;"",VLOOKUP(Beds!D250,'Validation Page'!$J$7:$L$275,3,FALSE),"")</f>
        <v/>
      </c>
      <c r="G250" s="186"/>
      <c r="H250" s="198"/>
      <c r="I250" s="194"/>
      <c r="J250" s="186"/>
      <c r="K250" s="186"/>
      <c r="L250" s="227" t="str">
        <f>IF(K250&lt;&gt;"",VLOOKUP(Beds!K250,'Validation Page'!$N$7:$O$31,2,FALSE),"")</f>
        <v/>
      </c>
      <c r="M250" s="186"/>
      <c r="N250" s="190" t="str">
        <f>IF(AND(K250&lt;&gt; "",M250&lt;&gt;""),VLOOKUP(L250&amp;M250,'Validation Page'!$R$7:$W$157,2,FALSE),"")</f>
        <v/>
      </c>
      <c r="O250" s="187" t="str">
        <f>IF(AND(K250&lt;&gt; "",M250&lt;&gt;""),VLOOKUP(L250&amp;M250,'Validation Page'!$R$7:$W$157,4,FALSE),"")</f>
        <v/>
      </c>
      <c r="P250" s="187" t="str">
        <f>IF(AND(K250&lt;&gt; "",M250&lt;&gt;""),VLOOKUP(L250&amp;M250,'Validation Page'!$R$7:$W$157,5,FALSE),"")</f>
        <v/>
      </c>
      <c r="Q250" s="187" t="str">
        <f>IF(AND(K250&lt;&gt; "",M250&lt;&gt;""),VLOOKUP(L250&amp;M250,'Validation Page'!$R$7:$W$157,6,FALSE),"")</f>
        <v/>
      </c>
      <c r="R250" s="204"/>
      <c r="S250" s="199"/>
    </row>
    <row r="251" spans="1:19" s="23" customFormat="1" ht="15.75" customHeight="1" x14ac:dyDescent="0.25">
      <c r="A251" s="184"/>
      <c r="B251" s="197" t="str">
        <f>IF(A251&lt;&gt;"",VLOOKUP(Beds!A251,'Validation Page'!$G$7:$I$97,2,FALSE),"")</f>
        <v/>
      </c>
      <c r="C251" s="197" t="str">
        <f>IF(A251&lt;&gt;"",VLOOKUP(Beds!A251,'Validation Page'!$G$7:$I$97,3,FALSE),"")</f>
        <v/>
      </c>
      <c r="D251" s="186"/>
      <c r="E251" s="187" t="str">
        <f>IF(D251&lt;&gt;"",VLOOKUP(Beds!D251,'Validation Page'!$J$7:$L$275,2,FALSE),"")</f>
        <v/>
      </c>
      <c r="F251" s="196" t="str">
        <f>IF(D251&lt;&gt;"",VLOOKUP(Beds!D251,'Validation Page'!$J$7:$L$275,3,FALSE),"")</f>
        <v/>
      </c>
      <c r="G251" s="186"/>
      <c r="H251" s="198"/>
      <c r="I251" s="194"/>
      <c r="J251" s="186"/>
      <c r="K251" s="186"/>
      <c r="L251" s="227" t="str">
        <f>IF(K251&lt;&gt;"",VLOOKUP(Beds!K251,'Validation Page'!$N$7:$O$31,2,FALSE),"")</f>
        <v/>
      </c>
      <c r="M251" s="186"/>
      <c r="N251" s="190" t="str">
        <f>IF(AND(K251&lt;&gt; "",M251&lt;&gt;""),VLOOKUP(L251&amp;M251,'Validation Page'!$R$7:$W$157,2,FALSE),"")</f>
        <v/>
      </c>
      <c r="O251" s="187" t="str">
        <f>IF(AND(K251&lt;&gt; "",M251&lt;&gt;""),VLOOKUP(L251&amp;M251,'Validation Page'!$R$7:$W$157,4,FALSE),"")</f>
        <v/>
      </c>
      <c r="P251" s="187" t="str">
        <f>IF(AND(K251&lt;&gt; "",M251&lt;&gt;""),VLOOKUP(L251&amp;M251,'Validation Page'!$R$7:$W$157,5,FALSE),"")</f>
        <v/>
      </c>
      <c r="Q251" s="187" t="str">
        <f>IF(AND(K251&lt;&gt; "",M251&lt;&gt;""),VLOOKUP(L251&amp;M251,'Validation Page'!$R$7:$W$157,6,FALSE),"")</f>
        <v/>
      </c>
      <c r="R251" s="204"/>
      <c r="S251" s="199"/>
    </row>
    <row r="252" spans="1:19" s="23" customFormat="1" ht="15.75" customHeight="1" x14ac:dyDescent="0.25">
      <c r="A252" s="184"/>
      <c r="B252" s="197" t="str">
        <f>IF(A252&lt;&gt;"",VLOOKUP(Beds!A252,'Validation Page'!$G$7:$I$97,2,FALSE),"")</f>
        <v/>
      </c>
      <c r="C252" s="197" t="str">
        <f>IF(A252&lt;&gt;"",VLOOKUP(Beds!A252,'Validation Page'!$G$7:$I$97,3,FALSE),"")</f>
        <v/>
      </c>
      <c r="D252" s="186"/>
      <c r="E252" s="187" t="str">
        <f>IF(D252&lt;&gt;"",VLOOKUP(Beds!D252,'Validation Page'!$J$7:$L$275,2,FALSE),"")</f>
        <v/>
      </c>
      <c r="F252" s="196" t="str">
        <f>IF(D252&lt;&gt;"",VLOOKUP(Beds!D252,'Validation Page'!$J$7:$L$275,3,FALSE),"")</f>
        <v/>
      </c>
      <c r="G252" s="186"/>
      <c r="H252" s="198"/>
      <c r="I252" s="194"/>
      <c r="J252" s="186"/>
      <c r="K252" s="186"/>
      <c r="L252" s="227" t="str">
        <f>IF(K252&lt;&gt;"",VLOOKUP(Beds!K252,'Validation Page'!$N$7:$O$31,2,FALSE),"")</f>
        <v/>
      </c>
      <c r="M252" s="186"/>
      <c r="N252" s="190" t="str">
        <f>IF(AND(K252&lt;&gt; "",M252&lt;&gt;""),VLOOKUP(L252&amp;M252,'Validation Page'!$R$7:$W$157,2,FALSE),"")</f>
        <v/>
      </c>
      <c r="O252" s="187" t="str">
        <f>IF(AND(K252&lt;&gt; "",M252&lt;&gt;""),VLOOKUP(L252&amp;M252,'Validation Page'!$R$7:$W$157,4,FALSE),"")</f>
        <v/>
      </c>
      <c r="P252" s="187" t="str">
        <f>IF(AND(K252&lt;&gt; "",M252&lt;&gt;""),VLOOKUP(L252&amp;M252,'Validation Page'!$R$7:$W$157,5,FALSE),"")</f>
        <v/>
      </c>
      <c r="Q252" s="187" t="str">
        <f>IF(AND(K252&lt;&gt; "",M252&lt;&gt;""),VLOOKUP(L252&amp;M252,'Validation Page'!$R$7:$W$157,6,FALSE),"")</f>
        <v/>
      </c>
      <c r="R252" s="204"/>
      <c r="S252" s="199"/>
    </row>
    <row r="253" spans="1:19" ht="15.75" customHeight="1" thickBot="1" x14ac:dyDescent="0.3">
      <c r="A253" s="205"/>
      <c r="B253" s="206" t="str">
        <f>IF(A253&lt;&gt;"",VLOOKUP(Beds!A253,'Validation Page'!$G$7:$I$97,2,FALSE),"")</f>
        <v/>
      </c>
      <c r="C253" s="206" t="str">
        <f>IF(A253&lt;&gt;"",VLOOKUP(Beds!A253,'Validation Page'!$G$7:$I$97,3,FALSE),"")</f>
        <v/>
      </c>
      <c r="D253" s="207"/>
      <c r="E253" s="208" t="str">
        <f>IF(D253&lt;&gt;"",VLOOKUP(Beds!D253,'Validation Page'!$J$7:$L$275,2,FALSE),"")</f>
        <v/>
      </c>
      <c r="F253" s="209" t="str">
        <f>IF(D253&lt;&gt;"",VLOOKUP(Beds!D253,'Validation Page'!$J$7:$L$275,3,FALSE),"")</f>
        <v/>
      </c>
      <c r="G253" s="207"/>
      <c r="H253" s="210"/>
      <c r="I253" s="194"/>
      <c r="J253" s="207"/>
      <c r="K253" s="207"/>
      <c r="L253" s="208" t="str">
        <f>IF(K253&lt;&gt;"",VLOOKUP(Beds!K253,'Validation Page'!$N$7:$O$31,2,FALSE),"")</f>
        <v/>
      </c>
      <c r="M253" s="207"/>
      <c r="N253" s="211" t="str">
        <f>IF(AND(K253&lt;&gt; "",M253&lt;&gt;""),VLOOKUP(L253&amp;M253,'Validation Page'!$R$7:$W$157,2,FALSE),"")</f>
        <v/>
      </c>
      <c r="O253" s="208" t="str">
        <f>IF(AND(K253&lt;&gt; "",M253&lt;&gt;""),VLOOKUP(L253&amp;M253,'Validation Page'!$R$7:$W$157,4,FALSE),"")</f>
        <v/>
      </c>
      <c r="P253" s="208" t="str">
        <f>IF(AND(K253&lt;&gt; "",M253&lt;&gt;""),VLOOKUP(L253&amp;M253,'Validation Page'!$R$7:$W$157,5,FALSE),"")</f>
        <v/>
      </c>
      <c r="Q253" s="208" t="str">
        <f>IF(AND(K253&lt;&gt; "",M253&lt;&gt;""),VLOOKUP(L253&amp;M253,'Validation Page'!$R$7:$W$157,6,FALSE),"")</f>
        <v/>
      </c>
      <c r="R253" s="225"/>
      <c r="S253" s="212"/>
    </row>
    <row r="254" spans="1:19" ht="26.25" customHeight="1" thickBot="1" x14ac:dyDescent="0.3">
      <c r="A254" s="213" t="s">
        <v>776</v>
      </c>
      <c r="B254" s="214"/>
      <c r="C254" s="214"/>
      <c r="D254" s="215"/>
      <c r="E254" s="214"/>
      <c r="F254" s="215"/>
      <c r="G254" s="215"/>
      <c r="H254" s="215"/>
      <c r="I254" s="216"/>
      <c r="J254" s="217"/>
      <c r="K254" s="218"/>
      <c r="L254" s="228"/>
      <c r="M254" s="219"/>
      <c r="N254" s="220"/>
      <c r="O254" s="220"/>
      <c r="P254" s="220"/>
      <c r="Q254" s="220"/>
      <c r="R254" s="221">
        <f>SUM(R4:R253)</f>
        <v>0</v>
      </c>
      <c r="S254" s="222"/>
    </row>
    <row r="255" spans="1:19" x14ac:dyDescent="0.25">
      <c r="K255" s="23"/>
      <c r="S255" s="23"/>
    </row>
    <row r="256" spans="1:19" x14ac:dyDescent="0.25">
      <c r="K256" s="23"/>
      <c r="S256" s="23"/>
    </row>
  </sheetData>
  <sheetProtection formatCells="0" formatColumns="0" formatRows="0" insertRows="0" selectLockedCells="1" autoFilter="0"/>
  <dataValidations count="5">
    <dataValidation type="list" allowBlank="1" showInputMessage="1" showErrorMessage="1" sqref="M4:M253" xr:uid="{00000000-0002-0000-0500-000000000000}">
      <formula1>INDIRECT(L4)</formula1>
    </dataValidation>
    <dataValidation type="list" allowBlank="1" showInputMessage="1" showErrorMessage="1" sqref="D254" xr:uid="{00000000-0002-0000-0500-000001000000}">
      <formula1>$K$7:$K$446</formula1>
    </dataValidation>
    <dataValidation errorStyle="warning" allowBlank="1" showInputMessage="1" showErrorMessage="1" sqref="F4:F11 F13:F78 F80:F253" xr:uid="{00000000-0002-0000-0500-000002000000}"/>
    <dataValidation type="list" errorStyle="warning" allowBlank="1" showInputMessage="1" showErrorMessage="1" sqref="D4:D253" xr:uid="{00000000-0002-0000-0500-000003000000}">
      <formula1>Units2B</formula1>
    </dataValidation>
    <dataValidation type="list" errorStyle="warning" allowBlank="1" showInputMessage="1" showErrorMessage="1" sqref="G4:G253" xr:uid="{00000000-0002-0000-0500-000004000000}">
      <formula1>Wards2B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5000000}">
          <x14:formula1>
            <xm:f>'Validation Page'!$M$7:$M$9</xm:f>
          </x14:formula1>
          <xm:sqref>I4:I253</xm:sqref>
        </x14:dataValidation>
        <x14:dataValidation type="list" allowBlank="1" showInputMessage="1" showErrorMessage="1" xr:uid="{00000000-0002-0000-0500-000006000000}">
          <x14:formula1>
            <xm:f>'Validation Page'!$X$7:$X$11</xm:f>
          </x14:formula1>
          <xm:sqref>J4:J253</xm:sqref>
        </x14:dataValidation>
        <x14:dataValidation type="list" allowBlank="1" showInputMessage="1" showErrorMessage="1" xr:uid="{00000000-0002-0000-0500-000007000000}">
          <x14:formula1>
            <xm:f>INDIRECT(SUBSTITUTE('PAM Template'!$A$7," ",""))</xm:f>
          </x14:formula1>
          <xm:sqref>A4:A253</xm:sqref>
        </x14:dataValidation>
        <x14:dataValidation type="list" allowBlank="1" showInputMessage="1" showErrorMessage="1" xr:uid="{00000000-0002-0000-0500-000008000000}">
          <x14:formula1>
            <xm:f>'Validation Page'!$N$7:$N$31</xm:f>
          </x14:formula1>
          <xm:sqref>K4:K253</xm:sqref>
        </x14:dataValidation>
        <x14:dataValidation type="list" allowBlank="1" showInputMessage="1" showErrorMessage="1" xr:uid="{00000000-0002-0000-0500-000009000000}">
          <x14:formula1>
            <xm:f>'Validation Page'!$J$7:$J$308</xm:f>
          </x14:formula1>
          <xm:sqref>B254:C254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63"/>
  <sheetViews>
    <sheetView zoomScale="80" zoomScaleNormal="80" workbookViewId="0"/>
  </sheetViews>
  <sheetFormatPr defaultColWidth="9.140625" defaultRowHeight="15" x14ac:dyDescent="0.25"/>
  <cols>
    <col min="1" max="1" width="9.140625" style="58"/>
    <col min="2" max="2" width="17.42578125" style="58" customWidth="1"/>
    <col min="3" max="3" width="31.7109375" style="58" customWidth="1"/>
    <col min="4" max="4" width="44.85546875" style="34" bestFit="1" customWidth="1"/>
    <col min="5" max="5" width="40.28515625" style="58" customWidth="1"/>
    <col min="6" max="6" width="20.85546875" style="58" bestFit="1" customWidth="1"/>
    <col min="7" max="7" width="15.42578125" style="58" bestFit="1" customWidth="1"/>
    <col min="8" max="8" width="12" style="58" customWidth="1"/>
    <col min="9" max="9" width="9.140625" style="58"/>
    <col min="10" max="10" width="11.42578125" style="58" bestFit="1" customWidth="1"/>
    <col min="11" max="11" width="26.28515625" style="58" bestFit="1" customWidth="1"/>
    <col min="12" max="16384" width="9.140625" style="58"/>
  </cols>
  <sheetData>
    <row r="1" spans="1:8" ht="21" x14ac:dyDescent="0.35">
      <c r="A1" s="18" t="s">
        <v>120</v>
      </c>
      <c r="D1" s="58"/>
    </row>
    <row r="2" spans="1:8" ht="15.75" thickBot="1" x14ac:dyDescent="0.3">
      <c r="D2" s="58"/>
    </row>
    <row r="3" spans="1:8" ht="19.5" thickBot="1" x14ac:dyDescent="0.35">
      <c r="A3" s="40"/>
      <c r="B3" s="100" t="s">
        <v>74</v>
      </c>
      <c r="C3" s="100" t="s">
        <v>1</v>
      </c>
      <c r="D3" s="100" t="s">
        <v>747</v>
      </c>
      <c r="E3" s="100" t="s">
        <v>745</v>
      </c>
      <c r="F3" s="100" t="s">
        <v>105</v>
      </c>
      <c r="G3" s="100" t="s">
        <v>181</v>
      </c>
      <c r="H3" s="100" t="s">
        <v>182</v>
      </c>
    </row>
    <row r="4" spans="1:8" x14ac:dyDescent="0.25">
      <c r="A4" s="40"/>
      <c r="B4" s="326" t="s">
        <v>2</v>
      </c>
      <c r="C4" s="329" t="s">
        <v>36</v>
      </c>
      <c r="D4" s="37" t="s">
        <v>642</v>
      </c>
      <c r="E4" s="101" t="s">
        <v>121</v>
      </c>
      <c r="F4" s="101" t="s">
        <v>104</v>
      </c>
      <c r="G4" s="101" t="s">
        <v>183</v>
      </c>
      <c r="H4" s="101">
        <v>720</v>
      </c>
    </row>
    <row r="5" spans="1:8" x14ac:dyDescent="0.25">
      <c r="A5" s="40"/>
      <c r="B5" s="327"/>
      <c r="C5" s="330"/>
      <c r="D5" s="32" t="s">
        <v>644</v>
      </c>
      <c r="E5" s="2" t="s">
        <v>67</v>
      </c>
      <c r="F5" s="2" t="s">
        <v>104</v>
      </c>
      <c r="G5" s="2" t="s">
        <v>184</v>
      </c>
      <c r="H5" s="2">
        <v>720</v>
      </c>
    </row>
    <row r="6" spans="1:8" x14ac:dyDescent="0.25">
      <c r="A6" s="40"/>
      <c r="B6" s="327"/>
      <c r="C6" s="330"/>
      <c r="D6" s="32" t="s">
        <v>643</v>
      </c>
      <c r="E6" s="2" t="s">
        <v>68</v>
      </c>
      <c r="F6" s="2" t="s">
        <v>104</v>
      </c>
      <c r="G6" s="2" t="s">
        <v>184</v>
      </c>
      <c r="H6" s="2">
        <v>720</v>
      </c>
    </row>
    <row r="7" spans="1:8" x14ac:dyDescent="0.25">
      <c r="A7" s="40"/>
      <c r="B7" s="327"/>
      <c r="C7" s="330"/>
      <c r="D7" s="32" t="s">
        <v>645</v>
      </c>
      <c r="E7" s="2" t="s">
        <v>17</v>
      </c>
      <c r="F7" s="2" t="s">
        <v>122</v>
      </c>
      <c r="G7" s="2" t="s">
        <v>185</v>
      </c>
      <c r="H7" s="2">
        <v>720</v>
      </c>
    </row>
    <row r="8" spans="1:8" x14ac:dyDescent="0.25">
      <c r="A8" s="40"/>
      <c r="B8" s="327"/>
      <c r="C8" s="330"/>
      <c r="D8" s="32" t="s">
        <v>1259</v>
      </c>
      <c r="E8" s="2" t="s">
        <v>123</v>
      </c>
      <c r="F8" s="2" t="s">
        <v>104</v>
      </c>
      <c r="G8" s="2" t="s">
        <v>183</v>
      </c>
      <c r="H8" s="2">
        <v>720</v>
      </c>
    </row>
    <row r="9" spans="1:8" ht="15.75" thickBot="1" x14ac:dyDescent="0.3">
      <c r="A9" s="40"/>
      <c r="B9" s="328"/>
      <c r="C9" s="331"/>
      <c r="D9" s="38" t="s">
        <v>1022</v>
      </c>
      <c r="E9" s="102" t="s">
        <v>762</v>
      </c>
      <c r="F9" s="102" t="s">
        <v>104</v>
      </c>
      <c r="G9" s="102" t="s">
        <v>183</v>
      </c>
      <c r="H9" s="102">
        <v>720</v>
      </c>
    </row>
    <row r="10" spans="1:8" x14ac:dyDescent="0.25">
      <c r="A10" s="40"/>
      <c r="B10" s="327" t="s">
        <v>75</v>
      </c>
      <c r="C10" s="327" t="s">
        <v>1243</v>
      </c>
      <c r="D10" s="2" t="s">
        <v>1021</v>
      </c>
      <c r="E10" s="103" t="s">
        <v>106</v>
      </c>
      <c r="F10" s="2" t="s">
        <v>924</v>
      </c>
      <c r="G10" s="2" t="s">
        <v>189</v>
      </c>
      <c r="H10" s="2">
        <v>100</v>
      </c>
    </row>
    <row r="11" spans="1:8" x14ac:dyDescent="0.25">
      <c r="A11" s="40"/>
      <c r="B11" s="327"/>
      <c r="C11" s="327"/>
      <c r="D11" s="2" t="s">
        <v>650</v>
      </c>
      <c r="E11" s="104" t="s">
        <v>64</v>
      </c>
      <c r="F11" s="2" t="s">
        <v>924</v>
      </c>
      <c r="G11" s="2" t="s">
        <v>189</v>
      </c>
      <c r="H11" s="2">
        <v>100</v>
      </c>
    </row>
    <row r="12" spans="1:8" x14ac:dyDescent="0.25">
      <c r="A12" s="40"/>
      <c r="B12" s="327"/>
      <c r="C12" s="327"/>
      <c r="D12" s="2" t="s">
        <v>646</v>
      </c>
      <c r="E12" s="2" t="s">
        <v>124</v>
      </c>
      <c r="F12" s="2" t="s">
        <v>104</v>
      </c>
      <c r="G12" s="2" t="s">
        <v>187</v>
      </c>
      <c r="H12" s="2">
        <v>710</v>
      </c>
    </row>
    <row r="13" spans="1:8" x14ac:dyDescent="0.25">
      <c r="A13" s="40"/>
      <c r="B13" s="327"/>
      <c r="C13" s="327"/>
      <c r="D13" s="2" t="s">
        <v>647</v>
      </c>
      <c r="E13" s="2" t="s">
        <v>125</v>
      </c>
      <c r="F13" s="2" t="s">
        <v>104</v>
      </c>
      <c r="G13" s="2" t="s">
        <v>188</v>
      </c>
      <c r="H13" s="2">
        <v>710</v>
      </c>
    </row>
    <row r="14" spans="1:8" x14ac:dyDescent="0.25">
      <c r="A14" s="40"/>
      <c r="B14" s="327"/>
      <c r="C14" s="327"/>
      <c r="D14" s="2" t="s">
        <v>649</v>
      </c>
      <c r="E14" s="2" t="s">
        <v>127</v>
      </c>
      <c r="F14" s="2" t="s">
        <v>104</v>
      </c>
      <c r="G14" s="2" t="s">
        <v>188</v>
      </c>
      <c r="H14" s="2">
        <v>710</v>
      </c>
    </row>
    <row r="15" spans="1:8" ht="15.75" thickBot="1" x14ac:dyDescent="0.3">
      <c r="A15" s="40"/>
      <c r="B15" s="327"/>
      <c r="C15" s="327"/>
      <c r="D15" s="2" t="s">
        <v>648</v>
      </c>
      <c r="E15" s="2" t="s">
        <v>126</v>
      </c>
      <c r="F15" s="2" t="s">
        <v>104</v>
      </c>
      <c r="G15" s="2" t="s">
        <v>188</v>
      </c>
      <c r="H15" s="2">
        <v>710</v>
      </c>
    </row>
    <row r="16" spans="1:8" ht="30" x14ac:dyDescent="0.25">
      <c r="A16" s="40"/>
      <c r="B16" s="329" t="s">
        <v>76</v>
      </c>
      <c r="C16" s="326" t="s">
        <v>128</v>
      </c>
      <c r="D16" s="27" t="s">
        <v>651</v>
      </c>
      <c r="E16" s="101" t="s">
        <v>129</v>
      </c>
      <c r="F16" s="101" t="s">
        <v>104</v>
      </c>
      <c r="G16" s="101" t="s">
        <v>183</v>
      </c>
      <c r="H16" s="101">
        <v>711</v>
      </c>
    </row>
    <row r="17" spans="1:8" ht="30" x14ac:dyDescent="0.25">
      <c r="A17" s="40"/>
      <c r="B17" s="330"/>
      <c r="C17" s="327"/>
      <c r="D17" s="28" t="s">
        <v>652</v>
      </c>
      <c r="E17" s="2" t="s">
        <v>130</v>
      </c>
      <c r="F17" s="2" t="s">
        <v>104</v>
      </c>
      <c r="G17" s="2" t="s">
        <v>183</v>
      </c>
      <c r="H17" s="2">
        <v>711</v>
      </c>
    </row>
    <row r="18" spans="1:8" ht="15.75" thickBot="1" x14ac:dyDescent="0.3">
      <c r="A18" s="40"/>
      <c r="B18" s="331"/>
      <c r="C18" s="328"/>
      <c r="D18" s="29" t="s">
        <v>1023</v>
      </c>
      <c r="E18" s="110" t="s">
        <v>186</v>
      </c>
      <c r="F18" s="102" t="s">
        <v>104</v>
      </c>
      <c r="G18" s="102" t="s">
        <v>183</v>
      </c>
      <c r="H18" s="102">
        <v>711</v>
      </c>
    </row>
    <row r="19" spans="1:8" ht="30" x14ac:dyDescent="0.25">
      <c r="A19" s="40"/>
      <c r="B19" s="326" t="s">
        <v>77</v>
      </c>
      <c r="C19" s="326" t="s">
        <v>10</v>
      </c>
      <c r="D19" s="36" t="s">
        <v>653</v>
      </c>
      <c r="E19" s="106" t="s">
        <v>131</v>
      </c>
      <c r="F19" s="101" t="s">
        <v>104</v>
      </c>
      <c r="G19" s="101" t="s">
        <v>183</v>
      </c>
      <c r="H19" s="101">
        <v>710</v>
      </c>
    </row>
    <row r="20" spans="1:8" ht="30" x14ac:dyDescent="0.25">
      <c r="A20" s="40"/>
      <c r="B20" s="327"/>
      <c r="C20" s="327"/>
      <c r="D20" s="30" t="s">
        <v>654</v>
      </c>
      <c r="E20" s="107" t="s">
        <v>132</v>
      </c>
      <c r="F20" s="2" t="s">
        <v>104</v>
      </c>
      <c r="G20" s="2" t="s">
        <v>183</v>
      </c>
      <c r="H20" s="2">
        <v>710</v>
      </c>
    </row>
    <row r="21" spans="1:8" x14ac:dyDescent="0.25">
      <c r="A21" s="40"/>
      <c r="B21" s="327"/>
      <c r="C21" s="327"/>
      <c r="D21" s="30" t="s">
        <v>655</v>
      </c>
      <c r="E21" s="107" t="s">
        <v>17</v>
      </c>
      <c r="F21" s="2" t="s">
        <v>122</v>
      </c>
      <c r="G21" s="2" t="s">
        <v>185</v>
      </c>
      <c r="H21" s="2">
        <v>710</v>
      </c>
    </row>
    <row r="22" spans="1:8" ht="30" x14ac:dyDescent="0.25">
      <c r="A22" s="40"/>
      <c r="B22" s="327"/>
      <c r="C22" s="327"/>
      <c r="D22" s="30" t="s">
        <v>656</v>
      </c>
      <c r="E22" s="107" t="s">
        <v>133</v>
      </c>
      <c r="F22" s="2" t="s">
        <v>104</v>
      </c>
      <c r="G22" s="2" t="s">
        <v>183</v>
      </c>
      <c r="H22" s="2">
        <v>710</v>
      </c>
    </row>
    <row r="23" spans="1:8" x14ac:dyDescent="0.25">
      <c r="A23" s="40"/>
      <c r="B23" s="327"/>
      <c r="C23" s="327"/>
      <c r="D23" s="30" t="s">
        <v>657</v>
      </c>
      <c r="E23" s="107" t="s">
        <v>134</v>
      </c>
      <c r="F23" s="2" t="s">
        <v>104</v>
      </c>
      <c r="G23" s="2" t="s">
        <v>183</v>
      </c>
      <c r="H23" s="2">
        <v>710</v>
      </c>
    </row>
    <row r="24" spans="1:8" ht="15.75" thickBot="1" x14ac:dyDescent="0.3">
      <c r="A24" s="40"/>
      <c r="B24" s="328"/>
      <c r="C24" s="328"/>
      <c r="D24" s="31" t="s">
        <v>1024</v>
      </c>
      <c r="E24" s="39" t="s">
        <v>186</v>
      </c>
      <c r="F24" s="102" t="s">
        <v>104</v>
      </c>
      <c r="G24" s="102" t="s">
        <v>183</v>
      </c>
      <c r="H24" s="102">
        <v>710</v>
      </c>
    </row>
    <row r="25" spans="1:8" x14ac:dyDescent="0.25">
      <c r="A25" s="40"/>
      <c r="B25" s="326" t="s">
        <v>78</v>
      </c>
      <c r="C25" s="326" t="s">
        <v>11</v>
      </c>
      <c r="D25" s="27" t="s">
        <v>659</v>
      </c>
      <c r="E25" s="101" t="s">
        <v>17</v>
      </c>
      <c r="F25" s="101" t="s">
        <v>122</v>
      </c>
      <c r="G25" s="101" t="s">
        <v>185</v>
      </c>
      <c r="H25" s="101">
        <v>711</v>
      </c>
    </row>
    <row r="26" spans="1:8" x14ac:dyDescent="0.25">
      <c r="A26" s="40"/>
      <c r="B26" s="327"/>
      <c r="C26" s="327"/>
      <c r="D26" s="28" t="s">
        <v>1025</v>
      </c>
      <c r="E26" s="2" t="s">
        <v>37</v>
      </c>
      <c r="F26" s="2" t="s">
        <v>104</v>
      </c>
      <c r="G26" s="2" t="s">
        <v>183</v>
      </c>
      <c r="H26" s="2">
        <v>711</v>
      </c>
    </row>
    <row r="27" spans="1:8" ht="15.75" thickBot="1" x14ac:dyDescent="0.3">
      <c r="A27" s="40"/>
      <c r="B27" s="328"/>
      <c r="C27" s="328"/>
      <c r="D27" s="29" t="s">
        <v>658</v>
      </c>
      <c r="E27" s="102" t="s">
        <v>135</v>
      </c>
      <c r="F27" s="102" t="s">
        <v>104</v>
      </c>
      <c r="G27" s="102" t="s">
        <v>183</v>
      </c>
      <c r="H27" s="102">
        <v>711</v>
      </c>
    </row>
    <row r="28" spans="1:8" x14ac:dyDescent="0.25">
      <c r="A28" s="40"/>
      <c r="B28" s="326" t="s">
        <v>79</v>
      </c>
      <c r="C28" s="326" t="s">
        <v>12</v>
      </c>
      <c r="D28" s="36" t="s">
        <v>660</v>
      </c>
      <c r="E28" s="106" t="s">
        <v>34</v>
      </c>
      <c r="F28" s="101" t="s">
        <v>104</v>
      </c>
      <c r="G28" s="101" t="s">
        <v>183</v>
      </c>
      <c r="H28" s="101">
        <v>724</v>
      </c>
    </row>
    <row r="29" spans="1:8" x14ac:dyDescent="0.25">
      <c r="A29" s="40"/>
      <c r="B29" s="327"/>
      <c r="C29" s="327"/>
      <c r="D29" s="30" t="s">
        <v>661</v>
      </c>
      <c r="E29" s="107" t="s">
        <v>17</v>
      </c>
      <c r="F29" s="2" t="s">
        <v>122</v>
      </c>
      <c r="G29" s="2" t="s">
        <v>185</v>
      </c>
      <c r="H29" s="2">
        <v>724</v>
      </c>
    </row>
    <row r="30" spans="1:8" x14ac:dyDescent="0.25">
      <c r="A30" s="40"/>
      <c r="B30" s="327"/>
      <c r="C30" s="327"/>
      <c r="D30" s="30" t="s">
        <v>662</v>
      </c>
      <c r="E30" s="107" t="s">
        <v>137</v>
      </c>
      <c r="F30" s="2" t="s">
        <v>104</v>
      </c>
      <c r="G30" s="2" t="s">
        <v>183</v>
      </c>
      <c r="H30" s="2">
        <v>724</v>
      </c>
    </row>
    <row r="31" spans="1:8" ht="15.75" thickBot="1" x14ac:dyDescent="0.3">
      <c r="A31" s="40"/>
      <c r="B31" s="328"/>
      <c r="C31" s="328"/>
      <c r="D31" s="31" t="s">
        <v>1026</v>
      </c>
      <c r="E31" s="39" t="s">
        <v>762</v>
      </c>
      <c r="F31" s="102" t="s">
        <v>104</v>
      </c>
      <c r="G31" s="102" t="s">
        <v>183</v>
      </c>
      <c r="H31" s="102">
        <v>724</v>
      </c>
    </row>
    <row r="32" spans="1:8" ht="30" customHeight="1" x14ac:dyDescent="0.25">
      <c r="A32" s="40"/>
      <c r="B32" s="326" t="s">
        <v>80</v>
      </c>
      <c r="C32" s="326" t="s">
        <v>13</v>
      </c>
      <c r="D32" s="28" t="s">
        <v>1258</v>
      </c>
      <c r="E32" s="2" t="s">
        <v>1257</v>
      </c>
      <c r="F32" s="2" t="s">
        <v>122</v>
      </c>
      <c r="G32" s="2" t="s">
        <v>185</v>
      </c>
      <c r="H32" s="2">
        <v>712</v>
      </c>
    </row>
    <row r="33" spans="1:8" ht="30" x14ac:dyDescent="0.25">
      <c r="A33" s="40"/>
      <c r="B33" s="327"/>
      <c r="C33" s="327"/>
      <c r="D33" s="28" t="s">
        <v>663</v>
      </c>
      <c r="E33" s="2" t="s">
        <v>43</v>
      </c>
      <c r="F33" s="2" t="s">
        <v>122</v>
      </c>
      <c r="G33" s="2" t="s">
        <v>185</v>
      </c>
      <c r="H33" s="2">
        <v>712</v>
      </c>
    </row>
    <row r="34" spans="1:8" x14ac:dyDescent="0.25">
      <c r="A34" s="40"/>
      <c r="B34" s="327"/>
      <c r="C34" s="327"/>
      <c r="D34" s="28" t="s">
        <v>664</v>
      </c>
      <c r="E34" s="2" t="s">
        <v>45</v>
      </c>
      <c r="F34" s="2" t="s">
        <v>122</v>
      </c>
      <c r="G34" s="2" t="s">
        <v>185</v>
      </c>
      <c r="H34" s="2">
        <v>712</v>
      </c>
    </row>
    <row r="35" spans="1:8" x14ac:dyDescent="0.25">
      <c r="A35" s="40"/>
      <c r="B35" s="327"/>
      <c r="C35" s="327"/>
      <c r="D35" s="28" t="s">
        <v>665</v>
      </c>
      <c r="E35" s="2" t="s">
        <v>39</v>
      </c>
      <c r="F35" s="2" t="s">
        <v>122</v>
      </c>
      <c r="G35" s="2" t="s">
        <v>185</v>
      </c>
      <c r="H35" s="2">
        <v>712</v>
      </c>
    </row>
    <row r="36" spans="1:8" x14ac:dyDescent="0.25">
      <c r="A36" s="40"/>
      <c r="B36" s="327"/>
      <c r="C36" s="327"/>
      <c r="D36" s="28" t="s">
        <v>666</v>
      </c>
      <c r="E36" s="2" t="s">
        <v>41</v>
      </c>
      <c r="F36" s="2" t="s">
        <v>122</v>
      </c>
      <c r="G36" s="2" t="s">
        <v>185</v>
      </c>
      <c r="H36" s="2">
        <v>712</v>
      </c>
    </row>
    <row r="37" spans="1:8" x14ac:dyDescent="0.25">
      <c r="A37" s="40"/>
      <c r="B37" s="327"/>
      <c r="C37" s="327"/>
      <c r="D37" s="28" t="s">
        <v>667</v>
      </c>
      <c r="E37" s="2" t="s">
        <v>42</v>
      </c>
      <c r="F37" s="2" t="s">
        <v>122</v>
      </c>
      <c r="G37" s="2" t="s">
        <v>185</v>
      </c>
      <c r="H37" s="2">
        <v>712</v>
      </c>
    </row>
    <row r="38" spans="1:8" x14ac:dyDescent="0.25">
      <c r="A38" s="40"/>
      <c r="B38" s="327"/>
      <c r="C38" s="327"/>
      <c r="D38" s="28" t="s">
        <v>668</v>
      </c>
      <c r="E38" s="2" t="s">
        <v>44</v>
      </c>
      <c r="F38" s="2" t="s">
        <v>122</v>
      </c>
      <c r="G38" s="2" t="s">
        <v>185</v>
      </c>
      <c r="H38" s="2">
        <v>712</v>
      </c>
    </row>
    <row r="39" spans="1:8" x14ac:dyDescent="0.25">
      <c r="A39" s="40"/>
      <c r="B39" s="327"/>
      <c r="C39" s="327"/>
      <c r="D39" s="28" t="s">
        <v>669</v>
      </c>
      <c r="E39" s="2" t="s">
        <v>38</v>
      </c>
      <c r="F39" s="2" t="s">
        <v>122</v>
      </c>
      <c r="G39" s="2" t="s">
        <v>185</v>
      </c>
      <c r="H39" s="2">
        <v>712</v>
      </c>
    </row>
    <row r="40" spans="1:8" x14ac:dyDescent="0.25">
      <c r="A40" s="40"/>
      <c r="B40" s="327"/>
      <c r="C40" s="327"/>
      <c r="D40" s="232" t="s">
        <v>670</v>
      </c>
      <c r="E40" s="109" t="s">
        <v>40</v>
      </c>
      <c r="F40" s="2" t="s">
        <v>122</v>
      </c>
      <c r="G40" s="2" t="s">
        <v>185</v>
      </c>
      <c r="H40" s="2">
        <v>712</v>
      </c>
    </row>
    <row r="41" spans="1:8" x14ac:dyDescent="0.25">
      <c r="A41" s="40"/>
      <c r="B41" s="327"/>
      <c r="C41" s="327"/>
      <c r="D41" s="28" t="s">
        <v>671</v>
      </c>
      <c r="E41" s="2" t="s">
        <v>33</v>
      </c>
      <c r="F41" s="2" t="s">
        <v>122</v>
      </c>
      <c r="G41" s="2" t="s">
        <v>185</v>
      </c>
      <c r="H41" s="2">
        <v>712</v>
      </c>
    </row>
    <row r="42" spans="1:8" x14ac:dyDescent="0.25">
      <c r="A42" s="40"/>
      <c r="B42" s="327"/>
      <c r="C42" s="327"/>
      <c r="D42" s="28" t="s">
        <v>672</v>
      </c>
      <c r="E42" s="2" t="s">
        <v>31</v>
      </c>
      <c r="F42" s="2" t="s">
        <v>122</v>
      </c>
      <c r="G42" s="2" t="s">
        <v>185</v>
      </c>
      <c r="H42" s="2">
        <v>712</v>
      </c>
    </row>
    <row r="43" spans="1:8" x14ac:dyDescent="0.25">
      <c r="A43" s="40"/>
      <c r="B43" s="327"/>
      <c r="C43" s="327"/>
      <c r="D43" s="28" t="s">
        <v>673</v>
      </c>
      <c r="E43" s="2" t="s">
        <v>30</v>
      </c>
      <c r="F43" s="2" t="s">
        <v>122</v>
      </c>
      <c r="G43" s="2" t="s">
        <v>185</v>
      </c>
      <c r="H43" s="2">
        <v>712</v>
      </c>
    </row>
    <row r="44" spans="1:8" ht="30" x14ac:dyDescent="0.25">
      <c r="A44" s="40"/>
      <c r="B44" s="327"/>
      <c r="C44" s="327"/>
      <c r="D44" s="232" t="s">
        <v>674</v>
      </c>
      <c r="E44" s="109" t="s">
        <v>171</v>
      </c>
      <c r="F44" s="109" t="s">
        <v>122</v>
      </c>
      <c r="G44" s="109" t="s">
        <v>185</v>
      </c>
      <c r="H44" s="109">
        <v>712</v>
      </c>
    </row>
    <row r="45" spans="1:8" x14ac:dyDescent="0.25">
      <c r="A45" s="40"/>
      <c r="B45" s="327"/>
      <c r="C45" s="327"/>
      <c r="D45" s="232" t="s">
        <v>675</v>
      </c>
      <c r="E45" s="109" t="s">
        <v>32</v>
      </c>
      <c r="F45" s="109" t="s">
        <v>122</v>
      </c>
      <c r="G45" s="109" t="s">
        <v>185</v>
      </c>
      <c r="H45" s="109">
        <v>712</v>
      </c>
    </row>
    <row r="46" spans="1:8" x14ac:dyDescent="0.25">
      <c r="A46" s="40"/>
      <c r="B46" s="327"/>
      <c r="C46" s="327"/>
      <c r="D46" s="232" t="s">
        <v>676</v>
      </c>
      <c r="E46" s="109" t="s">
        <v>29</v>
      </c>
      <c r="F46" s="109" t="s">
        <v>122</v>
      </c>
      <c r="G46" s="109" t="s">
        <v>185</v>
      </c>
      <c r="H46" s="109">
        <v>712</v>
      </c>
    </row>
    <row r="47" spans="1:8" x14ac:dyDescent="0.25">
      <c r="A47" s="40"/>
      <c r="B47" s="327"/>
      <c r="C47" s="327"/>
      <c r="D47" s="232" t="s">
        <v>677</v>
      </c>
      <c r="E47" s="109" t="s">
        <v>27</v>
      </c>
      <c r="F47" s="109" t="s">
        <v>122</v>
      </c>
      <c r="G47" s="109" t="s">
        <v>185</v>
      </c>
      <c r="H47" s="109">
        <v>712</v>
      </c>
    </row>
    <row r="48" spans="1:8" x14ac:dyDescent="0.25">
      <c r="A48" s="40"/>
      <c r="B48" s="327"/>
      <c r="C48" s="327"/>
      <c r="D48" s="232" t="s">
        <v>678</v>
      </c>
      <c r="E48" s="109" t="s">
        <v>26</v>
      </c>
      <c r="F48" s="109" t="s">
        <v>122</v>
      </c>
      <c r="G48" s="109" t="s">
        <v>185</v>
      </c>
      <c r="H48" s="109">
        <v>712</v>
      </c>
    </row>
    <row r="49" spans="1:8" ht="30" x14ac:dyDescent="0.25">
      <c r="A49" s="40"/>
      <c r="B49" s="327"/>
      <c r="C49" s="327"/>
      <c r="D49" s="232" t="s">
        <v>679</v>
      </c>
      <c r="E49" s="109" t="s">
        <v>746</v>
      </c>
      <c r="F49" s="109" t="s">
        <v>122</v>
      </c>
      <c r="G49" s="109" t="s">
        <v>185</v>
      </c>
      <c r="H49" s="109">
        <v>712</v>
      </c>
    </row>
    <row r="50" spans="1:8" x14ac:dyDescent="0.25">
      <c r="A50" s="40"/>
      <c r="B50" s="327"/>
      <c r="C50" s="327"/>
      <c r="D50" s="232" t="s">
        <v>680</v>
      </c>
      <c r="E50" s="109" t="s">
        <v>28</v>
      </c>
      <c r="F50" s="109" t="s">
        <v>122</v>
      </c>
      <c r="G50" s="109" t="s">
        <v>185</v>
      </c>
      <c r="H50" s="109">
        <v>712</v>
      </c>
    </row>
    <row r="51" spans="1:8" ht="30" x14ac:dyDescent="0.25">
      <c r="A51" s="40"/>
      <c r="B51" s="327"/>
      <c r="C51" s="327"/>
      <c r="D51" s="232" t="s">
        <v>973</v>
      </c>
      <c r="E51" s="109" t="s">
        <v>974</v>
      </c>
      <c r="F51" s="109" t="s">
        <v>122</v>
      </c>
      <c r="G51" s="109" t="s">
        <v>185</v>
      </c>
      <c r="H51" s="109">
        <v>712</v>
      </c>
    </row>
    <row r="52" spans="1:8" ht="30" x14ac:dyDescent="0.25">
      <c r="A52" s="40"/>
      <c r="B52" s="327"/>
      <c r="C52" s="327"/>
      <c r="D52" s="232" t="s">
        <v>975</v>
      </c>
      <c r="E52" s="109" t="s">
        <v>976</v>
      </c>
      <c r="F52" s="109" t="s">
        <v>122</v>
      </c>
      <c r="G52" s="109" t="s">
        <v>185</v>
      </c>
      <c r="H52" s="109">
        <v>712</v>
      </c>
    </row>
    <row r="53" spans="1:8" ht="30" x14ac:dyDescent="0.25">
      <c r="A53" s="40"/>
      <c r="B53" s="327"/>
      <c r="C53" s="327"/>
      <c r="D53" s="232" t="s">
        <v>977</v>
      </c>
      <c r="E53" s="109" t="s">
        <v>978</v>
      </c>
      <c r="F53" s="109" t="s">
        <v>122</v>
      </c>
      <c r="G53" s="109" t="s">
        <v>185</v>
      </c>
      <c r="H53" s="109">
        <v>712</v>
      </c>
    </row>
    <row r="54" spans="1:8" ht="30" x14ac:dyDescent="0.25">
      <c r="A54" s="40"/>
      <c r="B54" s="327"/>
      <c r="C54" s="327"/>
      <c r="D54" s="232" t="s">
        <v>979</v>
      </c>
      <c r="E54" s="109" t="s">
        <v>980</v>
      </c>
      <c r="F54" s="109" t="s">
        <v>122</v>
      </c>
      <c r="G54" s="109" t="s">
        <v>185</v>
      </c>
      <c r="H54" s="109">
        <v>712</v>
      </c>
    </row>
    <row r="55" spans="1:8" ht="30" x14ac:dyDescent="0.25">
      <c r="A55" s="40"/>
      <c r="B55" s="327"/>
      <c r="C55" s="327"/>
      <c r="D55" s="232" t="s">
        <v>981</v>
      </c>
      <c r="E55" s="109" t="s">
        <v>982</v>
      </c>
      <c r="F55" s="109" t="s">
        <v>122</v>
      </c>
      <c r="G55" s="109" t="s">
        <v>185</v>
      </c>
      <c r="H55" s="109">
        <v>712</v>
      </c>
    </row>
    <row r="56" spans="1:8" ht="12.75" customHeight="1" x14ac:dyDescent="0.25">
      <c r="A56" s="40"/>
      <c r="B56" s="327"/>
      <c r="C56" s="327"/>
      <c r="D56" s="28" t="s">
        <v>681</v>
      </c>
      <c r="E56" s="2" t="s">
        <v>25</v>
      </c>
      <c r="F56" s="2" t="s">
        <v>122</v>
      </c>
      <c r="G56" s="2" t="s">
        <v>185</v>
      </c>
      <c r="H56" s="2">
        <v>712</v>
      </c>
    </row>
    <row r="57" spans="1:8" x14ac:dyDescent="0.25">
      <c r="A57" s="40"/>
      <c r="B57" s="327"/>
      <c r="C57" s="327"/>
      <c r="D57" s="28" t="s">
        <v>682</v>
      </c>
      <c r="E57" s="2" t="s">
        <v>24</v>
      </c>
      <c r="F57" s="2" t="s">
        <v>122</v>
      </c>
      <c r="G57" s="2" t="s">
        <v>185</v>
      </c>
      <c r="H57" s="2">
        <v>712</v>
      </c>
    </row>
    <row r="58" spans="1:8" ht="30" x14ac:dyDescent="0.25">
      <c r="A58" s="40"/>
      <c r="B58" s="327"/>
      <c r="C58" s="327"/>
      <c r="D58" s="28" t="s">
        <v>683</v>
      </c>
      <c r="E58" s="24" t="s">
        <v>23</v>
      </c>
      <c r="F58" s="2" t="s">
        <v>122</v>
      </c>
      <c r="G58" s="2" t="s">
        <v>185</v>
      </c>
      <c r="H58" s="2">
        <v>712</v>
      </c>
    </row>
    <row r="59" spans="1:8" ht="30" x14ac:dyDescent="0.25">
      <c r="A59" s="40"/>
      <c r="B59" s="327"/>
      <c r="C59" s="327"/>
      <c r="D59" s="232" t="s">
        <v>684</v>
      </c>
      <c r="E59" s="109" t="s">
        <v>172</v>
      </c>
      <c r="F59" s="109" t="s">
        <v>122</v>
      </c>
      <c r="G59" s="109" t="s">
        <v>185</v>
      </c>
      <c r="H59" s="109">
        <v>712</v>
      </c>
    </row>
    <row r="60" spans="1:8" ht="30" x14ac:dyDescent="0.25">
      <c r="A60" s="40"/>
      <c r="B60" s="327"/>
      <c r="C60" s="327"/>
      <c r="D60" s="232" t="s">
        <v>1242</v>
      </c>
      <c r="E60" s="109" t="s">
        <v>1241</v>
      </c>
      <c r="F60" s="109" t="s">
        <v>122</v>
      </c>
      <c r="G60" s="109" t="s">
        <v>185</v>
      </c>
      <c r="H60" s="109">
        <v>712</v>
      </c>
    </row>
    <row r="61" spans="1:8" ht="30" x14ac:dyDescent="0.25">
      <c r="A61" s="40"/>
      <c r="B61" s="327"/>
      <c r="C61" s="327"/>
      <c r="D61" s="232" t="s">
        <v>685</v>
      </c>
      <c r="E61" s="109" t="s">
        <v>22</v>
      </c>
      <c r="F61" s="109" t="s">
        <v>122</v>
      </c>
      <c r="G61" s="109" t="s">
        <v>185</v>
      </c>
      <c r="H61" s="109">
        <v>712</v>
      </c>
    </row>
    <row r="62" spans="1:8" x14ac:dyDescent="0.25">
      <c r="A62" s="40"/>
      <c r="B62" s="327"/>
      <c r="C62" s="327"/>
      <c r="D62" s="232" t="s">
        <v>686</v>
      </c>
      <c r="E62" s="109" t="s">
        <v>20</v>
      </c>
      <c r="F62" s="109" t="s">
        <v>122</v>
      </c>
      <c r="G62" s="109" t="s">
        <v>185</v>
      </c>
      <c r="H62" s="109">
        <v>712</v>
      </c>
    </row>
    <row r="63" spans="1:8" x14ac:dyDescent="0.25">
      <c r="A63" s="40"/>
      <c r="B63" s="327"/>
      <c r="C63" s="327"/>
      <c r="D63" s="232" t="s">
        <v>687</v>
      </c>
      <c r="E63" s="109" t="s">
        <v>19</v>
      </c>
      <c r="F63" s="109" t="s">
        <v>122</v>
      </c>
      <c r="G63" s="109" t="s">
        <v>185</v>
      </c>
      <c r="H63" s="109">
        <v>712</v>
      </c>
    </row>
    <row r="64" spans="1:8" ht="30" x14ac:dyDescent="0.25">
      <c r="A64" s="40"/>
      <c r="B64" s="327"/>
      <c r="C64" s="327"/>
      <c r="D64" s="232" t="s">
        <v>688</v>
      </c>
      <c r="E64" s="109" t="s">
        <v>173</v>
      </c>
      <c r="F64" s="109" t="s">
        <v>122</v>
      </c>
      <c r="G64" s="109" t="s">
        <v>185</v>
      </c>
      <c r="H64" s="109">
        <v>712</v>
      </c>
    </row>
    <row r="65" spans="1:8" x14ac:dyDescent="0.25">
      <c r="A65" s="40"/>
      <c r="B65" s="327"/>
      <c r="C65" s="327"/>
      <c r="D65" s="232" t="s">
        <v>689</v>
      </c>
      <c r="E65" s="109" t="s">
        <v>21</v>
      </c>
      <c r="F65" s="109" t="s">
        <v>122</v>
      </c>
      <c r="G65" s="109" t="s">
        <v>185</v>
      </c>
      <c r="H65" s="109">
        <v>712</v>
      </c>
    </row>
    <row r="66" spans="1:8" ht="30" x14ac:dyDescent="0.25">
      <c r="A66" s="40"/>
      <c r="B66" s="327"/>
      <c r="C66" s="327"/>
      <c r="D66" s="232" t="s">
        <v>983</v>
      </c>
      <c r="E66" s="109" t="s">
        <v>984</v>
      </c>
      <c r="F66" s="109" t="s">
        <v>122</v>
      </c>
      <c r="G66" s="109" t="s">
        <v>185</v>
      </c>
      <c r="H66" s="109">
        <v>712</v>
      </c>
    </row>
    <row r="67" spans="1:8" ht="30" x14ac:dyDescent="0.25">
      <c r="A67" s="40"/>
      <c r="B67" s="327"/>
      <c r="C67" s="327"/>
      <c r="D67" s="232" t="s">
        <v>985</v>
      </c>
      <c r="E67" s="109" t="s">
        <v>986</v>
      </c>
      <c r="F67" s="109" t="s">
        <v>122</v>
      </c>
      <c r="G67" s="109" t="s">
        <v>185</v>
      </c>
      <c r="H67" s="109">
        <v>712</v>
      </c>
    </row>
    <row r="68" spans="1:8" ht="30" x14ac:dyDescent="0.25">
      <c r="A68" s="40"/>
      <c r="B68" s="327"/>
      <c r="C68" s="327"/>
      <c r="D68" s="232" t="s">
        <v>987</v>
      </c>
      <c r="E68" s="109" t="s">
        <v>988</v>
      </c>
      <c r="F68" s="109" t="s">
        <v>122</v>
      </c>
      <c r="G68" s="109" t="s">
        <v>185</v>
      </c>
      <c r="H68" s="109">
        <v>712</v>
      </c>
    </row>
    <row r="69" spans="1:8" ht="30" x14ac:dyDescent="0.25">
      <c r="A69" s="40"/>
      <c r="B69" s="327"/>
      <c r="C69" s="327"/>
      <c r="D69" s="232" t="s">
        <v>989</v>
      </c>
      <c r="E69" s="109" t="s">
        <v>990</v>
      </c>
      <c r="F69" s="109" t="s">
        <v>122</v>
      </c>
      <c r="G69" s="109" t="s">
        <v>185</v>
      </c>
      <c r="H69" s="109">
        <v>712</v>
      </c>
    </row>
    <row r="70" spans="1:8" ht="30" x14ac:dyDescent="0.25">
      <c r="A70" s="40"/>
      <c r="B70" s="327"/>
      <c r="C70" s="327"/>
      <c r="D70" s="232" t="s">
        <v>991</v>
      </c>
      <c r="E70" s="109" t="s">
        <v>992</v>
      </c>
      <c r="F70" s="109" t="s">
        <v>122</v>
      </c>
      <c r="G70" s="109" t="s">
        <v>185</v>
      </c>
      <c r="H70" s="109">
        <v>712</v>
      </c>
    </row>
    <row r="71" spans="1:8" ht="30" x14ac:dyDescent="0.25">
      <c r="A71" s="40"/>
      <c r="B71" s="327"/>
      <c r="C71" s="327"/>
      <c r="D71" s="28" t="s">
        <v>1028</v>
      </c>
      <c r="E71" s="2" t="s">
        <v>1019</v>
      </c>
      <c r="F71" s="2" t="s">
        <v>104</v>
      </c>
      <c r="G71" s="2" t="s">
        <v>183</v>
      </c>
      <c r="H71" s="2">
        <v>712</v>
      </c>
    </row>
    <row r="72" spans="1:8" ht="30.75" thickBot="1" x14ac:dyDescent="0.3">
      <c r="A72" s="40"/>
      <c r="B72" s="328"/>
      <c r="C72" s="328"/>
      <c r="D72" s="29" t="s">
        <v>1027</v>
      </c>
      <c r="E72" s="102" t="s">
        <v>764</v>
      </c>
      <c r="F72" s="102" t="s">
        <v>104</v>
      </c>
      <c r="G72" s="102" t="s">
        <v>183</v>
      </c>
      <c r="H72" s="102">
        <v>712</v>
      </c>
    </row>
    <row r="73" spans="1:8" ht="15" customHeight="1" x14ac:dyDescent="0.25">
      <c r="A73" s="40"/>
      <c r="B73" s="326" t="s">
        <v>81</v>
      </c>
      <c r="C73" s="326" t="s">
        <v>59</v>
      </c>
      <c r="D73" s="36" t="s">
        <v>691</v>
      </c>
      <c r="E73" s="128" t="s">
        <v>23</v>
      </c>
      <c r="F73" s="101" t="s">
        <v>122</v>
      </c>
      <c r="G73" s="101" t="s">
        <v>185</v>
      </c>
      <c r="H73" s="101">
        <v>711</v>
      </c>
    </row>
    <row r="74" spans="1:8" x14ac:dyDescent="0.25">
      <c r="A74" s="40"/>
      <c r="B74" s="327"/>
      <c r="C74" s="327"/>
      <c r="D74" s="30" t="s">
        <v>692</v>
      </c>
      <c r="E74" s="108" t="s">
        <v>136</v>
      </c>
      <c r="F74" s="2" t="s">
        <v>122</v>
      </c>
      <c r="G74" s="2" t="s">
        <v>185</v>
      </c>
      <c r="H74" s="2">
        <v>711</v>
      </c>
    </row>
    <row r="75" spans="1:8" x14ac:dyDescent="0.25">
      <c r="A75" s="40"/>
      <c r="B75" s="327"/>
      <c r="C75" s="327"/>
      <c r="D75" s="30" t="s">
        <v>690</v>
      </c>
      <c r="E75" s="108" t="s">
        <v>35</v>
      </c>
      <c r="F75" s="2" t="s">
        <v>122</v>
      </c>
      <c r="G75" s="2" t="s">
        <v>185</v>
      </c>
      <c r="H75" s="2">
        <v>711</v>
      </c>
    </row>
    <row r="76" spans="1:8" ht="30" x14ac:dyDescent="0.25">
      <c r="A76" s="40"/>
      <c r="B76" s="327"/>
      <c r="C76" s="327"/>
      <c r="D76" s="233" t="s">
        <v>993</v>
      </c>
      <c r="E76" s="108" t="s">
        <v>994</v>
      </c>
      <c r="F76" s="109" t="s">
        <v>122</v>
      </c>
      <c r="G76" s="109" t="s">
        <v>185</v>
      </c>
      <c r="H76" s="109">
        <v>711</v>
      </c>
    </row>
    <row r="77" spans="1:8" ht="15.75" thickBot="1" x14ac:dyDescent="0.3">
      <c r="A77" s="40"/>
      <c r="B77" s="328"/>
      <c r="C77" s="328"/>
      <c r="D77" s="31" t="s">
        <v>1029</v>
      </c>
      <c r="E77" s="39" t="s">
        <v>186</v>
      </c>
      <c r="F77" s="102" t="s">
        <v>104</v>
      </c>
      <c r="G77" s="102" t="s">
        <v>183</v>
      </c>
      <c r="H77" s="102">
        <v>711</v>
      </c>
    </row>
    <row r="78" spans="1:8" x14ac:dyDescent="0.25">
      <c r="A78" s="40"/>
      <c r="B78" s="326" t="s">
        <v>82</v>
      </c>
      <c r="C78" s="326" t="s">
        <v>14</v>
      </c>
      <c r="D78" s="27" t="s">
        <v>693</v>
      </c>
      <c r="E78" s="105" t="s">
        <v>34</v>
      </c>
      <c r="F78" s="101" t="s">
        <v>104</v>
      </c>
      <c r="G78" s="101" t="s">
        <v>183</v>
      </c>
      <c r="H78" s="101">
        <v>710</v>
      </c>
    </row>
    <row r="79" spans="1:8" x14ac:dyDescent="0.25">
      <c r="A79" s="40"/>
      <c r="B79" s="327"/>
      <c r="C79" s="327"/>
      <c r="D79" s="28" t="s">
        <v>694</v>
      </c>
      <c r="E79" s="109" t="s">
        <v>17</v>
      </c>
      <c r="F79" s="2" t="s">
        <v>122</v>
      </c>
      <c r="G79" s="2" t="s">
        <v>185</v>
      </c>
      <c r="H79" s="2">
        <v>710</v>
      </c>
    </row>
    <row r="80" spans="1:8" x14ac:dyDescent="0.25">
      <c r="A80" s="40"/>
      <c r="B80" s="327"/>
      <c r="C80" s="327"/>
      <c r="D80" s="28" t="s">
        <v>695</v>
      </c>
      <c r="E80" s="109" t="s">
        <v>137</v>
      </c>
      <c r="F80" s="2" t="s">
        <v>104</v>
      </c>
      <c r="G80" s="2" t="s">
        <v>183</v>
      </c>
      <c r="H80" s="2">
        <v>710</v>
      </c>
    </row>
    <row r="81" spans="1:13" ht="15.75" thickBot="1" x14ac:dyDescent="0.3">
      <c r="A81" s="40"/>
      <c r="B81" s="328"/>
      <c r="C81" s="328"/>
      <c r="D81" s="31" t="s">
        <v>1030</v>
      </c>
      <c r="E81" s="110" t="s">
        <v>186</v>
      </c>
      <c r="F81" s="102" t="s">
        <v>104</v>
      </c>
      <c r="G81" s="102" t="s">
        <v>183</v>
      </c>
      <c r="H81" s="102">
        <v>710</v>
      </c>
    </row>
    <row r="82" spans="1:13" ht="30" x14ac:dyDescent="0.25">
      <c r="A82" s="40"/>
      <c r="B82" s="326" t="s">
        <v>83</v>
      </c>
      <c r="C82" s="326" t="s">
        <v>58</v>
      </c>
      <c r="D82" s="234" t="s">
        <v>1001</v>
      </c>
      <c r="E82" s="105" t="s">
        <v>1002</v>
      </c>
      <c r="F82" s="105" t="s">
        <v>104</v>
      </c>
      <c r="G82" s="105" t="s">
        <v>183</v>
      </c>
      <c r="H82" s="105">
        <v>711</v>
      </c>
    </row>
    <row r="83" spans="1:13" ht="30" x14ac:dyDescent="0.25">
      <c r="A83" s="40"/>
      <c r="B83" s="327"/>
      <c r="C83" s="327"/>
      <c r="D83" s="235" t="s">
        <v>997</v>
      </c>
      <c r="E83" s="109" t="s">
        <v>998</v>
      </c>
      <c r="F83" s="109" t="s">
        <v>104</v>
      </c>
      <c r="G83" s="109" t="s">
        <v>183</v>
      </c>
      <c r="H83" s="109">
        <v>711</v>
      </c>
    </row>
    <row r="84" spans="1:13" ht="30" x14ac:dyDescent="0.25">
      <c r="A84" s="40"/>
      <c r="B84" s="327"/>
      <c r="C84" s="327"/>
      <c r="D84" s="235" t="s">
        <v>999</v>
      </c>
      <c r="E84" s="109" t="s">
        <v>1000</v>
      </c>
      <c r="F84" s="109" t="s">
        <v>104</v>
      </c>
      <c r="G84" s="109" t="s">
        <v>183</v>
      </c>
      <c r="H84" s="109">
        <v>711</v>
      </c>
    </row>
    <row r="85" spans="1:13" ht="30" x14ac:dyDescent="0.25">
      <c r="A85" s="40"/>
      <c r="B85" s="327"/>
      <c r="C85" s="327"/>
      <c r="D85" s="235" t="s">
        <v>708</v>
      </c>
      <c r="E85" s="109" t="s">
        <v>117</v>
      </c>
      <c r="F85" s="109" t="s">
        <v>104</v>
      </c>
      <c r="G85" s="109" t="s">
        <v>183</v>
      </c>
      <c r="H85" s="109">
        <v>711</v>
      </c>
    </row>
    <row r="86" spans="1:13" ht="30" x14ac:dyDescent="0.25">
      <c r="A86" s="40"/>
      <c r="B86" s="327"/>
      <c r="C86" s="327"/>
      <c r="D86" s="235" t="s">
        <v>698</v>
      </c>
      <c r="E86" s="109" t="s">
        <v>113</v>
      </c>
      <c r="F86" s="109" t="s">
        <v>104</v>
      </c>
      <c r="G86" s="109" t="s">
        <v>183</v>
      </c>
      <c r="H86" s="109">
        <v>711</v>
      </c>
    </row>
    <row r="87" spans="1:13" ht="30" x14ac:dyDescent="0.25">
      <c r="A87" s="40"/>
      <c r="B87" s="327"/>
      <c r="C87" s="327"/>
      <c r="D87" s="235" t="s">
        <v>699</v>
      </c>
      <c r="E87" s="109" t="s">
        <v>114</v>
      </c>
      <c r="F87" s="109" t="s">
        <v>104</v>
      </c>
      <c r="G87" s="109" t="s">
        <v>183</v>
      </c>
      <c r="H87" s="109">
        <v>711</v>
      </c>
    </row>
    <row r="88" spans="1:13" ht="30" x14ac:dyDescent="0.25">
      <c r="A88" s="40"/>
      <c r="B88" s="327"/>
      <c r="C88" s="327"/>
      <c r="D88" s="235" t="s">
        <v>995</v>
      </c>
      <c r="E88" s="109" t="s">
        <v>996</v>
      </c>
      <c r="F88" s="109" t="s">
        <v>104</v>
      </c>
      <c r="G88" s="109" t="s">
        <v>183</v>
      </c>
      <c r="H88" s="109">
        <v>711</v>
      </c>
    </row>
    <row r="89" spans="1:13" x14ac:dyDescent="0.25">
      <c r="A89" s="40"/>
      <c r="B89" s="327"/>
      <c r="C89" s="327"/>
      <c r="D89" s="32" t="s">
        <v>713</v>
      </c>
      <c r="E89" s="2" t="s">
        <v>56</v>
      </c>
      <c r="F89" s="2" t="s">
        <v>104</v>
      </c>
      <c r="G89" s="2" t="s">
        <v>183</v>
      </c>
      <c r="H89" s="2">
        <v>711</v>
      </c>
    </row>
    <row r="90" spans="1:13" ht="30" x14ac:dyDescent="0.25">
      <c r="A90" s="40"/>
      <c r="B90" s="327"/>
      <c r="C90" s="327"/>
      <c r="D90" s="32" t="s">
        <v>709</v>
      </c>
      <c r="E90" s="2" t="s">
        <v>50</v>
      </c>
      <c r="F90" s="2" t="s">
        <v>104</v>
      </c>
      <c r="G90" s="2" t="s">
        <v>183</v>
      </c>
      <c r="H90" s="2">
        <v>711</v>
      </c>
    </row>
    <row r="91" spans="1:13" ht="30" x14ac:dyDescent="0.25">
      <c r="A91" s="40"/>
      <c r="B91" s="327"/>
      <c r="C91" s="327"/>
      <c r="D91" s="32" t="s">
        <v>700</v>
      </c>
      <c r="E91" s="2" t="s">
        <v>53</v>
      </c>
      <c r="F91" s="2" t="s">
        <v>104</v>
      </c>
      <c r="G91" s="2" t="s">
        <v>183</v>
      </c>
      <c r="H91" s="2">
        <v>711</v>
      </c>
    </row>
    <row r="92" spans="1:13" ht="30" x14ac:dyDescent="0.25">
      <c r="A92" s="40"/>
      <c r="B92" s="327"/>
      <c r="C92" s="327"/>
      <c r="D92" s="32" t="s">
        <v>701</v>
      </c>
      <c r="E92" s="2" t="s">
        <v>52</v>
      </c>
      <c r="F92" s="2" t="s">
        <v>104</v>
      </c>
      <c r="G92" s="2" t="s">
        <v>183</v>
      </c>
      <c r="H92" s="2">
        <v>711</v>
      </c>
    </row>
    <row r="93" spans="1:13" ht="30" x14ac:dyDescent="0.25">
      <c r="A93" s="40"/>
      <c r="B93" s="327"/>
      <c r="C93" s="327"/>
      <c r="D93" s="32" t="s">
        <v>706</v>
      </c>
      <c r="E93" s="2" t="s">
        <v>47</v>
      </c>
      <c r="F93" s="2" t="s">
        <v>104</v>
      </c>
      <c r="G93" s="2" t="s">
        <v>184</v>
      </c>
      <c r="H93" s="2">
        <v>711</v>
      </c>
    </row>
    <row r="94" spans="1:13" ht="30" x14ac:dyDescent="0.25">
      <c r="A94" s="40"/>
      <c r="B94" s="327"/>
      <c r="C94" s="327"/>
      <c r="D94" s="32" t="s">
        <v>702</v>
      </c>
      <c r="E94" s="2" t="s">
        <v>115</v>
      </c>
      <c r="F94" s="2" t="s">
        <v>104</v>
      </c>
      <c r="G94" s="2" t="s">
        <v>184</v>
      </c>
      <c r="H94" s="2">
        <v>711</v>
      </c>
    </row>
    <row r="95" spans="1:13" ht="30" x14ac:dyDescent="0.25">
      <c r="A95" s="40"/>
      <c r="B95" s="327"/>
      <c r="C95" s="327"/>
      <c r="D95" s="32" t="s">
        <v>703</v>
      </c>
      <c r="E95" s="2" t="s">
        <v>116</v>
      </c>
      <c r="F95" s="2" t="s">
        <v>104</v>
      </c>
      <c r="G95" s="2" t="s">
        <v>184</v>
      </c>
      <c r="H95" s="2">
        <v>711</v>
      </c>
    </row>
    <row r="96" spans="1:13" ht="30" x14ac:dyDescent="0.25">
      <c r="A96" s="40"/>
      <c r="B96" s="327"/>
      <c r="C96" s="327"/>
      <c r="D96" s="32" t="s">
        <v>710</v>
      </c>
      <c r="E96" s="2" t="s">
        <v>49</v>
      </c>
      <c r="F96" s="2" t="s">
        <v>104</v>
      </c>
      <c r="G96" s="2" t="s">
        <v>184</v>
      </c>
      <c r="H96" s="2">
        <v>711</v>
      </c>
      <c r="I96" s="24"/>
      <c r="K96" s="24"/>
      <c r="L96" s="24"/>
      <c r="M96" s="25"/>
    </row>
    <row r="97" spans="1:13" x14ac:dyDescent="0.25">
      <c r="A97" s="40"/>
      <c r="B97" s="327"/>
      <c r="C97" s="327"/>
      <c r="D97" s="32" t="s">
        <v>704</v>
      </c>
      <c r="E97" s="2" t="s">
        <v>55</v>
      </c>
      <c r="F97" s="2" t="s">
        <v>104</v>
      </c>
      <c r="G97" s="2" t="s">
        <v>184</v>
      </c>
      <c r="H97" s="2">
        <v>711</v>
      </c>
      <c r="I97" s="24"/>
      <c r="K97" s="24"/>
      <c r="L97" s="24"/>
      <c r="M97" s="25"/>
    </row>
    <row r="98" spans="1:13" x14ac:dyDescent="0.25">
      <c r="A98" s="40"/>
      <c r="B98" s="327"/>
      <c r="C98" s="327"/>
      <c r="D98" s="32" t="s">
        <v>705</v>
      </c>
      <c r="E98" s="2" t="s">
        <v>54</v>
      </c>
      <c r="F98" s="2" t="s">
        <v>104</v>
      </c>
      <c r="G98" s="2" t="s">
        <v>184</v>
      </c>
      <c r="H98" s="2">
        <v>711</v>
      </c>
      <c r="I98" s="24"/>
      <c r="K98" s="24"/>
      <c r="L98" s="24"/>
      <c r="M98" s="25"/>
    </row>
    <row r="99" spans="1:13" x14ac:dyDescent="0.25">
      <c r="A99" s="40"/>
      <c r="B99" s="327"/>
      <c r="C99" s="327"/>
      <c r="D99" s="235" t="s">
        <v>969</v>
      </c>
      <c r="E99" s="109" t="s">
        <v>970</v>
      </c>
      <c r="F99" s="109" t="s">
        <v>122</v>
      </c>
      <c r="G99" s="109" t="s">
        <v>185</v>
      </c>
      <c r="H99" s="109">
        <v>711</v>
      </c>
      <c r="I99" s="24"/>
      <c r="K99" s="24"/>
      <c r="L99" s="24"/>
      <c r="M99" s="25"/>
    </row>
    <row r="100" spans="1:13" ht="30" x14ac:dyDescent="0.25">
      <c r="A100" s="40"/>
      <c r="B100" s="327"/>
      <c r="C100" s="327"/>
      <c r="D100" s="32" t="s">
        <v>696</v>
      </c>
      <c r="E100" s="2" t="s">
        <v>112</v>
      </c>
      <c r="F100" s="2" t="s">
        <v>122</v>
      </c>
      <c r="G100" s="2" t="s">
        <v>185</v>
      </c>
      <c r="H100" s="2">
        <v>711</v>
      </c>
      <c r="I100" s="24"/>
      <c r="K100" s="24"/>
      <c r="L100" s="24"/>
      <c r="M100" s="25"/>
    </row>
    <row r="101" spans="1:13" ht="30" x14ac:dyDescent="0.25">
      <c r="A101" s="40"/>
      <c r="B101" s="327"/>
      <c r="C101" s="327"/>
      <c r="D101" s="32" t="s">
        <v>707</v>
      </c>
      <c r="E101" s="2" t="s">
        <v>46</v>
      </c>
      <c r="F101" s="2" t="s">
        <v>122</v>
      </c>
      <c r="G101" s="2" t="s">
        <v>185</v>
      </c>
      <c r="H101" s="2">
        <v>711</v>
      </c>
      <c r="I101" s="24"/>
      <c r="K101" s="24"/>
      <c r="L101" s="24"/>
      <c r="M101" s="25"/>
    </row>
    <row r="102" spans="1:13" x14ac:dyDescent="0.25">
      <c r="A102" s="40"/>
      <c r="B102" s="327"/>
      <c r="C102" s="327"/>
      <c r="D102" s="32" t="s">
        <v>697</v>
      </c>
      <c r="E102" s="2" t="s">
        <v>51</v>
      </c>
      <c r="F102" s="2" t="s">
        <v>122</v>
      </c>
      <c r="G102" s="2" t="s">
        <v>185</v>
      </c>
      <c r="H102" s="2">
        <v>711</v>
      </c>
      <c r="I102" s="24"/>
      <c r="K102" s="24"/>
      <c r="L102" s="24"/>
      <c r="M102" s="25"/>
    </row>
    <row r="103" spans="1:13" ht="30" x14ac:dyDescent="0.25">
      <c r="A103" s="40"/>
      <c r="B103" s="327"/>
      <c r="C103" s="327"/>
      <c r="D103" s="32" t="s">
        <v>711</v>
      </c>
      <c r="E103" s="2" t="s">
        <v>48</v>
      </c>
      <c r="F103" s="2" t="s">
        <v>122</v>
      </c>
      <c r="G103" s="2" t="s">
        <v>185</v>
      </c>
      <c r="H103" s="2">
        <v>711</v>
      </c>
      <c r="I103" s="24"/>
      <c r="K103" s="24"/>
      <c r="L103" s="24"/>
      <c r="M103" s="25"/>
    </row>
    <row r="104" spans="1:13" x14ac:dyDescent="0.25">
      <c r="A104" s="40"/>
      <c r="B104" s="327"/>
      <c r="C104" s="327"/>
      <c r="D104" s="32" t="s">
        <v>715</v>
      </c>
      <c r="E104" s="2" t="s">
        <v>31</v>
      </c>
      <c r="F104" s="2" t="s">
        <v>122</v>
      </c>
      <c r="G104" s="2" t="s">
        <v>185</v>
      </c>
      <c r="H104" s="2">
        <v>711</v>
      </c>
    </row>
    <row r="105" spans="1:13" x14ac:dyDescent="0.25">
      <c r="A105" s="40"/>
      <c r="B105" s="327"/>
      <c r="C105" s="327"/>
      <c r="D105" s="32" t="s">
        <v>716</v>
      </c>
      <c r="E105" s="109" t="s">
        <v>30</v>
      </c>
      <c r="F105" s="2" t="s">
        <v>122</v>
      </c>
      <c r="G105" s="2" t="s">
        <v>185</v>
      </c>
      <c r="H105" s="2">
        <v>711</v>
      </c>
    </row>
    <row r="106" spans="1:13" ht="30" x14ac:dyDescent="0.25">
      <c r="A106" s="40"/>
      <c r="B106" s="327"/>
      <c r="C106" s="327"/>
      <c r="D106" s="235" t="s">
        <v>1004</v>
      </c>
      <c r="E106" s="109" t="s">
        <v>978</v>
      </c>
      <c r="F106" s="109" t="s">
        <v>122</v>
      </c>
      <c r="G106" s="109" t="s">
        <v>185</v>
      </c>
      <c r="H106" s="109">
        <v>711</v>
      </c>
    </row>
    <row r="107" spans="1:13" x14ac:dyDescent="0.25">
      <c r="A107" s="40"/>
      <c r="B107" s="327"/>
      <c r="C107" s="327"/>
      <c r="D107" s="235" t="s">
        <v>717</v>
      </c>
      <c r="E107" s="109" t="s">
        <v>32</v>
      </c>
      <c r="F107" s="109" t="s">
        <v>122</v>
      </c>
      <c r="G107" s="109" t="s">
        <v>185</v>
      </c>
      <c r="H107" s="109">
        <v>711</v>
      </c>
    </row>
    <row r="108" spans="1:13" ht="30" x14ac:dyDescent="0.25">
      <c r="A108" s="40"/>
      <c r="B108" s="327"/>
      <c r="C108" s="327"/>
      <c r="D108" s="235" t="s">
        <v>1005</v>
      </c>
      <c r="E108" s="109" t="s">
        <v>982</v>
      </c>
      <c r="F108" s="109" t="s">
        <v>122</v>
      </c>
      <c r="G108" s="109" t="s">
        <v>185</v>
      </c>
      <c r="H108" s="109">
        <v>711</v>
      </c>
    </row>
    <row r="109" spans="1:13" x14ac:dyDescent="0.25">
      <c r="A109" s="40"/>
      <c r="B109" s="327"/>
      <c r="C109" s="327"/>
      <c r="D109" s="235" t="s">
        <v>718</v>
      </c>
      <c r="E109" s="109" t="s">
        <v>27</v>
      </c>
      <c r="F109" s="109" t="s">
        <v>122</v>
      </c>
      <c r="G109" s="109" t="s">
        <v>185</v>
      </c>
      <c r="H109" s="109">
        <v>711</v>
      </c>
    </row>
    <row r="110" spans="1:13" x14ac:dyDescent="0.25">
      <c r="A110" s="40"/>
      <c r="B110" s="327"/>
      <c r="C110" s="327"/>
      <c r="D110" s="235" t="s">
        <v>719</v>
      </c>
      <c r="E110" s="109" t="s">
        <v>26</v>
      </c>
      <c r="F110" s="109" t="s">
        <v>122</v>
      </c>
      <c r="G110" s="109" t="s">
        <v>185</v>
      </c>
      <c r="H110" s="109">
        <v>711</v>
      </c>
    </row>
    <row r="111" spans="1:13" x14ac:dyDescent="0.25">
      <c r="A111" s="40"/>
      <c r="B111" s="327"/>
      <c r="C111" s="327"/>
      <c r="D111" s="235" t="s">
        <v>720</v>
      </c>
      <c r="E111" s="109" t="s">
        <v>28</v>
      </c>
      <c r="F111" s="109" t="s">
        <v>122</v>
      </c>
      <c r="G111" s="109" t="s">
        <v>185</v>
      </c>
      <c r="H111" s="109">
        <v>711</v>
      </c>
    </row>
    <row r="112" spans="1:13" ht="30" x14ac:dyDescent="0.25">
      <c r="A112" s="40"/>
      <c r="B112" s="327"/>
      <c r="C112" s="327"/>
      <c r="D112" s="235" t="s">
        <v>1003</v>
      </c>
      <c r="E112" s="109" t="s">
        <v>976</v>
      </c>
      <c r="F112" s="109" t="s">
        <v>122</v>
      </c>
      <c r="G112" s="109" t="s">
        <v>185</v>
      </c>
      <c r="H112" s="109">
        <v>711</v>
      </c>
    </row>
    <row r="113" spans="1:8" ht="30" x14ac:dyDescent="0.25">
      <c r="A113" s="40"/>
      <c r="B113" s="327"/>
      <c r="C113" s="327"/>
      <c r="D113" s="235" t="s">
        <v>1032</v>
      </c>
      <c r="E113" s="109" t="s">
        <v>1020</v>
      </c>
      <c r="F113" s="109" t="s">
        <v>104</v>
      </c>
      <c r="G113" s="109" t="s">
        <v>183</v>
      </c>
      <c r="H113" s="109">
        <v>711</v>
      </c>
    </row>
    <row r="114" spans="1:8" ht="30" x14ac:dyDescent="0.25">
      <c r="A114" s="40"/>
      <c r="B114" s="327"/>
      <c r="C114" s="327"/>
      <c r="D114" s="32" t="s">
        <v>1031</v>
      </c>
      <c r="E114" s="109" t="s">
        <v>765</v>
      </c>
      <c r="F114" s="2" t="s">
        <v>104</v>
      </c>
      <c r="G114" s="2" t="s">
        <v>183</v>
      </c>
      <c r="H114" s="2">
        <v>711</v>
      </c>
    </row>
    <row r="115" spans="1:8" ht="30" x14ac:dyDescent="0.25">
      <c r="A115" s="40"/>
      <c r="B115" s="327"/>
      <c r="C115" s="327"/>
      <c r="D115" s="32" t="s">
        <v>1033</v>
      </c>
      <c r="E115" s="109" t="s">
        <v>766</v>
      </c>
      <c r="F115" s="2" t="s">
        <v>104</v>
      </c>
      <c r="G115" s="2" t="s">
        <v>183</v>
      </c>
      <c r="H115" s="2">
        <v>711</v>
      </c>
    </row>
    <row r="116" spans="1:8" ht="30" x14ac:dyDescent="0.25">
      <c r="A116" s="40"/>
      <c r="B116" s="327"/>
      <c r="C116" s="327"/>
      <c r="D116" s="32" t="s">
        <v>712</v>
      </c>
      <c r="E116" s="2" t="s">
        <v>138</v>
      </c>
      <c r="F116" s="2" t="s">
        <v>104</v>
      </c>
      <c r="G116" s="2" t="s">
        <v>183</v>
      </c>
      <c r="H116" s="2">
        <v>711</v>
      </c>
    </row>
    <row r="117" spans="1:8" x14ac:dyDescent="0.25">
      <c r="A117" s="40"/>
      <c r="B117" s="327"/>
      <c r="C117" s="327"/>
      <c r="D117" s="32" t="s">
        <v>721</v>
      </c>
      <c r="E117" s="2" t="s">
        <v>139</v>
      </c>
      <c r="F117" s="2" t="s">
        <v>122</v>
      </c>
      <c r="G117" s="2" t="s">
        <v>185</v>
      </c>
      <c r="H117" s="2">
        <v>711</v>
      </c>
    </row>
    <row r="118" spans="1:8" ht="15.75" thickBot="1" x14ac:dyDescent="0.3">
      <c r="A118" s="40"/>
      <c r="B118" s="328"/>
      <c r="C118" s="328"/>
      <c r="D118" s="38" t="s">
        <v>714</v>
      </c>
      <c r="E118" s="110" t="s">
        <v>57</v>
      </c>
      <c r="F118" s="102" t="s">
        <v>104</v>
      </c>
      <c r="G118" s="102" t="s">
        <v>183</v>
      </c>
      <c r="H118" s="102">
        <v>711</v>
      </c>
    </row>
    <row r="119" spans="1:8" x14ac:dyDescent="0.25">
      <c r="A119" s="40"/>
      <c r="B119" s="326" t="s">
        <v>84</v>
      </c>
      <c r="C119" s="326" t="s">
        <v>15</v>
      </c>
      <c r="D119" s="27" t="s">
        <v>722</v>
      </c>
      <c r="E119" s="105" t="s">
        <v>34</v>
      </c>
      <c r="F119" s="101" t="s">
        <v>104</v>
      </c>
      <c r="G119" s="101" t="s">
        <v>183</v>
      </c>
      <c r="H119" s="101">
        <v>710</v>
      </c>
    </row>
    <row r="120" spans="1:8" x14ac:dyDescent="0.25">
      <c r="A120" s="40"/>
      <c r="B120" s="327"/>
      <c r="C120" s="327"/>
      <c r="D120" s="28" t="s">
        <v>723</v>
      </c>
      <c r="E120" s="109" t="s">
        <v>17</v>
      </c>
      <c r="F120" s="2" t="s">
        <v>122</v>
      </c>
      <c r="G120" s="2" t="s">
        <v>185</v>
      </c>
      <c r="H120" s="2">
        <v>710</v>
      </c>
    </row>
    <row r="121" spans="1:8" x14ac:dyDescent="0.25">
      <c r="A121" s="40"/>
      <c r="B121" s="327"/>
      <c r="C121" s="327"/>
      <c r="D121" s="232" t="s">
        <v>724</v>
      </c>
      <c r="E121" s="109" t="s">
        <v>137</v>
      </c>
      <c r="F121" s="109" t="s">
        <v>104</v>
      </c>
      <c r="G121" s="109" t="s">
        <v>183</v>
      </c>
      <c r="H121" s="109">
        <v>710</v>
      </c>
    </row>
    <row r="122" spans="1:8" ht="15.75" thickBot="1" x14ac:dyDescent="0.3">
      <c r="A122" s="40"/>
      <c r="B122" s="328"/>
      <c r="C122" s="328"/>
      <c r="D122" s="29" t="s">
        <v>1034</v>
      </c>
      <c r="E122" s="110" t="s">
        <v>186</v>
      </c>
      <c r="F122" s="102" t="s">
        <v>104</v>
      </c>
      <c r="G122" s="102" t="s">
        <v>183</v>
      </c>
      <c r="H122" s="102">
        <v>710</v>
      </c>
    </row>
    <row r="123" spans="1:8" ht="30.75" thickBot="1" x14ac:dyDescent="0.3">
      <c r="A123" s="40"/>
      <c r="B123" s="112" t="s">
        <v>85</v>
      </c>
      <c r="C123" s="112" t="s">
        <v>967</v>
      </c>
      <c r="D123" s="113" t="s">
        <v>725</v>
      </c>
      <c r="E123" s="114" t="s">
        <v>17</v>
      </c>
      <c r="F123" s="115" t="s">
        <v>122</v>
      </c>
      <c r="G123" s="115" t="s">
        <v>185</v>
      </c>
      <c r="H123" s="115">
        <v>999</v>
      </c>
    </row>
    <row r="124" spans="1:8" ht="30.75" thickBot="1" x14ac:dyDescent="0.3">
      <c r="A124" s="40"/>
      <c r="B124" s="112" t="s">
        <v>140</v>
      </c>
      <c r="C124" s="112" t="s">
        <v>967</v>
      </c>
      <c r="D124" s="116" t="s">
        <v>2610</v>
      </c>
      <c r="E124" s="117" t="s">
        <v>141</v>
      </c>
      <c r="F124" s="115" t="s">
        <v>104</v>
      </c>
      <c r="G124" s="115" t="s">
        <v>183</v>
      </c>
      <c r="H124" s="115">
        <v>999</v>
      </c>
    </row>
    <row r="125" spans="1:8" ht="30.75" thickBot="1" x14ac:dyDescent="0.3">
      <c r="A125" s="40"/>
      <c r="B125" s="112" t="s">
        <v>142</v>
      </c>
      <c r="C125" s="112" t="s">
        <v>967</v>
      </c>
      <c r="D125" s="113" t="s">
        <v>726</v>
      </c>
      <c r="E125" s="118" t="s">
        <v>1035</v>
      </c>
      <c r="F125" s="115" t="s">
        <v>104</v>
      </c>
      <c r="G125" s="115" t="s">
        <v>183</v>
      </c>
      <c r="H125" s="115">
        <v>999</v>
      </c>
    </row>
    <row r="126" spans="1:8" x14ac:dyDescent="0.25">
      <c r="A126" s="40"/>
      <c r="B126" s="329" t="s">
        <v>86</v>
      </c>
      <c r="C126" s="326" t="s">
        <v>65</v>
      </c>
      <c r="D126" s="36" t="s">
        <v>727</v>
      </c>
      <c r="E126" s="106" t="s">
        <v>17</v>
      </c>
      <c r="F126" s="101" t="s">
        <v>122</v>
      </c>
      <c r="G126" s="101" t="s">
        <v>185</v>
      </c>
      <c r="H126" s="101">
        <v>999</v>
      </c>
    </row>
    <row r="127" spans="1:8" ht="13.5" customHeight="1" x14ac:dyDescent="0.25">
      <c r="A127" s="40"/>
      <c r="B127" s="330"/>
      <c r="C127" s="327"/>
      <c r="D127" s="30" t="s">
        <v>728</v>
      </c>
      <c r="E127" s="4" t="s">
        <v>118</v>
      </c>
      <c r="F127" s="2" t="s">
        <v>104</v>
      </c>
      <c r="G127" s="2" t="s">
        <v>187</v>
      </c>
      <c r="H127" s="2">
        <v>999</v>
      </c>
    </row>
    <row r="128" spans="1:8" ht="14.25" customHeight="1" thickBot="1" x14ac:dyDescent="0.3">
      <c r="A128" s="40"/>
      <c r="B128" s="331"/>
      <c r="C128" s="328"/>
      <c r="D128" s="31" t="s">
        <v>729</v>
      </c>
      <c r="E128" s="119" t="s">
        <v>66</v>
      </c>
      <c r="F128" s="102" t="s">
        <v>104</v>
      </c>
      <c r="G128" s="102" t="s">
        <v>188</v>
      </c>
      <c r="H128" s="102">
        <v>999</v>
      </c>
    </row>
    <row r="129" spans="1:8" ht="45" x14ac:dyDescent="0.25">
      <c r="A129" s="40"/>
      <c r="B129" s="332" t="s">
        <v>92</v>
      </c>
      <c r="C129" s="326" t="s">
        <v>91</v>
      </c>
      <c r="D129" s="120" t="s">
        <v>743</v>
      </c>
      <c r="E129" s="121" t="s">
        <v>103</v>
      </c>
      <c r="F129" s="101" t="s">
        <v>763</v>
      </c>
      <c r="G129" s="101" t="s">
        <v>190</v>
      </c>
      <c r="H129" s="101">
        <v>710</v>
      </c>
    </row>
    <row r="130" spans="1:8" ht="30" x14ac:dyDescent="0.25">
      <c r="A130" s="40"/>
      <c r="B130" s="333"/>
      <c r="C130" s="327"/>
      <c r="D130" s="33" t="s">
        <v>740</v>
      </c>
      <c r="E130" s="10" t="s">
        <v>100</v>
      </c>
      <c r="F130" s="2" t="s">
        <v>143</v>
      </c>
      <c r="G130" s="2" t="s">
        <v>190</v>
      </c>
      <c r="H130" s="2">
        <v>710</v>
      </c>
    </row>
    <row r="131" spans="1:8" ht="30" x14ac:dyDescent="0.25">
      <c r="A131" s="40"/>
      <c r="B131" s="333"/>
      <c r="C131" s="327"/>
      <c r="D131" s="33" t="s">
        <v>742</v>
      </c>
      <c r="E131" s="10" t="s">
        <v>102</v>
      </c>
      <c r="F131" s="2" t="s">
        <v>143</v>
      </c>
      <c r="G131" s="2" t="s">
        <v>190</v>
      </c>
      <c r="H131" s="2">
        <v>710</v>
      </c>
    </row>
    <row r="132" spans="1:8" ht="30" x14ac:dyDescent="0.25">
      <c r="A132" s="40"/>
      <c r="B132" s="333"/>
      <c r="C132" s="327"/>
      <c r="D132" s="33" t="s">
        <v>735</v>
      </c>
      <c r="E132" s="111" t="s">
        <v>144</v>
      </c>
      <c r="F132" s="2" t="s">
        <v>143</v>
      </c>
      <c r="G132" s="2" t="s">
        <v>190</v>
      </c>
      <c r="H132" s="2">
        <v>710</v>
      </c>
    </row>
    <row r="133" spans="1:8" ht="30" x14ac:dyDescent="0.25">
      <c r="A133" s="40"/>
      <c r="B133" s="333"/>
      <c r="C133" s="327"/>
      <c r="D133" s="33" t="s">
        <v>736</v>
      </c>
      <c r="E133" s="111" t="s">
        <v>145</v>
      </c>
      <c r="F133" s="2" t="s">
        <v>143</v>
      </c>
      <c r="G133" s="2" t="s">
        <v>190</v>
      </c>
      <c r="H133" s="2">
        <v>710</v>
      </c>
    </row>
    <row r="134" spans="1:8" ht="30" x14ac:dyDescent="0.25">
      <c r="A134" s="40"/>
      <c r="B134" s="333"/>
      <c r="C134" s="327"/>
      <c r="D134" s="33" t="s">
        <v>737</v>
      </c>
      <c r="E134" s="111" t="s">
        <v>146</v>
      </c>
      <c r="F134" s="2" t="s">
        <v>143</v>
      </c>
      <c r="G134" s="2" t="s">
        <v>190</v>
      </c>
      <c r="H134" s="2">
        <v>710</v>
      </c>
    </row>
    <row r="135" spans="1:8" ht="30" x14ac:dyDescent="0.25">
      <c r="A135" s="40"/>
      <c r="B135" s="333"/>
      <c r="C135" s="327"/>
      <c r="D135" s="33" t="s">
        <v>738</v>
      </c>
      <c r="E135" s="10" t="s">
        <v>98</v>
      </c>
      <c r="F135" s="2" t="s">
        <v>143</v>
      </c>
      <c r="G135" s="2" t="s">
        <v>190</v>
      </c>
      <c r="H135" s="2">
        <v>710</v>
      </c>
    </row>
    <row r="136" spans="1:8" ht="30" x14ac:dyDescent="0.25">
      <c r="A136" s="40"/>
      <c r="B136" s="333"/>
      <c r="C136" s="327"/>
      <c r="D136" s="33" t="s">
        <v>739</v>
      </c>
      <c r="E136" s="10" t="s">
        <v>99</v>
      </c>
      <c r="F136" s="2" t="s">
        <v>143</v>
      </c>
      <c r="G136" s="2" t="s">
        <v>190</v>
      </c>
      <c r="H136" s="2">
        <v>710</v>
      </c>
    </row>
    <row r="137" spans="1:8" ht="30" x14ac:dyDescent="0.25">
      <c r="A137" s="40"/>
      <c r="B137" s="333"/>
      <c r="C137" s="327"/>
      <c r="D137" s="33" t="s">
        <v>741</v>
      </c>
      <c r="E137" s="10" t="s">
        <v>101</v>
      </c>
      <c r="F137" s="2" t="s">
        <v>122</v>
      </c>
      <c r="G137" s="2" t="s">
        <v>185</v>
      </c>
      <c r="H137" s="2">
        <v>710</v>
      </c>
    </row>
    <row r="138" spans="1:8" ht="30" x14ac:dyDescent="0.25">
      <c r="A138" s="40"/>
      <c r="B138" s="333"/>
      <c r="C138" s="327"/>
      <c r="D138" s="33" t="s">
        <v>730</v>
      </c>
      <c r="E138" s="111" t="s">
        <v>93</v>
      </c>
      <c r="F138" s="2" t="s">
        <v>143</v>
      </c>
      <c r="G138" s="2" t="s">
        <v>190</v>
      </c>
      <c r="H138" s="2">
        <v>710</v>
      </c>
    </row>
    <row r="139" spans="1:8" ht="30" x14ac:dyDescent="0.25">
      <c r="A139" s="40"/>
      <c r="B139" s="333"/>
      <c r="C139" s="327"/>
      <c r="D139" s="33" t="s">
        <v>731</v>
      </c>
      <c r="E139" s="111" t="s">
        <v>94</v>
      </c>
      <c r="F139" s="2" t="s">
        <v>143</v>
      </c>
      <c r="G139" s="2" t="s">
        <v>190</v>
      </c>
      <c r="H139" s="2">
        <v>710</v>
      </c>
    </row>
    <row r="140" spans="1:8" ht="30" x14ac:dyDescent="0.25">
      <c r="A140" s="40"/>
      <c r="B140" s="333"/>
      <c r="C140" s="327"/>
      <c r="D140" s="33" t="s">
        <v>732</v>
      </c>
      <c r="E140" s="111" t="s">
        <v>95</v>
      </c>
      <c r="F140" s="2" t="s">
        <v>143</v>
      </c>
      <c r="G140" s="2" t="s">
        <v>190</v>
      </c>
      <c r="H140" s="2">
        <v>710</v>
      </c>
    </row>
    <row r="141" spans="1:8" ht="30" x14ac:dyDescent="0.25">
      <c r="A141" s="40"/>
      <c r="B141" s="333"/>
      <c r="C141" s="327"/>
      <c r="D141" s="33" t="s">
        <v>734</v>
      </c>
      <c r="E141" s="111" t="s">
        <v>97</v>
      </c>
      <c r="F141" s="2" t="s">
        <v>104</v>
      </c>
      <c r="G141" s="2" t="s">
        <v>183</v>
      </c>
      <c r="H141" s="2">
        <v>710</v>
      </c>
    </row>
    <row r="142" spans="1:8" ht="30.75" thickBot="1" x14ac:dyDescent="0.3">
      <c r="A142" s="40"/>
      <c r="B142" s="333"/>
      <c r="C142" s="328"/>
      <c r="D142" s="33" t="s">
        <v>733</v>
      </c>
      <c r="E142" s="111" t="s">
        <v>96</v>
      </c>
      <c r="F142" s="2" t="s">
        <v>122</v>
      </c>
      <c r="G142" s="2" t="s">
        <v>185</v>
      </c>
      <c r="H142" s="2">
        <v>710</v>
      </c>
    </row>
    <row r="143" spans="1:8" ht="30.75" thickBot="1" x14ac:dyDescent="0.3">
      <c r="A143" s="40"/>
      <c r="B143" s="122"/>
      <c r="C143" s="123" t="s">
        <v>90</v>
      </c>
      <c r="D143" s="117" t="s">
        <v>744</v>
      </c>
      <c r="E143" s="124" t="s">
        <v>111</v>
      </c>
      <c r="F143" s="115" t="s">
        <v>147</v>
      </c>
      <c r="G143" s="115" t="s">
        <v>191</v>
      </c>
      <c r="H143" s="125" t="s">
        <v>192</v>
      </c>
    </row>
    <row r="144" spans="1:8" ht="15.75" thickBot="1" x14ac:dyDescent="0.3">
      <c r="A144" s="40"/>
      <c r="B144" s="122"/>
      <c r="C144" s="123" t="s">
        <v>191</v>
      </c>
      <c r="D144" s="124" t="s">
        <v>191</v>
      </c>
      <c r="E144" s="124" t="s">
        <v>191</v>
      </c>
      <c r="F144" s="114" t="s">
        <v>191</v>
      </c>
      <c r="G144" s="114" t="s">
        <v>191</v>
      </c>
      <c r="H144" s="231" t="s">
        <v>191</v>
      </c>
    </row>
    <row r="145" spans="1:5" x14ac:dyDescent="0.25">
      <c r="A145" s="40"/>
      <c r="B145" s="58" t="s">
        <v>166</v>
      </c>
      <c r="E145" s="6"/>
    </row>
    <row r="146" spans="1:5" x14ac:dyDescent="0.25">
      <c r="A146" s="40"/>
      <c r="E146" s="6"/>
    </row>
    <row r="147" spans="1:5" x14ac:dyDescent="0.25">
      <c r="E147" s="6"/>
    </row>
    <row r="148" spans="1:5" x14ac:dyDescent="0.25">
      <c r="E148" s="6"/>
    </row>
    <row r="149" spans="1:5" x14ac:dyDescent="0.25">
      <c r="E149" s="6"/>
    </row>
    <row r="150" spans="1:5" ht="15.75" x14ac:dyDescent="0.25">
      <c r="E150" s="7"/>
    </row>
    <row r="151" spans="1:5" x14ac:dyDescent="0.25">
      <c r="E151" s="6"/>
    </row>
    <row r="152" spans="1:5" ht="15.75" x14ac:dyDescent="0.25">
      <c r="E152" s="7"/>
    </row>
    <row r="153" spans="1:5" x14ac:dyDescent="0.25">
      <c r="E153" s="6"/>
    </row>
    <row r="154" spans="1:5" x14ac:dyDescent="0.25">
      <c r="E154" s="6"/>
    </row>
    <row r="155" spans="1:5" ht="15.75" x14ac:dyDescent="0.25">
      <c r="E155" s="7"/>
    </row>
    <row r="156" spans="1:5" ht="15.75" x14ac:dyDescent="0.25">
      <c r="E156" s="7"/>
    </row>
    <row r="157" spans="1:5" x14ac:dyDescent="0.25">
      <c r="E157" s="6"/>
    </row>
    <row r="158" spans="1:5" x14ac:dyDescent="0.25">
      <c r="E158" s="6"/>
    </row>
    <row r="159" spans="1:5" ht="15.75" x14ac:dyDescent="0.25">
      <c r="E159" s="7"/>
    </row>
    <row r="160" spans="1:5" x14ac:dyDescent="0.25">
      <c r="E160" s="6"/>
    </row>
    <row r="161" spans="5:5" x14ac:dyDescent="0.25">
      <c r="E161" s="6"/>
    </row>
    <row r="162" spans="5:5" ht="15.75" x14ac:dyDescent="0.25">
      <c r="E162" s="7"/>
    </row>
    <row r="163" spans="5:5" x14ac:dyDescent="0.25">
      <c r="E163" s="6"/>
    </row>
  </sheetData>
  <sortState ref="D28:H31">
    <sortCondition ref="D28"/>
  </sortState>
  <mergeCells count="26">
    <mergeCell ref="B126:B128"/>
    <mergeCell ref="C126:C128"/>
    <mergeCell ref="B129:B142"/>
    <mergeCell ref="C129:C142"/>
    <mergeCell ref="B82:B118"/>
    <mergeCell ref="C82:C118"/>
    <mergeCell ref="B119:B122"/>
    <mergeCell ref="C119:C122"/>
    <mergeCell ref="B73:B77"/>
    <mergeCell ref="C73:C77"/>
    <mergeCell ref="B78:B81"/>
    <mergeCell ref="C78:C81"/>
    <mergeCell ref="B32:B72"/>
    <mergeCell ref="C32:C72"/>
    <mergeCell ref="B19:B24"/>
    <mergeCell ref="C19:C24"/>
    <mergeCell ref="B25:B27"/>
    <mergeCell ref="C25:C27"/>
    <mergeCell ref="B28:B31"/>
    <mergeCell ref="C28:C31"/>
    <mergeCell ref="B4:B9"/>
    <mergeCell ref="C4:C9"/>
    <mergeCell ref="B10:B15"/>
    <mergeCell ref="C10:C15"/>
    <mergeCell ref="B16:B18"/>
    <mergeCell ref="C16:C18"/>
  </mergeCells>
  <pageMargins left="0.70866141732283472" right="0.70866141732283472" top="0.74803149606299213" bottom="0.74803149606299213" header="0.31496062992125984" footer="0.31496062992125984"/>
  <pageSetup paperSize="9" scale="55" fitToWidth="2"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K25"/>
  <sheetViews>
    <sheetView workbookViewId="0">
      <selection activeCell="B22" sqref="B22"/>
    </sheetView>
  </sheetViews>
  <sheetFormatPr defaultRowHeight="15" x14ac:dyDescent="0.25"/>
  <cols>
    <col min="1" max="1" width="20.85546875" bestFit="1" customWidth="1"/>
    <col min="2" max="2" width="48.28515625" bestFit="1" customWidth="1"/>
    <col min="3" max="3" width="54.140625" bestFit="1" customWidth="1"/>
    <col min="4" max="4" width="56" bestFit="1" customWidth="1"/>
    <col min="5" max="5" width="51.28515625" bestFit="1" customWidth="1"/>
    <col min="6" max="6" width="57.7109375" bestFit="1" customWidth="1"/>
    <col min="7" max="7" width="47.140625" bestFit="1" customWidth="1"/>
    <col min="8" max="9" width="52.28515625" bestFit="1" customWidth="1"/>
    <col min="10" max="10" width="54.85546875" bestFit="1" customWidth="1"/>
    <col min="11" max="11" width="58.42578125" bestFit="1" customWidth="1"/>
  </cols>
  <sheetData>
    <row r="1" spans="1:11" s="93" customFormat="1" x14ac:dyDescent="0.25">
      <c r="A1" s="8" t="s">
        <v>783</v>
      </c>
      <c r="B1" s="69" t="s">
        <v>788</v>
      </c>
      <c r="C1" s="69" t="s">
        <v>789</v>
      </c>
      <c r="D1" s="69" t="s">
        <v>203</v>
      </c>
      <c r="E1" s="69" t="s">
        <v>790</v>
      </c>
      <c r="F1" s="69" t="s">
        <v>791</v>
      </c>
      <c r="G1" s="69" t="s">
        <v>1646</v>
      </c>
      <c r="H1" s="69" t="s">
        <v>792</v>
      </c>
      <c r="I1" s="69" t="s">
        <v>793</v>
      </c>
      <c r="J1" s="69" t="s">
        <v>794</v>
      </c>
      <c r="K1" s="69" t="s">
        <v>795</v>
      </c>
    </row>
    <row r="2" spans="1:11" x14ac:dyDescent="0.25">
      <c r="A2" s="69" t="s">
        <v>201</v>
      </c>
      <c r="B2" s="254" t="s">
        <v>323</v>
      </c>
      <c r="C2" s="254" t="s">
        <v>1459</v>
      </c>
      <c r="D2" s="254" t="s">
        <v>155</v>
      </c>
      <c r="E2" s="254" t="s">
        <v>319</v>
      </c>
      <c r="F2" s="254" t="s">
        <v>1444</v>
      </c>
      <c r="G2" s="254" t="s">
        <v>316</v>
      </c>
      <c r="H2" s="254" t="s">
        <v>1449</v>
      </c>
      <c r="I2" s="254" t="s">
        <v>305</v>
      </c>
      <c r="J2" s="254" t="s">
        <v>1453</v>
      </c>
      <c r="K2" s="254" t="s">
        <v>327</v>
      </c>
    </row>
    <row r="3" spans="1:11" x14ac:dyDescent="0.25">
      <c r="A3" s="69" t="s">
        <v>202</v>
      </c>
      <c r="B3" s="254" t="s">
        <v>304</v>
      </c>
      <c r="C3" s="254" t="s">
        <v>302</v>
      </c>
      <c r="D3" s="254" t="s">
        <v>306</v>
      </c>
      <c r="E3" s="254" t="s">
        <v>318</v>
      </c>
      <c r="F3" s="254" t="s">
        <v>1445</v>
      </c>
      <c r="G3" s="254" t="s">
        <v>288</v>
      </c>
      <c r="H3" s="254" t="s">
        <v>324</v>
      </c>
      <c r="I3" s="254" t="s">
        <v>309</v>
      </c>
      <c r="J3" s="254" t="s">
        <v>1454</v>
      </c>
      <c r="K3" s="254" t="s">
        <v>308</v>
      </c>
    </row>
    <row r="4" spans="1:11" x14ac:dyDescent="0.25">
      <c r="A4" s="69" t="s">
        <v>203</v>
      </c>
      <c r="B4" s="254" t="s">
        <v>299</v>
      </c>
      <c r="C4" s="254" t="s">
        <v>2598</v>
      </c>
      <c r="D4" s="254" t="s">
        <v>313</v>
      </c>
      <c r="F4" s="254" t="s">
        <v>320</v>
      </c>
      <c r="G4" s="254" t="s">
        <v>1452</v>
      </c>
      <c r="H4" s="254" t="s">
        <v>1450</v>
      </c>
      <c r="I4" s="254" t="s">
        <v>292</v>
      </c>
      <c r="J4" s="254" t="s">
        <v>329</v>
      </c>
      <c r="K4" s="254" t="s">
        <v>289</v>
      </c>
    </row>
    <row r="5" spans="1:11" x14ac:dyDescent="0.25">
      <c r="A5" s="69" t="s">
        <v>204</v>
      </c>
      <c r="B5" s="254" t="s">
        <v>298</v>
      </c>
      <c r="C5" s="254" t="s">
        <v>314</v>
      </c>
      <c r="D5" s="254" t="s">
        <v>1440</v>
      </c>
      <c r="F5" s="254" t="s">
        <v>1446</v>
      </c>
      <c r="G5" s="254" t="s">
        <v>297</v>
      </c>
      <c r="H5" s="254" t="s">
        <v>276</v>
      </c>
      <c r="I5" s="254" t="s">
        <v>315</v>
      </c>
      <c r="J5" s="254" t="s">
        <v>326</v>
      </c>
      <c r="K5" s="254" t="s">
        <v>325</v>
      </c>
    </row>
    <row r="6" spans="1:11" x14ac:dyDescent="0.25">
      <c r="A6" s="69" t="s">
        <v>205</v>
      </c>
      <c r="B6" s="254" t="s">
        <v>291</v>
      </c>
      <c r="C6" s="254" t="s">
        <v>2597</v>
      </c>
      <c r="D6" s="254" t="s">
        <v>784</v>
      </c>
      <c r="F6" s="254" t="s">
        <v>1447</v>
      </c>
      <c r="G6" s="254" t="s">
        <v>310</v>
      </c>
      <c r="H6" s="254" t="s">
        <v>1451</v>
      </c>
      <c r="I6" s="254" t="s">
        <v>785</v>
      </c>
      <c r="J6" s="254" t="s">
        <v>1455</v>
      </c>
      <c r="K6" s="254" t="s">
        <v>786</v>
      </c>
    </row>
    <row r="7" spans="1:11" x14ac:dyDescent="0.25">
      <c r="A7" s="69" t="s">
        <v>1646</v>
      </c>
      <c r="B7" s="254" t="s">
        <v>285</v>
      </c>
      <c r="C7" s="254" t="s">
        <v>296</v>
      </c>
      <c r="D7" s="254" t="s">
        <v>277</v>
      </c>
      <c r="F7" s="254" t="s">
        <v>312</v>
      </c>
      <c r="H7" s="254" t="s">
        <v>317</v>
      </c>
      <c r="I7" s="254" t="s">
        <v>278</v>
      </c>
      <c r="J7" s="254" t="s">
        <v>1456</v>
      </c>
      <c r="K7" s="254" t="s">
        <v>281</v>
      </c>
    </row>
    <row r="8" spans="1:11" x14ac:dyDescent="0.25">
      <c r="A8" s="69" t="s">
        <v>207</v>
      </c>
      <c r="C8" s="254" t="s">
        <v>279</v>
      </c>
      <c r="D8" s="254" t="s">
        <v>1854</v>
      </c>
      <c r="F8" s="254" t="s">
        <v>311</v>
      </c>
      <c r="I8" s="254" t="s">
        <v>290</v>
      </c>
      <c r="J8" s="254" t="s">
        <v>1961</v>
      </c>
      <c r="K8" s="254" t="s">
        <v>282</v>
      </c>
    </row>
    <row r="9" spans="1:11" x14ac:dyDescent="0.25">
      <c r="A9" s="69" t="s">
        <v>208</v>
      </c>
      <c r="C9" s="254" t="s">
        <v>283</v>
      </c>
      <c r="D9" s="254" t="s">
        <v>1441</v>
      </c>
      <c r="F9" s="254" t="s">
        <v>1448</v>
      </c>
      <c r="J9" s="254" t="s">
        <v>1457</v>
      </c>
      <c r="K9" s="254" t="s">
        <v>321</v>
      </c>
    </row>
    <row r="10" spans="1:11" x14ac:dyDescent="0.25">
      <c r="A10" s="69" t="s">
        <v>209</v>
      </c>
      <c r="C10" s="58"/>
      <c r="D10" s="254" t="s">
        <v>286</v>
      </c>
      <c r="F10" s="254" t="s">
        <v>303</v>
      </c>
      <c r="J10" s="254" t="s">
        <v>295</v>
      </c>
      <c r="K10" s="254" t="s">
        <v>287</v>
      </c>
    </row>
    <row r="11" spans="1:11" x14ac:dyDescent="0.25">
      <c r="A11" s="69" t="s">
        <v>210</v>
      </c>
      <c r="D11" s="254" t="s">
        <v>300</v>
      </c>
      <c r="F11" s="58"/>
      <c r="J11" s="254" t="s">
        <v>1458</v>
      </c>
      <c r="K11" s="254" t="s">
        <v>328</v>
      </c>
    </row>
    <row r="12" spans="1:11" x14ac:dyDescent="0.25">
      <c r="D12" s="254" t="s">
        <v>1442</v>
      </c>
      <c r="F12" s="58"/>
      <c r="J12" s="254" t="s">
        <v>284</v>
      </c>
      <c r="K12" s="254" t="s">
        <v>322</v>
      </c>
    </row>
    <row r="13" spans="1:11" x14ac:dyDescent="0.25">
      <c r="D13" s="254" t="s">
        <v>307</v>
      </c>
      <c r="F13" s="58"/>
      <c r="J13" s="58"/>
      <c r="K13" s="254" t="s">
        <v>280</v>
      </c>
    </row>
    <row r="14" spans="1:11" x14ac:dyDescent="0.25">
      <c r="D14" s="254" t="s">
        <v>301</v>
      </c>
      <c r="F14" s="58"/>
      <c r="J14" s="58"/>
      <c r="K14" s="254" t="s">
        <v>787</v>
      </c>
    </row>
    <row r="15" spans="1:11" x14ac:dyDescent="0.25">
      <c r="D15" s="254" t="s">
        <v>1443</v>
      </c>
      <c r="F15" s="58"/>
      <c r="J15" s="58"/>
    </row>
    <row r="16" spans="1:11" x14ac:dyDescent="0.25">
      <c r="D16" s="254" t="s">
        <v>293</v>
      </c>
      <c r="J16" s="58"/>
    </row>
    <row r="17" spans="4:10" x14ac:dyDescent="0.25">
      <c r="D17" s="254" t="s">
        <v>294</v>
      </c>
    </row>
    <row r="18" spans="4:10" x14ac:dyDescent="0.25">
      <c r="J18" s="260"/>
    </row>
    <row r="19" spans="4:10" x14ac:dyDescent="0.25">
      <c r="J19" s="260"/>
    </row>
    <row r="20" spans="4:10" x14ac:dyDescent="0.25">
      <c r="J20" s="260"/>
    </row>
    <row r="21" spans="4:10" x14ac:dyDescent="0.25">
      <c r="J21" s="260"/>
    </row>
    <row r="22" spans="4:10" x14ac:dyDescent="0.25">
      <c r="J22" s="260"/>
    </row>
    <row r="23" spans="4:10" x14ac:dyDescent="0.25">
      <c r="J23" s="260"/>
    </row>
    <row r="24" spans="4:10" x14ac:dyDescent="0.25">
      <c r="J24" s="260"/>
    </row>
    <row r="25" spans="4:10" x14ac:dyDescent="0.25">
      <c r="J25" s="26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ccaf3ac-2de9-44d4-aa31-54302fceb5f7">K57F673QWXRZ-3593-53</_dlc_DocId>
    <_dlc_DocIdUrl xmlns="cccaf3ac-2de9-44d4-aa31-54302fceb5f7">
      <Url>https://nhsengland.sharepoint.com/TeamCentre/Operations/SpecialisedCommissioning/TWA/BI/_layouts/15/DocIdRedir.aspx?ID=K57F673QWXRZ-3593-53</Url>
      <Description>K57F673QWXRZ-3593-53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A712064C031124F96027B2B0E753C3F" ma:contentTypeVersion="2" ma:contentTypeDescription="Create a new document." ma:contentTypeScope="" ma:versionID="51402c2bc417f1470a08cd12134393ae">
  <xsd:schema xmlns:xsd="http://www.w3.org/2001/XMLSchema" xmlns:xs="http://www.w3.org/2001/XMLSchema" xmlns:p="http://schemas.microsoft.com/office/2006/metadata/properties" xmlns:ns2="cccaf3ac-2de9-44d4-aa31-54302fceb5f7" xmlns:ns3="316271a4-8b4b-4f5b-8b7d-200fc6b163f5" targetNamespace="http://schemas.microsoft.com/office/2006/metadata/properties" ma:root="true" ma:fieldsID="765d8e57575c287ed9f47182ab8c771a" ns2:_="" ns3:_="">
    <xsd:import namespace="cccaf3ac-2de9-44d4-aa31-54302fceb5f7"/>
    <xsd:import namespace="316271a4-8b4b-4f5b-8b7d-200fc6b163f5"/>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6271a4-8b4b-4f5b-8b7d-200fc6b163f5"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95BE13-35F1-4491-BA29-D1A51F6427D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316271a4-8b4b-4f5b-8b7d-200fc6b163f5"/>
    <ds:schemaRef ds:uri="cccaf3ac-2de9-44d4-aa31-54302fceb5f7"/>
    <ds:schemaRef ds:uri="http://www.w3.org/XML/1998/namespace"/>
  </ds:schemaRefs>
</ds:datastoreItem>
</file>

<file path=customXml/itemProps2.xml><?xml version="1.0" encoding="utf-8"?>
<ds:datastoreItem xmlns:ds="http://schemas.openxmlformats.org/officeDocument/2006/customXml" ds:itemID="{AE539FFA-2A7D-420E-B718-54EBE1D1ED5A}">
  <ds:schemaRefs>
    <ds:schemaRef ds:uri="http://schemas.microsoft.com/sharepoint/v3/contenttype/forms"/>
  </ds:schemaRefs>
</ds:datastoreItem>
</file>

<file path=customXml/itemProps3.xml><?xml version="1.0" encoding="utf-8"?>
<ds:datastoreItem xmlns:ds="http://schemas.openxmlformats.org/officeDocument/2006/customXml" ds:itemID="{0D3A14B6-EC9E-4773-A05E-87549019D965}">
  <ds:schemaRefs>
    <ds:schemaRef ds:uri="http://schemas.microsoft.com/sharepoint/events"/>
  </ds:schemaRefs>
</ds:datastoreItem>
</file>

<file path=customXml/itemProps4.xml><?xml version="1.0" encoding="utf-8"?>
<ds:datastoreItem xmlns:ds="http://schemas.openxmlformats.org/officeDocument/2006/customXml" ds:itemID="{F9CCA091-0A3C-4192-A2CE-634F1C3F4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f3ac-2de9-44d4-aa31-54302fceb5f7"/>
    <ds:schemaRef ds:uri="316271a4-8b4b-4f5b-8b7d-200fc6b16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49</vt:i4>
      </vt:variant>
    </vt:vector>
  </HeadingPairs>
  <TitlesOfParts>
    <vt:vector size="62" baseType="lpstr">
      <vt:lpstr>Cover</vt:lpstr>
      <vt:lpstr>READ ME</vt:lpstr>
      <vt:lpstr>Version History</vt:lpstr>
      <vt:lpstr>Service Categories 19_20</vt:lpstr>
      <vt:lpstr>Validation Page</vt:lpstr>
      <vt:lpstr>PAM Template</vt:lpstr>
      <vt:lpstr>Beds</vt:lpstr>
      <vt:lpstr>Service Categories 17_18</vt:lpstr>
      <vt:lpstr>Cascade Provider</vt:lpstr>
      <vt:lpstr>Cascade Unit</vt:lpstr>
      <vt:lpstr>Cascade Ward</vt:lpstr>
      <vt:lpstr>Cascade Service</vt:lpstr>
      <vt:lpstr>Hub Locations</vt:lpstr>
      <vt:lpstr>Area</vt:lpstr>
      <vt:lpstr>EastMidlands</vt:lpstr>
      <vt:lpstr>EastofEngland</vt:lpstr>
      <vt:lpstr>EOPoC</vt:lpstr>
      <vt:lpstr>London</vt:lpstr>
      <vt:lpstr>NCBPS05C</vt:lpstr>
      <vt:lpstr>NCBPS05E</vt:lpstr>
      <vt:lpstr>NCBPS07Z</vt:lpstr>
      <vt:lpstr>NCBPS08Y</vt:lpstr>
      <vt:lpstr>NCBPS22A</vt:lpstr>
      <vt:lpstr>NCBPS22B</vt:lpstr>
      <vt:lpstr>NCBPS22C</vt:lpstr>
      <vt:lpstr>NCBPS22D</vt:lpstr>
      <vt:lpstr>NCBPS22E</vt:lpstr>
      <vt:lpstr>NCBPS22F</vt:lpstr>
      <vt:lpstr>'PAM Template'!NCBPS22H</vt:lpstr>
      <vt:lpstr>NCBPS22O</vt:lpstr>
      <vt:lpstr>NCBPS22P</vt:lpstr>
      <vt:lpstr>NCBPS22S</vt:lpstr>
      <vt:lpstr>NCBPS22T</vt:lpstr>
      <vt:lpstr>NCBPS22U</vt:lpstr>
      <vt:lpstr>NCBPS22Z</vt:lpstr>
      <vt:lpstr>NCBPS23K</vt:lpstr>
      <vt:lpstr>NCBPS23L</vt:lpstr>
      <vt:lpstr>NCBPS23O</vt:lpstr>
      <vt:lpstr>NCBPS23U</vt:lpstr>
      <vt:lpstr>NCBPS23V</vt:lpstr>
      <vt:lpstr>NCBPS24C</vt:lpstr>
      <vt:lpstr>NCBPSXXX</vt:lpstr>
      <vt:lpstr>NCBPSYYY</vt:lpstr>
      <vt:lpstr>NorthEast</vt:lpstr>
      <vt:lpstr>NorthWest</vt:lpstr>
      <vt:lpstr>NPoC</vt:lpstr>
      <vt:lpstr>Other</vt:lpstr>
      <vt:lpstr>'PAM Template'!Print_Area</vt:lpstr>
      <vt:lpstr>'Service Categories 17_18'!Print_Area</vt:lpstr>
      <vt:lpstr>Provider</vt:lpstr>
      <vt:lpstr>ProviderB</vt:lpstr>
      <vt:lpstr>Providers</vt:lpstr>
      <vt:lpstr>ServiceCatDesc</vt:lpstr>
      <vt:lpstr>ServiceCatLists</vt:lpstr>
      <vt:lpstr>SouthEastCoast</vt:lpstr>
      <vt:lpstr>SouthWest</vt:lpstr>
      <vt:lpstr>UnitsW</vt:lpstr>
      <vt:lpstr>UnitW</vt:lpstr>
      <vt:lpstr>UnitWB</vt:lpstr>
      <vt:lpstr>Wessex</vt:lpstr>
      <vt:lpstr>WestMidlands</vt:lpstr>
      <vt:lpstr>YorkshireandHumber</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 PAM 16_17</dc:title>
  <dc:creator>Murad Kutay</dc:creator>
  <cp:lastModifiedBy>Martin Hart</cp:lastModifiedBy>
  <cp:lastPrinted>2017-12-21T23:16:02Z</cp:lastPrinted>
  <dcterms:created xsi:type="dcterms:W3CDTF">2014-09-15T12:56:42Z</dcterms:created>
  <dcterms:modified xsi:type="dcterms:W3CDTF">2019-04-29T12:03:50Z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0x0101003A712064C031124F96027B2B0E753C3F</vt:lpwstr>
  </property>
  <property fmtid="{D5CDD505-2E9C-101B-9397-08002B2CF9AE}" pid="3" name="_dlc_DocIdItemGuid">
    <vt:lpwstr>77ec41fa-c2ce-4900-909c-5db12d5090b2</vt:lpwstr>
  </property>
</Properties>
</file>