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NHS CB\Analytical Services (Finance)\Analytical Service &amp; Strategic Finance Shared files\publication drafts (for review)\"/>
    </mc:Choice>
  </mc:AlternateContent>
  <xr:revisionPtr revIDLastSave="0" documentId="13_ncr:1_{91030A07-5895-4F9B-824E-6AD4E8A92FD7}" xr6:coauthVersionLast="36" xr6:coauthVersionMax="36" xr10:uidLastSave="{00000000-0000-0000-0000-000000000000}"/>
  <bookViews>
    <workbookView xWindow="-15" yWindow="-15" windowWidth="16245" windowHeight="13140" xr2:uid="{00000000-000D-0000-FFFF-FFFF00000000}"/>
  </bookViews>
  <sheets>
    <sheet name="Notes" sheetId="8" r:id="rId1"/>
    <sheet name="Pace of change parameters 2018" sheetId="6" r:id="rId2"/>
    <sheet name="VBA Code" sheetId="9" r:id="rId3"/>
    <sheet name="Specialised 2019-20" sheetId="1" r:id="rId4"/>
    <sheet name="Specialised 2020-21" sheetId="2" r:id="rId5"/>
    <sheet name="Specialised 2021-22" sheetId="3" r:id="rId6"/>
    <sheet name="Specialised 2022-23" sheetId="4" r:id="rId7"/>
    <sheet name="Specialised 2023-24" sheetId="5" r:id="rId8"/>
  </sheets>
  <functionGroups builtInGroupCount="19"/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_INDEX_SHEET___ASAP_Utilities" localSheetId="2">#REF!</definedName>
    <definedName name="___INDEX_SHEET___ASAP_Utilities">#REF!</definedName>
    <definedName name="_ADS2010">[1]ADS2010_Map!$G$7:$G$388</definedName>
    <definedName name="_xlnm._FilterDatabase" localSheetId="3" hidden="1">'Specialised 2019-20'!$A$8:$AT$200</definedName>
    <definedName name="AgeQuintiles">[2]CCG1819!$T$9:$T$200</definedName>
    <definedName name="Agg2Baseline1516" localSheetId="2">#REF!</definedName>
    <definedName name="Agg2Baseline1516">#REF!</definedName>
    <definedName name="Agg2CloseDfT1516" localSheetId="2">#REF!</definedName>
    <definedName name="Agg2CloseDfT1516">#REF!</definedName>
    <definedName name="Agg2CloseTarget1617FirstRow" localSheetId="2">#REF!</definedName>
    <definedName name="Agg2CloseTarget1617FirstRow">#REF!</definedName>
    <definedName name="Agg2OpenTarget1617FirstRow">#REF!</definedName>
    <definedName name="AggCloseTarget1617FirstRow">#REF!</definedName>
    <definedName name="AggOpenTarget1617FirstRow">#REF!</definedName>
    <definedName name="AggXPCOBaseline1516">#REF!</definedName>
    <definedName name="AggXPCOCloseDfT1516">#REF!</definedName>
    <definedName name="Allocations_2">'[3]Master File'!$C$7:$AC$264</definedName>
    <definedName name="BaseYear">[2]ReportingYears!$B$3</definedName>
    <definedName name="CCG18Age65decile">[2]CCG1819!$Q$9:$Q$200</definedName>
    <definedName name="CCG18IMDdecile">[2]CCG1819!$P$9:$P$200</definedName>
    <definedName name="CCG18IMDxAge10x10">[2]CCG1819!$R$9:$R$200</definedName>
    <definedName name="CCG18InOutLdn">[2]CCG1819!$F$9:$F$200</definedName>
    <definedName name="CCGCodeList1819">[2]CCG1819!$B$9:$B$200</definedName>
    <definedName name="CCGQuanta" localSheetId="2">#REF!</definedName>
    <definedName name="CCGQuanta">#REF!</definedName>
    <definedName name="CCGWPop1819">'[2]BaseWeightedPopulations 1819'!$E$9:$E$200</definedName>
    <definedName name="ClosingDfTAGG1617" localSheetId="2">#REF!</definedName>
    <definedName name="ClosingDfTAGG1617">#REF!</definedName>
    <definedName name="ClosingDfTAGG1718" localSheetId="2">#REF!</definedName>
    <definedName name="ClosingDfTAGG1718">#REF!</definedName>
    <definedName name="ClosingDfTAGG1819" localSheetId="2">#REF!</definedName>
    <definedName name="ClosingDfTAGG1819">#REF!</definedName>
    <definedName name="ClosingDfTCCG1617">#REF!</definedName>
    <definedName name="ClosingDfTCCG1718">#REF!</definedName>
    <definedName name="ClosingDfTCCG1819">#REF!</definedName>
    <definedName name="ClosingDfTPCM1617">#REF!</definedName>
    <definedName name="ClosingDfTPCM1718">#REF!</definedName>
    <definedName name="ClosingDfTPCM1819">#REF!</definedName>
    <definedName name="ClosingDfTSS1617">#REF!</definedName>
    <definedName name="ClosingDfTSS1718">#REF!</definedName>
    <definedName name="ClosingDfTSS1819">#REF!</definedName>
    <definedName name="DCOInnerOuterLondon1819">[2]CCG1819!$G$9:$G$200</definedName>
    <definedName name="female" localSheetId="0">#REF!</definedName>
    <definedName name="female" localSheetId="2">#REF!</definedName>
    <definedName name="female">#REF!</definedName>
    <definedName name="femaleimprove" localSheetId="0">#REF!</definedName>
    <definedName name="femaleimprove" localSheetId="2">#REF!</definedName>
    <definedName name="femaleimprove">#REF!</definedName>
    <definedName name="Females" localSheetId="0">#REF!</definedName>
    <definedName name="Females" localSheetId="2">#REF!</definedName>
    <definedName name="Females">#REF!</definedName>
    <definedName name="femaletab" localSheetId="0">#REF!</definedName>
    <definedName name="femaletab">#REF!</definedName>
    <definedName name="FinAllocAGG1617">#REF!</definedName>
    <definedName name="FinAllocAGG1718">#REF!</definedName>
    <definedName name="FinAllocAGG1819">#REF!</definedName>
    <definedName name="FinAllocCCG1617">#REF!</definedName>
    <definedName name="FinAllocCCG1718">#REF!</definedName>
    <definedName name="FinAllocCCG1819">#REF!</definedName>
    <definedName name="FinAllocPCM1617">#REF!</definedName>
    <definedName name="FinAllocPCM1718">#REF!</definedName>
    <definedName name="FinAllocPCM1819">#REF!</definedName>
    <definedName name="FinAllocSS1617">#REF!</definedName>
    <definedName name="FinAllocSS1718">#REF!</definedName>
    <definedName name="FinAllocSS1819">#REF!</definedName>
    <definedName name="fn">[4]Intro!$B$1</definedName>
    <definedName name="FormerAreaTeams" localSheetId="2">#REF!</definedName>
    <definedName name="FormerAreaTeams">#REF!</definedName>
    <definedName name="HRG_Codes" localSheetId="0">#REF!</definedName>
    <definedName name="HRG_Codes" localSheetId="2">#REF!</definedName>
    <definedName name="HRG_Codes">#REF!</definedName>
    <definedName name="ICD_Codes" localSheetId="0">#REF!</definedName>
    <definedName name="ICD_Codes" localSheetId="2">#REF!</definedName>
    <definedName name="ICD_Codes">#REF!</definedName>
    <definedName name="IMDAgeMatrix">[2]CCG1819!$U$9:$U$200</definedName>
    <definedName name="IMDdecile" localSheetId="2">#REF!</definedName>
    <definedName name="IMDdecile">#REF!</definedName>
    <definedName name="IMDQuintiles">[2]CCG1819!$S$9:$S$200</definedName>
    <definedName name="male" localSheetId="0">#REF!</definedName>
    <definedName name="male" localSheetId="2">#REF!</definedName>
    <definedName name="male">#REF!</definedName>
    <definedName name="maleimprove" localSheetId="0">#REF!</definedName>
    <definedName name="maleimprove" localSheetId="2">#REF!</definedName>
    <definedName name="maleimprove">#REF!</definedName>
    <definedName name="maletab" localSheetId="0">#REF!</definedName>
    <definedName name="maletab" localSheetId="2">#REF!</definedName>
    <definedName name="maletab">#REF!</definedName>
    <definedName name="MinAllocCCG1617">#REF!</definedName>
    <definedName name="MinAllocCCG1718">#REF!</definedName>
    <definedName name="MinAllocCCG1819">#REF!</definedName>
    <definedName name="MinAllocPCM1617" localSheetId="2">#REF!</definedName>
    <definedName name="MinAllocPCM1617">#REF!</definedName>
    <definedName name="MinAllocPCM1718" localSheetId="2">#REF!</definedName>
    <definedName name="MinAllocPCM1718">#REF!</definedName>
    <definedName name="MinAllocPCM1819" localSheetId="2">#REF!</definedName>
    <definedName name="MinAllocPCM1819">#REF!</definedName>
    <definedName name="MinAllocSS1617">#REF!</definedName>
    <definedName name="MinAllocSS1718">#REF!</definedName>
    <definedName name="MinAllocSS1819">#REF!</definedName>
    <definedName name="MinAllocSS1920">'Specialised 2019-20'!$X$9:$X$200</definedName>
    <definedName name="MinAllocSS2021">'Specialised 2020-21'!$X$9:$X$200</definedName>
    <definedName name="MinAllocSS2122">'Specialised 2021-22'!$X$9:$X$200</definedName>
    <definedName name="MinAllocSS2223">'Specialised 2022-23'!$X$9:$X$200</definedName>
    <definedName name="MinAllocSS2324">'Specialised 2023-24'!$X$9:$X$200</definedName>
    <definedName name="MinPerCapGrowth" localSheetId="2">#REF!</definedName>
    <definedName name="MinPerCapGrowth">#REF!</definedName>
    <definedName name="newRawPop2018">'[2]Population estimates 1819'!$E$9:$E$200</definedName>
    <definedName name="newRawPop2019">'[2]Population estimates 1819'!$F$9:$F$200</definedName>
    <definedName name="newRawPop2020">'[2]Population estimates 1819'!$G$9:$G$200</definedName>
    <definedName name="newRawPop2021">'[2]Population estimates 1819'!$H$9:$H$200</definedName>
    <definedName name="newRawPop2022">'[2]Population estimates 1819'!$I$9:$I$200</definedName>
    <definedName name="newRawPop2023" localSheetId="0">[5]Population!#REF!</definedName>
    <definedName name="newRawPop2023" localSheetId="2">[5]Population!#REF!</definedName>
    <definedName name="newRawPop2023">'[2]Population estimates 1819'!$J$9:$J$200</definedName>
    <definedName name="NHSE_AreaOffice">#REF!</definedName>
    <definedName name="NHSE_Region">#REF!</definedName>
    <definedName name="ONSType">#REF!</definedName>
    <definedName name="OP_PERSONS" localSheetId="0">#REF!</definedName>
    <definedName name="OP_PERSONS" localSheetId="2">#REF!</definedName>
    <definedName name="OP_PERSONS">#REF!</definedName>
    <definedName name="OPCS_Codes" localSheetId="0">#REF!</definedName>
    <definedName name="OPCS_Codes" localSheetId="2">#REF!</definedName>
    <definedName name="OPCS_Codes">#REF!</definedName>
    <definedName name="PCMCloseTarget1617FirstRow">#REF!</definedName>
    <definedName name="PCMedBaseline1516">#REF!</definedName>
    <definedName name="PCMedCloseDfT1516">#REF!</definedName>
    <definedName name="PCMedQuanta">#REF!</definedName>
    <definedName name="PCMedWPop1516">#REF!</definedName>
    <definedName name="PCMOpenTarget1617FirstRow">#REF!</definedName>
    <definedName name="PCOthCloseDfT1516">#REF!</definedName>
    <definedName name="PCOtherBaseline1516">#REF!</definedName>
    <definedName name="PCOtherCloseTarget1617FirstRow">#REF!</definedName>
    <definedName name="PCOtherOpenTarget1617FirstRow">#REF!</definedName>
    <definedName name="PCOtherQuanta">#REF!</definedName>
    <definedName name="PCOtherWPop1516">#REF!</definedName>
    <definedName name="Persons" localSheetId="0">#REF!</definedName>
    <definedName name="Persons" localSheetId="2">#REF!</definedName>
    <definedName name="Persons">#REF!</definedName>
    <definedName name="_xlnm.Print_Area" localSheetId="0">Notes!$A$1:$H$83</definedName>
    <definedName name="RawPop2015">#REF!</definedName>
    <definedName name="RawPop2016">#REF!</definedName>
    <definedName name="RawPop2017">#REF!</definedName>
    <definedName name="RawPop2018">#REF!</definedName>
    <definedName name="RawPop2019">#REF!</definedName>
    <definedName name="RawPop2020">#REF!</definedName>
    <definedName name="Region18">[2]CCG1819!$E$9:$E$200</definedName>
    <definedName name="SSBaseline1516" localSheetId="2">#REF!</definedName>
    <definedName name="SSBaseline1516">#REF!</definedName>
    <definedName name="SSCloseDfT1516" localSheetId="2">#REF!</definedName>
    <definedName name="SSCloseDfT1516">#REF!</definedName>
    <definedName name="SSCloseTarget1617FirstRow" localSheetId="2">#REF!</definedName>
    <definedName name="SSCloseTarget1617FirstRow">#REF!</definedName>
    <definedName name="SSOpenTarget1617FirstRow">#REF!</definedName>
    <definedName name="SSQuanta">#REF!</definedName>
    <definedName name="SSWPop151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200" i="5" l="1"/>
  <c r="O200" i="5"/>
  <c r="M200" i="5"/>
  <c r="L200" i="5"/>
  <c r="G200" i="5"/>
  <c r="AD199" i="5"/>
  <c r="O199" i="5"/>
  <c r="M199" i="5"/>
  <c r="L199" i="5"/>
  <c r="G199" i="5"/>
  <c r="AD198" i="5"/>
  <c r="O198" i="5"/>
  <c r="M198" i="5"/>
  <c r="L198" i="5"/>
  <c r="G198" i="5"/>
  <c r="AD197" i="5"/>
  <c r="O197" i="5"/>
  <c r="M197" i="5"/>
  <c r="L197" i="5"/>
  <c r="G197" i="5"/>
  <c r="AD196" i="5"/>
  <c r="O196" i="5"/>
  <c r="M196" i="5"/>
  <c r="L196" i="5"/>
  <c r="G196" i="5"/>
  <c r="AD195" i="5"/>
  <c r="O195" i="5"/>
  <c r="M195" i="5"/>
  <c r="L195" i="5"/>
  <c r="G195" i="5"/>
  <c r="AD194" i="5"/>
  <c r="O194" i="5"/>
  <c r="M194" i="5"/>
  <c r="L194" i="5"/>
  <c r="G194" i="5"/>
  <c r="AD193" i="5"/>
  <c r="O193" i="5"/>
  <c r="M193" i="5"/>
  <c r="L193" i="5"/>
  <c r="G193" i="5"/>
  <c r="AD192" i="5"/>
  <c r="O192" i="5"/>
  <c r="M192" i="5"/>
  <c r="L192" i="5"/>
  <c r="G192" i="5"/>
  <c r="AD191" i="5"/>
  <c r="O191" i="5"/>
  <c r="M191" i="5"/>
  <c r="L191" i="5"/>
  <c r="G191" i="5"/>
  <c r="AD190" i="5"/>
  <c r="O190" i="5"/>
  <c r="M190" i="5"/>
  <c r="L190" i="5"/>
  <c r="G190" i="5"/>
  <c r="AD189" i="5"/>
  <c r="O189" i="5"/>
  <c r="M189" i="5"/>
  <c r="L189" i="5"/>
  <c r="G189" i="5"/>
  <c r="AD188" i="5"/>
  <c r="O188" i="5"/>
  <c r="M188" i="5"/>
  <c r="L188" i="5"/>
  <c r="G188" i="5"/>
  <c r="AD187" i="5"/>
  <c r="O187" i="5"/>
  <c r="M187" i="5"/>
  <c r="L187" i="5"/>
  <c r="G187" i="5"/>
  <c r="AD186" i="5"/>
  <c r="O186" i="5"/>
  <c r="M186" i="5"/>
  <c r="L186" i="5"/>
  <c r="G186" i="5"/>
  <c r="AD185" i="5"/>
  <c r="O185" i="5"/>
  <c r="M185" i="5"/>
  <c r="L185" i="5"/>
  <c r="G185" i="5"/>
  <c r="AD184" i="5"/>
  <c r="O184" i="5"/>
  <c r="M184" i="5"/>
  <c r="L184" i="5"/>
  <c r="G184" i="5"/>
  <c r="AD183" i="5"/>
  <c r="O183" i="5"/>
  <c r="M183" i="5"/>
  <c r="L183" i="5"/>
  <c r="G183" i="5"/>
  <c r="AD182" i="5"/>
  <c r="O182" i="5"/>
  <c r="M182" i="5"/>
  <c r="L182" i="5"/>
  <c r="G182" i="5"/>
  <c r="AD181" i="5"/>
  <c r="O181" i="5"/>
  <c r="M181" i="5"/>
  <c r="L181" i="5"/>
  <c r="G181" i="5"/>
  <c r="AD180" i="5"/>
  <c r="O180" i="5"/>
  <c r="M180" i="5"/>
  <c r="L180" i="5"/>
  <c r="G180" i="5"/>
  <c r="AD179" i="5"/>
  <c r="O179" i="5"/>
  <c r="M179" i="5"/>
  <c r="L179" i="5"/>
  <c r="G179" i="5"/>
  <c r="AD178" i="5"/>
  <c r="O178" i="5"/>
  <c r="M178" i="5"/>
  <c r="L178" i="5"/>
  <c r="G178" i="5"/>
  <c r="AD177" i="5"/>
  <c r="O177" i="5"/>
  <c r="M177" i="5"/>
  <c r="L177" i="5"/>
  <c r="G177" i="5"/>
  <c r="AD176" i="5"/>
  <c r="O176" i="5"/>
  <c r="M176" i="5"/>
  <c r="L176" i="5"/>
  <c r="G176" i="5"/>
  <c r="AD175" i="5"/>
  <c r="O175" i="5"/>
  <c r="M175" i="5"/>
  <c r="L175" i="5"/>
  <c r="G175" i="5"/>
  <c r="AD174" i="5"/>
  <c r="O174" i="5"/>
  <c r="M174" i="5"/>
  <c r="L174" i="5"/>
  <c r="G174" i="5"/>
  <c r="AD173" i="5"/>
  <c r="O173" i="5"/>
  <c r="M173" i="5"/>
  <c r="L173" i="5"/>
  <c r="G173" i="5"/>
  <c r="AD172" i="5"/>
  <c r="O172" i="5"/>
  <c r="M172" i="5"/>
  <c r="L172" i="5"/>
  <c r="G172" i="5"/>
  <c r="AD171" i="5"/>
  <c r="O171" i="5"/>
  <c r="M171" i="5"/>
  <c r="L171" i="5"/>
  <c r="G171" i="5"/>
  <c r="AD170" i="5"/>
  <c r="O170" i="5"/>
  <c r="M170" i="5"/>
  <c r="L170" i="5"/>
  <c r="G170" i="5"/>
  <c r="AD169" i="5"/>
  <c r="O169" i="5"/>
  <c r="M169" i="5"/>
  <c r="L169" i="5"/>
  <c r="G169" i="5"/>
  <c r="AD168" i="5"/>
  <c r="O168" i="5"/>
  <c r="M168" i="5"/>
  <c r="L168" i="5"/>
  <c r="G168" i="5"/>
  <c r="AD167" i="5"/>
  <c r="O167" i="5"/>
  <c r="M167" i="5"/>
  <c r="L167" i="5"/>
  <c r="G167" i="5"/>
  <c r="AD166" i="5"/>
  <c r="O166" i="5"/>
  <c r="M166" i="5"/>
  <c r="L166" i="5"/>
  <c r="G166" i="5"/>
  <c r="AD165" i="5"/>
  <c r="O165" i="5"/>
  <c r="M165" i="5"/>
  <c r="L165" i="5"/>
  <c r="G165" i="5"/>
  <c r="AD164" i="5"/>
  <c r="O164" i="5"/>
  <c r="M164" i="5"/>
  <c r="L164" i="5"/>
  <c r="G164" i="5"/>
  <c r="AD163" i="5"/>
  <c r="O163" i="5"/>
  <c r="M163" i="5"/>
  <c r="L163" i="5"/>
  <c r="G163" i="5"/>
  <c r="AD162" i="5"/>
  <c r="O162" i="5"/>
  <c r="M162" i="5"/>
  <c r="L162" i="5"/>
  <c r="G162" i="5"/>
  <c r="AD161" i="5"/>
  <c r="O161" i="5"/>
  <c r="M161" i="5"/>
  <c r="L161" i="5"/>
  <c r="G161" i="5"/>
  <c r="AD160" i="5"/>
  <c r="O160" i="5"/>
  <c r="M160" i="5"/>
  <c r="L160" i="5"/>
  <c r="G160" i="5"/>
  <c r="AD159" i="5"/>
  <c r="O159" i="5"/>
  <c r="M159" i="5"/>
  <c r="L159" i="5"/>
  <c r="G159" i="5"/>
  <c r="AD158" i="5"/>
  <c r="O158" i="5"/>
  <c r="M158" i="5"/>
  <c r="L158" i="5"/>
  <c r="G158" i="5"/>
  <c r="AD157" i="5"/>
  <c r="O157" i="5"/>
  <c r="M157" i="5"/>
  <c r="L157" i="5"/>
  <c r="G157" i="5"/>
  <c r="AD156" i="5"/>
  <c r="O156" i="5"/>
  <c r="M156" i="5"/>
  <c r="L156" i="5"/>
  <c r="G156" i="5"/>
  <c r="AD155" i="5"/>
  <c r="O155" i="5"/>
  <c r="M155" i="5"/>
  <c r="L155" i="5"/>
  <c r="G155" i="5"/>
  <c r="AD154" i="5"/>
  <c r="O154" i="5"/>
  <c r="M154" i="5"/>
  <c r="L154" i="5"/>
  <c r="G154" i="5"/>
  <c r="AD153" i="5"/>
  <c r="O153" i="5"/>
  <c r="M153" i="5"/>
  <c r="L153" i="5"/>
  <c r="G153" i="5"/>
  <c r="AD152" i="5"/>
  <c r="O152" i="5"/>
  <c r="M152" i="5"/>
  <c r="L152" i="5"/>
  <c r="G152" i="5"/>
  <c r="AD151" i="5"/>
  <c r="O151" i="5"/>
  <c r="M151" i="5"/>
  <c r="L151" i="5"/>
  <c r="G151" i="5"/>
  <c r="AD150" i="5"/>
  <c r="O150" i="5"/>
  <c r="M150" i="5"/>
  <c r="L150" i="5"/>
  <c r="G150" i="5"/>
  <c r="AD149" i="5"/>
  <c r="O149" i="5"/>
  <c r="M149" i="5"/>
  <c r="L149" i="5"/>
  <c r="G149" i="5"/>
  <c r="AD148" i="5"/>
  <c r="O148" i="5"/>
  <c r="M148" i="5"/>
  <c r="L148" i="5"/>
  <c r="G148" i="5"/>
  <c r="AD147" i="5"/>
  <c r="O147" i="5"/>
  <c r="M147" i="5"/>
  <c r="L147" i="5"/>
  <c r="G147" i="5"/>
  <c r="AD146" i="5"/>
  <c r="O146" i="5"/>
  <c r="M146" i="5"/>
  <c r="L146" i="5"/>
  <c r="G146" i="5"/>
  <c r="AD145" i="5"/>
  <c r="O145" i="5"/>
  <c r="M145" i="5"/>
  <c r="L145" i="5"/>
  <c r="G145" i="5"/>
  <c r="AD144" i="5"/>
  <c r="O144" i="5"/>
  <c r="M144" i="5"/>
  <c r="L144" i="5"/>
  <c r="G144" i="5"/>
  <c r="AD143" i="5"/>
  <c r="O143" i="5"/>
  <c r="M143" i="5"/>
  <c r="L143" i="5"/>
  <c r="G143" i="5"/>
  <c r="AD142" i="5"/>
  <c r="O142" i="5"/>
  <c r="M142" i="5"/>
  <c r="L142" i="5"/>
  <c r="G142" i="5"/>
  <c r="AD141" i="5"/>
  <c r="O141" i="5"/>
  <c r="M141" i="5"/>
  <c r="L141" i="5"/>
  <c r="G141" i="5"/>
  <c r="AD140" i="5"/>
  <c r="O140" i="5"/>
  <c r="M140" i="5"/>
  <c r="L140" i="5"/>
  <c r="G140" i="5"/>
  <c r="AD139" i="5"/>
  <c r="O139" i="5"/>
  <c r="M139" i="5"/>
  <c r="L139" i="5"/>
  <c r="G139" i="5"/>
  <c r="AD138" i="5"/>
  <c r="O138" i="5"/>
  <c r="M138" i="5"/>
  <c r="L138" i="5"/>
  <c r="G138" i="5"/>
  <c r="AD137" i="5"/>
  <c r="O137" i="5"/>
  <c r="M137" i="5"/>
  <c r="L137" i="5"/>
  <c r="G137" i="5"/>
  <c r="AD136" i="5"/>
  <c r="O136" i="5"/>
  <c r="M136" i="5"/>
  <c r="L136" i="5"/>
  <c r="G136" i="5"/>
  <c r="AD135" i="5"/>
  <c r="O135" i="5"/>
  <c r="M135" i="5"/>
  <c r="L135" i="5"/>
  <c r="G135" i="5"/>
  <c r="AD134" i="5"/>
  <c r="O134" i="5"/>
  <c r="M134" i="5"/>
  <c r="L134" i="5"/>
  <c r="G134" i="5"/>
  <c r="AD133" i="5"/>
  <c r="O133" i="5"/>
  <c r="M133" i="5"/>
  <c r="L133" i="5"/>
  <c r="G133" i="5"/>
  <c r="AD132" i="5"/>
  <c r="O132" i="5"/>
  <c r="M132" i="5"/>
  <c r="L132" i="5"/>
  <c r="G132" i="5"/>
  <c r="AD131" i="5"/>
  <c r="O131" i="5"/>
  <c r="M131" i="5"/>
  <c r="L131" i="5"/>
  <c r="G131" i="5"/>
  <c r="AD130" i="5"/>
  <c r="O130" i="5"/>
  <c r="M130" i="5"/>
  <c r="L130" i="5"/>
  <c r="G130" i="5"/>
  <c r="AD129" i="5"/>
  <c r="O129" i="5"/>
  <c r="M129" i="5"/>
  <c r="L129" i="5"/>
  <c r="G129" i="5"/>
  <c r="AD128" i="5"/>
  <c r="O128" i="5"/>
  <c r="M128" i="5"/>
  <c r="L128" i="5"/>
  <c r="G128" i="5"/>
  <c r="AD127" i="5"/>
  <c r="O127" i="5"/>
  <c r="M127" i="5"/>
  <c r="L127" i="5"/>
  <c r="G127" i="5"/>
  <c r="AD126" i="5"/>
  <c r="O126" i="5"/>
  <c r="M126" i="5"/>
  <c r="L126" i="5"/>
  <c r="G126" i="5"/>
  <c r="AD125" i="5"/>
  <c r="O125" i="5"/>
  <c r="M125" i="5"/>
  <c r="L125" i="5"/>
  <c r="G125" i="5"/>
  <c r="AD124" i="5"/>
  <c r="O124" i="5"/>
  <c r="M124" i="5"/>
  <c r="L124" i="5"/>
  <c r="G124" i="5"/>
  <c r="AD123" i="5"/>
  <c r="O123" i="5"/>
  <c r="M123" i="5"/>
  <c r="L123" i="5"/>
  <c r="G123" i="5"/>
  <c r="AD122" i="5"/>
  <c r="O122" i="5"/>
  <c r="M122" i="5"/>
  <c r="L122" i="5"/>
  <c r="G122" i="5"/>
  <c r="AD121" i="5"/>
  <c r="O121" i="5"/>
  <c r="M121" i="5"/>
  <c r="L121" i="5"/>
  <c r="G121" i="5"/>
  <c r="AD120" i="5"/>
  <c r="O120" i="5"/>
  <c r="M120" i="5"/>
  <c r="L120" i="5"/>
  <c r="G120" i="5"/>
  <c r="AD119" i="5"/>
  <c r="O119" i="5"/>
  <c r="M119" i="5"/>
  <c r="L119" i="5"/>
  <c r="G119" i="5"/>
  <c r="AD118" i="5"/>
  <c r="O118" i="5"/>
  <c r="M118" i="5"/>
  <c r="L118" i="5"/>
  <c r="G118" i="5"/>
  <c r="AD117" i="5"/>
  <c r="O117" i="5"/>
  <c r="M117" i="5"/>
  <c r="L117" i="5"/>
  <c r="G117" i="5"/>
  <c r="AD116" i="5"/>
  <c r="O116" i="5"/>
  <c r="M116" i="5"/>
  <c r="L116" i="5"/>
  <c r="G116" i="5"/>
  <c r="AD115" i="5"/>
  <c r="O115" i="5"/>
  <c r="M115" i="5"/>
  <c r="L115" i="5"/>
  <c r="G115" i="5"/>
  <c r="AD114" i="5"/>
  <c r="O114" i="5"/>
  <c r="M114" i="5"/>
  <c r="L114" i="5"/>
  <c r="G114" i="5"/>
  <c r="AD113" i="5"/>
  <c r="O113" i="5"/>
  <c r="M113" i="5"/>
  <c r="L113" i="5"/>
  <c r="G113" i="5"/>
  <c r="AD112" i="5"/>
  <c r="O112" i="5"/>
  <c r="M112" i="5"/>
  <c r="L112" i="5"/>
  <c r="G112" i="5"/>
  <c r="AD111" i="5"/>
  <c r="O111" i="5"/>
  <c r="M111" i="5"/>
  <c r="L111" i="5"/>
  <c r="G111" i="5"/>
  <c r="AD110" i="5"/>
  <c r="O110" i="5"/>
  <c r="M110" i="5"/>
  <c r="L110" i="5"/>
  <c r="G110" i="5"/>
  <c r="AD109" i="5"/>
  <c r="O109" i="5"/>
  <c r="M109" i="5"/>
  <c r="L109" i="5"/>
  <c r="G109" i="5"/>
  <c r="AD108" i="5"/>
  <c r="O108" i="5"/>
  <c r="M108" i="5"/>
  <c r="L108" i="5"/>
  <c r="G108" i="5"/>
  <c r="AD107" i="5"/>
  <c r="O107" i="5"/>
  <c r="M107" i="5"/>
  <c r="L107" i="5"/>
  <c r="G107" i="5"/>
  <c r="AD106" i="5"/>
  <c r="O106" i="5"/>
  <c r="M106" i="5"/>
  <c r="L106" i="5"/>
  <c r="G106" i="5"/>
  <c r="AD105" i="5"/>
  <c r="O105" i="5"/>
  <c r="M105" i="5"/>
  <c r="L105" i="5"/>
  <c r="G105" i="5"/>
  <c r="AD104" i="5"/>
  <c r="O104" i="5"/>
  <c r="M104" i="5"/>
  <c r="L104" i="5"/>
  <c r="G104" i="5"/>
  <c r="AD103" i="5"/>
  <c r="O103" i="5"/>
  <c r="M103" i="5"/>
  <c r="L103" i="5"/>
  <c r="G103" i="5"/>
  <c r="AD102" i="5"/>
  <c r="O102" i="5"/>
  <c r="M102" i="5"/>
  <c r="L102" i="5"/>
  <c r="G102" i="5"/>
  <c r="AD101" i="5"/>
  <c r="O101" i="5"/>
  <c r="M101" i="5"/>
  <c r="L101" i="5"/>
  <c r="G101" i="5"/>
  <c r="AD100" i="5"/>
  <c r="O100" i="5"/>
  <c r="M100" i="5"/>
  <c r="L100" i="5"/>
  <c r="G100" i="5"/>
  <c r="AD99" i="5"/>
  <c r="O99" i="5"/>
  <c r="M99" i="5"/>
  <c r="L99" i="5"/>
  <c r="G99" i="5"/>
  <c r="AD98" i="5"/>
  <c r="O98" i="5"/>
  <c r="M98" i="5"/>
  <c r="L98" i="5"/>
  <c r="G98" i="5"/>
  <c r="AD97" i="5"/>
  <c r="O97" i="5"/>
  <c r="M97" i="5"/>
  <c r="L97" i="5"/>
  <c r="G97" i="5"/>
  <c r="AD96" i="5"/>
  <c r="O96" i="5"/>
  <c r="M96" i="5"/>
  <c r="L96" i="5"/>
  <c r="G96" i="5"/>
  <c r="AD95" i="5"/>
  <c r="O95" i="5"/>
  <c r="M95" i="5"/>
  <c r="L95" i="5"/>
  <c r="G95" i="5"/>
  <c r="AD94" i="5"/>
  <c r="O94" i="5"/>
  <c r="M94" i="5"/>
  <c r="L94" i="5"/>
  <c r="G94" i="5"/>
  <c r="AD93" i="5"/>
  <c r="O93" i="5"/>
  <c r="M93" i="5"/>
  <c r="L93" i="5"/>
  <c r="G93" i="5"/>
  <c r="AD92" i="5"/>
  <c r="O92" i="5"/>
  <c r="M92" i="5"/>
  <c r="L92" i="5"/>
  <c r="G92" i="5"/>
  <c r="AD91" i="5"/>
  <c r="O91" i="5"/>
  <c r="M91" i="5"/>
  <c r="L91" i="5"/>
  <c r="G91" i="5"/>
  <c r="AD90" i="5"/>
  <c r="O90" i="5"/>
  <c r="M90" i="5"/>
  <c r="L90" i="5"/>
  <c r="G90" i="5"/>
  <c r="AD89" i="5"/>
  <c r="O89" i="5"/>
  <c r="M89" i="5"/>
  <c r="L89" i="5"/>
  <c r="G89" i="5"/>
  <c r="AD88" i="5"/>
  <c r="O88" i="5"/>
  <c r="M88" i="5"/>
  <c r="L88" i="5"/>
  <c r="G88" i="5"/>
  <c r="AD87" i="5"/>
  <c r="O87" i="5"/>
  <c r="M87" i="5"/>
  <c r="L87" i="5"/>
  <c r="G87" i="5"/>
  <c r="AD86" i="5"/>
  <c r="O86" i="5"/>
  <c r="M86" i="5"/>
  <c r="L86" i="5"/>
  <c r="G86" i="5"/>
  <c r="AD85" i="5"/>
  <c r="O85" i="5"/>
  <c r="M85" i="5"/>
  <c r="L85" i="5"/>
  <c r="G85" i="5"/>
  <c r="AD84" i="5"/>
  <c r="O84" i="5"/>
  <c r="M84" i="5"/>
  <c r="L84" i="5"/>
  <c r="G84" i="5"/>
  <c r="AD83" i="5"/>
  <c r="O83" i="5"/>
  <c r="M83" i="5"/>
  <c r="L83" i="5"/>
  <c r="G83" i="5"/>
  <c r="AD82" i="5"/>
  <c r="O82" i="5"/>
  <c r="M82" i="5"/>
  <c r="L82" i="5"/>
  <c r="G82" i="5"/>
  <c r="AD81" i="5"/>
  <c r="O81" i="5"/>
  <c r="M81" i="5"/>
  <c r="L81" i="5"/>
  <c r="G81" i="5"/>
  <c r="AD80" i="5"/>
  <c r="O80" i="5"/>
  <c r="M80" i="5"/>
  <c r="L80" i="5"/>
  <c r="G80" i="5"/>
  <c r="AD79" i="5"/>
  <c r="O79" i="5"/>
  <c r="M79" i="5"/>
  <c r="L79" i="5"/>
  <c r="G79" i="5"/>
  <c r="AD78" i="5"/>
  <c r="O78" i="5"/>
  <c r="M78" i="5"/>
  <c r="L78" i="5"/>
  <c r="G78" i="5"/>
  <c r="AD77" i="5"/>
  <c r="O77" i="5"/>
  <c r="M77" i="5"/>
  <c r="L77" i="5"/>
  <c r="G77" i="5"/>
  <c r="AD76" i="5"/>
  <c r="O76" i="5"/>
  <c r="M76" i="5"/>
  <c r="L76" i="5"/>
  <c r="G76" i="5"/>
  <c r="AD75" i="5"/>
  <c r="O75" i="5"/>
  <c r="M75" i="5"/>
  <c r="L75" i="5"/>
  <c r="G75" i="5"/>
  <c r="AD74" i="5"/>
  <c r="O74" i="5"/>
  <c r="M74" i="5"/>
  <c r="L74" i="5"/>
  <c r="G74" i="5"/>
  <c r="AD73" i="5"/>
  <c r="O73" i="5"/>
  <c r="M73" i="5"/>
  <c r="L73" i="5"/>
  <c r="G73" i="5"/>
  <c r="AD72" i="5"/>
  <c r="O72" i="5"/>
  <c r="M72" i="5"/>
  <c r="L72" i="5"/>
  <c r="G72" i="5"/>
  <c r="AD71" i="5"/>
  <c r="O71" i="5"/>
  <c r="M71" i="5"/>
  <c r="L71" i="5"/>
  <c r="G71" i="5"/>
  <c r="AD70" i="5"/>
  <c r="O70" i="5"/>
  <c r="M70" i="5"/>
  <c r="L70" i="5"/>
  <c r="G70" i="5"/>
  <c r="AD69" i="5"/>
  <c r="O69" i="5"/>
  <c r="M69" i="5"/>
  <c r="L69" i="5"/>
  <c r="G69" i="5"/>
  <c r="AD68" i="5"/>
  <c r="O68" i="5"/>
  <c r="M68" i="5"/>
  <c r="L68" i="5"/>
  <c r="G68" i="5"/>
  <c r="AD67" i="5"/>
  <c r="O67" i="5"/>
  <c r="M67" i="5"/>
  <c r="L67" i="5"/>
  <c r="G67" i="5"/>
  <c r="AD66" i="5"/>
  <c r="O66" i="5"/>
  <c r="M66" i="5"/>
  <c r="L66" i="5"/>
  <c r="G66" i="5"/>
  <c r="AD65" i="5"/>
  <c r="O65" i="5"/>
  <c r="M65" i="5"/>
  <c r="L65" i="5"/>
  <c r="G65" i="5"/>
  <c r="AD64" i="5"/>
  <c r="O64" i="5"/>
  <c r="M64" i="5"/>
  <c r="L64" i="5"/>
  <c r="G64" i="5"/>
  <c r="AD63" i="5"/>
  <c r="O63" i="5"/>
  <c r="M63" i="5"/>
  <c r="L63" i="5"/>
  <c r="G63" i="5"/>
  <c r="AD62" i="5"/>
  <c r="O62" i="5"/>
  <c r="M62" i="5"/>
  <c r="L62" i="5"/>
  <c r="G62" i="5"/>
  <c r="AD61" i="5"/>
  <c r="O61" i="5"/>
  <c r="M61" i="5"/>
  <c r="L61" i="5"/>
  <c r="G61" i="5"/>
  <c r="AD60" i="5"/>
  <c r="O60" i="5"/>
  <c r="M60" i="5"/>
  <c r="L60" i="5"/>
  <c r="G60" i="5"/>
  <c r="AD59" i="5"/>
  <c r="O59" i="5"/>
  <c r="M59" i="5"/>
  <c r="L59" i="5"/>
  <c r="G59" i="5"/>
  <c r="AD58" i="5"/>
  <c r="O58" i="5"/>
  <c r="M58" i="5"/>
  <c r="L58" i="5"/>
  <c r="G58" i="5"/>
  <c r="AD57" i="5"/>
  <c r="O57" i="5"/>
  <c r="M57" i="5"/>
  <c r="L57" i="5"/>
  <c r="G57" i="5"/>
  <c r="AD56" i="5"/>
  <c r="O56" i="5"/>
  <c r="M56" i="5"/>
  <c r="L56" i="5"/>
  <c r="G56" i="5"/>
  <c r="AD55" i="5"/>
  <c r="O55" i="5"/>
  <c r="M55" i="5"/>
  <c r="L55" i="5"/>
  <c r="G55" i="5"/>
  <c r="AD54" i="5"/>
  <c r="O54" i="5"/>
  <c r="M54" i="5"/>
  <c r="L54" i="5"/>
  <c r="G54" i="5"/>
  <c r="AD53" i="5"/>
  <c r="O53" i="5"/>
  <c r="M53" i="5"/>
  <c r="L53" i="5"/>
  <c r="G53" i="5"/>
  <c r="AD52" i="5"/>
  <c r="O52" i="5"/>
  <c r="M52" i="5"/>
  <c r="L52" i="5"/>
  <c r="G52" i="5"/>
  <c r="AD51" i="5"/>
  <c r="O51" i="5"/>
  <c r="M51" i="5"/>
  <c r="L51" i="5"/>
  <c r="G51" i="5"/>
  <c r="AD50" i="5"/>
  <c r="O50" i="5"/>
  <c r="M50" i="5"/>
  <c r="L50" i="5"/>
  <c r="G50" i="5"/>
  <c r="AD49" i="5"/>
  <c r="O49" i="5"/>
  <c r="M49" i="5"/>
  <c r="L49" i="5"/>
  <c r="G49" i="5"/>
  <c r="AD48" i="5"/>
  <c r="O48" i="5"/>
  <c r="M48" i="5"/>
  <c r="L48" i="5"/>
  <c r="G48" i="5"/>
  <c r="AD47" i="5"/>
  <c r="O47" i="5"/>
  <c r="M47" i="5"/>
  <c r="L47" i="5"/>
  <c r="G47" i="5"/>
  <c r="AD46" i="5"/>
  <c r="O46" i="5"/>
  <c r="M46" i="5"/>
  <c r="L46" i="5"/>
  <c r="G46" i="5"/>
  <c r="AD45" i="5"/>
  <c r="O45" i="5"/>
  <c r="M45" i="5"/>
  <c r="L45" i="5"/>
  <c r="G45" i="5"/>
  <c r="AD44" i="5"/>
  <c r="O44" i="5"/>
  <c r="M44" i="5"/>
  <c r="L44" i="5"/>
  <c r="G44" i="5"/>
  <c r="AD43" i="5"/>
  <c r="O43" i="5"/>
  <c r="M43" i="5"/>
  <c r="L43" i="5"/>
  <c r="G43" i="5"/>
  <c r="AD42" i="5"/>
  <c r="O42" i="5"/>
  <c r="M42" i="5"/>
  <c r="L42" i="5"/>
  <c r="G42" i="5"/>
  <c r="AD41" i="5"/>
  <c r="O41" i="5"/>
  <c r="M41" i="5"/>
  <c r="L41" i="5"/>
  <c r="G41" i="5"/>
  <c r="AD40" i="5"/>
  <c r="O40" i="5"/>
  <c r="M40" i="5"/>
  <c r="L40" i="5"/>
  <c r="G40" i="5"/>
  <c r="AD39" i="5"/>
  <c r="O39" i="5"/>
  <c r="M39" i="5"/>
  <c r="L39" i="5"/>
  <c r="G39" i="5"/>
  <c r="AD38" i="5"/>
  <c r="O38" i="5"/>
  <c r="M38" i="5"/>
  <c r="L38" i="5"/>
  <c r="G38" i="5"/>
  <c r="AD37" i="5"/>
  <c r="O37" i="5"/>
  <c r="M37" i="5"/>
  <c r="L37" i="5"/>
  <c r="G37" i="5"/>
  <c r="AD36" i="5"/>
  <c r="O36" i="5"/>
  <c r="M36" i="5"/>
  <c r="L36" i="5"/>
  <c r="G36" i="5"/>
  <c r="AD35" i="5"/>
  <c r="O35" i="5"/>
  <c r="M35" i="5"/>
  <c r="L35" i="5"/>
  <c r="G35" i="5"/>
  <c r="AD34" i="5"/>
  <c r="O34" i="5"/>
  <c r="M34" i="5"/>
  <c r="L34" i="5"/>
  <c r="G34" i="5"/>
  <c r="AD33" i="5"/>
  <c r="O33" i="5"/>
  <c r="M33" i="5"/>
  <c r="L33" i="5"/>
  <c r="G33" i="5"/>
  <c r="AD32" i="5"/>
  <c r="O32" i="5"/>
  <c r="M32" i="5"/>
  <c r="L32" i="5"/>
  <c r="G32" i="5"/>
  <c r="AD31" i="5"/>
  <c r="O31" i="5"/>
  <c r="M31" i="5"/>
  <c r="L31" i="5"/>
  <c r="G31" i="5"/>
  <c r="P31" i="5" s="1"/>
  <c r="AD30" i="5"/>
  <c r="O30" i="5"/>
  <c r="M30" i="5"/>
  <c r="L30" i="5"/>
  <c r="G30" i="5"/>
  <c r="AD29" i="5"/>
  <c r="O29" i="5"/>
  <c r="M29" i="5"/>
  <c r="L29" i="5"/>
  <c r="G29" i="5"/>
  <c r="AD28" i="5"/>
  <c r="O28" i="5"/>
  <c r="M28" i="5"/>
  <c r="L28" i="5"/>
  <c r="G28" i="5"/>
  <c r="AD27" i="5"/>
  <c r="O27" i="5"/>
  <c r="M27" i="5"/>
  <c r="L27" i="5"/>
  <c r="G27" i="5"/>
  <c r="AD26" i="5"/>
  <c r="O26" i="5"/>
  <c r="M26" i="5"/>
  <c r="L26" i="5"/>
  <c r="G26" i="5"/>
  <c r="AD25" i="5"/>
  <c r="O25" i="5"/>
  <c r="M25" i="5"/>
  <c r="L25" i="5"/>
  <c r="G25" i="5"/>
  <c r="AD24" i="5"/>
  <c r="O24" i="5"/>
  <c r="M24" i="5"/>
  <c r="L24" i="5"/>
  <c r="G24" i="5"/>
  <c r="AD23" i="5"/>
  <c r="O23" i="5"/>
  <c r="M23" i="5"/>
  <c r="L23" i="5"/>
  <c r="G23" i="5"/>
  <c r="P23" i="5" s="1"/>
  <c r="AD22" i="5"/>
  <c r="O22" i="5"/>
  <c r="M22" i="5"/>
  <c r="L22" i="5"/>
  <c r="G22" i="5"/>
  <c r="AD21" i="5"/>
  <c r="O21" i="5"/>
  <c r="M21" i="5"/>
  <c r="L21" i="5"/>
  <c r="G21" i="5"/>
  <c r="AD20" i="5"/>
  <c r="O20" i="5"/>
  <c r="M20" i="5"/>
  <c r="L20" i="5"/>
  <c r="G20" i="5"/>
  <c r="AD19" i="5"/>
  <c r="O19" i="5"/>
  <c r="M19" i="5"/>
  <c r="L19" i="5"/>
  <c r="G19" i="5"/>
  <c r="AD18" i="5"/>
  <c r="O18" i="5"/>
  <c r="M18" i="5"/>
  <c r="L18" i="5"/>
  <c r="G18" i="5"/>
  <c r="AD17" i="5"/>
  <c r="O17" i="5"/>
  <c r="M17" i="5"/>
  <c r="L17" i="5"/>
  <c r="G17" i="5"/>
  <c r="AD16" i="5"/>
  <c r="O16" i="5"/>
  <c r="M16" i="5"/>
  <c r="L16" i="5"/>
  <c r="G16" i="5"/>
  <c r="AD15" i="5"/>
  <c r="O15" i="5"/>
  <c r="M15" i="5"/>
  <c r="L15" i="5"/>
  <c r="G15" i="5"/>
  <c r="AD14" i="5"/>
  <c r="O14" i="5"/>
  <c r="M14" i="5"/>
  <c r="L14" i="5"/>
  <c r="G14" i="5"/>
  <c r="AD13" i="5"/>
  <c r="O13" i="5"/>
  <c r="M13" i="5"/>
  <c r="L13" i="5"/>
  <c r="G13" i="5"/>
  <c r="AD12" i="5"/>
  <c r="O12" i="5"/>
  <c r="M12" i="5"/>
  <c r="L12" i="5"/>
  <c r="G12" i="5"/>
  <c r="AD11" i="5"/>
  <c r="O11" i="5"/>
  <c r="M11" i="5"/>
  <c r="L11" i="5"/>
  <c r="G11" i="5"/>
  <c r="P11" i="5" s="1"/>
  <c r="AD10" i="5"/>
  <c r="O10" i="5"/>
  <c r="M10" i="5"/>
  <c r="L10" i="5"/>
  <c r="G10" i="5"/>
  <c r="AD9" i="5"/>
  <c r="O9" i="5"/>
  <c r="M9" i="5"/>
  <c r="L9" i="5"/>
  <c r="G9" i="5"/>
  <c r="AD200" i="4"/>
  <c r="O200" i="4"/>
  <c r="M200" i="4"/>
  <c r="L200" i="4"/>
  <c r="G200" i="4"/>
  <c r="AD199" i="4"/>
  <c r="O199" i="4"/>
  <c r="M199" i="4"/>
  <c r="L199" i="4"/>
  <c r="G199" i="4"/>
  <c r="AD198" i="4"/>
  <c r="O198" i="4"/>
  <c r="M198" i="4"/>
  <c r="L198" i="4"/>
  <c r="G198" i="4"/>
  <c r="AD197" i="4"/>
  <c r="O197" i="4"/>
  <c r="M197" i="4"/>
  <c r="L197" i="4"/>
  <c r="G197" i="4"/>
  <c r="AD196" i="4"/>
  <c r="O196" i="4"/>
  <c r="M196" i="4"/>
  <c r="L196" i="4"/>
  <c r="G196" i="4"/>
  <c r="AD195" i="4"/>
  <c r="O195" i="4"/>
  <c r="M195" i="4"/>
  <c r="L195" i="4"/>
  <c r="G195" i="4"/>
  <c r="AD194" i="4"/>
  <c r="O194" i="4"/>
  <c r="M194" i="4"/>
  <c r="L194" i="4"/>
  <c r="G194" i="4"/>
  <c r="AD193" i="4"/>
  <c r="O193" i="4"/>
  <c r="M193" i="4"/>
  <c r="L193" i="4"/>
  <c r="G193" i="4"/>
  <c r="AD192" i="4"/>
  <c r="O192" i="4"/>
  <c r="M192" i="4"/>
  <c r="L192" i="4"/>
  <c r="G192" i="4"/>
  <c r="P192" i="4" s="1"/>
  <c r="AD191" i="4"/>
  <c r="O191" i="4"/>
  <c r="M191" i="4"/>
  <c r="L191" i="4"/>
  <c r="G191" i="4"/>
  <c r="AD190" i="4"/>
  <c r="O190" i="4"/>
  <c r="M190" i="4"/>
  <c r="L190" i="4"/>
  <c r="G190" i="4"/>
  <c r="AD189" i="4"/>
  <c r="O189" i="4"/>
  <c r="M189" i="4"/>
  <c r="L189" i="4"/>
  <c r="G189" i="4"/>
  <c r="AD188" i="4"/>
  <c r="O188" i="4"/>
  <c r="M188" i="4"/>
  <c r="L188" i="4"/>
  <c r="G188" i="4"/>
  <c r="AD187" i="4"/>
  <c r="O187" i="4"/>
  <c r="M187" i="4"/>
  <c r="L187" i="4"/>
  <c r="G187" i="4"/>
  <c r="AD186" i="4"/>
  <c r="O186" i="4"/>
  <c r="M186" i="4"/>
  <c r="L186" i="4"/>
  <c r="G186" i="4"/>
  <c r="AD185" i="4"/>
  <c r="O185" i="4"/>
  <c r="M185" i="4"/>
  <c r="L185" i="4"/>
  <c r="G185" i="4"/>
  <c r="AD184" i="4"/>
  <c r="O184" i="4"/>
  <c r="M184" i="4"/>
  <c r="L184" i="4"/>
  <c r="G184" i="4"/>
  <c r="P184" i="4" s="1"/>
  <c r="AD183" i="4"/>
  <c r="O183" i="4"/>
  <c r="M183" i="4"/>
  <c r="L183" i="4"/>
  <c r="G183" i="4"/>
  <c r="AD182" i="4"/>
  <c r="O182" i="4"/>
  <c r="M182" i="4"/>
  <c r="L182" i="4"/>
  <c r="G182" i="4"/>
  <c r="AD181" i="4"/>
  <c r="O181" i="4"/>
  <c r="M181" i="4"/>
  <c r="L181" i="4"/>
  <c r="G181" i="4"/>
  <c r="AD180" i="4"/>
  <c r="O180" i="4"/>
  <c r="M180" i="4"/>
  <c r="L180" i="4"/>
  <c r="G180" i="4"/>
  <c r="AD179" i="4"/>
  <c r="O179" i="4"/>
  <c r="M179" i="4"/>
  <c r="L179" i="4"/>
  <c r="G179" i="4"/>
  <c r="AD178" i="4"/>
  <c r="O178" i="4"/>
  <c r="M178" i="4"/>
  <c r="L178" i="4"/>
  <c r="G178" i="4"/>
  <c r="AD177" i="4"/>
  <c r="O177" i="4"/>
  <c r="M177" i="4"/>
  <c r="L177" i="4"/>
  <c r="G177" i="4"/>
  <c r="AD176" i="4"/>
  <c r="O176" i="4"/>
  <c r="M176" i="4"/>
  <c r="L176" i="4"/>
  <c r="G176" i="4"/>
  <c r="P176" i="4" s="1"/>
  <c r="AD175" i="4"/>
  <c r="O175" i="4"/>
  <c r="M175" i="4"/>
  <c r="L175" i="4"/>
  <c r="G175" i="4"/>
  <c r="AD174" i="4"/>
  <c r="O174" i="4"/>
  <c r="M174" i="4"/>
  <c r="L174" i="4"/>
  <c r="G174" i="4"/>
  <c r="AD173" i="4"/>
  <c r="O173" i="4"/>
  <c r="M173" i="4"/>
  <c r="L173" i="4"/>
  <c r="G173" i="4"/>
  <c r="AD172" i="4"/>
  <c r="O172" i="4"/>
  <c r="M172" i="4"/>
  <c r="L172" i="4"/>
  <c r="G172" i="4"/>
  <c r="AD171" i="4"/>
  <c r="O171" i="4"/>
  <c r="M171" i="4"/>
  <c r="L171" i="4"/>
  <c r="G171" i="4"/>
  <c r="AD170" i="4"/>
  <c r="O170" i="4"/>
  <c r="M170" i="4"/>
  <c r="L170" i="4"/>
  <c r="G170" i="4"/>
  <c r="AD169" i="4"/>
  <c r="O169" i="4"/>
  <c r="M169" i="4"/>
  <c r="L169" i="4"/>
  <c r="G169" i="4"/>
  <c r="AD168" i="4"/>
  <c r="O168" i="4"/>
  <c r="M168" i="4"/>
  <c r="L168" i="4"/>
  <c r="G168" i="4"/>
  <c r="P168" i="4" s="1"/>
  <c r="AD167" i="4"/>
  <c r="O167" i="4"/>
  <c r="M167" i="4"/>
  <c r="L167" i="4"/>
  <c r="G167" i="4"/>
  <c r="AD166" i="4"/>
  <c r="O166" i="4"/>
  <c r="M166" i="4"/>
  <c r="L166" i="4"/>
  <c r="G166" i="4"/>
  <c r="AD165" i="4"/>
  <c r="O165" i="4"/>
  <c r="M165" i="4"/>
  <c r="L165" i="4"/>
  <c r="G165" i="4"/>
  <c r="AD164" i="4"/>
  <c r="O164" i="4"/>
  <c r="M164" i="4"/>
  <c r="L164" i="4"/>
  <c r="G164" i="4"/>
  <c r="AD163" i="4"/>
  <c r="O163" i="4"/>
  <c r="M163" i="4"/>
  <c r="L163" i="4"/>
  <c r="G163" i="4"/>
  <c r="AD162" i="4"/>
  <c r="O162" i="4"/>
  <c r="M162" i="4"/>
  <c r="L162" i="4"/>
  <c r="G162" i="4"/>
  <c r="AD161" i="4"/>
  <c r="O161" i="4"/>
  <c r="M161" i="4"/>
  <c r="L161" i="4"/>
  <c r="G161" i="4"/>
  <c r="AD160" i="4"/>
  <c r="O160" i="4"/>
  <c r="M160" i="4"/>
  <c r="L160" i="4"/>
  <c r="G160" i="4"/>
  <c r="AD159" i="4"/>
  <c r="O159" i="4"/>
  <c r="M159" i="4"/>
  <c r="L159" i="4"/>
  <c r="G159" i="4"/>
  <c r="AD158" i="4"/>
  <c r="O158" i="4"/>
  <c r="M158" i="4"/>
  <c r="L158" i="4"/>
  <c r="G158" i="4"/>
  <c r="AD157" i="4"/>
  <c r="O157" i="4"/>
  <c r="M157" i="4"/>
  <c r="L157" i="4"/>
  <c r="G157" i="4"/>
  <c r="AD156" i="4"/>
  <c r="O156" i="4"/>
  <c r="M156" i="4"/>
  <c r="L156" i="4"/>
  <c r="G156" i="4"/>
  <c r="AD155" i="4"/>
  <c r="O155" i="4"/>
  <c r="M155" i="4"/>
  <c r="L155" i="4"/>
  <c r="G155" i="4"/>
  <c r="AD154" i="4"/>
  <c r="O154" i="4"/>
  <c r="M154" i="4"/>
  <c r="L154" i="4"/>
  <c r="G154" i="4"/>
  <c r="AD153" i="4"/>
  <c r="O153" i="4"/>
  <c r="M153" i="4"/>
  <c r="L153" i="4"/>
  <c r="G153" i="4"/>
  <c r="AD152" i="4"/>
  <c r="O152" i="4"/>
  <c r="M152" i="4"/>
  <c r="L152" i="4"/>
  <c r="G152" i="4"/>
  <c r="P152" i="4" s="1"/>
  <c r="AD151" i="4"/>
  <c r="O151" i="4"/>
  <c r="M151" i="4"/>
  <c r="L151" i="4"/>
  <c r="G151" i="4"/>
  <c r="AD150" i="4"/>
  <c r="O150" i="4"/>
  <c r="M150" i="4"/>
  <c r="L150" i="4"/>
  <c r="G150" i="4"/>
  <c r="AD149" i="4"/>
  <c r="O149" i="4"/>
  <c r="M149" i="4"/>
  <c r="L149" i="4"/>
  <c r="G149" i="4"/>
  <c r="AD148" i="4"/>
  <c r="O148" i="4"/>
  <c r="M148" i="4"/>
  <c r="L148" i="4"/>
  <c r="G148" i="4"/>
  <c r="AD147" i="4"/>
  <c r="O147" i="4"/>
  <c r="M147" i="4"/>
  <c r="L147" i="4"/>
  <c r="G147" i="4"/>
  <c r="AD146" i="4"/>
  <c r="O146" i="4"/>
  <c r="M146" i="4"/>
  <c r="L146" i="4"/>
  <c r="G146" i="4"/>
  <c r="AD145" i="4"/>
  <c r="O145" i="4"/>
  <c r="M145" i="4"/>
  <c r="L145" i="4"/>
  <c r="G145" i="4"/>
  <c r="AD144" i="4"/>
  <c r="O144" i="4"/>
  <c r="M144" i="4"/>
  <c r="L144" i="4"/>
  <c r="G144" i="4"/>
  <c r="AD143" i="4"/>
  <c r="O143" i="4"/>
  <c r="M143" i="4"/>
  <c r="L143" i="4"/>
  <c r="G143" i="4"/>
  <c r="AD142" i="4"/>
  <c r="O142" i="4"/>
  <c r="M142" i="4"/>
  <c r="L142" i="4"/>
  <c r="G142" i="4"/>
  <c r="AD141" i="4"/>
  <c r="O141" i="4"/>
  <c r="M141" i="4"/>
  <c r="L141" i="4"/>
  <c r="G141" i="4"/>
  <c r="AD140" i="4"/>
  <c r="O140" i="4"/>
  <c r="M140" i="4"/>
  <c r="L140" i="4"/>
  <c r="G140" i="4"/>
  <c r="AD139" i="4"/>
  <c r="O139" i="4"/>
  <c r="M139" i="4"/>
  <c r="L139" i="4"/>
  <c r="G139" i="4"/>
  <c r="AD138" i="4"/>
  <c r="O138" i="4"/>
  <c r="M138" i="4"/>
  <c r="L138" i="4"/>
  <c r="G138" i="4"/>
  <c r="AD137" i="4"/>
  <c r="O137" i="4"/>
  <c r="M137" i="4"/>
  <c r="L137" i="4"/>
  <c r="G137" i="4"/>
  <c r="AD136" i="4"/>
  <c r="O136" i="4"/>
  <c r="M136" i="4"/>
  <c r="L136" i="4"/>
  <c r="G136" i="4"/>
  <c r="AD135" i="4"/>
  <c r="O135" i="4"/>
  <c r="M135" i="4"/>
  <c r="L135" i="4"/>
  <c r="G135" i="4"/>
  <c r="AD134" i="4"/>
  <c r="O134" i="4"/>
  <c r="M134" i="4"/>
  <c r="L134" i="4"/>
  <c r="G134" i="4"/>
  <c r="AD133" i="4"/>
  <c r="O133" i="4"/>
  <c r="M133" i="4"/>
  <c r="L133" i="4"/>
  <c r="G133" i="4"/>
  <c r="AD132" i="4"/>
  <c r="O132" i="4"/>
  <c r="M132" i="4"/>
  <c r="L132" i="4"/>
  <c r="G132" i="4"/>
  <c r="AD131" i="4"/>
  <c r="O131" i="4"/>
  <c r="M131" i="4"/>
  <c r="L131" i="4"/>
  <c r="G131" i="4"/>
  <c r="AD130" i="4"/>
  <c r="O130" i="4"/>
  <c r="M130" i="4"/>
  <c r="L130" i="4"/>
  <c r="G130" i="4"/>
  <c r="AD129" i="4"/>
  <c r="O129" i="4"/>
  <c r="M129" i="4"/>
  <c r="L129" i="4"/>
  <c r="G129" i="4"/>
  <c r="AD128" i="4"/>
  <c r="O128" i="4"/>
  <c r="M128" i="4"/>
  <c r="L128" i="4"/>
  <c r="G128" i="4"/>
  <c r="AD127" i="4"/>
  <c r="O127" i="4"/>
  <c r="M127" i="4"/>
  <c r="L127" i="4"/>
  <c r="G127" i="4"/>
  <c r="AD126" i="4"/>
  <c r="O126" i="4"/>
  <c r="M126" i="4"/>
  <c r="L126" i="4"/>
  <c r="G126" i="4"/>
  <c r="AD125" i="4"/>
  <c r="O125" i="4"/>
  <c r="M125" i="4"/>
  <c r="L125" i="4"/>
  <c r="G125" i="4"/>
  <c r="AD124" i="4"/>
  <c r="O124" i="4"/>
  <c r="M124" i="4"/>
  <c r="L124" i="4"/>
  <c r="G124" i="4"/>
  <c r="AD123" i="4"/>
  <c r="O123" i="4"/>
  <c r="M123" i="4"/>
  <c r="L123" i="4"/>
  <c r="G123" i="4"/>
  <c r="AD122" i="4"/>
  <c r="O122" i="4"/>
  <c r="M122" i="4"/>
  <c r="L122" i="4"/>
  <c r="G122" i="4"/>
  <c r="AD121" i="4"/>
  <c r="O121" i="4"/>
  <c r="M121" i="4"/>
  <c r="L121" i="4"/>
  <c r="G121" i="4"/>
  <c r="AD120" i="4"/>
  <c r="O120" i="4"/>
  <c r="M120" i="4"/>
  <c r="L120" i="4"/>
  <c r="G120" i="4"/>
  <c r="AD119" i="4"/>
  <c r="O119" i="4"/>
  <c r="M119" i="4"/>
  <c r="L119" i="4"/>
  <c r="G119" i="4"/>
  <c r="AD118" i="4"/>
  <c r="O118" i="4"/>
  <c r="M118" i="4"/>
  <c r="L118" i="4"/>
  <c r="G118" i="4"/>
  <c r="AD117" i="4"/>
  <c r="O117" i="4"/>
  <c r="M117" i="4"/>
  <c r="L117" i="4"/>
  <c r="G117" i="4"/>
  <c r="AD116" i="4"/>
  <c r="O116" i="4"/>
  <c r="M116" i="4"/>
  <c r="L116" i="4"/>
  <c r="G116" i="4"/>
  <c r="AD115" i="4"/>
  <c r="O115" i="4"/>
  <c r="M115" i="4"/>
  <c r="L115" i="4"/>
  <c r="G115" i="4"/>
  <c r="AD114" i="4"/>
  <c r="O114" i="4"/>
  <c r="M114" i="4"/>
  <c r="L114" i="4"/>
  <c r="G114" i="4"/>
  <c r="AD113" i="4"/>
  <c r="O113" i="4"/>
  <c r="M113" i="4"/>
  <c r="L113" i="4"/>
  <c r="G113" i="4"/>
  <c r="AD112" i="4"/>
  <c r="O112" i="4"/>
  <c r="M112" i="4"/>
  <c r="L112" i="4"/>
  <c r="G112" i="4"/>
  <c r="AD111" i="4"/>
  <c r="O111" i="4"/>
  <c r="M111" i="4"/>
  <c r="L111" i="4"/>
  <c r="G111" i="4"/>
  <c r="AD110" i="4"/>
  <c r="O110" i="4"/>
  <c r="M110" i="4"/>
  <c r="L110" i="4"/>
  <c r="G110" i="4"/>
  <c r="AD109" i="4"/>
  <c r="O109" i="4"/>
  <c r="M109" i="4"/>
  <c r="L109" i="4"/>
  <c r="G109" i="4"/>
  <c r="AD108" i="4"/>
  <c r="O108" i="4"/>
  <c r="M108" i="4"/>
  <c r="L108" i="4"/>
  <c r="G108" i="4"/>
  <c r="AD107" i="4"/>
  <c r="O107" i="4"/>
  <c r="M107" i="4"/>
  <c r="L107" i="4"/>
  <c r="G107" i="4"/>
  <c r="AD106" i="4"/>
  <c r="O106" i="4"/>
  <c r="M106" i="4"/>
  <c r="L106" i="4"/>
  <c r="G106" i="4"/>
  <c r="AD105" i="4"/>
  <c r="O105" i="4"/>
  <c r="M105" i="4"/>
  <c r="L105" i="4"/>
  <c r="G105" i="4"/>
  <c r="AD104" i="4"/>
  <c r="O104" i="4"/>
  <c r="M104" i="4"/>
  <c r="L104" i="4"/>
  <c r="G104" i="4"/>
  <c r="AD103" i="4"/>
  <c r="O103" i="4"/>
  <c r="M103" i="4"/>
  <c r="L103" i="4"/>
  <c r="G103" i="4"/>
  <c r="AD102" i="4"/>
  <c r="O102" i="4"/>
  <c r="M102" i="4"/>
  <c r="L102" i="4"/>
  <c r="G102" i="4"/>
  <c r="AD101" i="4"/>
  <c r="O101" i="4"/>
  <c r="M101" i="4"/>
  <c r="L101" i="4"/>
  <c r="G101" i="4"/>
  <c r="AD100" i="4"/>
  <c r="O100" i="4"/>
  <c r="M100" i="4"/>
  <c r="L100" i="4"/>
  <c r="G100" i="4"/>
  <c r="AD99" i="4"/>
  <c r="O99" i="4"/>
  <c r="M99" i="4"/>
  <c r="L99" i="4"/>
  <c r="G99" i="4"/>
  <c r="AD98" i="4"/>
  <c r="O98" i="4"/>
  <c r="M98" i="4"/>
  <c r="L98" i="4"/>
  <c r="G98" i="4"/>
  <c r="AD97" i="4"/>
  <c r="O97" i="4"/>
  <c r="M97" i="4"/>
  <c r="L97" i="4"/>
  <c r="G97" i="4"/>
  <c r="AD96" i="4"/>
  <c r="O96" i="4"/>
  <c r="M96" i="4"/>
  <c r="L96" i="4"/>
  <c r="G96" i="4"/>
  <c r="P96" i="4" s="1"/>
  <c r="AD95" i="4"/>
  <c r="O95" i="4"/>
  <c r="M95" i="4"/>
  <c r="L95" i="4"/>
  <c r="G95" i="4"/>
  <c r="AD94" i="4"/>
  <c r="O94" i="4"/>
  <c r="M94" i="4"/>
  <c r="L94" i="4"/>
  <c r="G94" i="4"/>
  <c r="AD93" i="4"/>
  <c r="O93" i="4"/>
  <c r="M93" i="4"/>
  <c r="L93" i="4"/>
  <c r="G93" i="4"/>
  <c r="AD92" i="4"/>
  <c r="O92" i="4"/>
  <c r="M92" i="4"/>
  <c r="L92" i="4"/>
  <c r="G92" i="4"/>
  <c r="AD91" i="4"/>
  <c r="O91" i="4"/>
  <c r="M91" i="4"/>
  <c r="L91" i="4"/>
  <c r="G91" i="4"/>
  <c r="AD90" i="4"/>
  <c r="O90" i="4"/>
  <c r="M90" i="4"/>
  <c r="L90" i="4"/>
  <c r="G90" i="4"/>
  <c r="AD89" i="4"/>
  <c r="O89" i="4"/>
  <c r="M89" i="4"/>
  <c r="L89" i="4"/>
  <c r="G89" i="4"/>
  <c r="AD88" i="4"/>
  <c r="O88" i="4"/>
  <c r="M88" i="4"/>
  <c r="L88" i="4"/>
  <c r="G88" i="4"/>
  <c r="P88" i="4" s="1"/>
  <c r="AD87" i="4"/>
  <c r="O87" i="4"/>
  <c r="M87" i="4"/>
  <c r="L87" i="4"/>
  <c r="G87" i="4"/>
  <c r="AD86" i="4"/>
  <c r="O86" i="4"/>
  <c r="M86" i="4"/>
  <c r="L86" i="4"/>
  <c r="G86" i="4"/>
  <c r="AD85" i="4"/>
  <c r="O85" i="4"/>
  <c r="M85" i="4"/>
  <c r="L85" i="4"/>
  <c r="G85" i="4"/>
  <c r="AD84" i="4"/>
  <c r="O84" i="4"/>
  <c r="M84" i="4"/>
  <c r="L84" i="4"/>
  <c r="G84" i="4"/>
  <c r="AD83" i="4"/>
  <c r="O83" i="4"/>
  <c r="M83" i="4"/>
  <c r="L83" i="4"/>
  <c r="G83" i="4"/>
  <c r="AD82" i="4"/>
  <c r="O82" i="4"/>
  <c r="M82" i="4"/>
  <c r="L82" i="4"/>
  <c r="G82" i="4"/>
  <c r="AD81" i="4"/>
  <c r="O81" i="4"/>
  <c r="M81" i="4"/>
  <c r="L81" i="4"/>
  <c r="G81" i="4"/>
  <c r="AD80" i="4"/>
  <c r="O80" i="4"/>
  <c r="M80" i="4"/>
  <c r="L80" i="4"/>
  <c r="G80" i="4"/>
  <c r="P80" i="4" s="1"/>
  <c r="AD79" i="4"/>
  <c r="O79" i="4"/>
  <c r="M79" i="4"/>
  <c r="L79" i="4"/>
  <c r="G79" i="4"/>
  <c r="AD78" i="4"/>
  <c r="O78" i="4"/>
  <c r="M78" i="4"/>
  <c r="L78" i="4"/>
  <c r="G78" i="4"/>
  <c r="AD77" i="4"/>
  <c r="O77" i="4"/>
  <c r="M77" i="4"/>
  <c r="L77" i="4"/>
  <c r="G77" i="4"/>
  <c r="AD76" i="4"/>
  <c r="O76" i="4"/>
  <c r="M76" i="4"/>
  <c r="L76" i="4"/>
  <c r="G76" i="4"/>
  <c r="AD75" i="4"/>
  <c r="O75" i="4"/>
  <c r="M75" i="4"/>
  <c r="L75" i="4"/>
  <c r="G75" i="4"/>
  <c r="AD74" i="4"/>
  <c r="O74" i="4"/>
  <c r="M74" i="4"/>
  <c r="L74" i="4"/>
  <c r="G74" i="4"/>
  <c r="AD73" i="4"/>
  <c r="O73" i="4"/>
  <c r="M73" i="4"/>
  <c r="L73" i="4"/>
  <c r="G73" i="4"/>
  <c r="AD72" i="4"/>
  <c r="O72" i="4"/>
  <c r="M72" i="4"/>
  <c r="L72" i="4"/>
  <c r="G72" i="4"/>
  <c r="AD71" i="4"/>
  <c r="O71" i="4"/>
  <c r="M71" i="4"/>
  <c r="L71" i="4"/>
  <c r="G71" i="4"/>
  <c r="AD70" i="4"/>
  <c r="O70" i="4"/>
  <c r="M70" i="4"/>
  <c r="L70" i="4"/>
  <c r="G70" i="4"/>
  <c r="AD69" i="4"/>
  <c r="O69" i="4"/>
  <c r="M69" i="4"/>
  <c r="L69" i="4"/>
  <c r="G69" i="4"/>
  <c r="AD68" i="4"/>
  <c r="O68" i="4"/>
  <c r="M68" i="4"/>
  <c r="L68" i="4"/>
  <c r="G68" i="4"/>
  <c r="AD67" i="4"/>
  <c r="O67" i="4"/>
  <c r="M67" i="4"/>
  <c r="L67" i="4"/>
  <c r="G67" i="4"/>
  <c r="AD66" i="4"/>
  <c r="O66" i="4"/>
  <c r="M66" i="4"/>
  <c r="L66" i="4"/>
  <c r="G66" i="4"/>
  <c r="AD65" i="4"/>
  <c r="O65" i="4"/>
  <c r="M65" i="4"/>
  <c r="L65" i="4"/>
  <c r="G65" i="4"/>
  <c r="AD64" i="4"/>
  <c r="O64" i="4"/>
  <c r="M64" i="4"/>
  <c r="L64" i="4"/>
  <c r="G64" i="4"/>
  <c r="AD63" i="4"/>
  <c r="O63" i="4"/>
  <c r="M63" i="4"/>
  <c r="L63" i="4"/>
  <c r="G63" i="4"/>
  <c r="AD62" i="4"/>
  <c r="O62" i="4"/>
  <c r="M62" i="4"/>
  <c r="L62" i="4"/>
  <c r="G62" i="4"/>
  <c r="AD61" i="4"/>
  <c r="O61" i="4"/>
  <c r="M61" i="4"/>
  <c r="L61" i="4"/>
  <c r="G61" i="4"/>
  <c r="AD60" i="4"/>
  <c r="O60" i="4"/>
  <c r="M60" i="4"/>
  <c r="L60" i="4"/>
  <c r="G60" i="4"/>
  <c r="AD59" i="4"/>
  <c r="O59" i="4"/>
  <c r="M59" i="4"/>
  <c r="L59" i="4"/>
  <c r="G59" i="4"/>
  <c r="AD58" i="4"/>
  <c r="O58" i="4"/>
  <c r="M58" i="4"/>
  <c r="L58" i="4"/>
  <c r="G58" i="4"/>
  <c r="AD57" i="4"/>
  <c r="O57" i="4"/>
  <c r="M57" i="4"/>
  <c r="L57" i="4"/>
  <c r="G57" i="4"/>
  <c r="AD56" i="4"/>
  <c r="O56" i="4"/>
  <c r="M56" i="4"/>
  <c r="L56" i="4"/>
  <c r="G56" i="4"/>
  <c r="P56" i="4" s="1"/>
  <c r="AD55" i="4"/>
  <c r="O55" i="4"/>
  <c r="M55" i="4"/>
  <c r="L55" i="4"/>
  <c r="G55" i="4"/>
  <c r="AD54" i="4"/>
  <c r="O54" i="4"/>
  <c r="M54" i="4"/>
  <c r="L54" i="4"/>
  <c r="G54" i="4"/>
  <c r="AD53" i="4"/>
  <c r="O53" i="4"/>
  <c r="M53" i="4"/>
  <c r="L53" i="4"/>
  <c r="G53" i="4"/>
  <c r="AD52" i="4"/>
  <c r="O52" i="4"/>
  <c r="M52" i="4"/>
  <c r="L52" i="4"/>
  <c r="G52" i="4"/>
  <c r="AD51" i="4"/>
  <c r="O51" i="4"/>
  <c r="M51" i="4"/>
  <c r="L51" i="4"/>
  <c r="G51" i="4"/>
  <c r="AD50" i="4"/>
  <c r="O50" i="4"/>
  <c r="M50" i="4"/>
  <c r="L50" i="4"/>
  <c r="G50" i="4"/>
  <c r="AD49" i="4"/>
  <c r="O49" i="4"/>
  <c r="M49" i="4"/>
  <c r="L49" i="4"/>
  <c r="G49" i="4"/>
  <c r="AD48" i="4"/>
  <c r="O48" i="4"/>
  <c r="M48" i="4"/>
  <c r="L48" i="4"/>
  <c r="G48" i="4"/>
  <c r="AD47" i="4"/>
  <c r="O47" i="4"/>
  <c r="M47" i="4"/>
  <c r="L47" i="4"/>
  <c r="G47" i="4"/>
  <c r="AD46" i="4"/>
  <c r="O46" i="4"/>
  <c r="M46" i="4"/>
  <c r="L46" i="4"/>
  <c r="G46" i="4"/>
  <c r="AD45" i="4"/>
  <c r="O45" i="4"/>
  <c r="M45" i="4"/>
  <c r="L45" i="4"/>
  <c r="G45" i="4"/>
  <c r="AD44" i="4"/>
  <c r="O44" i="4"/>
  <c r="M44" i="4"/>
  <c r="L44" i="4"/>
  <c r="G44" i="4"/>
  <c r="AD43" i="4"/>
  <c r="O43" i="4"/>
  <c r="M43" i="4"/>
  <c r="L43" i="4"/>
  <c r="G43" i="4"/>
  <c r="AD42" i="4"/>
  <c r="O42" i="4"/>
  <c r="M42" i="4"/>
  <c r="L42" i="4"/>
  <c r="G42" i="4"/>
  <c r="AD41" i="4"/>
  <c r="O41" i="4"/>
  <c r="M41" i="4"/>
  <c r="L41" i="4"/>
  <c r="G41" i="4"/>
  <c r="AD40" i="4"/>
  <c r="O40" i="4"/>
  <c r="M40" i="4"/>
  <c r="L40" i="4"/>
  <c r="G40" i="4"/>
  <c r="AD39" i="4"/>
  <c r="O39" i="4"/>
  <c r="M39" i="4"/>
  <c r="L39" i="4"/>
  <c r="G39" i="4"/>
  <c r="AD38" i="4"/>
  <c r="O38" i="4"/>
  <c r="M38" i="4"/>
  <c r="L38" i="4"/>
  <c r="G38" i="4"/>
  <c r="AD37" i="4"/>
  <c r="O37" i="4"/>
  <c r="M37" i="4"/>
  <c r="L37" i="4"/>
  <c r="G37" i="4"/>
  <c r="AD36" i="4"/>
  <c r="O36" i="4"/>
  <c r="M36" i="4"/>
  <c r="L36" i="4"/>
  <c r="G36" i="4"/>
  <c r="AD35" i="4"/>
  <c r="O35" i="4"/>
  <c r="M35" i="4"/>
  <c r="L35" i="4"/>
  <c r="G35" i="4"/>
  <c r="AD34" i="4"/>
  <c r="O34" i="4"/>
  <c r="M34" i="4"/>
  <c r="L34" i="4"/>
  <c r="G34" i="4"/>
  <c r="AD33" i="4"/>
  <c r="O33" i="4"/>
  <c r="M33" i="4"/>
  <c r="L33" i="4"/>
  <c r="G33" i="4"/>
  <c r="AD32" i="4"/>
  <c r="O32" i="4"/>
  <c r="M32" i="4"/>
  <c r="L32" i="4"/>
  <c r="G32" i="4"/>
  <c r="P32" i="4" s="1"/>
  <c r="AD31" i="4"/>
  <c r="O31" i="4"/>
  <c r="M31" i="4"/>
  <c r="L31" i="4"/>
  <c r="G31" i="4"/>
  <c r="AD30" i="4"/>
  <c r="O30" i="4"/>
  <c r="M30" i="4"/>
  <c r="L30" i="4"/>
  <c r="G30" i="4"/>
  <c r="AD29" i="4"/>
  <c r="O29" i="4"/>
  <c r="M29" i="4"/>
  <c r="L29" i="4"/>
  <c r="G29" i="4"/>
  <c r="AD28" i="4"/>
  <c r="O28" i="4"/>
  <c r="M28" i="4"/>
  <c r="L28" i="4"/>
  <c r="G28" i="4"/>
  <c r="AD27" i="4"/>
  <c r="O27" i="4"/>
  <c r="M27" i="4"/>
  <c r="L27" i="4"/>
  <c r="G27" i="4"/>
  <c r="AD26" i="4"/>
  <c r="O26" i="4"/>
  <c r="M26" i="4"/>
  <c r="L26" i="4"/>
  <c r="G26" i="4"/>
  <c r="AD25" i="4"/>
  <c r="O25" i="4"/>
  <c r="M25" i="4"/>
  <c r="L25" i="4"/>
  <c r="G25" i="4"/>
  <c r="AD24" i="4"/>
  <c r="O24" i="4"/>
  <c r="M24" i="4"/>
  <c r="L24" i="4"/>
  <c r="G24" i="4"/>
  <c r="P24" i="4" s="1"/>
  <c r="AD23" i="4"/>
  <c r="O23" i="4"/>
  <c r="M23" i="4"/>
  <c r="L23" i="4"/>
  <c r="G23" i="4"/>
  <c r="AD22" i="4"/>
  <c r="O22" i="4"/>
  <c r="M22" i="4"/>
  <c r="L22" i="4"/>
  <c r="G22" i="4"/>
  <c r="AD21" i="4"/>
  <c r="O21" i="4"/>
  <c r="M21" i="4"/>
  <c r="L21" i="4"/>
  <c r="G21" i="4"/>
  <c r="AD20" i="4"/>
  <c r="O20" i="4"/>
  <c r="M20" i="4"/>
  <c r="L20" i="4"/>
  <c r="G20" i="4"/>
  <c r="AD19" i="4"/>
  <c r="O19" i="4"/>
  <c r="M19" i="4"/>
  <c r="L19" i="4"/>
  <c r="G19" i="4"/>
  <c r="AD18" i="4"/>
  <c r="O18" i="4"/>
  <c r="M18" i="4"/>
  <c r="L18" i="4"/>
  <c r="G18" i="4"/>
  <c r="AD17" i="4"/>
  <c r="O17" i="4"/>
  <c r="M17" i="4"/>
  <c r="L17" i="4"/>
  <c r="G17" i="4"/>
  <c r="AD16" i="4"/>
  <c r="O16" i="4"/>
  <c r="M16" i="4"/>
  <c r="L16" i="4"/>
  <c r="G16" i="4"/>
  <c r="AD15" i="4"/>
  <c r="O15" i="4"/>
  <c r="M15" i="4"/>
  <c r="L15" i="4"/>
  <c r="G15" i="4"/>
  <c r="AD14" i="4"/>
  <c r="O14" i="4"/>
  <c r="M14" i="4"/>
  <c r="L14" i="4"/>
  <c r="G14" i="4"/>
  <c r="AD13" i="4"/>
  <c r="O13" i="4"/>
  <c r="M13" i="4"/>
  <c r="L13" i="4"/>
  <c r="G13" i="4"/>
  <c r="AD12" i="4"/>
  <c r="O12" i="4"/>
  <c r="M12" i="4"/>
  <c r="L12" i="4"/>
  <c r="G12" i="4"/>
  <c r="AD11" i="4"/>
  <c r="O11" i="4"/>
  <c r="M11" i="4"/>
  <c r="L11" i="4"/>
  <c r="G11" i="4"/>
  <c r="AD10" i="4"/>
  <c r="O10" i="4"/>
  <c r="M10" i="4"/>
  <c r="L10" i="4"/>
  <c r="G10" i="4"/>
  <c r="AD9" i="4"/>
  <c r="O9" i="4"/>
  <c r="M9" i="4"/>
  <c r="L9" i="4"/>
  <c r="G9" i="4"/>
  <c r="AD200" i="3"/>
  <c r="O200" i="3"/>
  <c r="M200" i="3"/>
  <c r="L200" i="3"/>
  <c r="G200" i="3"/>
  <c r="AD199" i="3"/>
  <c r="O199" i="3"/>
  <c r="M199" i="3"/>
  <c r="L199" i="3"/>
  <c r="G199" i="3"/>
  <c r="P199" i="3" s="1"/>
  <c r="AD198" i="3"/>
  <c r="O198" i="3"/>
  <c r="M198" i="3"/>
  <c r="L198" i="3"/>
  <c r="G198" i="3"/>
  <c r="AD197" i="3"/>
  <c r="O197" i="3"/>
  <c r="M197" i="3"/>
  <c r="L197" i="3"/>
  <c r="G197" i="3"/>
  <c r="AD196" i="3"/>
  <c r="O196" i="3"/>
  <c r="M196" i="3"/>
  <c r="L196" i="3"/>
  <c r="G196" i="3"/>
  <c r="AD195" i="3"/>
  <c r="O195" i="3"/>
  <c r="M195" i="3"/>
  <c r="L195" i="3"/>
  <c r="G195" i="3"/>
  <c r="AD194" i="3"/>
  <c r="O194" i="3"/>
  <c r="M194" i="3"/>
  <c r="L194" i="3"/>
  <c r="G194" i="3"/>
  <c r="AD193" i="3"/>
  <c r="O193" i="3"/>
  <c r="M193" i="3"/>
  <c r="L193" i="3"/>
  <c r="G193" i="3"/>
  <c r="AD192" i="3"/>
  <c r="O192" i="3"/>
  <c r="M192" i="3"/>
  <c r="L192" i="3"/>
  <c r="G192" i="3"/>
  <c r="AD191" i="3"/>
  <c r="O191" i="3"/>
  <c r="M191" i="3"/>
  <c r="L191" i="3"/>
  <c r="G191" i="3"/>
  <c r="AD190" i="3"/>
  <c r="O190" i="3"/>
  <c r="M190" i="3"/>
  <c r="L190" i="3"/>
  <c r="G190" i="3"/>
  <c r="AD189" i="3"/>
  <c r="O189" i="3"/>
  <c r="M189" i="3"/>
  <c r="L189" i="3"/>
  <c r="G189" i="3"/>
  <c r="AD188" i="3"/>
  <c r="O188" i="3"/>
  <c r="M188" i="3"/>
  <c r="L188" i="3"/>
  <c r="G188" i="3"/>
  <c r="AD187" i="3"/>
  <c r="O187" i="3"/>
  <c r="M187" i="3"/>
  <c r="L187" i="3"/>
  <c r="G187" i="3"/>
  <c r="AD186" i="3"/>
  <c r="O186" i="3"/>
  <c r="M186" i="3"/>
  <c r="L186" i="3"/>
  <c r="G186" i="3"/>
  <c r="AD185" i="3"/>
  <c r="O185" i="3"/>
  <c r="M185" i="3"/>
  <c r="L185" i="3"/>
  <c r="G185" i="3"/>
  <c r="AD184" i="3"/>
  <c r="O184" i="3"/>
  <c r="M184" i="3"/>
  <c r="L184" i="3"/>
  <c r="G184" i="3"/>
  <c r="AD183" i="3"/>
  <c r="O183" i="3"/>
  <c r="M183" i="3"/>
  <c r="L183" i="3"/>
  <c r="G183" i="3"/>
  <c r="AD182" i="3"/>
  <c r="O182" i="3"/>
  <c r="M182" i="3"/>
  <c r="L182" i="3"/>
  <c r="G182" i="3"/>
  <c r="AD181" i="3"/>
  <c r="O181" i="3"/>
  <c r="M181" i="3"/>
  <c r="L181" i="3"/>
  <c r="G181" i="3"/>
  <c r="AD180" i="3"/>
  <c r="O180" i="3"/>
  <c r="M180" i="3"/>
  <c r="L180" i="3"/>
  <c r="G180" i="3"/>
  <c r="AD179" i="3"/>
  <c r="O179" i="3"/>
  <c r="M179" i="3"/>
  <c r="L179" i="3"/>
  <c r="G179" i="3"/>
  <c r="AD178" i="3"/>
  <c r="O178" i="3"/>
  <c r="M178" i="3"/>
  <c r="L178" i="3"/>
  <c r="G178" i="3"/>
  <c r="AD177" i="3"/>
  <c r="O177" i="3"/>
  <c r="M177" i="3"/>
  <c r="L177" i="3"/>
  <c r="G177" i="3"/>
  <c r="AD176" i="3"/>
  <c r="O176" i="3"/>
  <c r="M176" i="3"/>
  <c r="L176" i="3"/>
  <c r="G176" i="3"/>
  <c r="AD175" i="3"/>
  <c r="O175" i="3"/>
  <c r="M175" i="3"/>
  <c r="L175" i="3"/>
  <c r="G175" i="3"/>
  <c r="AD174" i="3"/>
  <c r="O174" i="3"/>
  <c r="M174" i="3"/>
  <c r="L174" i="3"/>
  <c r="G174" i="3"/>
  <c r="AD173" i="3"/>
  <c r="O173" i="3"/>
  <c r="M173" i="3"/>
  <c r="L173" i="3"/>
  <c r="G173" i="3"/>
  <c r="AD172" i="3"/>
  <c r="O172" i="3"/>
  <c r="M172" i="3"/>
  <c r="L172" i="3"/>
  <c r="G172" i="3"/>
  <c r="AD171" i="3"/>
  <c r="O171" i="3"/>
  <c r="M171" i="3"/>
  <c r="L171" i="3"/>
  <c r="G171" i="3"/>
  <c r="AD170" i="3"/>
  <c r="O170" i="3"/>
  <c r="M170" i="3"/>
  <c r="L170" i="3"/>
  <c r="G170" i="3"/>
  <c r="AD169" i="3"/>
  <c r="O169" i="3"/>
  <c r="M169" i="3"/>
  <c r="L169" i="3"/>
  <c r="G169" i="3"/>
  <c r="AD168" i="3"/>
  <c r="O168" i="3"/>
  <c r="M168" i="3"/>
  <c r="L168" i="3"/>
  <c r="G168" i="3"/>
  <c r="AD167" i="3"/>
  <c r="O167" i="3"/>
  <c r="M167" i="3"/>
  <c r="L167" i="3"/>
  <c r="G167" i="3"/>
  <c r="AD166" i="3"/>
  <c r="O166" i="3"/>
  <c r="M166" i="3"/>
  <c r="L166" i="3"/>
  <c r="G166" i="3"/>
  <c r="AD165" i="3"/>
  <c r="O165" i="3"/>
  <c r="M165" i="3"/>
  <c r="L165" i="3"/>
  <c r="G165" i="3"/>
  <c r="AD164" i="3"/>
  <c r="O164" i="3"/>
  <c r="M164" i="3"/>
  <c r="L164" i="3"/>
  <c r="G164" i="3"/>
  <c r="AD163" i="3"/>
  <c r="O163" i="3"/>
  <c r="M163" i="3"/>
  <c r="L163" i="3"/>
  <c r="G163" i="3"/>
  <c r="AD162" i="3"/>
  <c r="O162" i="3"/>
  <c r="M162" i="3"/>
  <c r="L162" i="3"/>
  <c r="G162" i="3"/>
  <c r="AD161" i="3"/>
  <c r="O161" i="3"/>
  <c r="M161" i="3"/>
  <c r="L161" i="3"/>
  <c r="G161" i="3"/>
  <c r="AD160" i="3"/>
  <c r="O160" i="3"/>
  <c r="M160" i="3"/>
  <c r="L160" i="3"/>
  <c r="G160" i="3"/>
  <c r="AD159" i="3"/>
  <c r="O159" i="3"/>
  <c r="M159" i="3"/>
  <c r="L159" i="3"/>
  <c r="G159" i="3"/>
  <c r="AD158" i="3"/>
  <c r="O158" i="3"/>
  <c r="M158" i="3"/>
  <c r="L158" i="3"/>
  <c r="G158" i="3"/>
  <c r="AD157" i="3"/>
  <c r="O157" i="3"/>
  <c r="M157" i="3"/>
  <c r="L157" i="3"/>
  <c r="G157" i="3"/>
  <c r="AD156" i="3"/>
  <c r="O156" i="3"/>
  <c r="M156" i="3"/>
  <c r="L156" i="3"/>
  <c r="G156" i="3"/>
  <c r="AD155" i="3"/>
  <c r="O155" i="3"/>
  <c r="M155" i="3"/>
  <c r="L155" i="3"/>
  <c r="G155" i="3"/>
  <c r="AD154" i="3"/>
  <c r="O154" i="3"/>
  <c r="M154" i="3"/>
  <c r="L154" i="3"/>
  <c r="G154" i="3"/>
  <c r="AD153" i="3"/>
  <c r="O153" i="3"/>
  <c r="M153" i="3"/>
  <c r="L153" i="3"/>
  <c r="G153" i="3"/>
  <c r="AD152" i="3"/>
  <c r="O152" i="3"/>
  <c r="M152" i="3"/>
  <c r="L152" i="3"/>
  <c r="G152" i="3"/>
  <c r="AD151" i="3"/>
  <c r="O151" i="3"/>
  <c r="M151" i="3"/>
  <c r="L151" i="3"/>
  <c r="G151" i="3"/>
  <c r="AD150" i="3"/>
  <c r="O150" i="3"/>
  <c r="M150" i="3"/>
  <c r="L150" i="3"/>
  <c r="G150" i="3"/>
  <c r="AD149" i="3"/>
  <c r="O149" i="3"/>
  <c r="M149" i="3"/>
  <c r="L149" i="3"/>
  <c r="G149" i="3"/>
  <c r="AD148" i="3"/>
  <c r="O148" i="3"/>
  <c r="M148" i="3"/>
  <c r="L148" i="3"/>
  <c r="G148" i="3"/>
  <c r="AD147" i="3"/>
  <c r="O147" i="3"/>
  <c r="M147" i="3"/>
  <c r="L147" i="3"/>
  <c r="G147" i="3"/>
  <c r="AD146" i="3"/>
  <c r="O146" i="3"/>
  <c r="M146" i="3"/>
  <c r="L146" i="3"/>
  <c r="G146" i="3"/>
  <c r="AD145" i="3"/>
  <c r="O145" i="3"/>
  <c r="M145" i="3"/>
  <c r="L145" i="3"/>
  <c r="G145" i="3"/>
  <c r="AD144" i="3"/>
  <c r="O144" i="3"/>
  <c r="M144" i="3"/>
  <c r="L144" i="3"/>
  <c r="G144" i="3"/>
  <c r="AD143" i="3"/>
  <c r="O143" i="3"/>
  <c r="M143" i="3"/>
  <c r="L143" i="3"/>
  <c r="G143" i="3"/>
  <c r="AD142" i="3"/>
  <c r="O142" i="3"/>
  <c r="M142" i="3"/>
  <c r="L142" i="3"/>
  <c r="G142" i="3"/>
  <c r="AD141" i="3"/>
  <c r="O141" i="3"/>
  <c r="M141" i="3"/>
  <c r="L141" i="3"/>
  <c r="G141" i="3"/>
  <c r="AD140" i="3"/>
  <c r="O140" i="3"/>
  <c r="M140" i="3"/>
  <c r="L140" i="3"/>
  <c r="G140" i="3"/>
  <c r="AD139" i="3"/>
  <c r="O139" i="3"/>
  <c r="M139" i="3"/>
  <c r="L139" i="3"/>
  <c r="G139" i="3"/>
  <c r="AD138" i="3"/>
  <c r="O138" i="3"/>
  <c r="M138" i="3"/>
  <c r="L138" i="3"/>
  <c r="G138" i="3"/>
  <c r="AD137" i="3"/>
  <c r="O137" i="3"/>
  <c r="M137" i="3"/>
  <c r="L137" i="3"/>
  <c r="G137" i="3"/>
  <c r="AD136" i="3"/>
  <c r="O136" i="3"/>
  <c r="M136" i="3"/>
  <c r="L136" i="3"/>
  <c r="G136" i="3"/>
  <c r="AD135" i="3"/>
  <c r="O135" i="3"/>
  <c r="M135" i="3"/>
  <c r="L135" i="3"/>
  <c r="G135" i="3"/>
  <c r="P135" i="3" s="1"/>
  <c r="AD134" i="3"/>
  <c r="O134" i="3"/>
  <c r="M134" i="3"/>
  <c r="L134" i="3"/>
  <c r="G134" i="3"/>
  <c r="AD133" i="3"/>
  <c r="O133" i="3"/>
  <c r="M133" i="3"/>
  <c r="L133" i="3"/>
  <c r="G133" i="3"/>
  <c r="AD132" i="3"/>
  <c r="O132" i="3"/>
  <c r="M132" i="3"/>
  <c r="L132" i="3"/>
  <c r="G132" i="3"/>
  <c r="AD131" i="3"/>
  <c r="O131" i="3"/>
  <c r="M131" i="3"/>
  <c r="L131" i="3"/>
  <c r="G131" i="3"/>
  <c r="AD130" i="3"/>
  <c r="O130" i="3"/>
  <c r="M130" i="3"/>
  <c r="L130" i="3"/>
  <c r="G130" i="3"/>
  <c r="AD129" i="3"/>
  <c r="O129" i="3"/>
  <c r="M129" i="3"/>
  <c r="L129" i="3"/>
  <c r="G129" i="3"/>
  <c r="AD128" i="3"/>
  <c r="O128" i="3"/>
  <c r="M128" i="3"/>
  <c r="L128" i="3"/>
  <c r="G128" i="3"/>
  <c r="AD127" i="3"/>
  <c r="O127" i="3"/>
  <c r="M127" i="3"/>
  <c r="L127" i="3"/>
  <c r="G127" i="3"/>
  <c r="AD126" i="3"/>
  <c r="O126" i="3"/>
  <c r="M126" i="3"/>
  <c r="L126" i="3"/>
  <c r="G126" i="3"/>
  <c r="AD125" i="3"/>
  <c r="O125" i="3"/>
  <c r="M125" i="3"/>
  <c r="L125" i="3"/>
  <c r="G125" i="3"/>
  <c r="AD124" i="3"/>
  <c r="O124" i="3"/>
  <c r="M124" i="3"/>
  <c r="L124" i="3"/>
  <c r="G124" i="3"/>
  <c r="AD123" i="3"/>
  <c r="O123" i="3"/>
  <c r="M123" i="3"/>
  <c r="L123" i="3"/>
  <c r="G123" i="3"/>
  <c r="AD122" i="3"/>
  <c r="O122" i="3"/>
  <c r="M122" i="3"/>
  <c r="L122" i="3"/>
  <c r="G122" i="3"/>
  <c r="AD121" i="3"/>
  <c r="O121" i="3"/>
  <c r="M121" i="3"/>
  <c r="L121" i="3"/>
  <c r="G121" i="3"/>
  <c r="AD120" i="3"/>
  <c r="O120" i="3"/>
  <c r="M120" i="3"/>
  <c r="L120" i="3"/>
  <c r="G120" i="3"/>
  <c r="AD119" i="3"/>
  <c r="O119" i="3"/>
  <c r="M119" i="3"/>
  <c r="L119" i="3"/>
  <c r="G119" i="3"/>
  <c r="AD118" i="3"/>
  <c r="O118" i="3"/>
  <c r="M118" i="3"/>
  <c r="L118" i="3"/>
  <c r="G118" i="3"/>
  <c r="AD117" i="3"/>
  <c r="O117" i="3"/>
  <c r="M117" i="3"/>
  <c r="L117" i="3"/>
  <c r="G117" i="3"/>
  <c r="AD116" i="3"/>
  <c r="O116" i="3"/>
  <c r="M116" i="3"/>
  <c r="L116" i="3"/>
  <c r="G116" i="3"/>
  <c r="AD115" i="3"/>
  <c r="O115" i="3"/>
  <c r="M115" i="3"/>
  <c r="L115" i="3"/>
  <c r="G115" i="3"/>
  <c r="AD114" i="3"/>
  <c r="O114" i="3"/>
  <c r="M114" i="3"/>
  <c r="L114" i="3"/>
  <c r="G114" i="3"/>
  <c r="AD113" i="3"/>
  <c r="O113" i="3"/>
  <c r="M113" i="3"/>
  <c r="L113" i="3"/>
  <c r="G113" i="3"/>
  <c r="AD112" i="3"/>
  <c r="O112" i="3"/>
  <c r="M112" i="3"/>
  <c r="L112" i="3"/>
  <c r="G112" i="3"/>
  <c r="AD111" i="3"/>
  <c r="O111" i="3"/>
  <c r="M111" i="3"/>
  <c r="L111" i="3"/>
  <c r="G111" i="3"/>
  <c r="AD110" i="3"/>
  <c r="O110" i="3"/>
  <c r="M110" i="3"/>
  <c r="L110" i="3"/>
  <c r="G110" i="3"/>
  <c r="AD109" i="3"/>
  <c r="O109" i="3"/>
  <c r="M109" i="3"/>
  <c r="L109" i="3"/>
  <c r="G109" i="3"/>
  <c r="AD108" i="3"/>
  <c r="O108" i="3"/>
  <c r="M108" i="3"/>
  <c r="L108" i="3"/>
  <c r="G108" i="3"/>
  <c r="AD107" i="3"/>
  <c r="O107" i="3"/>
  <c r="M107" i="3"/>
  <c r="L107" i="3"/>
  <c r="G107" i="3"/>
  <c r="AD106" i="3"/>
  <c r="O106" i="3"/>
  <c r="M106" i="3"/>
  <c r="L106" i="3"/>
  <c r="G106" i="3"/>
  <c r="AD105" i="3"/>
  <c r="O105" i="3"/>
  <c r="M105" i="3"/>
  <c r="L105" i="3"/>
  <c r="G105" i="3"/>
  <c r="AD104" i="3"/>
  <c r="O104" i="3"/>
  <c r="M104" i="3"/>
  <c r="L104" i="3"/>
  <c r="G104" i="3"/>
  <c r="AD103" i="3"/>
  <c r="O103" i="3"/>
  <c r="M103" i="3"/>
  <c r="L103" i="3"/>
  <c r="G103" i="3"/>
  <c r="AD102" i="3"/>
  <c r="O102" i="3"/>
  <c r="M102" i="3"/>
  <c r="L102" i="3"/>
  <c r="G102" i="3"/>
  <c r="AD101" i="3"/>
  <c r="O101" i="3"/>
  <c r="M101" i="3"/>
  <c r="L101" i="3"/>
  <c r="G101" i="3"/>
  <c r="AD100" i="3"/>
  <c r="O100" i="3"/>
  <c r="M100" i="3"/>
  <c r="L100" i="3"/>
  <c r="G100" i="3"/>
  <c r="AD99" i="3"/>
  <c r="O99" i="3"/>
  <c r="M99" i="3"/>
  <c r="L99" i="3"/>
  <c r="G99" i="3"/>
  <c r="AD98" i="3"/>
  <c r="O98" i="3"/>
  <c r="M98" i="3"/>
  <c r="L98" i="3"/>
  <c r="G98" i="3"/>
  <c r="AD97" i="3"/>
  <c r="O97" i="3"/>
  <c r="M97" i="3"/>
  <c r="L97" i="3"/>
  <c r="G97" i="3"/>
  <c r="AD96" i="3"/>
  <c r="O96" i="3"/>
  <c r="M96" i="3"/>
  <c r="L96" i="3"/>
  <c r="G96" i="3"/>
  <c r="AD95" i="3"/>
  <c r="O95" i="3"/>
  <c r="M95" i="3"/>
  <c r="L95" i="3"/>
  <c r="G95" i="3"/>
  <c r="AD94" i="3"/>
  <c r="O94" i="3"/>
  <c r="M94" i="3"/>
  <c r="L94" i="3"/>
  <c r="G94" i="3"/>
  <c r="AD93" i="3"/>
  <c r="O93" i="3"/>
  <c r="M93" i="3"/>
  <c r="L93" i="3"/>
  <c r="G93" i="3"/>
  <c r="AD92" i="3"/>
  <c r="O92" i="3"/>
  <c r="M92" i="3"/>
  <c r="L92" i="3"/>
  <c r="G92" i="3"/>
  <c r="AD91" i="3"/>
  <c r="O91" i="3"/>
  <c r="M91" i="3"/>
  <c r="L91" i="3"/>
  <c r="G91" i="3"/>
  <c r="AD90" i="3"/>
  <c r="O90" i="3"/>
  <c r="M90" i="3"/>
  <c r="L90" i="3"/>
  <c r="G90" i="3"/>
  <c r="AD89" i="3"/>
  <c r="O89" i="3"/>
  <c r="M89" i="3"/>
  <c r="L89" i="3"/>
  <c r="G89" i="3"/>
  <c r="AD88" i="3"/>
  <c r="O88" i="3"/>
  <c r="M88" i="3"/>
  <c r="L88" i="3"/>
  <c r="G88" i="3"/>
  <c r="AD87" i="3"/>
  <c r="O87" i="3"/>
  <c r="M87" i="3"/>
  <c r="L87" i="3"/>
  <c r="G87" i="3"/>
  <c r="AD86" i="3"/>
  <c r="O86" i="3"/>
  <c r="M86" i="3"/>
  <c r="L86" i="3"/>
  <c r="G86" i="3"/>
  <c r="AD85" i="3"/>
  <c r="O85" i="3"/>
  <c r="M85" i="3"/>
  <c r="L85" i="3"/>
  <c r="G85" i="3"/>
  <c r="AD84" i="3"/>
  <c r="O84" i="3"/>
  <c r="M84" i="3"/>
  <c r="L84" i="3"/>
  <c r="G84" i="3"/>
  <c r="AD83" i="3"/>
  <c r="O83" i="3"/>
  <c r="M83" i="3"/>
  <c r="L83" i="3"/>
  <c r="G83" i="3"/>
  <c r="AD82" i="3"/>
  <c r="O82" i="3"/>
  <c r="M82" i="3"/>
  <c r="L82" i="3"/>
  <c r="G82" i="3"/>
  <c r="AD81" i="3"/>
  <c r="O81" i="3"/>
  <c r="M81" i="3"/>
  <c r="L81" i="3"/>
  <c r="G81" i="3"/>
  <c r="AD80" i="3"/>
  <c r="O80" i="3"/>
  <c r="M80" i="3"/>
  <c r="L80" i="3"/>
  <c r="G80" i="3"/>
  <c r="AD79" i="3"/>
  <c r="O79" i="3"/>
  <c r="M79" i="3"/>
  <c r="L79" i="3"/>
  <c r="G79" i="3"/>
  <c r="AD78" i="3"/>
  <c r="O78" i="3"/>
  <c r="M78" i="3"/>
  <c r="L78" i="3"/>
  <c r="G78" i="3"/>
  <c r="AD77" i="3"/>
  <c r="O77" i="3"/>
  <c r="M77" i="3"/>
  <c r="L77" i="3"/>
  <c r="G77" i="3"/>
  <c r="AD76" i="3"/>
  <c r="O76" i="3"/>
  <c r="M76" i="3"/>
  <c r="L76" i="3"/>
  <c r="G76" i="3"/>
  <c r="AD75" i="3"/>
  <c r="O75" i="3"/>
  <c r="M75" i="3"/>
  <c r="L75" i="3"/>
  <c r="G75" i="3"/>
  <c r="AD74" i="3"/>
  <c r="O74" i="3"/>
  <c r="M74" i="3"/>
  <c r="L74" i="3"/>
  <c r="G74" i="3"/>
  <c r="AD73" i="3"/>
  <c r="O73" i="3"/>
  <c r="M73" i="3"/>
  <c r="L73" i="3"/>
  <c r="G73" i="3"/>
  <c r="AD72" i="3"/>
  <c r="O72" i="3"/>
  <c r="M72" i="3"/>
  <c r="L72" i="3"/>
  <c r="G72" i="3"/>
  <c r="AD71" i="3"/>
  <c r="O71" i="3"/>
  <c r="M71" i="3"/>
  <c r="L71" i="3"/>
  <c r="G71" i="3"/>
  <c r="AD70" i="3"/>
  <c r="O70" i="3"/>
  <c r="M70" i="3"/>
  <c r="L70" i="3"/>
  <c r="G70" i="3"/>
  <c r="AD69" i="3"/>
  <c r="O69" i="3"/>
  <c r="M69" i="3"/>
  <c r="L69" i="3"/>
  <c r="G69" i="3"/>
  <c r="AD68" i="3"/>
  <c r="O68" i="3"/>
  <c r="M68" i="3"/>
  <c r="L68" i="3"/>
  <c r="G68" i="3"/>
  <c r="AD67" i="3"/>
  <c r="O67" i="3"/>
  <c r="M67" i="3"/>
  <c r="L67" i="3"/>
  <c r="G67" i="3"/>
  <c r="AD66" i="3"/>
  <c r="O66" i="3"/>
  <c r="M66" i="3"/>
  <c r="L66" i="3"/>
  <c r="G66" i="3"/>
  <c r="AD65" i="3"/>
  <c r="O65" i="3"/>
  <c r="M65" i="3"/>
  <c r="L65" i="3"/>
  <c r="G65" i="3"/>
  <c r="AD64" i="3"/>
  <c r="O64" i="3"/>
  <c r="M64" i="3"/>
  <c r="L64" i="3"/>
  <c r="G64" i="3"/>
  <c r="P64" i="3" s="1"/>
  <c r="AD63" i="3"/>
  <c r="O63" i="3"/>
  <c r="M63" i="3"/>
  <c r="L63" i="3"/>
  <c r="G63" i="3"/>
  <c r="AD62" i="3"/>
  <c r="O62" i="3"/>
  <c r="M62" i="3"/>
  <c r="L62" i="3"/>
  <c r="G62" i="3"/>
  <c r="AD61" i="3"/>
  <c r="O61" i="3"/>
  <c r="M61" i="3"/>
  <c r="L61" i="3"/>
  <c r="G61" i="3"/>
  <c r="AD60" i="3"/>
  <c r="O60" i="3"/>
  <c r="M60" i="3"/>
  <c r="L60" i="3"/>
  <c r="G60" i="3"/>
  <c r="AD59" i="3"/>
  <c r="O59" i="3"/>
  <c r="M59" i="3"/>
  <c r="L59" i="3"/>
  <c r="G59" i="3"/>
  <c r="AD58" i="3"/>
  <c r="O58" i="3"/>
  <c r="M58" i="3"/>
  <c r="L58" i="3"/>
  <c r="G58" i="3"/>
  <c r="AD57" i="3"/>
  <c r="O57" i="3"/>
  <c r="M57" i="3"/>
  <c r="L57" i="3"/>
  <c r="G57" i="3"/>
  <c r="AD56" i="3"/>
  <c r="O56" i="3"/>
  <c r="M56" i="3"/>
  <c r="L56" i="3"/>
  <c r="G56" i="3"/>
  <c r="P56" i="3" s="1"/>
  <c r="AD55" i="3"/>
  <c r="O55" i="3"/>
  <c r="M55" i="3"/>
  <c r="L55" i="3"/>
  <c r="G55" i="3"/>
  <c r="AD54" i="3"/>
  <c r="O54" i="3"/>
  <c r="M54" i="3"/>
  <c r="L54" i="3"/>
  <c r="G54" i="3"/>
  <c r="AD53" i="3"/>
  <c r="O53" i="3"/>
  <c r="M53" i="3"/>
  <c r="L53" i="3"/>
  <c r="G53" i="3"/>
  <c r="AD52" i="3"/>
  <c r="O52" i="3"/>
  <c r="M52" i="3"/>
  <c r="L52" i="3"/>
  <c r="G52" i="3"/>
  <c r="AD51" i="3"/>
  <c r="O51" i="3"/>
  <c r="M51" i="3"/>
  <c r="L51" i="3"/>
  <c r="G51" i="3"/>
  <c r="AD50" i="3"/>
  <c r="O50" i="3"/>
  <c r="M50" i="3"/>
  <c r="L50" i="3"/>
  <c r="G50" i="3"/>
  <c r="AD49" i="3"/>
  <c r="O49" i="3"/>
  <c r="M49" i="3"/>
  <c r="L49" i="3"/>
  <c r="G49" i="3"/>
  <c r="AD48" i="3"/>
  <c r="O48" i="3"/>
  <c r="M48" i="3"/>
  <c r="L48" i="3"/>
  <c r="G48" i="3"/>
  <c r="AD47" i="3"/>
  <c r="O47" i="3"/>
  <c r="M47" i="3"/>
  <c r="L47" i="3"/>
  <c r="G47" i="3"/>
  <c r="AD46" i="3"/>
  <c r="O46" i="3"/>
  <c r="M46" i="3"/>
  <c r="L46" i="3"/>
  <c r="G46" i="3"/>
  <c r="AD45" i="3"/>
  <c r="O45" i="3"/>
  <c r="M45" i="3"/>
  <c r="L45" i="3"/>
  <c r="G45" i="3"/>
  <c r="AD44" i="3"/>
  <c r="O44" i="3"/>
  <c r="M44" i="3"/>
  <c r="L44" i="3"/>
  <c r="G44" i="3"/>
  <c r="AD43" i="3"/>
  <c r="O43" i="3"/>
  <c r="M43" i="3"/>
  <c r="L43" i="3"/>
  <c r="G43" i="3"/>
  <c r="AD42" i="3"/>
  <c r="O42" i="3"/>
  <c r="M42" i="3"/>
  <c r="L42" i="3"/>
  <c r="G42" i="3"/>
  <c r="AD41" i="3"/>
  <c r="O41" i="3"/>
  <c r="M41" i="3"/>
  <c r="L41" i="3"/>
  <c r="G41" i="3"/>
  <c r="AD40" i="3"/>
  <c r="O40" i="3"/>
  <c r="M40" i="3"/>
  <c r="L40" i="3"/>
  <c r="G40" i="3"/>
  <c r="AD39" i="3"/>
  <c r="O39" i="3"/>
  <c r="M39" i="3"/>
  <c r="L39" i="3"/>
  <c r="G39" i="3"/>
  <c r="AD38" i="3"/>
  <c r="O38" i="3"/>
  <c r="M38" i="3"/>
  <c r="L38" i="3"/>
  <c r="G38" i="3"/>
  <c r="AD37" i="3"/>
  <c r="O37" i="3"/>
  <c r="M37" i="3"/>
  <c r="L37" i="3"/>
  <c r="G37" i="3"/>
  <c r="AD36" i="3"/>
  <c r="O36" i="3"/>
  <c r="M36" i="3"/>
  <c r="L36" i="3"/>
  <c r="G36" i="3"/>
  <c r="AD35" i="3"/>
  <c r="O35" i="3"/>
  <c r="M35" i="3"/>
  <c r="L35" i="3"/>
  <c r="G35" i="3"/>
  <c r="AD34" i="3"/>
  <c r="O34" i="3"/>
  <c r="M34" i="3"/>
  <c r="L34" i="3"/>
  <c r="G34" i="3"/>
  <c r="AD33" i="3"/>
  <c r="O33" i="3"/>
  <c r="M33" i="3"/>
  <c r="L33" i="3"/>
  <c r="G33" i="3"/>
  <c r="AD32" i="3"/>
  <c r="O32" i="3"/>
  <c r="M32" i="3"/>
  <c r="L32" i="3"/>
  <c r="G32" i="3"/>
  <c r="P32" i="3" s="1"/>
  <c r="AD31" i="3"/>
  <c r="O31" i="3"/>
  <c r="M31" i="3"/>
  <c r="L31" i="3"/>
  <c r="G31" i="3"/>
  <c r="AD30" i="3"/>
  <c r="O30" i="3"/>
  <c r="M30" i="3"/>
  <c r="L30" i="3"/>
  <c r="G30" i="3"/>
  <c r="AD29" i="3"/>
  <c r="O29" i="3"/>
  <c r="M29" i="3"/>
  <c r="L29" i="3"/>
  <c r="G29" i="3"/>
  <c r="AD28" i="3"/>
  <c r="O28" i="3"/>
  <c r="M28" i="3"/>
  <c r="L28" i="3"/>
  <c r="G28" i="3"/>
  <c r="AD27" i="3"/>
  <c r="O27" i="3"/>
  <c r="M27" i="3"/>
  <c r="L27" i="3"/>
  <c r="G27" i="3"/>
  <c r="AD26" i="3"/>
  <c r="O26" i="3"/>
  <c r="M26" i="3"/>
  <c r="L26" i="3"/>
  <c r="G26" i="3"/>
  <c r="AD25" i="3"/>
  <c r="O25" i="3"/>
  <c r="M25" i="3"/>
  <c r="L25" i="3"/>
  <c r="G25" i="3"/>
  <c r="AD24" i="3"/>
  <c r="O24" i="3"/>
  <c r="M24" i="3"/>
  <c r="L24" i="3"/>
  <c r="G24" i="3"/>
  <c r="P24" i="3" s="1"/>
  <c r="AD23" i="3"/>
  <c r="O23" i="3"/>
  <c r="M23" i="3"/>
  <c r="L23" i="3"/>
  <c r="G23" i="3"/>
  <c r="AD22" i="3"/>
  <c r="O22" i="3"/>
  <c r="M22" i="3"/>
  <c r="L22" i="3"/>
  <c r="G22" i="3"/>
  <c r="AD21" i="3"/>
  <c r="O21" i="3"/>
  <c r="M21" i="3"/>
  <c r="L21" i="3"/>
  <c r="G21" i="3"/>
  <c r="AD20" i="3"/>
  <c r="O20" i="3"/>
  <c r="M20" i="3"/>
  <c r="L20" i="3"/>
  <c r="G20" i="3"/>
  <c r="AD19" i="3"/>
  <c r="O19" i="3"/>
  <c r="M19" i="3"/>
  <c r="L19" i="3"/>
  <c r="G19" i="3"/>
  <c r="AD18" i="3"/>
  <c r="O18" i="3"/>
  <c r="M18" i="3"/>
  <c r="L18" i="3"/>
  <c r="G18" i="3"/>
  <c r="AD17" i="3"/>
  <c r="O17" i="3"/>
  <c r="M17" i="3"/>
  <c r="L17" i="3"/>
  <c r="G17" i="3"/>
  <c r="AD16" i="3"/>
  <c r="O16" i="3"/>
  <c r="M16" i="3"/>
  <c r="L16" i="3"/>
  <c r="G16" i="3"/>
  <c r="P16" i="3" s="1"/>
  <c r="AD15" i="3"/>
  <c r="O15" i="3"/>
  <c r="M15" i="3"/>
  <c r="L15" i="3"/>
  <c r="G15" i="3"/>
  <c r="AD14" i="3"/>
  <c r="O14" i="3"/>
  <c r="M14" i="3"/>
  <c r="L14" i="3"/>
  <c r="G14" i="3"/>
  <c r="AD13" i="3"/>
  <c r="O13" i="3"/>
  <c r="M13" i="3"/>
  <c r="L13" i="3"/>
  <c r="G13" i="3"/>
  <c r="AD12" i="3"/>
  <c r="O12" i="3"/>
  <c r="M12" i="3"/>
  <c r="L12" i="3"/>
  <c r="G12" i="3"/>
  <c r="AD11" i="3"/>
  <c r="O11" i="3"/>
  <c r="M11" i="3"/>
  <c r="L11" i="3"/>
  <c r="G11" i="3"/>
  <c r="AD10" i="3"/>
  <c r="O10" i="3"/>
  <c r="M10" i="3"/>
  <c r="L10" i="3"/>
  <c r="G10" i="3"/>
  <c r="AD9" i="3"/>
  <c r="O9" i="3"/>
  <c r="M9" i="3"/>
  <c r="L9" i="3"/>
  <c r="G9" i="3"/>
  <c r="AD200" i="2"/>
  <c r="O200" i="2"/>
  <c r="M200" i="2"/>
  <c r="L200" i="2"/>
  <c r="G200" i="2"/>
  <c r="AD199" i="2"/>
  <c r="O199" i="2"/>
  <c r="M199" i="2"/>
  <c r="L199" i="2"/>
  <c r="G199" i="2"/>
  <c r="AD198" i="2"/>
  <c r="O198" i="2"/>
  <c r="M198" i="2"/>
  <c r="L198" i="2"/>
  <c r="G198" i="2"/>
  <c r="AD197" i="2"/>
  <c r="O197" i="2"/>
  <c r="M197" i="2"/>
  <c r="L197" i="2"/>
  <c r="G197" i="2"/>
  <c r="AD196" i="2"/>
  <c r="O196" i="2"/>
  <c r="M196" i="2"/>
  <c r="L196" i="2"/>
  <c r="G196" i="2"/>
  <c r="AD195" i="2"/>
  <c r="O195" i="2"/>
  <c r="M195" i="2"/>
  <c r="L195" i="2"/>
  <c r="G195" i="2"/>
  <c r="AD194" i="2"/>
  <c r="O194" i="2"/>
  <c r="M194" i="2"/>
  <c r="L194" i="2"/>
  <c r="G194" i="2"/>
  <c r="AD193" i="2"/>
  <c r="O193" i="2"/>
  <c r="M193" i="2"/>
  <c r="L193" i="2"/>
  <c r="G193" i="2"/>
  <c r="AD192" i="2"/>
  <c r="O192" i="2"/>
  <c r="M192" i="2"/>
  <c r="L192" i="2"/>
  <c r="G192" i="2"/>
  <c r="AD191" i="2"/>
  <c r="O191" i="2"/>
  <c r="M191" i="2"/>
  <c r="L191" i="2"/>
  <c r="G191" i="2"/>
  <c r="AD190" i="2"/>
  <c r="O190" i="2"/>
  <c r="M190" i="2"/>
  <c r="L190" i="2"/>
  <c r="G190" i="2"/>
  <c r="AD189" i="2"/>
  <c r="O189" i="2"/>
  <c r="M189" i="2"/>
  <c r="L189" i="2"/>
  <c r="G189" i="2"/>
  <c r="AD188" i="2"/>
  <c r="O188" i="2"/>
  <c r="M188" i="2"/>
  <c r="L188" i="2"/>
  <c r="G188" i="2"/>
  <c r="AD187" i="2"/>
  <c r="O187" i="2"/>
  <c r="M187" i="2"/>
  <c r="L187" i="2"/>
  <c r="G187" i="2"/>
  <c r="AD186" i="2"/>
  <c r="O186" i="2"/>
  <c r="M186" i="2"/>
  <c r="L186" i="2"/>
  <c r="G186" i="2"/>
  <c r="AD185" i="2"/>
  <c r="O185" i="2"/>
  <c r="M185" i="2"/>
  <c r="L185" i="2"/>
  <c r="G185" i="2"/>
  <c r="AD184" i="2"/>
  <c r="O184" i="2"/>
  <c r="M184" i="2"/>
  <c r="L184" i="2"/>
  <c r="G184" i="2"/>
  <c r="AD183" i="2"/>
  <c r="O183" i="2"/>
  <c r="M183" i="2"/>
  <c r="L183" i="2"/>
  <c r="G183" i="2"/>
  <c r="AD182" i="2"/>
  <c r="O182" i="2"/>
  <c r="M182" i="2"/>
  <c r="L182" i="2"/>
  <c r="G182" i="2"/>
  <c r="AD181" i="2"/>
  <c r="O181" i="2"/>
  <c r="M181" i="2"/>
  <c r="L181" i="2"/>
  <c r="G181" i="2"/>
  <c r="AD180" i="2"/>
  <c r="O180" i="2"/>
  <c r="M180" i="2"/>
  <c r="L180" i="2"/>
  <c r="G180" i="2"/>
  <c r="AD179" i="2"/>
  <c r="O179" i="2"/>
  <c r="M179" i="2"/>
  <c r="L179" i="2"/>
  <c r="G179" i="2"/>
  <c r="AD178" i="2"/>
  <c r="O178" i="2"/>
  <c r="M178" i="2"/>
  <c r="L178" i="2"/>
  <c r="G178" i="2"/>
  <c r="AD177" i="2"/>
  <c r="O177" i="2"/>
  <c r="M177" i="2"/>
  <c r="L177" i="2"/>
  <c r="G177" i="2"/>
  <c r="AD176" i="2"/>
  <c r="O176" i="2"/>
  <c r="M176" i="2"/>
  <c r="L176" i="2"/>
  <c r="G176" i="2"/>
  <c r="AD175" i="2"/>
  <c r="O175" i="2"/>
  <c r="M175" i="2"/>
  <c r="L175" i="2"/>
  <c r="G175" i="2"/>
  <c r="AD174" i="2"/>
  <c r="O174" i="2"/>
  <c r="M174" i="2"/>
  <c r="L174" i="2"/>
  <c r="G174" i="2"/>
  <c r="AD173" i="2"/>
  <c r="O173" i="2"/>
  <c r="M173" i="2"/>
  <c r="L173" i="2"/>
  <c r="G173" i="2"/>
  <c r="AD172" i="2"/>
  <c r="O172" i="2"/>
  <c r="M172" i="2"/>
  <c r="L172" i="2"/>
  <c r="G172" i="2"/>
  <c r="AD171" i="2"/>
  <c r="O171" i="2"/>
  <c r="M171" i="2"/>
  <c r="L171" i="2"/>
  <c r="G171" i="2"/>
  <c r="AD170" i="2"/>
  <c r="O170" i="2"/>
  <c r="M170" i="2"/>
  <c r="L170" i="2"/>
  <c r="G170" i="2"/>
  <c r="AD169" i="2"/>
  <c r="O169" i="2"/>
  <c r="M169" i="2"/>
  <c r="L169" i="2"/>
  <c r="G169" i="2"/>
  <c r="AD168" i="2"/>
  <c r="O168" i="2"/>
  <c r="M168" i="2"/>
  <c r="L168" i="2"/>
  <c r="G168" i="2"/>
  <c r="AD167" i="2"/>
  <c r="O167" i="2"/>
  <c r="M167" i="2"/>
  <c r="L167" i="2"/>
  <c r="G167" i="2"/>
  <c r="AD166" i="2"/>
  <c r="O166" i="2"/>
  <c r="M166" i="2"/>
  <c r="L166" i="2"/>
  <c r="G166" i="2"/>
  <c r="AD165" i="2"/>
  <c r="O165" i="2"/>
  <c r="M165" i="2"/>
  <c r="L165" i="2"/>
  <c r="G165" i="2"/>
  <c r="AD164" i="2"/>
  <c r="O164" i="2"/>
  <c r="M164" i="2"/>
  <c r="L164" i="2"/>
  <c r="G164" i="2"/>
  <c r="AD163" i="2"/>
  <c r="O163" i="2"/>
  <c r="M163" i="2"/>
  <c r="L163" i="2"/>
  <c r="G163" i="2"/>
  <c r="AD162" i="2"/>
  <c r="O162" i="2"/>
  <c r="M162" i="2"/>
  <c r="L162" i="2"/>
  <c r="G162" i="2"/>
  <c r="AD161" i="2"/>
  <c r="O161" i="2"/>
  <c r="M161" i="2"/>
  <c r="L161" i="2"/>
  <c r="G161" i="2"/>
  <c r="AD160" i="2"/>
  <c r="O160" i="2"/>
  <c r="M160" i="2"/>
  <c r="L160" i="2"/>
  <c r="G160" i="2"/>
  <c r="AD159" i="2"/>
  <c r="O159" i="2"/>
  <c r="M159" i="2"/>
  <c r="L159" i="2"/>
  <c r="G159" i="2"/>
  <c r="AD158" i="2"/>
  <c r="O158" i="2"/>
  <c r="M158" i="2"/>
  <c r="L158" i="2"/>
  <c r="G158" i="2"/>
  <c r="AD157" i="2"/>
  <c r="O157" i="2"/>
  <c r="M157" i="2"/>
  <c r="L157" i="2"/>
  <c r="G157" i="2"/>
  <c r="AD156" i="2"/>
  <c r="O156" i="2"/>
  <c r="M156" i="2"/>
  <c r="L156" i="2"/>
  <c r="G156" i="2"/>
  <c r="AD155" i="2"/>
  <c r="O155" i="2"/>
  <c r="M155" i="2"/>
  <c r="L155" i="2"/>
  <c r="G155" i="2"/>
  <c r="AD154" i="2"/>
  <c r="O154" i="2"/>
  <c r="M154" i="2"/>
  <c r="L154" i="2"/>
  <c r="G154" i="2"/>
  <c r="AD153" i="2"/>
  <c r="O153" i="2"/>
  <c r="M153" i="2"/>
  <c r="L153" i="2"/>
  <c r="G153" i="2"/>
  <c r="AD152" i="2"/>
  <c r="O152" i="2"/>
  <c r="M152" i="2"/>
  <c r="L152" i="2"/>
  <c r="G152" i="2"/>
  <c r="AD151" i="2"/>
  <c r="O151" i="2"/>
  <c r="M151" i="2"/>
  <c r="L151" i="2"/>
  <c r="G151" i="2"/>
  <c r="AD150" i="2"/>
  <c r="O150" i="2"/>
  <c r="M150" i="2"/>
  <c r="L150" i="2"/>
  <c r="G150" i="2"/>
  <c r="AD149" i="2"/>
  <c r="O149" i="2"/>
  <c r="M149" i="2"/>
  <c r="L149" i="2"/>
  <c r="G149" i="2"/>
  <c r="AD148" i="2"/>
  <c r="O148" i="2"/>
  <c r="M148" i="2"/>
  <c r="L148" i="2"/>
  <c r="G148" i="2"/>
  <c r="AD147" i="2"/>
  <c r="O147" i="2"/>
  <c r="M147" i="2"/>
  <c r="L147" i="2"/>
  <c r="G147" i="2"/>
  <c r="AD146" i="2"/>
  <c r="O146" i="2"/>
  <c r="M146" i="2"/>
  <c r="L146" i="2"/>
  <c r="G146" i="2"/>
  <c r="AD145" i="2"/>
  <c r="O145" i="2"/>
  <c r="M145" i="2"/>
  <c r="L145" i="2"/>
  <c r="G145" i="2"/>
  <c r="AD144" i="2"/>
  <c r="O144" i="2"/>
  <c r="M144" i="2"/>
  <c r="L144" i="2"/>
  <c r="G144" i="2"/>
  <c r="AD143" i="2"/>
  <c r="O143" i="2"/>
  <c r="M143" i="2"/>
  <c r="L143" i="2"/>
  <c r="G143" i="2"/>
  <c r="AD142" i="2"/>
  <c r="O142" i="2"/>
  <c r="M142" i="2"/>
  <c r="L142" i="2"/>
  <c r="G142" i="2"/>
  <c r="AD141" i="2"/>
  <c r="O141" i="2"/>
  <c r="M141" i="2"/>
  <c r="L141" i="2"/>
  <c r="G141" i="2"/>
  <c r="AD140" i="2"/>
  <c r="O140" i="2"/>
  <c r="M140" i="2"/>
  <c r="L140" i="2"/>
  <c r="G140" i="2"/>
  <c r="AD139" i="2"/>
  <c r="O139" i="2"/>
  <c r="M139" i="2"/>
  <c r="L139" i="2"/>
  <c r="G139" i="2"/>
  <c r="AD138" i="2"/>
  <c r="O138" i="2"/>
  <c r="M138" i="2"/>
  <c r="L138" i="2"/>
  <c r="G138" i="2"/>
  <c r="AD137" i="2"/>
  <c r="O137" i="2"/>
  <c r="M137" i="2"/>
  <c r="L137" i="2"/>
  <c r="G137" i="2"/>
  <c r="AD136" i="2"/>
  <c r="O136" i="2"/>
  <c r="M136" i="2"/>
  <c r="L136" i="2"/>
  <c r="G136" i="2"/>
  <c r="AD135" i="2"/>
  <c r="O135" i="2"/>
  <c r="M135" i="2"/>
  <c r="L135" i="2"/>
  <c r="G135" i="2"/>
  <c r="AD134" i="2"/>
  <c r="O134" i="2"/>
  <c r="M134" i="2"/>
  <c r="L134" i="2"/>
  <c r="G134" i="2"/>
  <c r="AD133" i="2"/>
  <c r="O133" i="2"/>
  <c r="M133" i="2"/>
  <c r="L133" i="2"/>
  <c r="G133" i="2"/>
  <c r="AD132" i="2"/>
  <c r="O132" i="2"/>
  <c r="M132" i="2"/>
  <c r="L132" i="2"/>
  <c r="G132" i="2"/>
  <c r="AD131" i="2"/>
  <c r="O131" i="2"/>
  <c r="M131" i="2"/>
  <c r="L131" i="2"/>
  <c r="G131" i="2"/>
  <c r="AD130" i="2"/>
  <c r="O130" i="2"/>
  <c r="M130" i="2"/>
  <c r="L130" i="2"/>
  <c r="G130" i="2"/>
  <c r="AD129" i="2"/>
  <c r="O129" i="2"/>
  <c r="M129" i="2"/>
  <c r="L129" i="2"/>
  <c r="G129" i="2"/>
  <c r="AD128" i="2"/>
  <c r="O128" i="2"/>
  <c r="M128" i="2"/>
  <c r="L128" i="2"/>
  <c r="G128" i="2"/>
  <c r="AD127" i="2"/>
  <c r="O127" i="2"/>
  <c r="M127" i="2"/>
  <c r="L127" i="2"/>
  <c r="G127" i="2"/>
  <c r="AD126" i="2"/>
  <c r="O126" i="2"/>
  <c r="M126" i="2"/>
  <c r="L126" i="2"/>
  <c r="G126" i="2"/>
  <c r="AD125" i="2"/>
  <c r="O125" i="2"/>
  <c r="M125" i="2"/>
  <c r="L125" i="2"/>
  <c r="G125" i="2"/>
  <c r="AD124" i="2"/>
  <c r="O124" i="2"/>
  <c r="M124" i="2"/>
  <c r="L124" i="2"/>
  <c r="G124" i="2"/>
  <c r="AD123" i="2"/>
  <c r="O123" i="2"/>
  <c r="M123" i="2"/>
  <c r="L123" i="2"/>
  <c r="G123" i="2"/>
  <c r="AD122" i="2"/>
  <c r="O122" i="2"/>
  <c r="M122" i="2"/>
  <c r="L122" i="2"/>
  <c r="G122" i="2"/>
  <c r="AD121" i="2"/>
  <c r="O121" i="2"/>
  <c r="M121" i="2"/>
  <c r="L121" i="2"/>
  <c r="G121" i="2"/>
  <c r="AD120" i="2"/>
  <c r="O120" i="2"/>
  <c r="M120" i="2"/>
  <c r="L120" i="2"/>
  <c r="G120" i="2"/>
  <c r="AD119" i="2"/>
  <c r="O119" i="2"/>
  <c r="M119" i="2"/>
  <c r="L119" i="2"/>
  <c r="G119" i="2"/>
  <c r="AD118" i="2"/>
  <c r="O118" i="2"/>
  <c r="M118" i="2"/>
  <c r="L118" i="2"/>
  <c r="G118" i="2"/>
  <c r="AD117" i="2"/>
  <c r="O117" i="2"/>
  <c r="M117" i="2"/>
  <c r="L117" i="2"/>
  <c r="G117" i="2"/>
  <c r="AD116" i="2"/>
  <c r="O116" i="2"/>
  <c r="M116" i="2"/>
  <c r="L116" i="2"/>
  <c r="G116" i="2"/>
  <c r="AD115" i="2"/>
  <c r="O115" i="2"/>
  <c r="M115" i="2"/>
  <c r="L115" i="2"/>
  <c r="G115" i="2"/>
  <c r="AD114" i="2"/>
  <c r="O114" i="2"/>
  <c r="M114" i="2"/>
  <c r="L114" i="2"/>
  <c r="G114" i="2"/>
  <c r="AD113" i="2"/>
  <c r="O113" i="2"/>
  <c r="M113" i="2"/>
  <c r="L113" i="2"/>
  <c r="G113" i="2"/>
  <c r="AD112" i="2"/>
  <c r="O112" i="2"/>
  <c r="M112" i="2"/>
  <c r="L112" i="2"/>
  <c r="G112" i="2"/>
  <c r="AD111" i="2"/>
  <c r="O111" i="2"/>
  <c r="M111" i="2"/>
  <c r="L111" i="2"/>
  <c r="G111" i="2"/>
  <c r="AD110" i="2"/>
  <c r="O110" i="2"/>
  <c r="M110" i="2"/>
  <c r="L110" i="2"/>
  <c r="G110" i="2"/>
  <c r="AD109" i="2"/>
  <c r="O109" i="2"/>
  <c r="M109" i="2"/>
  <c r="L109" i="2"/>
  <c r="G109" i="2"/>
  <c r="AD108" i="2"/>
  <c r="O108" i="2"/>
  <c r="M108" i="2"/>
  <c r="L108" i="2"/>
  <c r="G108" i="2"/>
  <c r="AD107" i="2"/>
  <c r="O107" i="2"/>
  <c r="M107" i="2"/>
  <c r="L107" i="2"/>
  <c r="G107" i="2"/>
  <c r="AD106" i="2"/>
  <c r="O106" i="2"/>
  <c r="M106" i="2"/>
  <c r="L106" i="2"/>
  <c r="G106" i="2"/>
  <c r="AD105" i="2"/>
  <c r="O105" i="2"/>
  <c r="M105" i="2"/>
  <c r="L105" i="2"/>
  <c r="G105" i="2"/>
  <c r="AD104" i="2"/>
  <c r="O104" i="2"/>
  <c r="M104" i="2"/>
  <c r="L104" i="2"/>
  <c r="G104" i="2"/>
  <c r="AD103" i="2"/>
  <c r="O103" i="2"/>
  <c r="M103" i="2"/>
  <c r="L103" i="2"/>
  <c r="G103" i="2"/>
  <c r="AD102" i="2"/>
  <c r="O102" i="2"/>
  <c r="M102" i="2"/>
  <c r="L102" i="2"/>
  <c r="G102" i="2"/>
  <c r="AD101" i="2"/>
  <c r="O101" i="2"/>
  <c r="M101" i="2"/>
  <c r="L101" i="2"/>
  <c r="G101" i="2"/>
  <c r="AD100" i="2"/>
  <c r="O100" i="2"/>
  <c r="M100" i="2"/>
  <c r="L100" i="2"/>
  <c r="G100" i="2"/>
  <c r="AD99" i="2"/>
  <c r="O99" i="2"/>
  <c r="M99" i="2"/>
  <c r="L99" i="2"/>
  <c r="G99" i="2"/>
  <c r="AD98" i="2"/>
  <c r="O98" i="2"/>
  <c r="M98" i="2"/>
  <c r="L98" i="2"/>
  <c r="G98" i="2"/>
  <c r="AD97" i="2"/>
  <c r="O97" i="2"/>
  <c r="M97" i="2"/>
  <c r="L97" i="2"/>
  <c r="G97" i="2"/>
  <c r="AD96" i="2"/>
  <c r="O96" i="2"/>
  <c r="M96" i="2"/>
  <c r="L96" i="2"/>
  <c r="G96" i="2"/>
  <c r="AD95" i="2"/>
  <c r="O95" i="2"/>
  <c r="M95" i="2"/>
  <c r="L95" i="2"/>
  <c r="G95" i="2"/>
  <c r="AD94" i="2"/>
  <c r="O94" i="2"/>
  <c r="M94" i="2"/>
  <c r="L94" i="2"/>
  <c r="G94" i="2"/>
  <c r="AD93" i="2"/>
  <c r="O93" i="2"/>
  <c r="M93" i="2"/>
  <c r="L93" i="2"/>
  <c r="G93" i="2"/>
  <c r="AD92" i="2"/>
  <c r="O92" i="2"/>
  <c r="M92" i="2"/>
  <c r="L92" i="2"/>
  <c r="G92" i="2"/>
  <c r="AD91" i="2"/>
  <c r="O91" i="2"/>
  <c r="M91" i="2"/>
  <c r="L91" i="2"/>
  <c r="G91" i="2"/>
  <c r="AD90" i="2"/>
  <c r="O90" i="2"/>
  <c r="M90" i="2"/>
  <c r="L90" i="2"/>
  <c r="G90" i="2"/>
  <c r="AD89" i="2"/>
  <c r="O89" i="2"/>
  <c r="M89" i="2"/>
  <c r="L89" i="2"/>
  <c r="G89" i="2"/>
  <c r="AD88" i="2"/>
  <c r="O88" i="2"/>
  <c r="M88" i="2"/>
  <c r="L88" i="2"/>
  <c r="G88" i="2"/>
  <c r="AD87" i="2"/>
  <c r="O87" i="2"/>
  <c r="M87" i="2"/>
  <c r="L87" i="2"/>
  <c r="G87" i="2"/>
  <c r="AD86" i="2"/>
  <c r="O86" i="2"/>
  <c r="M86" i="2"/>
  <c r="L86" i="2"/>
  <c r="G86" i="2"/>
  <c r="AD85" i="2"/>
  <c r="O85" i="2"/>
  <c r="M85" i="2"/>
  <c r="L85" i="2"/>
  <c r="G85" i="2"/>
  <c r="AD84" i="2"/>
  <c r="O84" i="2"/>
  <c r="M84" i="2"/>
  <c r="L84" i="2"/>
  <c r="G84" i="2"/>
  <c r="AD83" i="2"/>
  <c r="O83" i="2"/>
  <c r="M83" i="2"/>
  <c r="L83" i="2"/>
  <c r="G83" i="2"/>
  <c r="AD82" i="2"/>
  <c r="O82" i="2"/>
  <c r="M82" i="2"/>
  <c r="L82" i="2"/>
  <c r="G82" i="2"/>
  <c r="AD81" i="2"/>
  <c r="O81" i="2"/>
  <c r="M81" i="2"/>
  <c r="L81" i="2"/>
  <c r="G81" i="2"/>
  <c r="AD80" i="2"/>
  <c r="O80" i="2"/>
  <c r="M80" i="2"/>
  <c r="L80" i="2"/>
  <c r="G80" i="2"/>
  <c r="AD79" i="2"/>
  <c r="O79" i="2"/>
  <c r="M79" i="2"/>
  <c r="L79" i="2"/>
  <c r="G79" i="2"/>
  <c r="AD78" i="2"/>
  <c r="O78" i="2"/>
  <c r="M78" i="2"/>
  <c r="L78" i="2"/>
  <c r="G78" i="2"/>
  <c r="AD77" i="2"/>
  <c r="O77" i="2"/>
  <c r="M77" i="2"/>
  <c r="L77" i="2"/>
  <c r="G77" i="2"/>
  <c r="AD76" i="2"/>
  <c r="O76" i="2"/>
  <c r="M76" i="2"/>
  <c r="L76" i="2"/>
  <c r="G76" i="2"/>
  <c r="AD75" i="2"/>
  <c r="O75" i="2"/>
  <c r="M75" i="2"/>
  <c r="L75" i="2"/>
  <c r="G75" i="2"/>
  <c r="AD74" i="2"/>
  <c r="O74" i="2"/>
  <c r="M74" i="2"/>
  <c r="L74" i="2"/>
  <c r="G74" i="2"/>
  <c r="AD73" i="2"/>
  <c r="O73" i="2"/>
  <c r="M73" i="2"/>
  <c r="L73" i="2"/>
  <c r="G73" i="2"/>
  <c r="AD72" i="2"/>
  <c r="O72" i="2"/>
  <c r="M72" i="2"/>
  <c r="L72" i="2"/>
  <c r="G72" i="2"/>
  <c r="AD71" i="2"/>
  <c r="O71" i="2"/>
  <c r="M71" i="2"/>
  <c r="L71" i="2"/>
  <c r="G71" i="2"/>
  <c r="AD70" i="2"/>
  <c r="O70" i="2"/>
  <c r="M70" i="2"/>
  <c r="L70" i="2"/>
  <c r="G70" i="2"/>
  <c r="AD69" i="2"/>
  <c r="O69" i="2"/>
  <c r="M69" i="2"/>
  <c r="L69" i="2"/>
  <c r="G69" i="2"/>
  <c r="AD68" i="2"/>
  <c r="O68" i="2"/>
  <c r="M68" i="2"/>
  <c r="L68" i="2"/>
  <c r="G68" i="2"/>
  <c r="AD67" i="2"/>
  <c r="O67" i="2"/>
  <c r="M67" i="2"/>
  <c r="L67" i="2"/>
  <c r="G67" i="2"/>
  <c r="AD66" i="2"/>
  <c r="O66" i="2"/>
  <c r="M66" i="2"/>
  <c r="L66" i="2"/>
  <c r="G66" i="2"/>
  <c r="AD65" i="2"/>
  <c r="O65" i="2"/>
  <c r="M65" i="2"/>
  <c r="L65" i="2"/>
  <c r="G65" i="2"/>
  <c r="AD64" i="2"/>
  <c r="O64" i="2"/>
  <c r="M64" i="2"/>
  <c r="L64" i="2"/>
  <c r="G64" i="2"/>
  <c r="AD63" i="2"/>
  <c r="O63" i="2"/>
  <c r="M63" i="2"/>
  <c r="L63" i="2"/>
  <c r="G63" i="2"/>
  <c r="AD62" i="2"/>
  <c r="O62" i="2"/>
  <c r="M62" i="2"/>
  <c r="L62" i="2"/>
  <c r="G62" i="2"/>
  <c r="AD61" i="2"/>
  <c r="O61" i="2"/>
  <c r="M61" i="2"/>
  <c r="L61" i="2"/>
  <c r="G61" i="2"/>
  <c r="AD60" i="2"/>
  <c r="O60" i="2"/>
  <c r="M60" i="2"/>
  <c r="L60" i="2"/>
  <c r="G60" i="2"/>
  <c r="AD59" i="2"/>
  <c r="O59" i="2"/>
  <c r="M59" i="2"/>
  <c r="L59" i="2"/>
  <c r="G59" i="2"/>
  <c r="AD58" i="2"/>
  <c r="O58" i="2"/>
  <c r="M58" i="2"/>
  <c r="L58" i="2"/>
  <c r="G58" i="2"/>
  <c r="AD57" i="2"/>
  <c r="O57" i="2"/>
  <c r="M57" i="2"/>
  <c r="L57" i="2"/>
  <c r="G57" i="2"/>
  <c r="AD56" i="2"/>
  <c r="O56" i="2"/>
  <c r="M56" i="2"/>
  <c r="L56" i="2"/>
  <c r="G56" i="2"/>
  <c r="AD55" i="2"/>
  <c r="O55" i="2"/>
  <c r="M55" i="2"/>
  <c r="L55" i="2"/>
  <c r="G55" i="2"/>
  <c r="AD54" i="2"/>
  <c r="O54" i="2"/>
  <c r="M54" i="2"/>
  <c r="L54" i="2"/>
  <c r="G54" i="2"/>
  <c r="AD53" i="2"/>
  <c r="O53" i="2"/>
  <c r="M53" i="2"/>
  <c r="L53" i="2"/>
  <c r="G53" i="2"/>
  <c r="AD52" i="2"/>
  <c r="O52" i="2"/>
  <c r="M52" i="2"/>
  <c r="L52" i="2"/>
  <c r="G52" i="2"/>
  <c r="AD51" i="2"/>
  <c r="O51" i="2"/>
  <c r="M51" i="2"/>
  <c r="L51" i="2"/>
  <c r="G51" i="2"/>
  <c r="AD50" i="2"/>
  <c r="O50" i="2"/>
  <c r="M50" i="2"/>
  <c r="L50" i="2"/>
  <c r="G50" i="2"/>
  <c r="AD49" i="2"/>
  <c r="O49" i="2"/>
  <c r="M49" i="2"/>
  <c r="L49" i="2"/>
  <c r="G49" i="2"/>
  <c r="AD48" i="2"/>
  <c r="O48" i="2"/>
  <c r="M48" i="2"/>
  <c r="L48" i="2"/>
  <c r="G48" i="2"/>
  <c r="AD47" i="2"/>
  <c r="O47" i="2"/>
  <c r="M47" i="2"/>
  <c r="L47" i="2"/>
  <c r="G47" i="2"/>
  <c r="AD46" i="2"/>
  <c r="O46" i="2"/>
  <c r="M46" i="2"/>
  <c r="L46" i="2"/>
  <c r="G46" i="2"/>
  <c r="AD45" i="2"/>
  <c r="O45" i="2"/>
  <c r="M45" i="2"/>
  <c r="L45" i="2"/>
  <c r="G45" i="2"/>
  <c r="AD44" i="2"/>
  <c r="O44" i="2"/>
  <c r="M44" i="2"/>
  <c r="L44" i="2"/>
  <c r="G44" i="2"/>
  <c r="AD43" i="2"/>
  <c r="O43" i="2"/>
  <c r="M43" i="2"/>
  <c r="L43" i="2"/>
  <c r="G43" i="2"/>
  <c r="AD42" i="2"/>
  <c r="O42" i="2"/>
  <c r="M42" i="2"/>
  <c r="L42" i="2"/>
  <c r="G42" i="2"/>
  <c r="AD41" i="2"/>
  <c r="O41" i="2"/>
  <c r="M41" i="2"/>
  <c r="L41" i="2"/>
  <c r="G41" i="2"/>
  <c r="AD40" i="2"/>
  <c r="O40" i="2"/>
  <c r="M40" i="2"/>
  <c r="L40" i="2"/>
  <c r="G40" i="2"/>
  <c r="AD39" i="2"/>
  <c r="O39" i="2"/>
  <c r="M39" i="2"/>
  <c r="L39" i="2"/>
  <c r="G39" i="2"/>
  <c r="AD38" i="2"/>
  <c r="O38" i="2"/>
  <c r="M38" i="2"/>
  <c r="L38" i="2"/>
  <c r="G38" i="2"/>
  <c r="AD37" i="2"/>
  <c r="O37" i="2"/>
  <c r="M37" i="2"/>
  <c r="L37" i="2"/>
  <c r="G37" i="2"/>
  <c r="AD36" i="2"/>
  <c r="O36" i="2"/>
  <c r="M36" i="2"/>
  <c r="L36" i="2"/>
  <c r="G36" i="2"/>
  <c r="AD35" i="2"/>
  <c r="O35" i="2"/>
  <c r="M35" i="2"/>
  <c r="L35" i="2"/>
  <c r="G35" i="2"/>
  <c r="AD34" i="2"/>
  <c r="O34" i="2"/>
  <c r="M34" i="2"/>
  <c r="L34" i="2"/>
  <c r="G34" i="2"/>
  <c r="AD33" i="2"/>
  <c r="O33" i="2"/>
  <c r="M33" i="2"/>
  <c r="L33" i="2"/>
  <c r="G33" i="2"/>
  <c r="AD32" i="2"/>
  <c r="O32" i="2"/>
  <c r="M32" i="2"/>
  <c r="L32" i="2"/>
  <c r="G32" i="2"/>
  <c r="AD31" i="2"/>
  <c r="O31" i="2"/>
  <c r="M31" i="2"/>
  <c r="L31" i="2"/>
  <c r="G31" i="2"/>
  <c r="AD30" i="2"/>
  <c r="O30" i="2"/>
  <c r="M30" i="2"/>
  <c r="L30" i="2"/>
  <c r="G30" i="2"/>
  <c r="AD29" i="2"/>
  <c r="O29" i="2"/>
  <c r="M29" i="2"/>
  <c r="L29" i="2"/>
  <c r="G29" i="2"/>
  <c r="AD28" i="2"/>
  <c r="O28" i="2"/>
  <c r="M28" i="2"/>
  <c r="L28" i="2"/>
  <c r="G28" i="2"/>
  <c r="AD27" i="2"/>
  <c r="O27" i="2"/>
  <c r="M27" i="2"/>
  <c r="L27" i="2"/>
  <c r="G27" i="2"/>
  <c r="AD26" i="2"/>
  <c r="O26" i="2"/>
  <c r="M26" i="2"/>
  <c r="L26" i="2"/>
  <c r="G26" i="2"/>
  <c r="AD25" i="2"/>
  <c r="O25" i="2"/>
  <c r="M25" i="2"/>
  <c r="L25" i="2"/>
  <c r="G25" i="2"/>
  <c r="AD24" i="2"/>
  <c r="O24" i="2"/>
  <c r="M24" i="2"/>
  <c r="L24" i="2"/>
  <c r="G24" i="2"/>
  <c r="AD23" i="2"/>
  <c r="O23" i="2"/>
  <c r="M23" i="2"/>
  <c r="L23" i="2"/>
  <c r="G23" i="2"/>
  <c r="AD22" i="2"/>
  <c r="O22" i="2"/>
  <c r="M22" i="2"/>
  <c r="L22" i="2"/>
  <c r="G22" i="2"/>
  <c r="AD21" i="2"/>
  <c r="O21" i="2"/>
  <c r="M21" i="2"/>
  <c r="L21" i="2"/>
  <c r="G21" i="2"/>
  <c r="AD20" i="2"/>
  <c r="O20" i="2"/>
  <c r="M20" i="2"/>
  <c r="L20" i="2"/>
  <c r="G20" i="2"/>
  <c r="AD19" i="2"/>
  <c r="O19" i="2"/>
  <c r="M19" i="2"/>
  <c r="L19" i="2"/>
  <c r="G19" i="2"/>
  <c r="AD18" i="2"/>
  <c r="O18" i="2"/>
  <c r="M18" i="2"/>
  <c r="L18" i="2"/>
  <c r="G18" i="2"/>
  <c r="AD17" i="2"/>
  <c r="O17" i="2"/>
  <c r="M17" i="2"/>
  <c r="L17" i="2"/>
  <c r="G17" i="2"/>
  <c r="AD16" i="2"/>
  <c r="O16" i="2"/>
  <c r="M16" i="2"/>
  <c r="L16" i="2"/>
  <c r="G16" i="2"/>
  <c r="AD15" i="2"/>
  <c r="O15" i="2"/>
  <c r="M15" i="2"/>
  <c r="L15" i="2"/>
  <c r="G15" i="2"/>
  <c r="AD14" i="2"/>
  <c r="O14" i="2"/>
  <c r="M14" i="2"/>
  <c r="L14" i="2"/>
  <c r="G14" i="2"/>
  <c r="AD13" i="2"/>
  <c r="O13" i="2"/>
  <c r="M13" i="2"/>
  <c r="L13" i="2"/>
  <c r="G13" i="2"/>
  <c r="AD12" i="2"/>
  <c r="O12" i="2"/>
  <c r="M12" i="2"/>
  <c r="L12" i="2"/>
  <c r="G12" i="2"/>
  <c r="AD11" i="2"/>
  <c r="O11" i="2"/>
  <c r="M11" i="2"/>
  <c r="L11" i="2"/>
  <c r="G11" i="2"/>
  <c r="AD10" i="2"/>
  <c r="O10" i="2"/>
  <c r="M10" i="2"/>
  <c r="L10" i="2"/>
  <c r="G10" i="2"/>
  <c r="AD9" i="2"/>
  <c r="O9" i="2"/>
  <c r="M9" i="2"/>
  <c r="L9" i="2"/>
  <c r="G9" i="2"/>
  <c r="AD200" i="1"/>
  <c r="O200" i="1"/>
  <c r="M200" i="1"/>
  <c r="L200" i="1"/>
  <c r="G200" i="1"/>
  <c r="AD199" i="1"/>
  <c r="O199" i="1"/>
  <c r="M199" i="1"/>
  <c r="L199" i="1"/>
  <c r="G199" i="1"/>
  <c r="AD198" i="1"/>
  <c r="O198" i="1"/>
  <c r="M198" i="1"/>
  <c r="L198" i="1"/>
  <c r="G198" i="1"/>
  <c r="AD197" i="1"/>
  <c r="O197" i="1"/>
  <c r="M197" i="1"/>
  <c r="L197" i="1"/>
  <c r="G197" i="1"/>
  <c r="AD196" i="1"/>
  <c r="O196" i="1"/>
  <c r="M196" i="1"/>
  <c r="L196" i="1"/>
  <c r="G196" i="1"/>
  <c r="AD195" i="1"/>
  <c r="O195" i="1"/>
  <c r="M195" i="1"/>
  <c r="L195" i="1"/>
  <c r="G195" i="1"/>
  <c r="AD194" i="1"/>
  <c r="O194" i="1"/>
  <c r="M194" i="1"/>
  <c r="L194" i="1"/>
  <c r="G194" i="1"/>
  <c r="AD193" i="1"/>
  <c r="O193" i="1"/>
  <c r="M193" i="1"/>
  <c r="L193" i="1"/>
  <c r="G193" i="1"/>
  <c r="AD192" i="1"/>
  <c r="O192" i="1"/>
  <c r="M192" i="1"/>
  <c r="L192" i="1"/>
  <c r="G192" i="1"/>
  <c r="AD191" i="1"/>
  <c r="O191" i="1"/>
  <c r="M191" i="1"/>
  <c r="L191" i="1"/>
  <c r="G191" i="1"/>
  <c r="AD190" i="1"/>
  <c r="O190" i="1"/>
  <c r="M190" i="1"/>
  <c r="L190" i="1"/>
  <c r="G190" i="1"/>
  <c r="AD189" i="1"/>
  <c r="O189" i="1"/>
  <c r="M189" i="1"/>
  <c r="L189" i="1"/>
  <c r="G189" i="1"/>
  <c r="AD188" i="1"/>
  <c r="O188" i="1"/>
  <c r="M188" i="1"/>
  <c r="L188" i="1"/>
  <c r="G188" i="1"/>
  <c r="AD187" i="1"/>
  <c r="O187" i="1"/>
  <c r="M187" i="1"/>
  <c r="L187" i="1"/>
  <c r="G187" i="1"/>
  <c r="AD186" i="1"/>
  <c r="O186" i="1"/>
  <c r="M186" i="1"/>
  <c r="L186" i="1"/>
  <c r="G186" i="1"/>
  <c r="AD185" i="1"/>
  <c r="O185" i="1"/>
  <c r="M185" i="1"/>
  <c r="L185" i="1"/>
  <c r="G185" i="1"/>
  <c r="AD184" i="1"/>
  <c r="O184" i="1"/>
  <c r="M184" i="1"/>
  <c r="L184" i="1"/>
  <c r="G184" i="1"/>
  <c r="AD183" i="1"/>
  <c r="O183" i="1"/>
  <c r="M183" i="1"/>
  <c r="L183" i="1"/>
  <c r="G183" i="1"/>
  <c r="AD182" i="1"/>
  <c r="O182" i="1"/>
  <c r="M182" i="1"/>
  <c r="L182" i="1"/>
  <c r="G182" i="1"/>
  <c r="AD181" i="1"/>
  <c r="O181" i="1"/>
  <c r="M181" i="1"/>
  <c r="L181" i="1"/>
  <c r="G181" i="1"/>
  <c r="AD180" i="1"/>
  <c r="O180" i="1"/>
  <c r="M180" i="1"/>
  <c r="L180" i="1"/>
  <c r="G180" i="1"/>
  <c r="AD179" i="1"/>
  <c r="O179" i="1"/>
  <c r="M179" i="1"/>
  <c r="L179" i="1"/>
  <c r="G179" i="1"/>
  <c r="AD178" i="1"/>
  <c r="O178" i="1"/>
  <c r="M178" i="1"/>
  <c r="L178" i="1"/>
  <c r="G178" i="1"/>
  <c r="AD177" i="1"/>
  <c r="O177" i="1"/>
  <c r="M177" i="1"/>
  <c r="L177" i="1"/>
  <c r="G177" i="1"/>
  <c r="AD176" i="1"/>
  <c r="O176" i="1"/>
  <c r="M176" i="1"/>
  <c r="L176" i="1"/>
  <c r="G176" i="1"/>
  <c r="AD175" i="1"/>
  <c r="O175" i="1"/>
  <c r="M175" i="1"/>
  <c r="L175" i="1"/>
  <c r="G175" i="1"/>
  <c r="AD174" i="1"/>
  <c r="O174" i="1"/>
  <c r="M174" i="1"/>
  <c r="L174" i="1"/>
  <c r="G174" i="1"/>
  <c r="AD173" i="1"/>
  <c r="O173" i="1"/>
  <c r="M173" i="1"/>
  <c r="L173" i="1"/>
  <c r="G173" i="1"/>
  <c r="AD172" i="1"/>
  <c r="O172" i="1"/>
  <c r="M172" i="1"/>
  <c r="L172" i="1"/>
  <c r="G172" i="1"/>
  <c r="AD171" i="1"/>
  <c r="O171" i="1"/>
  <c r="M171" i="1"/>
  <c r="L171" i="1"/>
  <c r="G171" i="1"/>
  <c r="AD170" i="1"/>
  <c r="O170" i="1"/>
  <c r="M170" i="1"/>
  <c r="L170" i="1"/>
  <c r="G170" i="1"/>
  <c r="AD169" i="1"/>
  <c r="O169" i="1"/>
  <c r="M169" i="1"/>
  <c r="L169" i="1"/>
  <c r="G169" i="1"/>
  <c r="AD168" i="1"/>
  <c r="O168" i="1"/>
  <c r="M168" i="1"/>
  <c r="L168" i="1"/>
  <c r="G168" i="1"/>
  <c r="AD167" i="1"/>
  <c r="O167" i="1"/>
  <c r="M167" i="1"/>
  <c r="L167" i="1"/>
  <c r="G167" i="1"/>
  <c r="AD166" i="1"/>
  <c r="O166" i="1"/>
  <c r="M166" i="1"/>
  <c r="L166" i="1"/>
  <c r="G166" i="1"/>
  <c r="AD165" i="1"/>
  <c r="O165" i="1"/>
  <c r="M165" i="1"/>
  <c r="L165" i="1"/>
  <c r="G165" i="1"/>
  <c r="AD164" i="1"/>
  <c r="O164" i="1"/>
  <c r="M164" i="1"/>
  <c r="L164" i="1"/>
  <c r="G164" i="1"/>
  <c r="AD163" i="1"/>
  <c r="O163" i="1"/>
  <c r="M163" i="1"/>
  <c r="L163" i="1"/>
  <c r="G163" i="1"/>
  <c r="AD162" i="1"/>
  <c r="O162" i="1"/>
  <c r="M162" i="1"/>
  <c r="L162" i="1"/>
  <c r="G162" i="1"/>
  <c r="AD161" i="1"/>
  <c r="O161" i="1"/>
  <c r="M161" i="1"/>
  <c r="L161" i="1"/>
  <c r="G161" i="1"/>
  <c r="AD160" i="1"/>
  <c r="O160" i="1"/>
  <c r="M160" i="1"/>
  <c r="L160" i="1"/>
  <c r="G160" i="1"/>
  <c r="AD159" i="1"/>
  <c r="O159" i="1"/>
  <c r="M159" i="1"/>
  <c r="L159" i="1"/>
  <c r="G159" i="1"/>
  <c r="AD158" i="1"/>
  <c r="O158" i="1"/>
  <c r="M158" i="1"/>
  <c r="L158" i="1"/>
  <c r="G158" i="1"/>
  <c r="AD157" i="1"/>
  <c r="O157" i="1"/>
  <c r="M157" i="1"/>
  <c r="L157" i="1"/>
  <c r="G157" i="1"/>
  <c r="AD156" i="1"/>
  <c r="O156" i="1"/>
  <c r="M156" i="1"/>
  <c r="L156" i="1"/>
  <c r="G156" i="1"/>
  <c r="AD155" i="1"/>
  <c r="O155" i="1"/>
  <c r="M155" i="1"/>
  <c r="L155" i="1"/>
  <c r="G155" i="1"/>
  <c r="AD154" i="1"/>
  <c r="O154" i="1"/>
  <c r="M154" i="1"/>
  <c r="L154" i="1"/>
  <c r="G154" i="1"/>
  <c r="AD153" i="1"/>
  <c r="O153" i="1"/>
  <c r="M153" i="1"/>
  <c r="L153" i="1"/>
  <c r="G153" i="1"/>
  <c r="AD152" i="1"/>
  <c r="O152" i="1"/>
  <c r="M152" i="1"/>
  <c r="L152" i="1"/>
  <c r="G152" i="1"/>
  <c r="AD151" i="1"/>
  <c r="O151" i="1"/>
  <c r="M151" i="1"/>
  <c r="L151" i="1"/>
  <c r="G151" i="1"/>
  <c r="AD150" i="1"/>
  <c r="O150" i="1"/>
  <c r="M150" i="1"/>
  <c r="L150" i="1"/>
  <c r="G150" i="1"/>
  <c r="AD149" i="1"/>
  <c r="O149" i="1"/>
  <c r="M149" i="1"/>
  <c r="L149" i="1"/>
  <c r="G149" i="1"/>
  <c r="AD148" i="1"/>
  <c r="O148" i="1"/>
  <c r="M148" i="1"/>
  <c r="L148" i="1"/>
  <c r="G148" i="1"/>
  <c r="AD147" i="1"/>
  <c r="O147" i="1"/>
  <c r="M147" i="1"/>
  <c r="L147" i="1"/>
  <c r="G147" i="1"/>
  <c r="AD146" i="1"/>
  <c r="O146" i="1"/>
  <c r="M146" i="1"/>
  <c r="L146" i="1"/>
  <c r="G146" i="1"/>
  <c r="AD145" i="1"/>
  <c r="O145" i="1"/>
  <c r="M145" i="1"/>
  <c r="L145" i="1"/>
  <c r="G145" i="1"/>
  <c r="AD144" i="1"/>
  <c r="O144" i="1"/>
  <c r="M144" i="1"/>
  <c r="L144" i="1"/>
  <c r="G144" i="1"/>
  <c r="AD143" i="1"/>
  <c r="O143" i="1"/>
  <c r="M143" i="1"/>
  <c r="L143" i="1"/>
  <c r="G143" i="1"/>
  <c r="AD142" i="1"/>
  <c r="O142" i="1"/>
  <c r="M142" i="1"/>
  <c r="L142" i="1"/>
  <c r="G142" i="1"/>
  <c r="AD141" i="1"/>
  <c r="O141" i="1"/>
  <c r="M141" i="1"/>
  <c r="L141" i="1"/>
  <c r="G141" i="1"/>
  <c r="AD140" i="1"/>
  <c r="O140" i="1"/>
  <c r="M140" i="1"/>
  <c r="L140" i="1"/>
  <c r="G140" i="1"/>
  <c r="AD139" i="1"/>
  <c r="O139" i="1"/>
  <c r="M139" i="1"/>
  <c r="L139" i="1"/>
  <c r="G139" i="1"/>
  <c r="AD138" i="1"/>
  <c r="O138" i="1"/>
  <c r="M138" i="1"/>
  <c r="L138" i="1"/>
  <c r="G138" i="1"/>
  <c r="AD137" i="1"/>
  <c r="O137" i="1"/>
  <c r="M137" i="1"/>
  <c r="L137" i="1"/>
  <c r="G137" i="1"/>
  <c r="AD136" i="1"/>
  <c r="O136" i="1"/>
  <c r="M136" i="1"/>
  <c r="L136" i="1"/>
  <c r="G136" i="1"/>
  <c r="AD135" i="1"/>
  <c r="O135" i="1"/>
  <c r="M135" i="1"/>
  <c r="L135" i="1"/>
  <c r="G135" i="1"/>
  <c r="AD134" i="1"/>
  <c r="O134" i="1"/>
  <c r="M134" i="1"/>
  <c r="L134" i="1"/>
  <c r="G134" i="1"/>
  <c r="AD133" i="1"/>
  <c r="O133" i="1"/>
  <c r="M133" i="1"/>
  <c r="L133" i="1"/>
  <c r="G133" i="1"/>
  <c r="AD132" i="1"/>
  <c r="O132" i="1"/>
  <c r="M132" i="1"/>
  <c r="L132" i="1"/>
  <c r="G132" i="1"/>
  <c r="AD131" i="1"/>
  <c r="O131" i="1"/>
  <c r="M131" i="1"/>
  <c r="L131" i="1"/>
  <c r="G131" i="1"/>
  <c r="AD130" i="1"/>
  <c r="O130" i="1"/>
  <c r="M130" i="1"/>
  <c r="L130" i="1"/>
  <c r="G130" i="1"/>
  <c r="AD129" i="1"/>
  <c r="O129" i="1"/>
  <c r="M129" i="1"/>
  <c r="L129" i="1"/>
  <c r="G129" i="1"/>
  <c r="AD128" i="1"/>
  <c r="O128" i="1"/>
  <c r="M128" i="1"/>
  <c r="L128" i="1"/>
  <c r="G128" i="1"/>
  <c r="AD127" i="1"/>
  <c r="O127" i="1"/>
  <c r="M127" i="1"/>
  <c r="L127" i="1"/>
  <c r="G127" i="1"/>
  <c r="AD126" i="1"/>
  <c r="O126" i="1"/>
  <c r="M126" i="1"/>
  <c r="L126" i="1"/>
  <c r="G126" i="1"/>
  <c r="AD125" i="1"/>
  <c r="O125" i="1"/>
  <c r="M125" i="1"/>
  <c r="L125" i="1"/>
  <c r="G125" i="1"/>
  <c r="AD124" i="1"/>
  <c r="O124" i="1"/>
  <c r="M124" i="1"/>
  <c r="L124" i="1"/>
  <c r="G124" i="1"/>
  <c r="AD123" i="1"/>
  <c r="O123" i="1"/>
  <c r="M123" i="1"/>
  <c r="L123" i="1"/>
  <c r="G123" i="1"/>
  <c r="AD122" i="1"/>
  <c r="O122" i="1"/>
  <c r="M122" i="1"/>
  <c r="L122" i="1"/>
  <c r="G122" i="1"/>
  <c r="AD121" i="1"/>
  <c r="O121" i="1"/>
  <c r="M121" i="1"/>
  <c r="L121" i="1"/>
  <c r="G121" i="1"/>
  <c r="AD120" i="1"/>
  <c r="O120" i="1"/>
  <c r="M120" i="1"/>
  <c r="L120" i="1"/>
  <c r="G120" i="1"/>
  <c r="AD119" i="1"/>
  <c r="O119" i="1"/>
  <c r="M119" i="1"/>
  <c r="L119" i="1"/>
  <c r="G119" i="1"/>
  <c r="AD118" i="1"/>
  <c r="O118" i="1"/>
  <c r="M118" i="1"/>
  <c r="L118" i="1"/>
  <c r="G118" i="1"/>
  <c r="AD117" i="1"/>
  <c r="O117" i="1"/>
  <c r="M117" i="1"/>
  <c r="L117" i="1"/>
  <c r="G117" i="1"/>
  <c r="AD116" i="1"/>
  <c r="O116" i="1"/>
  <c r="M116" i="1"/>
  <c r="L116" i="1"/>
  <c r="G116" i="1"/>
  <c r="AD115" i="1"/>
  <c r="O115" i="1"/>
  <c r="M115" i="1"/>
  <c r="L115" i="1"/>
  <c r="G115" i="1"/>
  <c r="AD114" i="1"/>
  <c r="O114" i="1"/>
  <c r="M114" i="1"/>
  <c r="L114" i="1"/>
  <c r="G114" i="1"/>
  <c r="AD113" i="1"/>
  <c r="O113" i="1"/>
  <c r="M113" i="1"/>
  <c r="L113" i="1"/>
  <c r="G113" i="1"/>
  <c r="AD112" i="1"/>
  <c r="O112" i="1"/>
  <c r="M112" i="1"/>
  <c r="L112" i="1"/>
  <c r="G112" i="1"/>
  <c r="AD111" i="1"/>
  <c r="O111" i="1"/>
  <c r="M111" i="1"/>
  <c r="L111" i="1"/>
  <c r="G111" i="1"/>
  <c r="AD110" i="1"/>
  <c r="O110" i="1"/>
  <c r="M110" i="1"/>
  <c r="L110" i="1"/>
  <c r="G110" i="1"/>
  <c r="AD109" i="1"/>
  <c r="O109" i="1"/>
  <c r="M109" i="1"/>
  <c r="L109" i="1"/>
  <c r="G109" i="1"/>
  <c r="AD108" i="1"/>
  <c r="O108" i="1"/>
  <c r="M108" i="1"/>
  <c r="L108" i="1"/>
  <c r="G108" i="1"/>
  <c r="AD107" i="1"/>
  <c r="O107" i="1"/>
  <c r="M107" i="1"/>
  <c r="L107" i="1"/>
  <c r="G107" i="1"/>
  <c r="AD106" i="1"/>
  <c r="O106" i="1"/>
  <c r="M106" i="1"/>
  <c r="L106" i="1"/>
  <c r="G106" i="1"/>
  <c r="AD105" i="1"/>
  <c r="O105" i="1"/>
  <c r="M105" i="1"/>
  <c r="L105" i="1"/>
  <c r="G105" i="1"/>
  <c r="AD104" i="1"/>
  <c r="O104" i="1"/>
  <c r="M104" i="1"/>
  <c r="L104" i="1"/>
  <c r="G104" i="1"/>
  <c r="AD103" i="1"/>
  <c r="O103" i="1"/>
  <c r="M103" i="1"/>
  <c r="L103" i="1"/>
  <c r="G103" i="1"/>
  <c r="AD102" i="1"/>
  <c r="O102" i="1"/>
  <c r="M102" i="1"/>
  <c r="L102" i="1"/>
  <c r="G102" i="1"/>
  <c r="AD101" i="1"/>
  <c r="O101" i="1"/>
  <c r="M101" i="1"/>
  <c r="L101" i="1"/>
  <c r="G101" i="1"/>
  <c r="AD100" i="1"/>
  <c r="O100" i="1"/>
  <c r="M100" i="1"/>
  <c r="L100" i="1"/>
  <c r="G100" i="1"/>
  <c r="AD99" i="1"/>
  <c r="O99" i="1"/>
  <c r="M99" i="1"/>
  <c r="L99" i="1"/>
  <c r="G99" i="1"/>
  <c r="AD98" i="1"/>
  <c r="O98" i="1"/>
  <c r="M98" i="1"/>
  <c r="L98" i="1"/>
  <c r="G98" i="1"/>
  <c r="AD97" i="1"/>
  <c r="O97" i="1"/>
  <c r="M97" i="1"/>
  <c r="L97" i="1"/>
  <c r="G97" i="1"/>
  <c r="AD96" i="1"/>
  <c r="O96" i="1"/>
  <c r="M96" i="1"/>
  <c r="L96" i="1"/>
  <c r="G96" i="1"/>
  <c r="AD95" i="1"/>
  <c r="O95" i="1"/>
  <c r="M95" i="1"/>
  <c r="L95" i="1"/>
  <c r="G95" i="1"/>
  <c r="AD94" i="1"/>
  <c r="O94" i="1"/>
  <c r="M94" i="1"/>
  <c r="L94" i="1"/>
  <c r="G94" i="1"/>
  <c r="AD93" i="1"/>
  <c r="O93" i="1"/>
  <c r="M93" i="1"/>
  <c r="L93" i="1"/>
  <c r="G93" i="1"/>
  <c r="AD92" i="1"/>
  <c r="O92" i="1"/>
  <c r="M92" i="1"/>
  <c r="L92" i="1"/>
  <c r="G92" i="1"/>
  <c r="AD91" i="1"/>
  <c r="O91" i="1"/>
  <c r="M91" i="1"/>
  <c r="L91" i="1"/>
  <c r="G91" i="1"/>
  <c r="AD90" i="1"/>
  <c r="O90" i="1"/>
  <c r="M90" i="1"/>
  <c r="L90" i="1"/>
  <c r="G90" i="1"/>
  <c r="AD89" i="1"/>
  <c r="O89" i="1"/>
  <c r="M89" i="1"/>
  <c r="L89" i="1"/>
  <c r="G89" i="1"/>
  <c r="AD88" i="1"/>
  <c r="O88" i="1"/>
  <c r="M88" i="1"/>
  <c r="L88" i="1"/>
  <c r="G88" i="1"/>
  <c r="AD87" i="1"/>
  <c r="O87" i="1"/>
  <c r="M87" i="1"/>
  <c r="L87" i="1"/>
  <c r="G87" i="1"/>
  <c r="AD86" i="1"/>
  <c r="O86" i="1"/>
  <c r="M86" i="1"/>
  <c r="L86" i="1"/>
  <c r="G86" i="1"/>
  <c r="AD85" i="1"/>
  <c r="O85" i="1"/>
  <c r="M85" i="1"/>
  <c r="L85" i="1"/>
  <c r="G85" i="1"/>
  <c r="AD84" i="1"/>
  <c r="O84" i="1"/>
  <c r="M84" i="1"/>
  <c r="L84" i="1"/>
  <c r="G84" i="1"/>
  <c r="AD83" i="1"/>
  <c r="O83" i="1"/>
  <c r="M83" i="1"/>
  <c r="L83" i="1"/>
  <c r="G83" i="1"/>
  <c r="AD82" i="1"/>
  <c r="O82" i="1"/>
  <c r="M82" i="1"/>
  <c r="L82" i="1"/>
  <c r="G82" i="1"/>
  <c r="AD81" i="1"/>
  <c r="O81" i="1"/>
  <c r="M81" i="1"/>
  <c r="L81" i="1"/>
  <c r="G81" i="1"/>
  <c r="AD80" i="1"/>
  <c r="O80" i="1"/>
  <c r="M80" i="1"/>
  <c r="L80" i="1"/>
  <c r="G80" i="1"/>
  <c r="AD79" i="1"/>
  <c r="O79" i="1"/>
  <c r="M79" i="1"/>
  <c r="L79" i="1"/>
  <c r="G79" i="1"/>
  <c r="AD78" i="1"/>
  <c r="O78" i="1"/>
  <c r="M78" i="1"/>
  <c r="L78" i="1"/>
  <c r="G78" i="1"/>
  <c r="AD77" i="1"/>
  <c r="O77" i="1"/>
  <c r="M77" i="1"/>
  <c r="L77" i="1"/>
  <c r="G77" i="1"/>
  <c r="AD76" i="1"/>
  <c r="O76" i="1"/>
  <c r="M76" i="1"/>
  <c r="L76" i="1"/>
  <c r="G76" i="1"/>
  <c r="AD75" i="1"/>
  <c r="O75" i="1"/>
  <c r="M75" i="1"/>
  <c r="L75" i="1"/>
  <c r="G75" i="1"/>
  <c r="AD74" i="1"/>
  <c r="O74" i="1"/>
  <c r="M74" i="1"/>
  <c r="L74" i="1"/>
  <c r="G74" i="1"/>
  <c r="AD73" i="1"/>
  <c r="O73" i="1"/>
  <c r="M73" i="1"/>
  <c r="L73" i="1"/>
  <c r="G73" i="1"/>
  <c r="AD72" i="1"/>
  <c r="O72" i="1"/>
  <c r="M72" i="1"/>
  <c r="L72" i="1"/>
  <c r="G72" i="1"/>
  <c r="AD71" i="1"/>
  <c r="O71" i="1"/>
  <c r="M71" i="1"/>
  <c r="L71" i="1"/>
  <c r="G71" i="1"/>
  <c r="AD70" i="1"/>
  <c r="O70" i="1"/>
  <c r="M70" i="1"/>
  <c r="L70" i="1"/>
  <c r="G70" i="1"/>
  <c r="AD69" i="1"/>
  <c r="O69" i="1"/>
  <c r="M69" i="1"/>
  <c r="L69" i="1"/>
  <c r="G69" i="1"/>
  <c r="AD68" i="1"/>
  <c r="O68" i="1"/>
  <c r="M68" i="1"/>
  <c r="L68" i="1"/>
  <c r="G68" i="1"/>
  <c r="AD67" i="1"/>
  <c r="O67" i="1"/>
  <c r="M67" i="1"/>
  <c r="L67" i="1"/>
  <c r="G67" i="1"/>
  <c r="AD66" i="1"/>
  <c r="O66" i="1"/>
  <c r="M66" i="1"/>
  <c r="L66" i="1"/>
  <c r="G66" i="1"/>
  <c r="AD65" i="1"/>
  <c r="O65" i="1"/>
  <c r="M65" i="1"/>
  <c r="L65" i="1"/>
  <c r="G65" i="1"/>
  <c r="AD64" i="1"/>
  <c r="O64" i="1"/>
  <c r="M64" i="1"/>
  <c r="L64" i="1"/>
  <c r="G64" i="1"/>
  <c r="AD63" i="1"/>
  <c r="O63" i="1"/>
  <c r="M63" i="1"/>
  <c r="L63" i="1"/>
  <c r="G63" i="1"/>
  <c r="AD62" i="1"/>
  <c r="O62" i="1"/>
  <c r="M62" i="1"/>
  <c r="L62" i="1"/>
  <c r="G62" i="1"/>
  <c r="AD61" i="1"/>
  <c r="O61" i="1"/>
  <c r="M61" i="1"/>
  <c r="L61" i="1"/>
  <c r="G61" i="1"/>
  <c r="AD60" i="1"/>
  <c r="O60" i="1"/>
  <c r="M60" i="1"/>
  <c r="L60" i="1"/>
  <c r="G60" i="1"/>
  <c r="AD59" i="1"/>
  <c r="O59" i="1"/>
  <c r="M59" i="1"/>
  <c r="L59" i="1"/>
  <c r="G59" i="1"/>
  <c r="AD58" i="1"/>
  <c r="O58" i="1"/>
  <c r="M58" i="1"/>
  <c r="L58" i="1"/>
  <c r="G58" i="1"/>
  <c r="AD57" i="1"/>
  <c r="O57" i="1"/>
  <c r="M57" i="1"/>
  <c r="L57" i="1"/>
  <c r="G57" i="1"/>
  <c r="AD56" i="1"/>
  <c r="O56" i="1"/>
  <c r="M56" i="1"/>
  <c r="L56" i="1"/>
  <c r="G56" i="1"/>
  <c r="AD55" i="1"/>
  <c r="O55" i="1"/>
  <c r="M55" i="1"/>
  <c r="L55" i="1"/>
  <c r="G55" i="1"/>
  <c r="AD54" i="1"/>
  <c r="O54" i="1"/>
  <c r="M54" i="1"/>
  <c r="L54" i="1"/>
  <c r="G54" i="1"/>
  <c r="AD53" i="1"/>
  <c r="O53" i="1"/>
  <c r="M53" i="1"/>
  <c r="L53" i="1"/>
  <c r="G53" i="1"/>
  <c r="AD52" i="1"/>
  <c r="O52" i="1"/>
  <c r="M52" i="1"/>
  <c r="L52" i="1"/>
  <c r="G52" i="1"/>
  <c r="AD51" i="1"/>
  <c r="O51" i="1"/>
  <c r="M51" i="1"/>
  <c r="L51" i="1"/>
  <c r="G51" i="1"/>
  <c r="AD50" i="1"/>
  <c r="O50" i="1"/>
  <c r="M50" i="1"/>
  <c r="L50" i="1"/>
  <c r="G50" i="1"/>
  <c r="AD49" i="1"/>
  <c r="O49" i="1"/>
  <c r="M49" i="1"/>
  <c r="L49" i="1"/>
  <c r="G49" i="1"/>
  <c r="AD48" i="1"/>
  <c r="O48" i="1"/>
  <c r="M48" i="1"/>
  <c r="L48" i="1"/>
  <c r="G48" i="1"/>
  <c r="AD47" i="1"/>
  <c r="O47" i="1"/>
  <c r="M47" i="1"/>
  <c r="L47" i="1"/>
  <c r="G47" i="1"/>
  <c r="AD46" i="1"/>
  <c r="O46" i="1"/>
  <c r="M46" i="1"/>
  <c r="L46" i="1"/>
  <c r="G46" i="1"/>
  <c r="AD45" i="1"/>
  <c r="O45" i="1"/>
  <c r="M45" i="1"/>
  <c r="L45" i="1"/>
  <c r="G45" i="1"/>
  <c r="AD44" i="1"/>
  <c r="O44" i="1"/>
  <c r="M44" i="1"/>
  <c r="L44" i="1"/>
  <c r="G44" i="1"/>
  <c r="AD43" i="1"/>
  <c r="O43" i="1"/>
  <c r="M43" i="1"/>
  <c r="L43" i="1"/>
  <c r="G43" i="1"/>
  <c r="AD42" i="1"/>
  <c r="O42" i="1"/>
  <c r="M42" i="1"/>
  <c r="L42" i="1"/>
  <c r="G42" i="1"/>
  <c r="AD41" i="1"/>
  <c r="O41" i="1"/>
  <c r="M41" i="1"/>
  <c r="L41" i="1"/>
  <c r="G41" i="1"/>
  <c r="AD40" i="1"/>
  <c r="O40" i="1"/>
  <c r="M40" i="1"/>
  <c r="L40" i="1"/>
  <c r="G40" i="1"/>
  <c r="AD39" i="1"/>
  <c r="O39" i="1"/>
  <c r="M39" i="1"/>
  <c r="L39" i="1"/>
  <c r="G39" i="1"/>
  <c r="AD38" i="1"/>
  <c r="O38" i="1"/>
  <c r="M38" i="1"/>
  <c r="L38" i="1"/>
  <c r="G38" i="1"/>
  <c r="AD37" i="1"/>
  <c r="O37" i="1"/>
  <c r="M37" i="1"/>
  <c r="L37" i="1"/>
  <c r="G37" i="1"/>
  <c r="AD36" i="1"/>
  <c r="O36" i="1"/>
  <c r="M36" i="1"/>
  <c r="L36" i="1"/>
  <c r="G36" i="1"/>
  <c r="AD35" i="1"/>
  <c r="O35" i="1"/>
  <c r="M35" i="1"/>
  <c r="L35" i="1"/>
  <c r="G35" i="1"/>
  <c r="AD34" i="1"/>
  <c r="O34" i="1"/>
  <c r="M34" i="1"/>
  <c r="L34" i="1"/>
  <c r="G34" i="1"/>
  <c r="AD33" i="1"/>
  <c r="O33" i="1"/>
  <c r="M33" i="1"/>
  <c r="L33" i="1"/>
  <c r="G33" i="1"/>
  <c r="AD32" i="1"/>
  <c r="O32" i="1"/>
  <c r="M32" i="1"/>
  <c r="L32" i="1"/>
  <c r="G32" i="1"/>
  <c r="AD31" i="1"/>
  <c r="O31" i="1"/>
  <c r="M31" i="1"/>
  <c r="L31" i="1"/>
  <c r="G31" i="1"/>
  <c r="AD30" i="1"/>
  <c r="O30" i="1"/>
  <c r="M30" i="1"/>
  <c r="L30" i="1"/>
  <c r="G30" i="1"/>
  <c r="AD29" i="1"/>
  <c r="O29" i="1"/>
  <c r="M29" i="1"/>
  <c r="L29" i="1"/>
  <c r="G29" i="1"/>
  <c r="AD28" i="1"/>
  <c r="O28" i="1"/>
  <c r="M28" i="1"/>
  <c r="L28" i="1"/>
  <c r="G28" i="1"/>
  <c r="AD27" i="1"/>
  <c r="O27" i="1"/>
  <c r="M27" i="1"/>
  <c r="L27" i="1"/>
  <c r="G27" i="1"/>
  <c r="AD26" i="1"/>
  <c r="O26" i="1"/>
  <c r="M26" i="1"/>
  <c r="L26" i="1"/>
  <c r="G26" i="1"/>
  <c r="AD25" i="1"/>
  <c r="O25" i="1"/>
  <c r="M25" i="1"/>
  <c r="L25" i="1"/>
  <c r="G25" i="1"/>
  <c r="AD24" i="1"/>
  <c r="O24" i="1"/>
  <c r="M24" i="1"/>
  <c r="L24" i="1"/>
  <c r="G24" i="1"/>
  <c r="AD23" i="1"/>
  <c r="O23" i="1"/>
  <c r="M23" i="1"/>
  <c r="L23" i="1"/>
  <c r="G23" i="1"/>
  <c r="AD22" i="1"/>
  <c r="O22" i="1"/>
  <c r="M22" i="1"/>
  <c r="L22" i="1"/>
  <c r="G22" i="1"/>
  <c r="AD21" i="1"/>
  <c r="O21" i="1"/>
  <c r="M21" i="1"/>
  <c r="L21" i="1"/>
  <c r="G21" i="1"/>
  <c r="AD20" i="1"/>
  <c r="O20" i="1"/>
  <c r="M20" i="1"/>
  <c r="L20" i="1"/>
  <c r="G20" i="1"/>
  <c r="AD19" i="1"/>
  <c r="O19" i="1"/>
  <c r="M19" i="1"/>
  <c r="L19" i="1"/>
  <c r="G19" i="1"/>
  <c r="AD18" i="1"/>
  <c r="O18" i="1"/>
  <c r="M18" i="1"/>
  <c r="L18" i="1"/>
  <c r="G18" i="1"/>
  <c r="AD17" i="1"/>
  <c r="O17" i="1"/>
  <c r="M17" i="1"/>
  <c r="L17" i="1"/>
  <c r="G17" i="1"/>
  <c r="AD16" i="1"/>
  <c r="O16" i="1"/>
  <c r="M16" i="1"/>
  <c r="L16" i="1"/>
  <c r="G16" i="1"/>
  <c r="AD15" i="1"/>
  <c r="O15" i="1"/>
  <c r="M15" i="1"/>
  <c r="L15" i="1"/>
  <c r="G15" i="1"/>
  <c r="AD14" i="1"/>
  <c r="O14" i="1"/>
  <c r="M14" i="1"/>
  <c r="L14" i="1"/>
  <c r="G14" i="1"/>
  <c r="AD13" i="1"/>
  <c r="O13" i="1"/>
  <c r="M13" i="1"/>
  <c r="L13" i="1"/>
  <c r="G13" i="1"/>
  <c r="AD12" i="1"/>
  <c r="O12" i="1"/>
  <c r="M12" i="1"/>
  <c r="L12" i="1"/>
  <c r="G12" i="1"/>
  <c r="AD11" i="1"/>
  <c r="O11" i="1"/>
  <c r="M11" i="1"/>
  <c r="L11" i="1"/>
  <c r="G11" i="1"/>
  <c r="AD10" i="1"/>
  <c r="O10" i="1"/>
  <c r="M10" i="1"/>
  <c r="L10" i="1"/>
  <c r="G10" i="1"/>
  <c r="AD9" i="1"/>
  <c r="O9" i="1"/>
  <c r="M9" i="1"/>
  <c r="L9" i="1"/>
  <c r="G9" i="1"/>
  <c r="R80" i="4"/>
  <c r="R134" i="2"/>
  <c r="R23" i="5"/>
  <c r="R192" i="4"/>
  <c r="R150" i="2"/>
  <c r="R44" i="4"/>
  <c r="R56" i="4"/>
  <c r="R12" i="4"/>
  <c r="R168" i="4"/>
  <c r="R24" i="4"/>
  <c r="R32" i="4"/>
  <c r="R154" i="2"/>
  <c r="R52" i="4"/>
  <c r="R132" i="4"/>
  <c r="R166" i="2"/>
  <c r="R158" i="2"/>
  <c r="R60" i="4"/>
  <c r="R92" i="4"/>
  <c r="R100" i="4"/>
  <c r="R152" i="4"/>
  <c r="R108" i="4"/>
  <c r="R96" i="4"/>
  <c r="R88" i="4"/>
  <c r="R11" i="5"/>
  <c r="R178" i="2"/>
  <c r="R20" i="4"/>
  <c r="R184" i="4"/>
  <c r="R76" i="4"/>
  <c r="R162" i="2"/>
  <c r="R148" i="4"/>
  <c r="R176" i="4"/>
  <c r="R116" i="4"/>
  <c r="R68" i="4"/>
  <c r="R190" i="2"/>
  <c r="R126" i="2"/>
  <c r="R36" i="4"/>
  <c r="R124" i="4"/>
  <c r="R31" i="5"/>
  <c r="P126" i="2" l="1"/>
  <c r="P134" i="2"/>
  <c r="P150" i="2"/>
  <c r="P158" i="2"/>
  <c r="P166" i="2"/>
  <c r="P190" i="2"/>
  <c r="P154" i="2"/>
  <c r="P162" i="2"/>
  <c r="P178" i="2"/>
  <c r="P12" i="3"/>
  <c r="P20" i="3"/>
  <c r="P44" i="3"/>
  <c r="P68" i="3"/>
  <c r="P76" i="3"/>
  <c r="P12" i="4"/>
  <c r="P20" i="4"/>
  <c r="P36" i="4"/>
  <c r="P44" i="4"/>
  <c r="P52" i="4"/>
  <c r="P60" i="4"/>
  <c r="P68" i="4"/>
  <c r="P76" i="4"/>
  <c r="P92" i="4"/>
  <c r="P100" i="4"/>
  <c r="P108" i="4"/>
  <c r="P116" i="4"/>
  <c r="P124" i="4"/>
  <c r="P132" i="4"/>
  <c r="P148" i="4"/>
  <c r="P35" i="5"/>
  <c r="P43" i="5"/>
  <c r="P51" i="5"/>
  <c r="P67" i="5"/>
  <c r="P83" i="5"/>
  <c r="P99" i="5"/>
  <c r="P107" i="5"/>
  <c r="P115" i="5"/>
  <c r="P131" i="5"/>
  <c r="P139" i="5"/>
  <c r="P195" i="5"/>
  <c r="P55" i="5"/>
  <c r="P71" i="5"/>
  <c r="P79" i="5"/>
  <c r="P111" i="5"/>
  <c r="P119" i="5"/>
  <c r="P127" i="5"/>
  <c r="P143" i="5"/>
  <c r="P151" i="5"/>
  <c r="P199" i="5"/>
  <c r="P83" i="3"/>
  <c r="P91" i="3"/>
  <c r="P115" i="3"/>
  <c r="P123" i="3"/>
  <c r="P131" i="3"/>
  <c r="P155" i="3"/>
  <c r="P36" i="3"/>
  <c r="P182" i="2"/>
  <c r="P130" i="2"/>
  <c r="P186" i="2"/>
  <c r="P138" i="2"/>
  <c r="P174" i="2"/>
  <c r="P11" i="2"/>
  <c r="P51" i="2"/>
  <c r="P75" i="2"/>
  <c r="P91" i="2"/>
  <c r="P99" i="2"/>
  <c r="P9" i="4"/>
  <c r="P17" i="4"/>
  <c r="P33" i="4"/>
  <c r="P41" i="4"/>
  <c r="P81" i="4"/>
  <c r="P97" i="4"/>
  <c r="P105" i="4"/>
  <c r="P113" i="4"/>
  <c r="P129" i="4"/>
  <c r="P145" i="4"/>
  <c r="P153" i="4"/>
  <c r="P161" i="4"/>
  <c r="P169" i="4"/>
  <c r="P184" i="5"/>
  <c r="P192" i="5"/>
  <c r="P164" i="4"/>
  <c r="P180" i="4"/>
  <c r="P188" i="4"/>
  <c r="P59" i="5"/>
  <c r="P43" i="2"/>
  <c r="P107" i="2"/>
  <c r="P115" i="2"/>
  <c r="P123" i="2"/>
  <c r="P195" i="2"/>
  <c r="P49" i="4"/>
  <c r="P57" i="4"/>
  <c r="P65" i="4"/>
  <c r="P15" i="3"/>
  <c r="P31" i="3"/>
  <c r="P39" i="3"/>
  <c r="P47" i="3"/>
  <c r="P79" i="3"/>
  <c r="P95" i="3"/>
  <c r="P103" i="3"/>
  <c r="P111" i="3"/>
  <c r="P143" i="3"/>
  <c r="P167" i="3"/>
  <c r="P188" i="3"/>
  <c r="P196" i="3"/>
  <c r="P170" i="2"/>
  <c r="P160" i="4"/>
  <c r="P79" i="2"/>
  <c r="P95" i="2"/>
  <c r="P103" i="2"/>
  <c r="P111" i="2"/>
  <c r="P119" i="2"/>
  <c r="P127" i="2"/>
  <c r="P191" i="2"/>
  <c r="P21" i="4"/>
  <c r="P29" i="4"/>
  <c r="P53" i="4"/>
  <c r="P61" i="4"/>
  <c r="P69" i="4"/>
  <c r="P85" i="4"/>
  <c r="P93" i="4"/>
  <c r="P101" i="4"/>
  <c r="P109" i="4"/>
  <c r="P117" i="4"/>
  <c r="P125" i="4"/>
  <c r="P133" i="4"/>
  <c r="P141" i="4"/>
  <c r="P173" i="4"/>
  <c r="P188" i="5"/>
  <c r="P196" i="5"/>
  <c r="P15" i="1"/>
  <c r="P27" i="1"/>
  <c r="P31" i="1"/>
  <c r="P47" i="1"/>
  <c r="P59" i="1"/>
  <c r="P63" i="1"/>
  <c r="P71" i="1"/>
  <c r="P75" i="1"/>
  <c r="P79" i="1"/>
  <c r="P83" i="1"/>
  <c r="P87" i="1"/>
  <c r="P91" i="1"/>
  <c r="P99" i="1"/>
  <c r="P103" i="1"/>
  <c r="P107" i="1"/>
  <c r="P111" i="1"/>
  <c r="P115" i="1"/>
  <c r="P119" i="1"/>
  <c r="P123" i="1"/>
  <c r="P127" i="1"/>
  <c r="P131" i="1"/>
  <c r="P139" i="1"/>
  <c r="P147" i="1"/>
  <c r="P151" i="1"/>
  <c r="P155" i="1"/>
  <c r="P159" i="1"/>
  <c r="P167" i="1"/>
  <c r="P175" i="1"/>
  <c r="P183" i="1"/>
  <c r="P187" i="1"/>
  <c r="P195" i="1"/>
  <c r="P16" i="5"/>
  <c r="P20" i="5"/>
  <c r="P28" i="5"/>
  <c r="P32" i="5"/>
  <c r="P40" i="5"/>
  <c r="P48" i="5"/>
  <c r="P52" i="5"/>
  <c r="P64" i="5"/>
  <c r="P68" i="5"/>
  <c r="P76" i="5"/>
  <c r="P84" i="5"/>
  <c r="P88" i="5"/>
  <c r="P92" i="5"/>
  <c r="P96" i="5"/>
  <c r="P100" i="5"/>
  <c r="P108" i="5"/>
  <c r="P116" i="5"/>
  <c r="P124" i="5"/>
  <c r="P128" i="5"/>
  <c r="P140" i="5"/>
  <c r="P160" i="5"/>
  <c r="P172" i="5"/>
  <c r="P176" i="5"/>
  <c r="P9" i="5"/>
  <c r="P17" i="5"/>
  <c r="P21" i="5"/>
  <c r="P25" i="5"/>
  <c r="P29" i="5"/>
  <c r="P37" i="5"/>
  <c r="P41" i="5"/>
  <c r="P45" i="5"/>
  <c r="P49" i="5"/>
  <c r="P53" i="5"/>
  <c r="P57" i="5"/>
  <c r="P61" i="5"/>
  <c r="P65" i="5"/>
  <c r="P73" i="5"/>
  <c r="P81" i="5"/>
  <c r="P85" i="5"/>
  <c r="P89" i="5"/>
  <c r="P93" i="5"/>
  <c r="P97" i="5"/>
  <c r="P105" i="5"/>
  <c r="P109" i="5"/>
  <c r="P113" i="5"/>
  <c r="P153" i="5"/>
  <c r="P157" i="5"/>
  <c r="P173" i="5"/>
  <c r="P177" i="5"/>
  <c r="P19" i="4"/>
  <c r="P35" i="4"/>
  <c r="P39" i="4"/>
  <c r="P51" i="4"/>
  <c r="P75" i="4"/>
  <c r="P79" i="4"/>
  <c r="P83" i="4"/>
  <c r="P91" i="4"/>
  <c r="P95" i="4"/>
  <c r="P103" i="4"/>
  <c r="P107" i="4"/>
  <c r="P111" i="4"/>
  <c r="P115" i="4"/>
  <c r="P123" i="4"/>
  <c r="P131" i="4"/>
  <c r="P139" i="4"/>
  <c r="P143" i="4"/>
  <c r="P147" i="4"/>
  <c r="P155" i="4"/>
  <c r="P159" i="4"/>
  <c r="P163" i="4"/>
  <c r="P171" i="4"/>
  <c r="P175" i="4"/>
  <c r="P179" i="4"/>
  <c r="P187" i="4"/>
  <c r="P191" i="4"/>
  <c r="P195" i="4"/>
  <c r="P199" i="4"/>
  <c r="P80" i="3"/>
  <c r="P84" i="3"/>
  <c r="P88" i="3"/>
  <c r="P96" i="3"/>
  <c r="P100" i="3"/>
  <c r="P108" i="3"/>
  <c r="P116" i="3"/>
  <c r="P120" i="3"/>
  <c r="P124" i="3"/>
  <c r="P128" i="3"/>
  <c r="P136" i="3"/>
  <c r="P140" i="3"/>
  <c r="P148" i="3"/>
  <c r="P152" i="3"/>
  <c r="P160" i="3"/>
  <c r="P164" i="3"/>
  <c r="P176" i="3"/>
  <c r="P9" i="3"/>
  <c r="P17" i="3"/>
  <c r="P25" i="3"/>
  <c r="P29" i="3"/>
  <c r="P37" i="3"/>
  <c r="P41" i="3"/>
  <c r="P49" i="3"/>
  <c r="P61" i="3"/>
  <c r="P69" i="3"/>
  <c r="P73" i="3"/>
  <c r="P81" i="3"/>
  <c r="P89" i="3"/>
  <c r="P93" i="3"/>
  <c r="P101" i="3"/>
  <c r="P105" i="3"/>
  <c r="P109" i="3"/>
  <c r="P113" i="3"/>
  <c r="P121" i="3"/>
  <c r="P133" i="3"/>
  <c r="P137" i="3"/>
  <c r="P145" i="3"/>
  <c r="P153" i="3"/>
  <c r="P157" i="3"/>
  <c r="P161" i="3"/>
  <c r="P169" i="3"/>
  <c r="P177" i="3"/>
  <c r="P185" i="3"/>
  <c r="P20" i="2"/>
  <c r="P24" i="2"/>
  <c r="P32" i="2"/>
  <c r="P36" i="2"/>
  <c r="P40" i="2"/>
  <c r="P48" i="2"/>
  <c r="P52" i="2"/>
  <c r="P56" i="2"/>
  <c r="P60" i="2"/>
  <c r="P80" i="2"/>
  <c r="P84" i="2"/>
  <c r="P88" i="2"/>
  <c r="P92" i="2"/>
  <c r="P96" i="2"/>
  <c r="P100" i="2"/>
  <c r="P148" i="2"/>
  <c r="P152" i="2"/>
  <c r="P156" i="2"/>
  <c r="P160" i="2"/>
  <c r="P164" i="2"/>
  <c r="P168" i="2"/>
  <c r="P176" i="2"/>
  <c r="P184" i="2"/>
  <c r="P188" i="2"/>
  <c r="P192" i="2"/>
  <c r="P196" i="2"/>
  <c r="P200" i="2"/>
  <c r="P15" i="2"/>
  <c r="P19" i="2"/>
  <c r="P23" i="2"/>
  <c r="P27" i="2"/>
  <c r="P31" i="2"/>
  <c r="P35" i="2"/>
  <c r="P39" i="2"/>
  <c r="P47" i="2"/>
  <c r="P55" i="2"/>
  <c r="P59" i="2"/>
  <c r="P83" i="2"/>
  <c r="P87" i="2"/>
  <c r="P135" i="2"/>
  <c r="P139" i="2"/>
  <c r="P143" i="2"/>
  <c r="P159" i="2"/>
  <c r="P163" i="2"/>
  <c r="P171" i="2"/>
  <c r="P179" i="2"/>
  <c r="P199" i="2"/>
  <c r="P12" i="1"/>
  <c r="P20" i="1"/>
  <c r="P24" i="1"/>
  <c r="P32" i="1"/>
  <c r="P36" i="1"/>
  <c r="P40" i="1"/>
  <c r="P44" i="1"/>
  <c r="P48" i="1"/>
  <c r="P52" i="1"/>
  <c r="P56" i="1"/>
  <c r="P68" i="1"/>
  <c r="P80" i="1"/>
  <c r="P88" i="1"/>
  <c r="P96" i="1"/>
  <c r="P104" i="1"/>
  <c r="P112" i="1"/>
  <c r="P120" i="1"/>
  <c r="P128" i="1"/>
  <c r="P136" i="1"/>
  <c r="P148" i="1"/>
  <c r="P156" i="1"/>
  <c r="P9" i="1"/>
  <c r="P17" i="1"/>
  <c r="P25" i="1"/>
  <c r="P29" i="1"/>
  <c r="P33" i="1"/>
  <c r="P37" i="1"/>
  <c r="P41" i="1"/>
  <c r="P45" i="1"/>
  <c r="P49" i="1"/>
  <c r="P53" i="1"/>
  <c r="P61" i="1"/>
  <c r="P65" i="1"/>
  <c r="P69" i="1"/>
  <c r="P93" i="1"/>
  <c r="P101" i="1"/>
  <c r="P109" i="1"/>
  <c r="P117" i="1"/>
  <c r="P125" i="1"/>
  <c r="P133" i="1"/>
  <c r="P141" i="1"/>
  <c r="P145" i="1"/>
  <c r="P153" i="1"/>
  <c r="P161" i="1"/>
  <c r="P165" i="1"/>
  <c r="P169" i="1"/>
  <c r="P173" i="1"/>
  <c r="P177" i="1"/>
  <c r="P189" i="1"/>
  <c r="P193" i="1"/>
  <c r="P181" i="5"/>
  <c r="P185" i="5"/>
  <c r="P193" i="5"/>
  <c r="P18" i="5"/>
  <c r="P34" i="5"/>
  <c r="P38" i="5"/>
  <c r="P50" i="5"/>
  <c r="P62" i="5"/>
  <c r="P70" i="5"/>
  <c r="P78" i="5"/>
  <c r="P82" i="5"/>
  <c r="P90" i="5"/>
  <c r="P94" i="5"/>
  <c r="P102" i="5"/>
  <c r="P118" i="5"/>
  <c r="P122" i="5"/>
  <c r="P130" i="5"/>
  <c r="P134" i="5"/>
  <c r="P142" i="5"/>
  <c r="P150" i="5"/>
  <c r="P154" i="5"/>
  <c r="P162" i="5"/>
  <c r="P174" i="5"/>
  <c r="P186" i="5"/>
  <c r="P13" i="5"/>
  <c r="P19" i="5"/>
  <c r="P104" i="5"/>
  <c r="P123" i="5"/>
  <c r="P126" i="5"/>
  <c r="P135" i="5"/>
  <c r="P138" i="5"/>
  <c r="P141" i="5"/>
  <c r="P164" i="5"/>
  <c r="P169" i="5"/>
  <c r="P175" i="5"/>
  <c r="P187" i="5"/>
  <c r="P12" i="5"/>
  <c r="P15" i="5"/>
  <c r="P22" i="5"/>
  <c r="P24" i="5"/>
  <c r="P27" i="5"/>
  <c r="P33" i="5"/>
  <c r="P36" i="5"/>
  <c r="P39" i="5"/>
  <c r="P44" i="5"/>
  <c r="P47" i="5"/>
  <c r="P54" i="5"/>
  <c r="P56" i="5"/>
  <c r="P63" i="5"/>
  <c r="P66" i="5"/>
  <c r="P69" i="5"/>
  <c r="P74" i="5"/>
  <c r="P77" i="5"/>
  <c r="P80" i="5"/>
  <c r="P86" i="5"/>
  <c r="P95" i="5"/>
  <c r="P98" i="5"/>
  <c r="P103" i="5"/>
  <c r="P106" i="5"/>
  <c r="P117" i="5"/>
  <c r="P132" i="5"/>
  <c r="P137" i="5"/>
  <c r="P144" i="5"/>
  <c r="P146" i="5"/>
  <c r="P149" i="5"/>
  <c r="P155" i="5"/>
  <c r="P158" i="5"/>
  <c r="P161" i="5"/>
  <c r="P166" i="5"/>
  <c r="P168" i="5"/>
  <c r="P171" i="5"/>
  <c r="P178" i="5"/>
  <c r="P180" i="5"/>
  <c r="P183" i="5"/>
  <c r="P191" i="5"/>
  <c r="P197" i="5"/>
  <c r="P200" i="5"/>
  <c r="P177" i="4"/>
  <c r="P193" i="4"/>
  <c r="P197" i="4"/>
  <c r="P10" i="4"/>
  <c r="P14" i="4"/>
  <c r="P18" i="4"/>
  <c r="P22" i="4"/>
  <c r="P26" i="4"/>
  <c r="P30" i="4"/>
  <c r="P38" i="4"/>
  <c r="P42" i="4"/>
  <c r="P46" i="4"/>
  <c r="P50" i="4"/>
  <c r="P54" i="4"/>
  <c r="P58" i="4"/>
  <c r="P66" i="4"/>
  <c r="P78" i="4"/>
  <c r="P86" i="4"/>
  <c r="P90" i="4"/>
  <c r="P94" i="4"/>
  <c r="P98" i="4"/>
  <c r="P106" i="4"/>
  <c r="P110" i="4"/>
  <c r="P118" i="4"/>
  <c r="P122" i="4"/>
  <c r="P126" i="4"/>
  <c r="P134" i="4"/>
  <c r="P138" i="4"/>
  <c r="P146" i="4"/>
  <c r="P150" i="4"/>
  <c r="P154" i="4"/>
  <c r="P162" i="4"/>
  <c r="P166" i="4"/>
  <c r="P174" i="4"/>
  <c r="P186" i="4"/>
  <c r="P194" i="4"/>
  <c r="P196" i="4"/>
  <c r="P13" i="4"/>
  <c r="P16" i="4"/>
  <c r="P23" i="4"/>
  <c r="P25" i="4"/>
  <c r="P28" i="4"/>
  <c r="P34" i="4"/>
  <c r="P37" i="4"/>
  <c r="P40" i="4"/>
  <c r="P45" i="4"/>
  <c r="P48" i="4"/>
  <c r="P59" i="4"/>
  <c r="P62" i="4"/>
  <c r="P64" i="4"/>
  <c r="P67" i="4"/>
  <c r="P70" i="4"/>
  <c r="P72" i="4"/>
  <c r="P77" i="4"/>
  <c r="P82" i="4"/>
  <c r="P84" i="4"/>
  <c r="P87" i="4"/>
  <c r="P89" i="4"/>
  <c r="P99" i="4"/>
  <c r="P102" i="4"/>
  <c r="P104" i="4"/>
  <c r="P114" i="4"/>
  <c r="P119" i="4"/>
  <c r="P121" i="4"/>
  <c r="P130" i="4"/>
  <c r="P135" i="4"/>
  <c r="P137" i="4"/>
  <c r="P140" i="4"/>
  <c r="P142" i="4"/>
  <c r="P151" i="4"/>
  <c r="P158" i="4"/>
  <c r="P165" i="4"/>
  <c r="P170" i="4"/>
  <c r="P172" i="4"/>
  <c r="P185" i="4"/>
  <c r="P190" i="4"/>
  <c r="P189" i="3"/>
  <c r="P10" i="3"/>
  <c r="P14" i="3"/>
  <c r="P18" i="3"/>
  <c r="P22" i="3"/>
  <c r="P30" i="3"/>
  <c r="P34" i="3"/>
  <c r="P42" i="3"/>
  <c r="P46" i="3"/>
  <c r="P54" i="3"/>
  <c r="P58" i="3"/>
  <c r="P62" i="3"/>
  <c r="P66" i="3"/>
  <c r="P74" i="3"/>
  <c r="P90" i="3"/>
  <c r="P94" i="3"/>
  <c r="P98" i="3"/>
  <c r="P106" i="3"/>
  <c r="P118" i="3"/>
  <c r="P122" i="3"/>
  <c r="P126" i="3"/>
  <c r="P130" i="3"/>
  <c r="P138" i="3"/>
  <c r="P150" i="3"/>
  <c r="P158" i="3"/>
  <c r="P174" i="3"/>
  <c r="P182" i="3"/>
  <c r="P194" i="3"/>
  <c r="P21" i="3"/>
  <c r="P48" i="3"/>
  <c r="P53" i="3"/>
  <c r="P60" i="3"/>
  <c r="P63" i="3"/>
  <c r="P65" i="3"/>
  <c r="P107" i="3"/>
  <c r="P110" i="3"/>
  <c r="P125" i="3"/>
  <c r="P127" i="3"/>
  <c r="P142" i="3"/>
  <c r="P147" i="3"/>
  <c r="P154" i="3"/>
  <c r="P159" i="3"/>
  <c r="P166" i="3"/>
  <c r="P171" i="3"/>
  <c r="P173" i="3"/>
  <c r="P184" i="3"/>
  <c r="P13" i="3"/>
  <c r="P23" i="3"/>
  <c r="P26" i="3"/>
  <c r="P28" i="3"/>
  <c r="P33" i="3"/>
  <c r="P38" i="3"/>
  <c r="P40" i="3"/>
  <c r="P45" i="3"/>
  <c r="P50" i="3"/>
  <c r="P52" i="3"/>
  <c r="P55" i="3"/>
  <c r="P57" i="3"/>
  <c r="P70" i="3"/>
  <c r="P72" i="3"/>
  <c r="P77" i="3"/>
  <c r="P82" i="3"/>
  <c r="P87" i="3"/>
  <c r="P92" i="3"/>
  <c r="P97" i="3"/>
  <c r="P99" i="3"/>
  <c r="P102" i="3"/>
  <c r="P104" i="3"/>
  <c r="P112" i="3"/>
  <c r="P114" i="3"/>
  <c r="P117" i="3"/>
  <c r="P119" i="3"/>
  <c r="P129" i="3"/>
  <c r="P132" i="3"/>
  <c r="P134" i="3"/>
  <c r="P139" i="3"/>
  <c r="P144" i="3"/>
  <c r="P146" i="3"/>
  <c r="P151" i="3"/>
  <c r="P156" i="3"/>
  <c r="P162" i="3"/>
  <c r="P165" i="3"/>
  <c r="P168" i="3"/>
  <c r="P170" i="3"/>
  <c r="P175" i="3"/>
  <c r="P178" i="3"/>
  <c r="P181" i="3"/>
  <c r="P190" i="3"/>
  <c r="P192" i="3"/>
  <c r="P197" i="3"/>
  <c r="P200" i="3"/>
  <c r="P16" i="2"/>
  <c r="P64" i="2"/>
  <c r="P68" i="2"/>
  <c r="P72" i="2"/>
  <c r="P76" i="2"/>
  <c r="P108" i="2"/>
  <c r="P120" i="2"/>
  <c r="P124" i="2"/>
  <c r="P9" i="2"/>
  <c r="P13" i="2"/>
  <c r="P17" i="2"/>
  <c r="P21" i="2"/>
  <c r="P25" i="2"/>
  <c r="P29" i="2"/>
  <c r="P33" i="2"/>
  <c r="P37" i="2"/>
  <c r="P41" i="2"/>
  <c r="P45" i="2"/>
  <c r="P49" i="2"/>
  <c r="P53" i="2"/>
  <c r="P57" i="2"/>
  <c r="P61" i="2"/>
  <c r="P65" i="2"/>
  <c r="P69" i="2"/>
  <c r="P73" i="2"/>
  <c r="P77" i="2"/>
  <c r="P81" i="2"/>
  <c r="P85" i="2"/>
  <c r="P89" i="2"/>
  <c r="P93" i="2"/>
  <c r="P97" i="2"/>
  <c r="P101" i="2"/>
  <c r="P105" i="2"/>
  <c r="P109" i="2"/>
  <c r="P113" i="2"/>
  <c r="P117" i="2"/>
  <c r="P121" i="2"/>
  <c r="P125" i="2"/>
  <c r="P128" i="2"/>
  <c r="P132" i="2"/>
  <c r="P136" i="2"/>
  <c r="P180" i="2"/>
  <c r="P10" i="2"/>
  <c r="P14" i="2"/>
  <c r="P18" i="2"/>
  <c r="P22" i="2"/>
  <c r="P26" i="2"/>
  <c r="P30" i="2"/>
  <c r="P34" i="2"/>
  <c r="P38" i="2"/>
  <c r="P42" i="2"/>
  <c r="P46" i="2"/>
  <c r="P50" i="2"/>
  <c r="P54" i="2"/>
  <c r="P58" i="2"/>
  <c r="P62" i="2"/>
  <c r="P66" i="2"/>
  <c r="P70" i="2"/>
  <c r="P86" i="2"/>
  <c r="P90" i="2"/>
  <c r="P106" i="2"/>
  <c r="P110" i="2"/>
  <c r="P114" i="2"/>
  <c r="P118" i="2"/>
  <c r="P122" i="2"/>
  <c r="P129" i="2"/>
  <c r="P133" i="2"/>
  <c r="P137" i="2"/>
  <c r="P141" i="2"/>
  <c r="P145" i="2"/>
  <c r="P149" i="2"/>
  <c r="P153" i="2"/>
  <c r="P157" i="2"/>
  <c r="P173" i="2"/>
  <c r="P177" i="2"/>
  <c r="P181" i="2"/>
  <c r="P185" i="2"/>
  <c r="P189" i="2"/>
  <c r="P193" i="2"/>
  <c r="P197" i="2"/>
  <c r="P10" i="1"/>
  <c r="P14" i="1"/>
  <c r="P18" i="1"/>
  <c r="P22" i="1"/>
  <c r="P30" i="1"/>
  <c r="P38" i="1"/>
  <c r="P42" i="1"/>
  <c r="P50" i="1"/>
  <c r="P58" i="1"/>
  <c r="P62" i="1"/>
  <c r="P66" i="1"/>
  <c r="P78" i="1"/>
  <c r="P82" i="1"/>
  <c r="P86" i="1"/>
  <c r="P90" i="1"/>
  <c r="P94" i="1"/>
  <c r="P102" i="1"/>
  <c r="P110" i="1"/>
  <c r="P118" i="1"/>
  <c r="P126" i="1"/>
  <c r="P134" i="1"/>
  <c r="P142" i="1"/>
  <c r="P162" i="1"/>
  <c r="P170" i="1"/>
  <c r="P174" i="1"/>
  <c r="P178" i="1"/>
  <c r="P182" i="1"/>
  <c r="P190" i="1"/>
  <c r="P198" i="1"/>
  <c r="P95" i="1"/>
  <c r="P135" i="1"/>
  <c r="P152" i="1"/>
  <c r="P166" i="1"/>
  <c r="P197" i="1"/>
  <c r="P11" i="1"/>
  <c r="P13" i="1"/>
  <c r="P16" i="1"/>
  <c r="P19" i="1"/>
  <c r="P21" i="1"/>
  <c r="P26" i="1"/>
  <c r="P28" i="1"/>
  <c r="P34" i="1"/>
  <c r="P43" i="1"/>
  <c r="P46" i="1"/>
  <c r="P54" i="1"/>
  <c r="P57" i="1"/>
  <c r="P60" i="1"/>
  <c r="P67" i="1"/>
  <c r="P70" i="1"/>
  <c r="P73" i="1"/>
  <c r="P76" i="1"/>
  <c r="P84" i="1"/>
  <c r="P92" i="1"/>
  <c r="P97" i="1"/>
  <c r="P100" i="1"/>
  <c r="P105" i="1"/>
  <c r="P108" i="1"/>
  <c r="P113" i="1"/>
  <c r="P116" i="1"/>
  <c r="P121" i="1"/>
  <c r="P124" i="1"/>
  <c r="P129" i="1"/>
  <c r="P132" i="1"/>
  <c r="P137" i="1"/>
  <c r="P140" i="1"/>
  <c r="P143" i="1"/>
  <c r="P149" i="1"/>
  <c r="P157" i="1"/>
  <c r="P163" i="1"/>
  <c r="P171" i="1"/>
  <c r="P179" i="1"/>
  <c r="P184" i="1"/>
  <c r="P186" i="1"/>
  <c r="P188" i="1"/>
  <c r="P191" i="1"/>
  <c r="P196" i="1"/>
  <c r="P199" i="1"/>
  <c r="Q11" i="5"/>
  <c r="S11" i="5" s="1"/>
  <c r="Q23" i="5"/>
  <c r="S23" i="5" s="1"/>
  <c r="P14" i="5"/>
  <c r="P30" i="5"/>
  <c r="P46" i="5"/>
  <c r="P10" i="5"/>
  <c r="P26" i="5"/>
  <c r="Q31" i="5"/>
  <c r="S31" i="5" s="1"/>
  <c r="P42" i="5"/>
  <c r="P58" i="5"/>
  <c r="P60" i="5"/>
  <c r="P75" i="5"/>
  <c r="P91" i="5"/>
  <c r="P112" i="5"/>
  <c r="P120" i="5"/>
  <c r="P72" i="5"/>
  <c r="P87" i="5"/>
  <c r="P101" i="5"/>
  <c r="P121" i="5"/>
  <c r="P148" i="5"/>
  <c r="P114" i="5"/>
  <c r="P129" i="5"/>
  <c r="P110" i="5"/>
  <c r="P125" i="5"/>
  <c r="P136" i="5"/>
  <c r="P147" i="5"/>
  <c r="P133" i="5"/>
  <c r="P156" i="5"/>
  <c r="P159" i="5"/>
  <c r="P145" i="5"/>
  <c r="P152" i="5"/>
  <c r="P165" i="5"/>
  <c r="P167" i="5"/>
  <c r="P189" i="5"/>
  <c r="P163" i="5"/>
  <c r="P170" i="5"/>
  <c r="P190" i="5"/>
  <c r="P182" i="5"/>
  <c r="P179" i="5"/>
  <c r="P198" i="5"/>
  <c r="P194" i="5"/>
  <c r="Q108" i="4"/>
  <c r="S108" i="4" s="1"/>
  <c r="Q116" i="4"/>
  <c r="S116" i="4" s="1"/>
  <c r="Q124" i="4"/>
  <c r="S124" i="4" s="1"/>
  <c r="Q132" i="4"/>
  <c r="S132" i="4" s="1"/>
  <c r="Q148" i="4"/>
  <c r="S148" i="4" s="1"/>
  <c r="Q152" i="4"/>
  <c r="S152" i="4" s="1"/>
  <c r="Q192" i="4"/>
  <c r="S192" i="4" s="1"/>
  <c r="Q12" i="4"/>
  <c r="S12" i="4" s="1"/>
  <c r="Q44" i="4"/>
  <c r="S44" i="4" s="1"/>
  <c r="Q24" i="4"/>
  <c r="S24" i="4" s="1"/>
  <c r="P15" i="4"/>
  <c r="Q20" i="4"/>
  <c r="S20" i="4" s="1"/>
  <c r="P31" i="4"/>
  <c r="Q36" i="4"/>
  <c r="S36" i="4" s="1"/>
  <c r="P47" i="4"/>
  <c r="Q52" i="4"/>
  <c r="S52" i="4" s="1"/>
  <c r="Q60" i="4"/>
  <c r="S60" i="4" s="1"/>
  <c r="P63" i="4"/>
  <c r="P74" i="4"/>
  <c r="Q56" i="4"/>
  <c r="S56" i="4" s="1"/>
  <c r="P11" i="4"/>
  <c r="P27" i="4"/>
  <c r="Q32" i="4"/>
  <c r="S32" i="4" s="1"/>
  <c r="P43" i="4"/>
  <c r="P55" i="4"/>
  <c r="Q68" i="4"/>
  <c r="S68" i="4" s="1"/>
  <c r="Q76" i="4"/>
  <c r="S76" i="4" s="1"/>
  <c r="P73" i="4"/>
  <c r="Q88" i="4"/>
  <c r="S88" i="4" s="1"/>
  <c r="Q80" i="4"/>
  <c r="S80" i="4" s="1"/>
  <c r="Q96" i="4"/>
  <c r="S96" i="4" s="1"/>
  <c r="P71" i="4"/>
  <c r="Q92" i="4"/>
  <c r="S92" i="4" s="1"/>
  <c r="Q100" i="4"/>
  <c r="S100" i="4" s="1"/>
  <c r="P127" i="4"/>
  <c r="P112" i="4"/>
  <c r="P120" i="4"/>
  <c r="P128" i="4"/>
  <c r="P136" i="4"/>
  <c r="P144" i="4"/>
  <c r="P156" i="4"/>
  <c r="Q168" i="4"/>
  <c r="S168" i="4" s="1"/>
  <c r="Q184" i="4"/>
  <c r="S184" i="4" s="1"/>
  <c r="P149" i="4"/>
  <c r="P157" i="4"/>
  <c r="P167" i="4"/>
  <c r="P178" i="4"/>
  <c r="P182" i="4"/>
  <c r="Q176" i="4"/>
  <c r="S176" i="4" s="1"/>
  <c r="P181" i="4"/>
  <c r="P200" i="4"/>
  <c r="P183" i="4"/>
  <c r="P189" i="4"/>
  <c r="P198" i="4"/>
  <c r="P78" i="3"/>
  <c r="P85" i="3"/>
  <c r="P11" i="3"/>
  <c r="P19" i="3"/>
  <c r="P27" i="3"/>
  <c r="P35" i="3"/>
  <c r="P71" i="3"/>
  <c r="P43" i="3"/>
  <c r="P51" i="3"/>
  <c r="P59" i="3"/>
  <c r="P67" i="3"/>
  <c r="P75" i="3"/>
  <c r="P86" i="3"/>
  <c r="P149" i="3"/>
  <c r="P141" i="3"/>
  <c r="P163" i="3"/>
  <c r="P179" i="3"/>
  <c r="P180" i="3"/>
  <c r="P186" i="3"/>
  <c r="P187" i="3"/>
  <c r="P193" i="3"/>
  <c r="P198" i="3"/>
  <c r="P172" i="3"/>
  <c r="P183" i="3"/>
  <c r="P195" i="3"/>
  <c r="P191" i="3"/>
  <c r="Q126" i="2"/>
  <c r="S126" i="2" s="1"/>
  <c r="Q134" i="2"/>
  <c r="S134" i="2" s="1"/>
  <c r="Q150" i="2"/>
  <c r="S150" i="2" s="1"/>
  <c r="Q154" i="2"/>
  <c r="S154" i="2" s="1"/>
  <c r="Q178" i="2"/>
  <c r="S178" i="2" s="1"/>
  <c r="P12" i="2"/>
  <c r="P28" i="2"/>
  <c r="P44" i="2"/>
  <c r="P63" i="2"/>
  <c r="P74" i="2"/>
  <c r="P71" i="2"/>
  <c r="P82" i="2"/>
  <c r="P98" i="2"/>
  <c r="P102" i="2"/>
  <c r="P147" i="2"/>
  <c r="P67" i="2"/>
  <c r="P78" i="2"/>
  <c r="P94" i="2"/>
  <c r="P112" i="2"/>
  <c r="P104" i="2"/>
  <c r="P142" i="2"/>
  <c r="P116" i="2"/>
  <c r="P131" i="2"/>
  <c r="P146" i="2"/>
  <c r="P144" i="2"/>
  <c r="P155" i="2"/>
  <c r="P161" i="2"/>
  <c r="P175" i="2"/>
  <c r="P140" i="2"/>
  <c r="P151" i="2"/>
  <c r="Q166" i="2"/>
  <c r="S166" i="2" s="1"/>
  <c r="P167" i="2"/>
  <c r="Q190" i="2"/>
  <c r="S190" i="2" s="1"/>
  <c r="Q162" i="2"/>
  <c r="S162" i="2" s="1"/>
  <c r="P169" i="2"/>
  <c r="Q158" i="2"/>
  <c r="S158" i="2" s="1"/>
  <c r="P165" i="2"/>
  <c r="P172" i="2"/>
  <c r="P187" i="2"/>
  <c r="P183" i="2"/>
  <c r="P198" i="2"/>
  <c r="P194" i="2"/>
  <c r="P39" i="1"/>
  <c r="P55" i="1"/>
  <c r="P23" i="1"/>
  <c r="P35" i="1"/>
  <c r="P51" i="1"/>
  <c r="P74" i="1"/>
  <c r="P64" i="1"/>
  <c r="P72" i="1"/>
  <c r="P81" i="1"/>
  <c r="P89" i="1"/>
  <c r="P77" i="1"/>
  <c r="P85" i="1"/>
  <c r="P98" i="1"/>
  <c r="P114" i="1"/>
  <c r="P130" i="1"/>
  <c r="P106" i="1"/>
  <c r="P122" i="1"/>
  <c r="P138" i="1"/>
  <c r="P150" i="1"/>
  <c r="P158" i="1"/>
  <c r="P144" i="1"/>
  <c r="P146" i="1"/>
  <c r="P154" i="1"/>
  <c r="P160" i="1"/>
  <c r="P168" i="1"/>
  <c r="P176" i="1"/>
  <c r="P164" i="1"/>
  <c r="P172" i="1"/>
  <c r="P180" i="1"/>
  <c r="P181" i="1"/>
  <c r="P185" i="1"/>
  <c r="P192" i="1"/>
  <c r="P200" i="1"/>
  <c r="P194" i="1"/>
  <c r="R61" i="4"/>
  <c r="R173" i="4"/>
  <c r="R138" i="2"/>
  <c r="R57" i="4"/>
  <c r="R91" i="2"/>
  <c r="R113" i="4"/>
  <c r="R188" i="5"/>
  <c r="R127" i="5"/>
  <c r="R145" i="4"/>
  <c r="R83" i="5"/>
  <c r="R105" i="4"/>
  <c r="R95" i="2"/>
  <c r="R49" i="4"/>
  <c r="R133" i="4"/>
  <c r="R103" i="2"/>
  <c r="R43" i="2"/>
  <c r="R75" i="2"/>
  <c r="R115" i="2"/>
  <c r="R99" i="2"/>
  <c r="R41" i="4"/>
  <c r="R184" i="5"/>
  <c r="R192" i="5"/>
  <c r="R127" i="2"/>
  <c r="R43" i="5"/>
  <c r="R33" i="4"/>
  <c r="R174" i="2"/>
  <c r="R85" i="4"/>
  <c r="R199" i="5"/>
  <c r="R107" i="5"/>
  <c r="R71" i="5"/>
  <c r="R109" i="4"/>
  <c r="R139" i="5"/>
  <c r="R170" i="2"/>
  <c r="R141" i="4"/>
  <c r="R55" i="5"/>
  <c r="R117" i="4"/>
  <c r="R143" i="5"/>
  <c r="R195" i="2"/>
  <c r="R11" i="2"/>
  <c r="R53" i="4"/>
  <c r="R119" i="2"/>
  <c r="R101" i="4"/>
  <c r="R17" i="4"/>
  <c r="R21" i="4"/>
  <c r="R161" i="4"/>
  <c r="R65" i="4"/>
  <c r="R151" i="5"/>
  <c r="R93" i="4"/>
  <c r="R111" i="5"/>
  <c r="R111" i="2"/>
  <c r="R180" i="4"/>
  <c r="R35" i="5"/>
  <c r="R125" i="4"/>
  <c r="R191" i="2"/>
  <c r="R59" i="5"/>
  <c r="R79" i="5"/>
  <c r="R119" i="5"/>
  <c r="R51" i="5"/>
  <c r="R188" i="4"/>
  <c r="R69" i="4"/>
  <c r="R129" i="4"/>
  <c r="R9" i="4"/>
  <c r="R182" i="2"/>
  <c r="R160" i="4"/>
  <c r="R67" i="5"/>
  <c r="R79" i="2"/>
  <c r="R195" i="5"/>
  <c r="R99" i="5"/>
  <c r="R196" i="5"/>
  <c r="R123" i="2"/>
  <c r="R115" i="5"/>
  <c r="R169" i="4"/>
  <c r="R130" i="2"/>
  <c r="R81" i="4"/>
  <c r="R51" i="2"/>
  <c r="R153" i="4"/>
  <c r="R131" i="5"/>
  <c r="R29" i="4"/>
  <c r="R97" i="4"/>
  <c r="R164" i="4"/>
  <c r="R107" i="2"/>
  <c r="R186" i="2"/>
  <c r="Q115" i="5" l="1"/>
  <c r="S115" i="5" s="1"/>
  <c r="Q111" i="5"/>
  <c r="S111" i="5" s="1"/>
  <c r="Q107" i="5"/>
  <c r="S107" i="5" s="1"/>
  <c r="Q119" i="5"/>
  <c r="S119" i="5" s="1"/>
  <c r="Q79" i="5"/>
  <c r="S79" i="5" s="1"/>
  <c r="Q99" i="5"/>
  <c r="S99" i="5" s="1"/>
  <c r="Q196" i="5"/>
  <c r="S196" i="5" s="1"/>
  <c r="Q71" i="5"/>
  <c r="S71" i="5" s="1"/>
  <c r="Q83" i="5"/>
  <c r="S83" i="5" s="1"/>
  <c r="Q188" i="5"/>
  <c r="S188" i="5" s="1"/>
  <c r="Q192" i="5"/>
  <c r="S192" i="5" s="1"/>
  <c r="Q199" i="5"/>
  <c r="S199" i="5" s="1"/>
  <c r="Q55" i="5"/>
  <c r="S55" i="5" s="1"/>
  <c r="Q67" i="5"/>
  <c r="S67" i="5" s="1"/>
  <c r="Q184" i="5"/>
  <c r="S184" i="5" s="1"/>
  <c r="Q151" i="5"/>
  <c r="S151" i="5" s="1"/>
  <c r="Q195" i="5"/>
  <c r="S195" i="5" s="1"/>
  <c r="Q51" i="5"/>
  <c r="S51" i="5" s="1"/>
  <c r="Q59" i="5"/>
  <c r="S59" i="5" s="1"/>
  <c r="Q143" i="5"/>
  <c r="S143" i="5" s="1"/>
  <c r="Q139" i="5"/>
  <c r="S139" i="5" s="1"/>
  <c r="Q43" i="5"/>
  <c r="S43" i="5" s="1"/>
  <c r="Q127" i="5"/>
  <c r="S127" i="5" s="1"/>
  <c r="Q131" i="5"/>
  <c r="S131" i="5" s="1"/>
  <c r="Q35" i="5"/>
  <c r="S35" i="5" s="1"/>
  <c r="Q85" i="4"/>
  <c r="S85" i="4" s="1"/>
  <c r="Q93" i="4"/>
  <c r="S93" i="4" s="1"/>
  <c r="Q105" i="4"/>
  <c r="S105" i="4" s="1"/>
  <c r="Q141" i="4"/>
  <c r="S141" i="4" s="1"/>
  <c r="Q69" i="4"/>
  <c r="S69" i="4" s="1"/>
  <c r="Q169" i="4"/>
  <c r="S169" i="4" s="1"/>
  <c r="Q81" i="4"/>
  <c r="S81" i="4" s="1"/>
  <c r="Q97" i="4"/>
  <c r="S97" i="4" s="1"/>
  <c r="Q133" i="4"/>
  <c r="S133" i="4" s="1"/>
  <c r="Q61" i="4"/>
  <c r="S61" i="4" s="1"/>
  <c r="Q161" i="4"/>
  <c r="S161" i="4" s="1"/>
  <c r="Q41" i="4"/>
  <c r="S41" i="4" s="1"/>
  <c r="Q125" i="4"/>
  <c r="S125" i="4" s="1"/>
  <c r="Q53" i="4"/>
  <c r="S53" i="4" s="1"/>
  <c r="Q65" i="4"/>
  <c r="S65" i="4" s="1"/>
  <c r="Q153" i="4"/>
  <c r="S153" i="4" s="1"/>
  <c r="Q33" i="4"/>
  <c r="S33" i="4" s="1"/>
  <c r="Q117" i="4"/>
  <c r="S117" i="4" s="1"/>
  <c r="Q29" i="4"/>
  <c r="S29" i="4" s="1"/>
  <c r="Q57" i="4"/>
  <c r="S57" i="4" s="1"/>
  <c r="Q188" i="4"/>
  <c r="S188" i="4" s="1"/>
  <c r="Q145" i="4"/>
  <c r="S145" i="4" s="1"/>
  <c r="Q17" i="4"/>
  <c r="S17" i="4" s="1"/>
  <c r="Q173" i="4"/>
  <c r="S173" i="4" s="1"/>
  <c r="Q109" i="4"/>
  <c r="S109" i="4" s="1"/>
  <c r="Q21" i="4"/>
  <c r="S21" i="4" s="1"/>
  <c r="Q160" i="4"/>
  <c r="S160" i="4" s="1"/>
  <c r="Q49" i="4"/>
  <c r="S49" i="4" s="1"/>
  <c r="Q180" i="4"/>
  <c r="S180" i="4" s="1"/>
  <c r="Q129" i="4"/>
  <c r="S129" i="4" s="1"/>
  <c r="Q9" i="4"/>
  <c r="S9" i="4" s="1"/>
  <c r="Q101" i="4"/>
  <c r="S101" i="4" s="1"/>
  <c r="Q164" i="4"/>
  <c r="S164" i="4" s="1"/>
  <c r="Q113" i="4"/>
  <c r="S113" i="4" s="1"/>
  <c r="Q186" i="2"/>
  <c r="S186" i="2" s="1"/>
  <c r="Q130" i="2"/>
  <c r="S130" i="2" s="1"/>
  <c r="Q182" i="2"/>
  <c r="S182" i="2" s="1"/>
  <c r="Q138" i="2"/>
  <c r="S138" i="2" s="1"/>
  <c r="Q79" i="2"/>
  <c r="S79" i="2" s="1"/>
  <c r="Q191" i="2"/>
  <c r="S191" i="2" s="1"/>
  <c r="Q170" i="2"/>
  <c r="S170" i="2" s="1"/>
  <c r="Q195" i="2"/>
  <c r="S195" i="2" s="1"/>
  <c r="Q99" i="2"/>
  <c r="S99" i="2" s="1"/>
  <c r="Q127" i="2"/>
  <c r="S127" i="2" s="1"/>
  <c r="Q123" i="2"/>
  <c r="S123" i="2" s="1"/>
  <c r="Q91" i="2"/>
  <c r="S91" i="2" s="1"/>
  <c r="Q119" i="2"/>
  <c r="S119" i="2" s="1"/>
  <c r="Q115" i="2"/>
  <c r="S115" i="2" s="1"/>
  <c r="Q75" i="2"/>
  <c r="S75" i="2" s="1"/>
  <c r="Q111" i="2"/>
  <c r="S111" i="2" s="1"/>
  <c r="Q107" i="2"/>
  <c r="S107" i="2" s="1"/>
  <c r="Q51" i="2"/>
  <c r="S51" i="2" s="1"/>
  <c r="Q103" i="2"/>
  <c r="S103" i="2" s="1"/>
  <c r="Q43" i="2"/>
  <c r="S43" i="2" s="1"/>
  <c r="Q11" i="2"/>
  <c r="S11" i="2" s="1"/>
  <c r="Q95" i="2"/>
  <c r="S95" i="2" s="1"/>
  <c r="Q174" i="2"/>
  <c r="S174" i="2" s="1"/>
  <c r="R58" i="5" l="1"/>
  <c r="R117" i="1"/>
  <c r="R37" i="5"/>
  <c r="R197" i="3"/>
  <c r="R76" i="1"/>
  <c r="R100" i="1"/>
  <c r="R87" i="2"/>
  <c r="R79" i="4"/>
  <c r="R134" i="4"/>
  <c r="R184" i="2"/>
  <c r="R108" i="5"/>
  <c r="R71" i="4"/>
  <c r="R188" i="3"/>
  <c r="R172" i="3"/>
  <c r="R193" i="1"/>
  <c r="R171" i="3"/>
  <c r="R171" i="4"/>
  <c r="R15" i="4"/>
  <c r="R27" i="3"/>
  <c r="R22" i="1"/>
  <c r="R130" i="1"/>
  <c r="R25" i="5"/>
  <c r="R132" i="3"/>
  <c r="R74" i="3"/>
  <c r="R106" i="2"/>
  <c r="R17" i="3"/>
  <c r="R167" i="2"/>
  <c r="R158" i="1"/>
  <c r="R177" i="2"/>
  <c r="R190" i="1"/>
  <c r="R193" i="5"/>
  <c r="R200" i="2"/>
  <c r="R138" i="1"/>
  <c r="R40" i="1"/>
  <c r="R63" i="1"/>
  <c r="R187" i="5"/>
  <c r="R59" i="2"/>
  <c r="R58" i="3"/>
  <c r="R97" i="2"/>
  <c r="R97" i="3"/>
  <c r="R66" i="4"/>
  <c r="R170" i="4"/>
  <c r="R149" i="4"/>
  <c r="R155" i="4"/>
  <c r="R59" i="1"/>
  <c r="R140" i="5"/>
  <c r="R184" i="3"/>
  <c r="R153" i="2"/>
  <c r="R190" i="5"/>
  <c r="R118" i="3"/>
  <c r="R85" i="3"/>
  <c r="R78" i="2"/>
  <c r="R94" i="3"/>
  <c r="R83" i="1"/>
  <c r="R175" i="2"/>
  <c r="R84" i="5"/>
  <c r="R53" i="5"/>
  <c r="R160" i="2"/>
  <c r="R115" i="1"/>
  <c r="R37" i="2"/>
  <c r="R155" i="3"/>
  <c r="R145" i="5"/>
  <c r="R181" i="2"/>
  <c r="R196" i="2"/>
  <c r="R194" i="1"/>
  <c r="R74" i="1"/>
  <c r="R138" i="5"/>
  <c r="R49" i="2"/>
  <c r="R144" i="2"/>
  <c r="R159" i="5"/>
  <c r="R187" i="4"/>
  <c r="R111" i="1"/>
  <c r="R128" i="5"/>
  <c r="R179" i="2"/>
  <c r="R30" i="5"/>
  <c r="R168" i="2"/>
  <c r="R141" i="1"/>
  <c r="R31" i="3"/>
  <c r="R124" i="1"/>
  <c r="R73" i="2"/>
  <c r="R96" i="5"/>
  <c r="R32" i="2"/>
  <c r="R63" i="3"/>
  <c r="R16" i="1"/>
  <c r="R58" i="4"/>
  <c r="R184" i="1"/>
  <c r="R31" i="4"/>
  <c r="R15" i="2"/>
  <c r="R176" i="3"/>
  <c r="R69" i="3"/>
  <c r="R163" i="3"/>
  <c r="R148" i="1"/>
  <c r="R63" i="4"/>
  <c r="R36" i="2"/>
  <c r="R9" i="2"/>
  <c r="R170" i="1"/>
  <c r="R141" i="3"/>
  <c r="R69" i="2"/>
  <c r="R169" i="5"/>
  <c r="R99" i="3"/>
  <c r="R152" i="1"/>
  <c r="R182" i="1"/>
  <c r="R89" i="2"/>
  <c r="R185" i="1"/>
  <c r="R66" i="3"/>
  <c r="R47" i="3"/>
  <c r="R156" i="3"/>
  <c r="R88" i="3"/>
  <c r="R199" i="1"/>
  <c r="R146" i="4"/>
  <c r="R42" i="1"/>
  <c r="R10" i="1"/>
  <c r="R186" i="1"/>
  <c r="R145" i="2"/>
  <c r="R96" i="2"/>
  <c r="R13" i="5"/>
  <c r="R34" i="1"/>
  <c r="R11" i="4"/>
  <c r="R21" i="1"/>
  <c r="R120" i="3"/>
  <c r="R161" i="3"/>
  <c r="R174" i="5"/>
  <c r="R193" i="3"/>
  <c r="R109" i="5"/>
  <c r="R65" i="5"/>
  <c r="R51" i="3"/>
  <c r="R123" i="1"/>
  <c r="R166" i="5"/>
  <c r="R48" i="4"/>
  <c r="R10" i="3"/>
  <c r="R189" i="5"/>
  <c r="R75" i="4"/>
  <c r="R79" i="3"/>
  <c r="R108" i="2"/>
  <c r="R66" i="2"/>
  <c r="R84" i="2"/>
  <c r="R144" i="5"/>
  <c r="R144" i="3"/>
  <c r="R86" i="3"/>
  <c r="R116" i="3"/>
  <c r="R47" i="1"/>
  <c r="R112" i="3"/>
  <c r="R198" i="3"/>
  <c r="R190" i="4"/>
  <c r="R16" i="2"/>
  <c r="R143" i="1"/>
  <c r="R196" i="4"/>
  <c r="R47" i="5"/>
  <c r="R88" i="2"/>
  <c r="R85" i="1"/>
  <c r="R50" i="2"/>
  <c r="R34" i="3"/>
  <c r="R93" i="2"/>
  <c r="R166" i="4"/>
  <c r="R192" i="3"/>
  <c r="R102" i="1"/>
  <c r="R60" i="2"/>
  <c r="R181" i="4"/>
  <c r="R44" i="2"/>
  <c r="R164" i="2"/>
  <c r="R161" i="2"/>
  <c r="R20" i="5"/>
  <c r="R146" i="1"/>
  <c r="R197" i="1"/>
  <c r="R196" i="1"/>
  <c r="R39" i="4"/>
  <c r="R19" i="2"/>
  <c r="R172" i="1"/>
  <c r="R137" i="4"/>
  <c r="R118" i="2"/>
  <c r="R97" i="5"/>
  <c r="R25" i="2"/>
  <c r="R157" i="2"/>
  <c r="R143" i="4"/>
  <c r="R62" i="5"/>
  <c r="R172" i="2"/>
  <c r="R155" i="1"/>
  <c r="R167" i="5"/>
  <c r="R162" i="4"/>
  <c r="R78" i="3"/>
  <c r="R18" i="2"/>
  <c r="R112" i="5"/>
  <c r="R104" i="2"/>
  <c r="R70" i="1"/>
  <c r="R142" i="2"/>
  <c r="R110" i="2"/>
  <c r="R133" i="5"/>
  <c r="R116" i="2"/>
  <c r="R154" i="5"/>
  <c r="R152" i="5"/>
  <c r="R19" i="5"/>
  <c r="R116" i="1"/>
  <c r="R180" i="3"/>
  <c r="R44" i="3"/>
  <c r="R72" i="1"/>
  <c r="R177" i="1"/>
  <c r="R138" i="4"/>
  <c r="R77" i="1"/>
  <c r="R41" i="1"/>
  <c r="R194" i="5"/>
  <c r="R22" i="4"/>
  <c r="R186" i="5"/>
  <c r="R123" i="3"/>
  <c r="R80" i="1"/>
  <c r="R18" i="4"/>
  <c r="R145" i="1"/>
  <c r="R104" i="3"/>
  <c r="R133" i="2"/>
  <c r="R94" i="5"/>
  <c r="R181" i="1"/>
  <c r="R175" i="4"/>
  <c r="R188" i="2"/>
  <c r="R57" i="1"/>
  <c r="R118" i="1"/>
  <c r="R40" i="2"/>
  <c r="R13" i="4"/>
  <c r="R21" i="5"/>
  <c r="R139" i="1"/>
  <c r="R163" i="2"/>
  <c r="R37" i="3"/>
  <c r="R49" i="1"/>
  <c r="R120" i="2"/>
  <c r="R38" i="2"/>
  <c r="R120" i="4"/>
  <c r="R128" i="1"/>
  <c r="R181" i="3"/>
  <c r="R13" i="2"/>
  <c r="R129" i="5"/>
  <c r="R85" i="5"/>
  <c r="R173" i="1"/>
  <c r="R26" i="5"/>
  <c r="R132" i="2"/>
  <c r="R187" i="1"/>
  <c r="R126" i="3"/>
  <c r="R200" i="4"/>
  <c r="R45" i="3"/>
  <c r="R35" i="4"/>
  <c r="R53" i="2"/>
  <c r="R58" i="1"/>
  <c r="R92" i="1"/>
  <c r="R62" i="4"/>
  <c r="R100" i="2"/>
  <c r="R114" i="1"/>
  <c r="R67" i="2"/>
  <c r="R38" i="3"/>
  <c r="R179" i="3"/>
  <c r="R61" i="5"/>
  <c r="R61" i="2"/>
  <c r="R159" i="2"/>
  <c r="R83" i="3"/>
  <c r="R16" i="4"/>
  <c r="R83" i="2"/>
  <c r="R158" i="3"/>
  <c r="R122" i="3"/>
  <c r="R147" i="4"/>
  <c r="R78" i="1"/>
  <c r="R37" i="4"/>
  <c r="R71" i="2"/>
  <c r="R14" i="1"/>
  <c r="R28" i="2"/>
  <c r="R191" i="1"/>
  <c r="R92" i="5"/>
  <c r="R127" i="4"/>
  <c r="R113" i="5"/>
  <c r="R56" i="2"/>
  <c r="R28" i="1"/>
  <c r="R89" i="3"/>
  <c r="R43" i="3"/>
  <c r="R131" i="1"/>
  <c r="R173" i="5"/>
  <c r="R193" i="2"/>
  <c r="R151" i="2"/>
  <c r="R140" i="1"/>
  <c r="R117" i="2"/>
  <c r="R72" i="4"/>
  <c r="R140" i="4"/>
  <c r="R88" i="5"/>
  <c r="R44" i="5"/>
  <c r="R135" i="1"/>
  <c r="R78" i="4"/>
  <c r="R110" i="1"/>
  <c r="R113" i="1"/>
  <c r="R119" i="4"/>
  <c r="R152" i="3"/>
  <c r="R75" i="3"/>
  <c r="R86" i="2"/>
  <c r="R82" i="1"/>
  <c r="R46" i="2"/>
  <c r="R17" i="2"/>
  <c r="R141" i="5"/>
  <c r="R174" i="4"/>
  <c r="R96" i="3"/>
  <c r="R149" i="2"/>
  <c r="R15" i="1"/>
  <c r="R45" i="4"/>
  <c r="R127" i="1"/>
  <c r="R136" i="4"/>
  <c r="R86" i="5"/>
  <c r="R185" i="4"/>
  <c r="R191" i="5"/>
  <c r="R42" i="5"/>
  <c r="R150" i="3"/>
  <c r="R147" i="2"/>
  <c r="R49" i="5"/>
  <c r="R97" i="1"/>
  <c r="R62" i="3"/>
  <c r="R26" i="2"/>
  <c r="R10" i="2"/>
  <c r="R77" i="4"/>
  <c r="R181" i="5"/>
  <c r="R34" i="4"/>
  <c r="R91" i="5"/>
  <c r="R38" i="5"/>
  <c r="R87" i="4"/>
  <c r="R130" i="3"/>
  <c r="R30" i="1"/>
  <c r="R132" i="1"/>
  <c r="R15" i="5"/>
  <c r="R91" i="4"/>
  <c r="R15" i="3"/>
  <c r="R101" i="5"/>
  <c r="R104" i="5"/>
  <c r="R195" i="4"/>
  <c r="R160" i="1"/>
  <c r="R133" i="3"/>
  <c r="R84" i="4"/>
  <c r="R113" i="3"/>
  <c r="R36" i="3"/>
  <c r="R191" i="4"/>
  <c r="R74" i="4"/>
  <c r="R80" i="2"/>
  <c r="R183" i="5"/>
  <c r="R90" i="3"/>
  <c r="R146" i="3"/>
  <c r="R157" i="4"/>
  <c r="R26" i="4"/>
  <c r="R158" i="4"/>
  <c r="R144" i="1"/>
  <c r="R90" i="1"/>
  <c r="R53" i="1"/>
  <c r="R170" i="5"/>
  <c r="R154" i="1"/>
  <c r="R161" i="1"/>
  <c r="R135" i="4"/>
  <c r="R194" i="2"/>
  <c r="R28" i="4"/>
  <c r="R16" i="3"/>
  <c r="R95" i="5"/>
  <c r="R167" i="4"/>
  <c r="R88" i="1"/>
  <c r="R169" i="2"/>
  <c r="R180" i="5"/>
  <c r="R164" i="1"/>
  <c r="R126" i="4"/>
  <c r="R72" i="5"/>
  <c r="R94" i="4"/>
  <c r="R131" i="2"/>
  <c r="R22" i="5"/>
  <c r="R142" i="3"/>
  <c r="R116" i="5"/>
  <c r="R24" i="3"/>
  <c r="R153" i="1"/>
  <c r="R29" i="5"/>
  <c r="R127" i="3"/>
  <c r="R92" i="2"/>
  <c r="R82" i="2"/>
  <c r="R134" i="3"/>
  <c r="R165" i="3"/>
  <c r="R17" i="5"/>
  <c r="R54" i="4"/>
  <c r="R197" i="2"/>
  <c r="R168" i="1"/>
  <c r="R105" i="1"/>
  <c r="R154" i="3"/>
  <c r="R165" i="2"/>
  <c r="R66" i="5"/>
  <c r="R176" i="1"/>
  <c r="R107" i="1"/>
  <c r="R141" i="2"/>
  <c r="R150" i="4"/>
  <c r="R25" i="4"/>
  <c r="R162" i="5"/>
  <c r="R102" i="5"/>
  <c r="R163" i="4"/>
  <c r="R198" i="2"/>
  <c r="R64" i="5"/>
  <c r="R64" i="4"/>
  <c r="R77" i="3"/>
  <c r="R93" i="3"/>
  <c r="R162" i="1"/>
  <c r="R54" i="5"/>
  <c r="R150" i="5"/>
  <c r="R23" i="1"/>
  <c r="R200" i="5"/>
  <c r="R103" i="4"/>
  <c r="R46" i="5"/>
  <c r="R76" i="2"/>
  <c r="R150" i="1"/>
  <c r="R14" i="5"/>
  <c r="R56" i="1"/>
  <c r="R28" i="5"/>
  <c r="R21" i="2"/>
  <c r="R136" i="1"/>
  <c r="R93" i="5"/>
  <c r="R115" i="4"/>
  <c r="R146" i="2"/>
  <c r="R173" i="3"/>
  <c r="R110" i="4"/>
  <c r="R50" i="1"/>
  <c r="R65" i="2"/>
  <c r="R148" i="5"/>
  <c r="R159" i="4"/>
  <c r="R16" i="5"/>
  <c r="R179" i="1"/>
  <c r="R99" i="4"/>
  <c r="R58" i="2"/>
  <c r="R50" i="5"/>
  <c r="R137" i="5"/>
  <c r="R102" i="3"/>
  <c r="R198" i="5"/>
  <c r="R44" i="1"/>
  <c r="R175" i="5"/>
  <c r="R11" i="3"/>
  <c r="R42" i="3"/>
  <c r="R148" i="3"/>
  <c r="R51" i="1"/>
  <c r="R41" i="5"/>
  <c r="R90" i="5"/>
  <c r="R38" i="4"/>
  <c r="R72" i="3"/>
  <c r="R79" i="1"/>
  <c r="R155" i="2"/>
  <c r="R139" i="3"/>
  <c r="R139" i="4"/>
  <c r="R81" i="5"/>
  <c r="R108" i="3"/>
  <c r="R143" i="3"/>
  <c r="R167" i="1"/>
  <c r="R131" i="4"/>
  <c r="R86" i="4"/>
  <c r="R12" i="3"/>
  <c r="R178" i="1"/>
  <c r="R82" i="4"/>
  <c r="R136" i="2"/>
  <c r="R100" i="3"/>
  <c r="R67" i="1"/>
  <c r="R84" i="1"/>
  <c r="R50" i="3"/>
  <c r="R156" i="1"/>
  <c r="R147" i="1"/>
  <c r="R124" i="5"/>
  <c r="R26" i="3"/>
  <c r="R57" i="2"/>
  <c r="R70" i="4"/>
  <c r="R168" i="3"/>
  <c r="R98" i="5"/>
  <c r="R94" i="2"/>
  <c r="R158" i="5"/>
  <c r="R94" i="1"/>
  <c r="R106" i="1"/>
  <c r="R32" i="5"/>
  <c r="R70" i="2"/>
  <c r="R197" i="4"/>
  <c r="R61" i="1"/>
  <c r="R121" i="4"/>
  <c r="R41" i="3"/>
  <c r="R174" i="1"/>
  <c r="R170" i="3"/>
  <c r="R36" i="5"/>
  <c r="R157" i="1"/>
  <c r="R64" i="1"/>
  <c r="R47" i="2"/>
  <c r="R14" i="3"/>
  <c r="R106" i="5"/>
  <c r="R168" i="5"/>
  <c r="R128" i="2"/>
  <c r="R156" i="2"/>
  <c r="R64" i="2"/>
  <c r="R183" i="1"/>
  <c r="R132" i="5"/>
  <c r="R20" i="1"/>
  <c r="R102" i="4"/>
  <c r="R195" i="3"/>
  <c r="R197" i="5"/>
  <c r="R199" i="3"/>
  <c r="R122" i="4"/>
  <c r="R134" i="1"/>
  <c r="R157" i="5"/>
  <c r="R179" i="4"/>
  <c r="R163" i="1"/>
  <c r="R48" i="5"/>
  <c r="R121" i="3"/>
  <c r="R183" i="2"/>
  <c r="R101" i="3"/>
  <c r="R176" i="2"/>
  <c r="R45" i="2"/>
  <c r="R165" i="1"/>
  <c r="R48" i="1"/>
  <c r="R35" i="2"/>
  <c r="R80" i="5"/>
  <c r="R191" i="3"/>
  <c r="R52" i="5"/>
  <c r="R120" i="5"/>
  <c r="R30" i="4"/>
  <c r="R138" i="3"/>
  <c r="R90" i="4"/>
  <c r="R156" i="5"/>
  <c r="R136" i="5"/>
  <c r="R160" i="5"/>
  <c r="R128" i="4"/>
  <c r="R196" i="3"/>
  <c r="R177" i="4"/>
  <c r="R145" i="3"/>
  <c r="R95" i="4"/>
  <c r="R68" i="3"/>
  <c r="R149" i="5"/>
  <c r="R51" i="4"/>
  <c r="R105" i="2"/>
  <c r="R38" i="1"/>
  <c r="R142" i="4"/>
  <c r="R104" i="1"/>
  <c r="R151" i="3"/>
  <c r="R59" i="4"/>
  <c r="R14" i="4"/>
  <c r="R167" i="3"/>
  <c r="R30" i="3"/>
  <c r="R49" i="3"/>
  <c r="R18" i="5"/>
  <c r="R169" i="1"/>
  <c r="R24" i="2"/>
  <c r="R172" i="5"/>
  <c r="R113" i="2"/>
  <c r="R48" i="2"/>
  <c r="R173" i="2"/>
  <c r="R165" i="5"/>
  <c r="R112" i="4"/>
  <c r="R54" i="1"/>
  <c r="R63" i="2"/>
  <c r="R54" i="3"/>
  <c r="R143" i="2"/>
  <c r="R189" i="2"/>
  <c r="R128" i="3"/>
  <c r="R154" i="4"/>
  <c r="R22" i="3"/>
  <c r="R119" i="3"/>
  <c r="R85" i="2"/>
  <c r="R10" i="5"/>
  <c r="R125" i="1"/>
  <c r="R89" i="4"/>
  <c r="R40" i="5"/>
  <c r="R169" i="3"/>
  <c r="R108" i="1"/>
  <c r="R32" i="1"/>
  <c r="R34" i="2"/>
  <c r="R161" i="5"/>
  <c r="R71" i="1"/>
  <c r="R87" i="5"/>
  <c r="R17" i="1"/>
  <c r="R129" i="3"/>
  <c r="R63" i="5"/>
  <c r="R182" i="5"/>
  <c r="R12" i="5"/>
  <c r="R62" i="1"/>
  <c r="R121" i="1"/>
  <c r="R106" i="3"/>
  <c r="R81" i="2"/>
  <c r="R14" i="2"/>
  <c r="R111" i="3"/>
  <c r="R64" i="3"/>
  <c r="R30" i="2"/>
  <c r="R82" i="5"/>
  <c r="R42" i="2"/>
  <c r="R57" i="5"/>
  <c r="R39" i="2"/>
  <c r="R87" i="3"/>
  <c r="R109" i="2"/>
  <c r="R125" i="2"/>
  <c r="R73" i="5"/>
  <c r="R70" i="3"/>
  <c r="R160" i="3"/>
  <c r="R87" i="1"/>
  <c r="R178" i="4"/>
  <c r="R183" i="4"/>
  <c r="R178" i="5"/>
  <c r="R159" i="3"/>
  <c r="R151" i="4"/>
  <c r="R175" i="1"/>
  <c r="R40" i="4"/>
  <c r="R53" i="3"/>
  <c r="R119" i="1"/>
  <c r="R117" i="3"/>
  <c r="R122" i="1"/>
  <c r="R29" i="2"/>
  <c r="R109" i="3"/>
  <c r="R75" i="5"/>
  <c r="R187" i="3"/>
  <c r="R122" i="5"/>
  <c r="R183" i="3"/>
  <c r="R153" i="5"/>
  <c r="R76" i="5"/>
  <c r="R90" i="2"/>
  <c r="R68" i="1"/>
  <c r="R67" i="3"/>
  <c r="R111" i="4"/>
  <c r="R110" i="3"/>
  <c r="R18" i="3"/>
  <c r="R185" i="3"/>
  <c r="R129" i="1"/>
  <c r="R32" i="3"/>
  <c r="R9" i="1"/>
  <c r="R177" i="5"/>
  <c r="R189" i="3"/>
  <c r="R144" i="4"/>
  <c r="R187" i="2"/>
  <c r="R101" i="1"/>
  <c r="R105" i="5"/>
  <c r="R166" i="3"/>
  <c r="R125" i="3"/>
  <c r="R188" i="1"/>
  <c r="R130" i="5"/>
  <c r="R151" i="1"/>
  <c r="R157" i="3"/>
  <c r="R73" i="1"/>
  <c r="R135" i="3"/>
  <c r="R47" i="4"/>
  <c r="R178" i="3"/>
  <c r="R137" i="1"/>
  <c r="R122" i="2"/>
  <c r="R74" i="5"/>
  <c r="R109" i="1"/>
  <c r="R99" i="1"/>
  <c r="R112" i="1"/>
  <c r="R27" i="2"/>
  <c r="R149" i="3"/>
  <c r="R10" i="4"/>
  <c r="R12" i="1"/>
  <c r="R200" i="1"/>
  <c r="R152" i="2"/>
  <c r="R57" i="3"/>
  <c r="R129" i="2"/>
  <c r="R189" i="1"/>
  <c r="R164" i="3"/>
  <c r="R23" i="4"/>
  <c r="R76" i="3"/>
  <c r="R56" i="3"/>
  <c r="R121" i="5"/>
  <c r="R186" i="3"/>
  <c r="R98" i="1"/>
  <c r="R114" i="4"/>
  <c r="R120" i="1"/>
  <c r="R65" i="1"/>
  <c r="R193" i="4"/>
  <c r="R33" i="3"/>
  <c r="R60" i="3"/>
  <c r="R21" i="3"/>
  <c r="R80" i="3"/>
  <c r="R177" i="3"/>
  <c r="R139" i="2"/>
  <c r="R82" i="3"/>
  <c r="R146" i="5"/>
  <c r="R71" i="3"/>
  <c r="R118" i="5"/>
  <c r="R20" i="3"/>
  <c r="R148" i="2"/>
  <c r="R106" i="4"/>
  <c r="R137" i="3"/>
  <c r="R164" i="5"/>
  <c r="R105" i="3"/>
  <c r="R75" i="1"/>
  <c r="R45" i="5"/>
  <c r="R121" i="2"/>
  <c r="R9" i="5"/>
  <c r="R34" i="5"/>
  <c r="R11" i="1"/>
  <c r="R66" i="1"/>
  <c r="R162" i="3"/>
  <c r="R52" i="1"/>
  <c r="R33" i="5"/>
  <c r="R25" i="1"/>
  <c r="R43" i="1"/>
  <c r="R114" i="2"/>
  <c r="R118" i="4"/>
  <c r="R102" i="2"/>
  <c r="R125" i="5"/>
  <c r="R103" i="5"/>
  <c r="R24" i="5"/>
  <c r="R199" i="4"/>
  <c r="R52" i="3"/>
  <c r="R69" i="5"/>
  <c r="R104" i="4"/>
  <c r="R133" i="1"/>
  <c r="R174" i="3"/>
  <c r="R61" i="3"/>
  <c r="R194" i="3"/>
  <c r="R115" i="3"/>
  <c r="R103" i="1"/>
  <c r="R172" i="4"/>
  <c r="R67" i="4"/>
  <c r="R72" i="2"/>
  <c r="R42" i="4"/>
  <c r="R123" i="5"/>
  <c r="R134" i="5"/>
  <c r="R91" i="3"/>
  <c r="R117" i="5"/>
  <c r="R55" i="4"/>
  <c r="R46" i="3"/>
  <c r="R60" i="1"/>
  <c r="R13" i="1"/>
  <c r="R39" i="3"/>
  <c r="R69" i="1"/>
  <c r="R23" i="2"/>
  <c r="R171" i="1"/>
  <c r="R77" i="2"/>
  <c r="R52" i="2"/>
  <c r="R48" i="3"/>
  <c r="R39" i="1"/>
  <c r="R136" i="3"/>
  <c r="R182" i="3"/>
  <c r="R27" i="5"/>
  <c r="R77" i="5"/>
  <c r="R112" i="2"/>
  <c r="R186" i="4"/>
  <c r="R190" i="3"/>
  <c r="R95" i="1"/>
  <c r="R36" i="1"/>
  <c r="R89" i="1"/>
  <c r="R62" i="2"/>
  <c r="R185" i="2"/>
  <c r="R155" i="5"/>
  <c r="R199" i="2"/>
  <c r="R41" i="2"/>
  <c r="R33" i="1"/>
  <c r="R78" i="5"/>
  <c r="R147" i="5"/>
  <c r="R114" i="5"/>
  <c r="R18" i="1"/>
  <c r="R35" i="3"/>
  <c r="R19" i="4"/>
  <c r="R26" i="1"/>
  <c r="R55" i="1"/>
  <c r="R165" i="4"/>
  <c r="R103" i="3"/>
  <c r="R24" i="1"/>
  <c r="R171" i="2"/>
  <c r="R93" i="1"/>
  <c r="R200" i="3"/>
  <c r="R98" i="2"/>
  <c r="R31" i="2"/>
  <c r="R45" i="1"/>
  <c r="R194" i="4"/>
  <c r="R179" i="5"/>
  <c r="R12" i="2"/>
  <c r="R46" i="1"/>
  <c r="R65" i="3"/>
  <c r="R140" i="3"/>
  <c r="R70" i="5"/>
  <c r="R142" i="1"/>
  <c r="R84" i="3"/>
  <c r="R23" i="3"/>
  <c r="R175" i="3"/>
  <c r="R131" i="3"/>
  <c r="R126" i="1"/>
  <c r="R180" i="2"/>
  <c r="R135" i="2"/>
  <c r="R74" i="2"/>
  <c r="R189" i="4"/>
  <c r="R19" i="1"/>
  <c r="R95" i="3"/>
  <c r="R192" i="2"/>
  <c r="R50" i="4"/>
  <c r="R166" i="1"/>
  <c r="R195" i="1"/>
  <c r="R96" i="1"/>
  <c r="R68" i="2"/>
  <c r="R147" i="3"/>
  <c r="R22" i="2"/>
  <c r="R9" i="3"/>
  <c r="R55" i="2"/>
  <c r="R89" i="5"/>
  <c r="R107" i="3"/>
  <c r="R55" i="3"/>
  <c r="R192" i="1"/>
  <c r="R83" i="4"/>
  <c r="R198" i="1"/>
  <c r="R98" i="3"/>
  <c r="R68" i="5"/>
  <c r="R25" i="3"/>
  <c r="R31" i="1"/>
  <c r="R81" i="3"/>
  <c r="R56" i="5"/>
  <c r="R180" i="1"/>
  <c r="R59" i="3"/>
  <c r="R137" i="2"/>
  <c r="R33" i="2"/>
  <c r="R54" i="2"/>
  <c r="R126" i="5"/>
  <c r="R37" i="1"/>
  <c r="R171" i="5"/>
  <c r="R142" i="5"/>
  <c r="R29" i="1"/>
  <c r="R182" i="4"/>
  <c r="R60" i="5"/>
  <c r="R198" i="4"/>
  <c r="R114" i="3"/>
  <c r="R92" i="3"/>
  <c r="R86" i="1"/>
  <c r="R98" i="4"/>
  <c r="R91" i="1"/>
  <c r="R73" i="3"/>
  <c r="R107" i="4"/>
  <c r="R39" i="5"/>
  <c r="R140" i="2"/>
  <c r="R130" i="4"/>
  <c r="R185" i="5"/>
  <c r="R149" i="1"/>
  <c r="R159" i="1"/>
  <c r="R110" i="5"/>
  <c r="R100" i="5"/>
  <c r="R19" i="3"/>
  <c r="R163" i="5"/>
  <c r="R124" i="2"/>
  <c r="R29" i="3"/>
  <c r="R124" i="3"/>
  <c r="R46" i="4"/>
  <c r="R35" i="1"/>
  <c r="R40" i="3"/>
  <c r="R43" i="4"/>
  <c r="R28" i="3"/>
  <c r="R20" i="2"/>
  <c r="R81" i="1"/>
  <c r="R153" i="3"/>
  <c r="R13" i="3"/>
  <c r="R156" i="4"/>
  <c r="R101" i="2"/>
  <c r="R123" i="4"/>
  <c r="R27" i="4"/>
  <c r="R73" i="4"/>
  <c r="R27" i="1"/>
  <c r="R176" i="5"/>
  <c r="R135" i="5"/>
  <c r="T188" i="5"/>
  <c r="T164" i="5"/>
  <c r="T51" i="1"/>
  <c r="T197" i="4"/>
  <c r="T28" i="4"/>
  <c r="T133" i="4"/>
  <c r="T134" i="3"/>
  <c r="T32" i="3"/>
  <c r="T114" i="3"/>
  <c r="T122" i="3"/>
  <c r="T113" i="2"/>
  <c r="T125" i="4"/>
  <c r="T167" i="3"/>
  <c r="T103" i="4"/>
  <c r="T18" i="1"/>
  <c r="T18" i="2"/>
  <c r="T172" i="5"/>
  <c r="T89" i="3"/>
  <c r="T169" i="2"/>
  <c r="T64" i="3"/>
  <c r="T46" i="2"/>
  <c r="T99" i="1"/>
  <c r="T44" i="5"/>
  <c r="T198" i="1"/>
  <c r="T68" i="4"/>
  <c r="T77" i="5"/>
  <c r="T160" i="5"/>
  <c r="T172" i="4"/>
  <c r="T109" i="1"/>
  <c r="T189" i="5"/>
  <c r="T57" i="5"/>
  <c r="T117" i="1"/>
  <c r="T148" i="2"/>
  <c r="T196" i="2"/>
  <c r="T93" i="3"/>
  <c r="T30" i="1"/>
  <c r="T62" i="2"/>
  <c r="T27" i="1"/>
  <c r="T178" i="5"/>
  <c r="T37" i="5"/>
  <c r="T105" i="3"/>
  <c r="T50" i="3"/>
  <c r="T198" i="2"/>
  <c r="T26" i="3"/>
  <c r="T126" i="4"/>
  <c r="T196" i="1"/>
  <c r="T190" i="5"/>
  <c r="T145" i="4"/>
  <c r="T38" i="5"/>
  <c r="T41" i="2"/>
  <c r="T92" i="5"/>
  <c r="T28" i="3"/>
  <c r="T127" i="3"/>
  <c r="T178" i="3"/>
  <c r="T195" i="2"/>
  <c r="T18" i="5"/>
  <c r="T172" i="3"/>
  <c r="T101" i="3"/>
  <c r="T109" i="5"/>
  <c r="T172" i="1"/>
  <c r="T153" i="3"/>
  <c r="T93" i="5"/>
  <c r="T49" i="5"/>
  <c r="T56" i="2"/>
  <c r="T9" i="2"/>
  <c r="T179" i="5"/>
  <c r="T156" i="4"/>
  <c r="T110" i="5"/>
  <c r="T161" i="1"/>
  <c r="T144" i="3"/>
  <c r="T73" i="3"/>
  <c r="T136" i="1"/>
  <c r="T26" i="2"/>
  <c r="T19" i="1"/>
  <c r="T84" i="2"/>
  <c r="T118" i="4"/>
  <c r="T98" i="3"/>
  <c r="T82" i="3"/>
  <c r="T112" i="2"/>
  <c r="T48" i="1"/>
  <c r="T192" i="3"/>
  <c r="T49" i="4"/>
  <c r="T61" i="4"/>
  <c r="T55" i="5"/>
  <c r="T68" i="1"/>
  <c r="T38" i="4"/>
  <c r="T160" i="3"/>
  <c r="T26" i="5"/>
  <c r="T135" i="3"/>
  <c r="T119" i="3"/>
  <c r="T141" i="3"/>
  <c r="T97" i="3"/>
  <c r="T124" i="2"/>
  <c r="T180" i="3"/>
  <c r="T58" i="1"/>
  <c r="T174" i="1"/>
  <c r="T174" i="2"/>
  <c r="T44" i="2"/>
  <c r="T63" i="4"/>
  <c r="T30" i="4"/>
  <c r="T125" i="2"/>
  <c r="T113" i="1"/>
  <c r="T110" i="1"/>
  <c r="T175" i="1"/>
  <c r="T129" i="1"/>
  <c r="T153" i="4"/>
  <c r="T182" i="5"/>
  <c r="T112" i="1"/>
  <c r="T14" i="2"/>
  <c r="T194" i="5"/>
  <c r="T45" i="4"/>
  <c r="T165" i="5"/>
  <c r="T59" i="3"/>
  <c r="T17" i="4"/>
  <c r="T164" i="4"/>
  <c r="T171" i="2"/>
  <c r="T150" i="4"/>
  <c r="V92" i="5"/>
  <c r="V113" i="1"/>
  <c r="V160" i="5"/>
  <c r="V136" i="1"/>
  <c r="T56" i="3"/>
  <c r="T107" i="2"/>
  <c r="T54" i="2"/>
  <c r="T180" i="4"/>
  <c r="T35" i="1"/>
  <c r="T47" i="5"/>
  <c r="T27" i="2"/>
  <c r="T9" i="5"/>
  <c r="T31" i="4"/>
  <c r="T158" i="4"/>
  <c r="V158" i="4" s="1"/>
  <c r="T46" i="5"/>
  <c r="T154" i="1"/>
  <c r="T183" i="2"/>
  <c r="T136" i="5"/>
  <c r="T71" i="3"/>
  <c r="T23" i="4"/>
  <c r="T135" i="2"/>
  <c r="T176" i="1"/>
  <c r="T68" i="5"/>
  <c r="T154" i="4"/>
  <c r="T12" i="5"/>
  <c r="T175" i="4"/>
  <c r="T119" i="5"/>
  <c r="T162" i="3"/>
  <c r="T140" i="2"/>
  <c r="T57" i="4"/>
  <c r="T128" i="5"/>
  <c r="T47" i="2"/>
  <c r="T139" i="2"/>
  <c r="T168" i="3"/>
  <c r="T133" i="3"/>
  <c r="T117" i="3"/>
  <c r="T157" i="3"/>
  <c r="T151" i="1"/>
  <c r="T50" i="5"/>
  <c r="T151" i="3"/>
  <c r="T12" i="4"/>
  <c r="T78" i="5"/>
  <c r="T88" i="1"/>
  <c r="T55" i="2"/>
  <c r="T186" i="4"/>
  <c r="T178" i="4"/>
  <c r="T59" i="1"/>
  <c r="T200" i="1"/>
  <c r="T143" i="1"/>
  <c r="T145" i="5"/>
  <c r="T66" i="1"/>
  <c r="T192" i="2"/>
  <c r="T167" i="1"/>
  <c r="T22" i="5"/>
  <c r="T161" i="4"/>
  <c r="T79" i="4"/>
  <c r="T51" i="3"/>
  <c r="T11" i="3"/>
  <c r="T178" i="1"/>
  <c r="T183" i="1"/>
  <c r="T56" i="5"/>
  <c r="T193" i="1"/>
  <c r="T157" i="1"/>
  <c r="T185" i="3"/>
  <c r="T148" i="1"/>
  <c r="T44" i="1"/>
  <c r="T57" i="2"/>
  <c r="T119" i="4"/>
  <c r="T139" i="4"/>
  <c r="T9" i="4"/>
  <c r="T122" i="2"/>
  <c r="T182" i="1"/>
  <c r="T80" i="1"/>
  <c r="T129" i="3"/>
  <c r="T39" i="4"/>
  <c r="T42" i="5"/>
  <c r="T126" i="1"/>
  <c r="T76" i="3"/>
  <c r="T77" i="4"/>
  <c r="T88" i="4"/>
  <c r="T104" i="2"/>
  <c r="T41" i="1"/>
  <c r="T23" i="3"/>
  <c r="T37" i="3"/>
  <c r="T195" i="3"/>
  <c r="T53" i="3"/>
  <c r="T36" i="1"/>
  <c r="T19" i="5"/>
  <c r="T121" i="5"/>
  <c r="T42" i="1"/>
  <c r="T36" i="2"/>
  <c r="T44" i="4"/>
  <c r="T141" i="4"/>
  <c r="T170" i="1"/>
  <c r="T91" i="5"/>
  <c r="T87" i="2"/>
  <c r="T75" i="3"/>
  <c r="T193" i="4"/>
  <c r="T139" i="5"/>
  <c r="T106" i="4"/>
  <c r="V41" i="2"/>
  <c r="T108" i="3"/>
  <c r="T90" i="5"/>
  <c r="T166" i="2"/>
  <c r="T142" i="2"/>
  <c r="T48" i="3"/>
  <c r="T81" i="3"/>
  <c r="T93" i="2"/>
  <c r="T110" i="3"/>
  <c r="T102" i="2"/>
  <c r="T179" i="1"/>
  <c r="T197" i="1"/>
  <c r="T13" i="1"/>
  <c r="T198" i="4"/>
  <c r="T142" i="1"/>
  <c r="T183" i="4"/>
  <c r="T58" i="5"/>
  <c r="T147" i="5"/>
  <c r="T56" i="4"/>
  <c r="T102" i="4"/>
  <c r="T65" i="2"/>
  <c r="T157" i="5"/>
  <c r="V89" i="3"/>
  <c r="V135" i="2"/>
  <c r="V59" i="1"/>
  <c r="T121" i="3"/>
  <c r="T76" i="4"/>
  <c r="T86" i="2"/>
  <c r="T155" i="2"/>
  <c r="T62" i="1"/>
  <c r="T193" i="3"/>
  <c r="T67" i="4"/>
  <c r="T90" i="3"/>
  <c r="V90" i="3" s="1"/>
  <c r="T65" i="1"/>
  <c r="T67" i="2"/>
  <c r="T80" i="3"/>
  <c r="T188" i="3"/>
  <c r="T196" i="3"/>
  <c r="T152" i="4"/>
  <c r="T99" i="4"/>
  <c r="T197" i="2"/>
  <c r="T177" i="4"/>
  <c r="V177" i="4" s="1"/>
  <c r="T123" i="5"/>
  <c r="T21" i="3"/>
  <c r="T110" i="2"/>
  <c r="T54" i="1"/>
  <c r="T23" i="1"/>
  <c r="T114" i="1"/>
  <c r="T112" i="4"/>
  <c r="T38" i="1"/>
  <c r="T100" i="1"/>
  <c r="T129" i="2"/>
  <c r="T94" i="5"/>
  <c r="T86" i="4"/>
  <c r="T66" i="5"/>
  <c r="T176" i="5"/>
  <c r="T174" i="3"/>
  <c r="T144" i="5"/>
  <c r="T26" i="4"/>
  <c r="T12" i="2"/>
  <c r="T106" i="3"/>
  <c r="T188" i="1"/>
  <c r="T182" i="3"/>
  <c r="T191" i="2"/>
  <c r="T158" i="5"/>
  <c r="T32" i="1"/>
  <c r="T153" i="1"/>
  <c r="T147" i="1"/>
  <c r="T182" i="4"/>
  <c r="V182" i="4" s="1"/>
  <c r="T134" i="1"/>
  <c r="T36" i="3"/>
  <c r="T10" i="4"/>
  <c r="T23" i="2"/>
  <c r="T159" i="4"/>
  <c r="T96" i="1"/>
  <c r="T195" i="5"/>
  <c r="T129" i="5"/>
  <c r="T52" i="5"/>
  <c r="T111" i="5"/>
  <c r="T142" i="3"/>
  <c r="T50" i="4"/>
  <c r="T10" i="3"/>
  <c r="T181" i="5"/>
  <c r="T186" i="1"/>
  <c r="T78" i="1"/>
  <c r="T17" i="2"/>
  <c r="T25" i="4"/>
  <c r="T70" i="1"/>
  <c r="T20" i="1"/>
  <c r="T181" i="2"/>
  <c r="T77" i="1"/>
  <c r="T131" i="5"/>
  <c r="T75" i="2"/>
  <c r="T43" i="2"/>
  <c r="T190" i="1"/>
  <c r="V190" i="1" s="1"/>
  <c r="T178" i="2"/>
  <c r="T15" i="4"/>
  <c r="T133" i="2"/>
  <c r="T35" i="4"/>
  <c r="T132" i="4"/>
  <c r="T24" i="3"/>
  <c r="T80" i="5"/>
  <c r="T116" i="2"/>
  <c r="T73" i="5"/>
  <c r="T164" i="2"/>
  <c r="T145" i="1"/>
  <c r="T132" i="5"/>
  <c r="T23" i="5"/>
  <c r="T43" i="4"/>
  <c r="T173" i="1"/>
  <c r="T137" i="3"/>
  <c r="T91" i="1"/>
  <c r="T88" i="3"/>
  <c r="T191" i="1"/>
  <c r="T115" i="1"/>
  <c r="T27" i="5"/>
  <c r="T166" i="3"/>
  <c r="T90" i="2"/>
  <c r="T19" i="3"/>
  <c r="T25" i="3"/>
  <c r="T32" i="5"/>
  <c r="T29" i="3"/>
  <c r="T31" i="1"/>
  <c r="T94" i="3"/>
  <c r="T161" i="5"/>
  <c r="T76" i="1"/>
  <c r="T49" i="3"/>
  <c r="V139" i="4"/>
  <c r="T41" i="3"/>
  <c r="T71" i="5"/>
  <c r="T71" i="4"/>
  <c r="T74" i="4"/>
  <c r="T116" i="4"/>
  <c r="T149" i="1"/>
  <c r="T68" i="2"/>
  <c r="T61" i="1"/>
  <c r="T62" i="5"/>
  <c r="T10" i="5"/>
  <c r="T20" i="3"/>
  <c r="T125" i="3"/>
  <c r="T35" i="3"/>
  <c r="V141" i="4"/>
  <c r="T88" i="5"/>
  <c r="T56" i="1"/>
  <c r="T112" i="5"/>
  <c r="T155" i="4"/>
  <c r="T87" i="4"/>
  <c r="T82" i="1"/>
  <c r="T101" i="4"/>
  <c r="T81" i="4"/>
  <c r="T95" i="5"/>
  <c r="T66" i="3"/>
  <c r="T172" i="2"/>
  <c r="T167" i="5"/>
  <c r="T28" i="2"/>
  <c r="T59" i="4"/>
  <c r="T124" i="3"/>
  <c r="T152" i="1"/>
  <c r="T11" i="2"/>
  <c r="T30" i="2"/>
  <c r="T177" i="5"/>
  <c r="T79" i="2"/>
  <c r="T159" i="1"/>
  <c r="T72" i="3"/>
  <c r="T52" i="1"/>
  <c r="T74" i="1"/>
  <c r="T20" i="5"/>
  <c r="T72" i="5"/>
  <c r="T58" i="4"/>
  <c r="T144" i="2"/>
  <c r="T143" i="2"/>
  <c r="T146" i="2"/>
  <c r="T117" i="4"/>
  <c r="V117" i="4" s="1"/>
  <c r="T155" i="5"/>
  <c r="T83" i="1"/>
  <c r="T117" i="5"/>
  <c r="T156" i="2"/>
  <c r="T93" i="1"/>
  <c r="T35" i="2"/>
  <c r="T85" i="1"/>
  <c r="V85" i="1" s="1"/>
  <c r="T106" i="1"/>
  <c r="T189" i="1"/>
  <c r="V189" i="1" s="1"/>
  <c r="T190" i="2"/>
  <c r="T58" i="3"/>
  <c r="T124" i="1"/>
  <c r="T85" i="2"/>
  <c r="T107" i="5"/>
  <c r="T72" i="2"/>
  <c r="T124" i="4"/>
  <c r="T120" i="1"/>
  <c r="T79" i="3"/>
  <c r="T200" i="5"/>
  <c r="T115" i="3"/>
  <c r="T45" i="5"/>
  <c r="T119" i="2"/>
  <c r="T92" i="3"/>
  <c r="T192" i="1"/>
  <c r="T20" i="4"/>
  <c r="V117" i="5"/>
  <c r="T147" i="3"/>
  <c r="T85" i="4"/>
  <c r="T108" i="2"/>
  <c r="T66" i="4"/>
  <c r="T170" i="5"/>
  <c r="T77" i="2"/>
  <c r="T127" i="4"/>
  <c r="T39" i="5"/>
  <c r="T49" i="2"/>
  <c r="T156" i="3"/>
  <c r="T65" i="5"/>
  <c r="T100" i="5"/>
  <c r="T187" i="4"/>
  <c r="T24" i="4"/>
  <c r="V188" i="5"/>
  <c r="T116" i="3"/>
  <c r="T29" i="4"/>
  <c r="T191" i="5"/>
  <c r="T102" i="3"/>
  <c r="T104" i="5"/>
  <c r="T107" i="3"/>
  <c r="T12" i="3"/>
  <c r="T104" i="1"/>
  <c r="T143" i="4"/>
  <c r="T200" i="2"/>
  <c r="T83" i="4"/>
  <c r="T196" i="4"/>
  <c r="T191" i="4"/>
  <c r="T199" i="3"/>
  <c r="T65" i="3"/>
  <c r="T166" i="4"/>
  <c r="T162" i="1"/>
  <c r="T34" i="2"/>
  <c r="T29" i="2"/>
  <c r="T14" i="3"/>
  <c r="T185" i="5"/>
  <c r="T121" i="1"/>
  <c r="T91" i="2"/>
  <c r="T183" i="5"/>
  <c r="T129" i="4"/>
  <c r="T196" i="5"/>
  <c r="T42" i="4"/>
  <c r="T10" i="2"/>
  <c r="T16" i="4"/>
  <c r="T106" i="5"/>
  <c r="T135" i="4"/>
  <c r="T96" i="5"/>
  <c r="T36" i="4"/>
  <c r="T100" i="4"/>
  <c r="T16" i="1"/>
  <c r="T141" i="5"/>
  <c r="T185" i="1"/>
  <c r="T127" i="5"/>
  <c r="T40" i="5"/>
  <c r="T120" i="3"/>
  <c r="T157" i="4"/>
  <c r="T154" i="5"/>
  <c r="T95" i="3"/>
  <c r="T17" i="1"/>
  <c r="T57" i="3"/>
  <c r="V198" i="2"/>
  <c r="V185" i="5"/>
  <c r="V72" i="5"/>
  <c r="V151" i="1"/>
  <c r="T78" i="4"/>
  <c r="T199" i="4"/>
  <c r="T81" i="2"/>
  <c r="T62" i="3"/>
  <c r="T105" i="1"/>
  <c r="T131" i="1"/>
  <c r="T63" i="2"/>
  <c r="T130" i="2"/>
  <c r="T84" i="4"/>
  <c r="T150" i="1"/>
  <c r="T137" i="1"/>
  <c r="T190" i="4"/>
  <c r="T135" i="5"/>
  <c r="T53" i="4"/>
  <c r="T135" i="1"/>
  <c r="T111" i="4"/>
  <c r="T185" i="2"/>
  <c r="T126" i="3"/>
  <c r="T141" i="2"/>
  <c r="T57" i="1"/>
  <c r="T76" i="2"/>
  <c r="T183" i="3"/>
  <c r="T9" i="3"/>
  <c r="T153" i="5"/>
  <c r="T96" i="3"/>
  <c r="T92" i="4"/>
  <c r="T162" i="5"/>
  <c r="T21" i="1"/>
  <c r="T40" i="4"/>
  <c r="T146" i="1"/>
  <c r="T64" i="5"/>
  <c r="T149" i="3"/>
  <c r="V149" i="3" s="1"/>
  <c r="T122" i="1"/>
  <c r="T159" i="2"/>
  <c r="T84" i="5"/>
  <c r="T48" i="5"/>
  <c r="T122" i="5"/>
  <c r="T22" i="2"/>
  <c r="T29" i="1"/>
  <c r="T154" i="3"/>
  <c r="T127" i="1"/>
  <c r="T92" i="1"/>
  <c r="T99" i="2"/>
  <c r="T198" i="3"/>
  <c r="T126" i="2"/>
  <c r="T75" i="4"/>
  <c r="T94" i="1"/>
  <c r="V94" i="1" s="1"/>
  <c r="T32" i="4"/>
  <c r="T137" i="2"/>
  <c r="T171" i="3"/>
  <c r="T95" i="4"/>
  <c r="T175" i="5"/>
  <c r="T180" i="5"/>
  <c r="T47" i="1"/>
  <c r="T128" i="3"/>
  <c r="T182" i="2"/>
  <c r="T26" i="1"/>
  <c r="T199" i="2"/>
  <c r="T40" i="1"/>
  <c r="V40" i="1" s="1"/>
  <c r="T115" i="4"/>
  <c r="T148" i="4"/>
  <c r="T103" i="1"/>
  <c r="T87" i="5"/>
  <c r="T27" i="3"/>
  <c r="T14" i="4"/>
  <c r="T179" i="3"/>
  <c r="T47" i="3"/>
  <c r="T148" i="5"/>
  <c r="T199" i="5"/>
  <c r="T107" i="1"/>
  <c r="T105" i="5"/>
  <c r="T160" i="4"/>
  <c r="T33" i="2"/>
  <c r="T80" i="4"/>
  <c r="T189" i="2"/>
  <c r="T134" i="5"/>
  <c r="T131" i="2"/>
  <c r="T137" i="4"/>
  <c r="T136" i="3"/>
  <c r="T146" i="5"/>
  <c r="T71" i="2"/>
  <c r="T175" i="2"/>
  <c r="T83" i="3"/>
  <c r="T152" i="2"/>
  <c r="T25" i="1"/>
  <c r="T87" i="1"/>
  <c r="V137" i="1"/>
  <c r="T85" i="5"/>
  <c r="T161" i="3"/>
  <c r="T121" i="2"/>
  <c r="T14" i="5"/>
  <c r="T166" i="5"/>
  <c r="T160" i="1"/>
  <c r="T170" i="2"/>
  <c r="T46" i="4"/>
  <c r="T73" i="2"/>
  <c r="T138" i="2"/>
  <c r="T111" i="3"/>
  <c r="T45" i="3"/>
  <c r="T118" i="5"/>
  <c r="T184" i="5"/>
  <c r="T96" i="2"/>
  <c r="T53" i="1"/>
  <c r="T139" i="3"/>
  <c r="T19" i="2"/>
  <c r="T96" i="4"/>
  <c r="T188" i="4"/>
  <c r="T12" i="1"/>
  <c r="T73" i="1"/>
  <c r="T70" i="5"/>
  <c r="T30" i="3"/>
  <c r="V30" i="3" s="1"/>
  <c r="T149" i="5"/>
  <c r="T31" i="2"/>
  <c r="T133" i="5"/>
  <c r="V87" i="5"/>
  <c r="T90" i="1"/>
  <c r="V90" i="2"/>
  <c r="T33" i="5"/>
  <c r="T138" i="1"/>
  <c r="V92" i="4"/>
  <c r="V161" i="4"/>
  <c r="V19" i="3"/>
  <c r="V65" i="3"/>
  <c r="T98" i="1"/>
  <c r="T82" i="5"/>
  <c r="T90" i="4"/>
  <c r="T24" i="1"/>
  <c r="T195" i="1"/>
  <c r="T86" i="1"/>
  <c r="T64" i="2"/>
  <c r="T168" i="1"/>
  <c r="T73" i="4"/>
  <c r="T89" i="4"/>
  <c r="T75" i="5"/>
  <c r="T98" i="4"/>
  <c r="T165" i="3"/>
  <c r="T169" i="5"/>
  <c r="T70" i="2"/>
  <c r="T33" i="3"/>
  <c r="T134" i="4"/>
  <c r="T163" i="4"/>
  <c r="T104" i="4"/>
  <c r="T113" i="4"/>
  <c r="T42" i="3"/>
  <c r="T108" i="4"/>
  <c r="T38" i="2"/>
  <c r="T136" i="4"/>
  <c r="T173" i="2"/>
  <c r="T104" i="3"/>
  <c r="T162" i="2"/>
  <c r="T19" i="4"/>
  <c r="T123" i="2"/>
  <c r="T93" i="4"/>
  <c r="T168" i="4"/>
  <c r="T160" i="2"/>
  <c r="T153" i="2"/>
  <c r="T106" i="2"/>
  <c r="V106" i="2" s="1"/>
  <c r="T132" i="3"/>
  <c r="T92" i="2"/>
  <c r="T181" i="3"/>
  <c r="T127" i="2"/>
  <c r="T83" i="5"/>
  <c r="T18" i="3"/>
  <c r="T187" i="3"/>
  <c r="T130" i="1"/>
  <c r="T55" i="1"/>
  <c r="T9" i="1"/>
  <c r="T170" i="4"/>
  <c r="T107" i="4"/>
  <c r="T168" i="5"/>
  <c r="T177" i="3"/>
  <c r="T95" i="2"/>
  <c r="T14" i="1"/>
  <c r="T47" i="4"/>
  <c r="T116" i="5"/>
  <c r="T82" i="4"/>
  <c r="T16" i="3"/>
  <c r="T22" i="3"/>
  <c r="T194" i="3"/>
  <c r="T187" i="1"/>
  <c r="T184" i="3"/>
  <c r="T34" i="1"/>
  <c r="T123" i="4"/>
  <c r="V123" i="4" s="1"/>
  <c r="T180" i="2"/>
  <c r="T126" i="5"/>
  <c r="T80" i="2"/>
  <c r="T118" i="2"/>
  <c r="V118" i="2" s="1"/>
  <c r="T63" i="1"/>
  <c r="T11" i="1"/>
  <c r="T69" i="4"/>
  <c r="T197" i="3"/>
  <c r="T176" i="2"/>
  <c r="T60" i="2"/>
  <c r="T114" i="2"/>
  <c r="T186" i="3"/>
  <c r="T155" i="1"/>
  <c r="T65" i="4"/>
  <c r="T174" i="4"/>
  <c r="T166" i="1"/>
  <c r="T81" i="5"/>
  <c r="T194" i="4"/>
  <c r="T125" i="1"/>
  <c r="T97" i="2"/>
  <c r="T82" i="2"/>
  <c r="T148" i="3"/>
  <c r="T140" i="5"/>
  <c r="T94" i="4"/>
  <c r="T24" i="2"/>
  <c r="T11" i="5"/>
  <c r="T155" i="3"/>
  <c r="T101" i="1"/>
  <c r="T195" i="4"/>
  <c r="T68" i="3"/>
  <c r="T86" i="5"/>
  <c r="T46" i="3"/>
  <c r="T25" i="5"/>
  <c r="T138" i="5"/>
  <c r="T63" i="5"/>
  <c r="T105" i="2"/>
  <c r="T53" i="2"/>
  <c r="T144" i="1"/>
  <c r="V144" i="1" s="1"/>
  <c r="T193" i="2"/>
  <c r="T130" i="3"/>
  <c r="T66" i="2"/>
  <c r="T67" i="3"/>
  <c r="V67" i="3" s="1"/>
  <c r="T143" i="3"/>
  <c r="T100" i="3"/>
  <c r="T74" i="2"/>
  <c r="T142" i="4"/>
  <c r="T147" i="2"/>
  <c r="T95" i="1"/>
  <c r="T149" i="2"/>
  <c r="T87" i="3"/>
  <c r="T181" i="4"/>
  <c r="T165" i="4"/>
  <c r="T42" i="2"/>
  <c r="V197" i="4"/>
  <c r="T191" i="3"/>
  <c r="T13" i="4"/>
  <c r="T78" i="3"/>
  <c r="T136" i="2"/>
  <c r="V119" i="2"/>
  <c r="V85" i="2"/>
  <c r="V9" i="3"/>
  <c r="V29" i="1"/>
  <c r="V57" i="3"/>
  <c r="T138" i="3"/>
  <c r="T200" i="4"/>
  <c r="T50" i="2"/>
  <c r="T28" i="5"/>
  <c r="T59" i="5"/>
  <c r="T41" i="4"/>
  <c r="T120" i="5"/>
  <c r="T33" i="4"/>
  <c r="T168" i="2"/>
  <c r="V168" i="2" s="1"/>
  <c r="T190" i="3"/>
  <c r="T32" i="2"/>
  <c r="V32" i="2" s="1"/>
  <c r="T109" i="2"/>
  <c r="T46" i="1"/>
  <c r="T142" i="5"/>
  <c r="T109" i="3"/>
  <c r="T117" i="2"/>
  <c r="T69" i="3"/>
  <c r="T61" i="5"/>
  <c r="T84" i="1"/>
  <c r="T188" i="2"/>
  <c r="T34" i="5"/>
  <c r="T156" i="1"/>
  <c r="T15" i="2"/>
  <c r="V15" i="2" s="1"/>
  <c r="T22" i="4"/>
  <c r="T21" i="4"/>
  <c r="T25" i="2"/>
  <c r="T48" i="4"/>
  <c r="T158" i="2"/>
  <c r="T115" i="2"/>
  <c r="T194" i="1"/>
  <c r="T185" i="4"/>
  <c r="V185" i="4" s="1"/>
  <c r="T115" i="5"/>
  <c r="T30" i="5"/>
  <c r="T113" i="3"/>
  <c r="T13" i="3"/>
  <c r="T51" i="4"/>
  <c r="T145" i="2"/>
  <c r="T173" i="4"/>
  <c r="T78" i="2"/>
  <c r="T114" i="5"/>
  <c r="T48" i="2"/>
  <c r="T54" i="4"/>
  <c r="T158" i="1"/>
  <c r="T39" i="2"/>
  <c r="T64" i="4"/>
  <c r="T150" i="3"/>
  <c r="T37" i="1"/>
  <c r="T158" i="3"/>
  <c r="T151" i="5"/>
  <c r="T165" i="2"/>
  <c r="T35" i="5"/>
  <c r="T147" i="4"/>
  <c r="T84" i="3"/>
  <c r="V84" i="3" s="1"/>
  <c r="T154" i="2"/>
  <c r="T140" i="1"/>
  <c r="V140" i="1" s="1"/>
  <c r="T97" i="4"/>
  <c r="T118" i="1"/>
  <c r="T159" i="3"/>
  <c r="V121" i="3"/>
  <c r="T20" i="2"/>
  <c r="T52" i="3"/>
  <c r="T83" i="2"/>
  <c r="T149" i="4"/>
  <c r="T109" i="4"/>
  <c r="T171" i="4"/>
  <c r="T173" i="3"/>
  <c r="T103" i="2"/>
  <c r="T167" i="2"/>
  <c r="V175" i="4"/>
  <c r="T159" i="5"/>
  <c r="T111" i="2"/>
  <c r="V54" i="1"/>
  <c r="T163" i="1"/>
  <c r="T74" i="3"/>
  <c r="T97" i="1"/>
  <c r="T69" i="5"/>
  <c r="V69" i="5" s="1"/>
  <c r="T43" i="3"/>
  <c r="T39" i="3"/>
  <c r="T150" i="5"/>
  <c r="T69" i="2"/>
  <c r="T72" i="4"/>
  <c r="T52" i="2"/>
  <c r="T61" i="3"/>
  <c r="T192" i="5"/>
  <c r="T43" i="5"/>
  <c r="T103" i="5"/>
  <c r="V76" i="3"/>
  <c r="T123" i="3"/>
  <c r="T77" i="3"/>
  <c r="T152" i="3"/>
  <c r="T176" i="3"/>
  <c r="T132" i="1"/>
  <c r="T180" i="1"/>
  <c r="T62" i="4"/>
  <c r="T187" i="5"/>
  <c r="T192" i="4"/>
  <c r="T176" i="4"/>
  <c r="T18" i="4"/>
  <c r="T61" i="2"/>
  <c r="T165" i="1"/>
  <c r="T145" i="3"/>
  <c r="T11" i="4"/>
  <c r="V11" i="4" s="1"/>
  <c r="T175" i="3"/>
  <c r="T60" i="1"/>
  <c r="T151" i="4"/>
  <c r="T131" i="3"/>
  <c r="T177" i="1"/>
  <c r="T102" i="5"/>
  <c r="T186" i="2"/>
  <c r="T10" i="1"/>
  <c r="T184" i="4"/>
  <c r="T60" i="5"/>
  <c r="T15" i="5"/>
  <c r="T16" i="2"/>
  <c r="T24" i="5"/>
  <c r="T118" i="3"/>
  <c r="T36" i="5"/>
  <c r="T193" i="5"/>
  <c r="V114" i="2"/>
  <c r="V181" i="3"/>
  <c r="V104" i="4"/>
  <c r="V198" i="3"/>
  <c r="V144" i="5"/>
  <c r="V182" i="1"/>
  <c r="V12" i="3"/>
  <c r="V187" i="3"/>
  <c r="T85" i="3"/>
  <c r="T15" i="1"/>
  <c r="T21" i="5"/>
  <c r="T111" i="1"/>
  <c r="T60" i="3"/>
  <c r="T72" i="1"/>
  <c r="V63" i="2"/>
  <c r="T140" i="3"/>
  <c r="T146" i="4"/>
  <c r="V146" i="4" s="1"/>
  <c r="T156" i="5"/>
  <c r="T108" i="1"/>
  <c r="T43" i="1"/>
  <c r="T120" i="2"/>
  <c r="T79" i="5"/>
  <c r="T170" i="3"/>
  <c r="T134" i="2"/>
  <c r="T114" i="4"/>
  <c r="T169" i="3"/>
  <c r="T81" i="1"/>
  <c r="T169" i="4"/>
  <c r="T27" i="4"/>
  <c r="T124" i="5"/>
  <c r="T125" i="5"/>
  <c r="T171" i="5"/>
  <c r="T164" i="3"/>
  <c r="T40" i="3"/>
  <c r="T34" i="3"/>
  <c r="V66" i="3"/>
  <c r="T110" i="4"/>
  <c r="V110" i="4" s="1"/>
  <c r="T44" i="3"/>
  <c r="V44" i="3" s="1"/>
  <c r="T67" i="5"/>
  <c r="V67" i="5" s="1"/>
  <c r="T86" i="3"/>
  <c r="V86" i="3" s="1"/>
  <c r="T74" i="5"/>
  <c r="T15" i="3"/>
  <c r="V15" i="3" s="1"/>
  <c r="T167" i="4"/>
  <c r="T40" i="2"/>
  <c r="T186" i="5"/>
  <c r="T187" i="2"/>
  <c r="T150" i="2"/>
  <c r="T37" i="4"/>
  <c r="T45" i="2"/>
  <c r="T128" i="4"/>
  <c r="T54" i="5"/>
  <c r="T88" i="2"/>
  <c r="T100" i="2"/>
  <c r="T70" i="3"/>
  <c r="T45" i="1"/>
  <c r="T55" i="4"/>
  <c r="T34" i="4"/>
  <c r="T140" i="4"/>
  <c r="T94" i="2"/>
  <c r="V145" i="5"/>
  <c r="T51" i="5"/>
  <c r="T177" i="2"/>
  <c r="T179" i="2"/>
  <c r="T143" i="5"/>
  <c r="T99" i="5"/>
  <c r="T161" i="2"/>
  <c r="T169" i="1"/>
  <c r="T79" i="1"/>
  <c r="T89" i="5"/>
  <c r="T105" i="4"/>
  <c r="T41" i="5"/>
  <c r="T119" i="1"/>
  <c r="T122" i="4"/>
  <c r="T55" i="3"/>
  <c r="T189" i="3"/>
  <c r="V105" i="4"/>
  <c r="T17" i="3"/>
  <c r="T138" i="4"/>
  <c r="V38" i="2"/>
  <c r="T101" i="5"/>
  <c r="T29" i="5"/>
  <c r="T184" i="2"/>
  <c r="T108" i="5"/>
  <c r="T38" i="3"/>
  <c r="T151" i="2"/>
  <c r="T133" i="1"/>
  <c r="T199" i="1"/>
  <c r="T22" i="1"/>
  <c r="T39" i="1"/>
  <c r="T164" i="1"/>
  <c r="V164" i="1" s="1"/>
  <c r="T128" i="1"/>
  <c r="T181" i="1"/>
  <c r="V181" i="1" s="1"/>
  <c r="T67" i="1"/>
  <c r="T52" i="4"/>
  <c r="V50" i="2"/>
  <c r="T198" i="5"/>
  <c r="V198" i="5" s="1"/>
  <c r="T116" i="1"/>
  <c r="T75" i="1"/>
  <c r="T21" i="2"/>
  <c r="T157" i="2"/>
  <c r="T194" i="2"/>
  <c r="T123" i="1"/>
  <c r="T171" i="1"/>
  <c r="T98" i="2"/>
  <c r="T58" i="2"/>
  <c r="V160" i="1"/>
  <c r="T139" i="1"/>
  <c r="T132" i="2"/>
  <c r="V132" i="2" s="1"/>
  <c r="T13" i="5"/>
  <c r="T152" i="5"/>
  <c r="T70" i="4"/>
  <c r="V70" i="4" s="1"/>
  <c r="T162" i="4"/>
  <c r="V162" i="4" s="1"/>
  <c r="T146" i="3"/>
  <c r="T131" i="4"/>
  <c r="T13" i="2"/>
  <c r="T144" i="4"/>
  <c r="T28" i="1"/>
  <c r="T76" i="5"/>
  <c r="T137" i="5"/>
  <c r="T120" i="4"/>
  <c r="T33" i="1"/>
  <c r="T102" i="1"/>
  <c r="T197" i="5"/>
  <c r="T53" i="5"/>
  <c r="T31" i="5"/>
  <c r="T37" i="2"/>
  <c r="T163" i="5"/>
  <c r="V163" i="5" s="1"/>
  <c r="V116" i="4"/>
  <c r="V76" i="5"/>
  <c r="V89" i="4"/>
  <c r="V35" i="2"/>
  <c r="V27" i="5"/>
  <c r="V166" i="1"/>
  <c r="V57" i="5"/>
  <c r="V173" i="4"/>
  <c r="V84" i="1"/>
  <c r="V200" i="1"/>
  <c r="V197" i="5"/>
  <c r="V51" i="3"/>
  <c r="V156" i="2"/>
  <c r="V53" i="2"/>
  <c r="V169" i="1"/>
  <c r="T121" i="4"/>
  <c r="V66" i="4"/>
  <c r="V88" i="3"/>
  <c r="V52" i="1"/>
  <c r="V95" i="5"/>
  <c r="V124" i="1"/>
  <c r="V159" i="4"/>
  <c r="V156" i="5"/>
  <c r="V20" i="5"/>
  <c r="V174" i="2"/>
  <c r="V125" i="3"/>
  <c r="V102" i="1"/>
  <c r="V168" i="1"/>
  <c r="V101" i="4"/>
  <c r="V172" i="1"/>
  <c r="T91" i="4"/>
  <c r="V22" i="4"/>
  <c r="V139" i="1"/>
  <c r="V112" i="2"/>
  <c r="V174" i="4"/>
  <c r="V62" i="4"/>
  <c r="V135" i="4"/>
  <c r="V31" i="1"/>
  <c r="V73" i="5"/>
  <c r="V169" i="4"/>
  <c r="V91" i="4"/>
  <c r="V86" i="5"/>
  <c r="V24" i="1"/>
  <c r="V21" i="4"/>
  <c r="T112" i="3"/>
  <c r="V148" i="1"/>
  <c r="V23" i="2"/>
  <c r="V26" i="3"/>
  <c r="V49" i="5"/>
  <c r="V112" i="4"/>
  <c r="V66" i="5"/>
  <c r="V66" i="2"/>
  <c r="V195" i="3"/>
  <c r="V180" i="5"/>
  <c r="V28" i="3"/>
  <c r="V188" i="2"/>
  <c r="V80" i="5"/>
  <c r="V168" i="4"/>
  <c r="T91" i="3"/>
  <c r="V127" i="1"/>
  <c r="V186" i="3"/>
  <c r="V11" i="2"/>
  <c r="V11" i="5"/>
  <c r="V130" i="3"/>
  <c r="V95" i="1"/>
  <c r="V39" i="3"/>
  <c r="V59" i="5"/>
  <c r="V199" i="5"/>
  <c r="V58" i="2"/>
  <c r="V135" i="3"/>
  <c r="V184" i="5"/>
  <c r="V123" i="2"/>
  <c r="T59" i="2"/>
  <c r="V165" i="5"/>
  <c r="V111" i="1"/>
  <c r="V62" i="5"/>
  <c r="V114" i="5"/>
  <c r="V74" i="5"/>
  <c r="V96" i="2"/>
  <c r="V24" i="3"/>
  <c r="V186" i="1"/>
  <c r="V127" i="3"/>
  <c r="V43" i="4"/>
  <c r="V155" i="1"/>
  <c r="T128" i="2"/>
  <c r="V184" i="4"/>
  <c r="V111" i="3"/>
  <c r="V33" i="1"/>
  <c r="V170" i="5"/>
  <c r="V37" i="1"/>
  <c r="V104" i="1"/>
  <c r="V113" i="2"/>
  <c r="V62" i="3"/>
  <c r="V112" i="5"/>
  <c r="V81" i="3"/>
  <c r="V79" i="3"/>
  <c r="V126" i="1"/>
  <c r="T51" i="2"/>
  <c r="V152" i="2"/>
  <c r="V74" i="1"/>
  <c r="V92" i="1"/>
  <c r="V70" i="2"/>
  <c r="V139" i="5"/>
  <c r="V153" i="4"/>
  <c r="V37" i="5"/>
  <c r="V161" i="5"/>
  <c r="V14" i="1"/>
  <c r="V139" i="2"/>
  <c r="V114" i="3"/>
  <c r="V168" i="5"/>
  <c r="V24" i="5"/>
  <c r="V71" i="5"/>
  <c r="V110" i="2"/>
  <c r="V108" i="5"/>
  <c r="V107" i="4"/>
  <c r="V51" i="1"/>
  <c r="V166" i="4"/>
  <c r="T130" i="5"/>
  <c r="V67" i="2"/>
  <c r="V50" i="4"/>
  <c r="V16" i="4"/>
  <c r="V146" i="3"/>
  <c r="V70" i="1"/>
  <c r="V56" i="1"/>
  <c r="V197" i="1"/>
  <c r="V109" i="1"/>
  <c r="V145" i="1"/>
  <c r="V176" i="5"/>
  <c r="V136" i="3"/>
  <c r="V117" i="2"/>
  <c r="V195" i="5"/>
  <c r="V177" i="2"/>
  <c r="V132" i="3"/>
  <c r="V198" i="4"/>
  <c r="V127" i="5"/>
  <c r="V120" i="1"/>
  <c r="V196" i="2"/>
  <c r="V154" i="3"/>
  <c r="V32" i="5"/>
  <c r="V35" i="4"/>
  <c r="V149" i="1"/>
  <c r="V183" i="1"/>
  <c r="V114" i="1"/>
  <c r="V64" i="4"/>
  <c r="V101" i="5"/>
  <c r="V19" i="5"/>
  <c r="T189" i="4"/>
  <c r="V81" i="2"/>
  <c r="V13" i="1"/>
  <c r="V39" i="2"/>
  <c r="V44" i="4"/>
  <c r="V141" i="2"/>
  <c r="V131" i="2"/>
  <c r="V98" i="2"/>
  <c r="V158" i="1"/>
  <c r="V86" i="2"/>
  <c r="V22" i="2"/>
  <c r="V155" i="2"/>
  <c r="V182" i="5"/>
  <c r="V107" i="5"/>
  <c r="V87" i="2"/>
  <c r="T54" i="3"/>
  <c r="V108" i="2"/>
  <c r="V50" i="3"/>
  <c r="V58" i="5"/>
  <c r="V119" i="5"/>
  <c r="V160" i="4"/>
  <c r="V199" i="2"/>
  <c r="V110" i="3"/>
  <c r="V107" i="1"/>
  <c r="V119" i="3"/>
  <c r="V121" i="5"/>
  <c r="V166" i="5"/>
  <c r="V116" i="1"/>
  <c r="V143" i="5"/>
  <c r="V125" i="2"/>
  <c r="T101" i="2"/>
  <c r="V96" i="3"/>
  <c r="V83" i="1"/>
  <c r="V94" i="2"/>
  <c r="V141" i="3"/>
  <c r="V104" i="3"/>
  <c r="V161" i="1"/>
  <c r="V187" i="4"/>
  <c r="V68" i="1"/>
  <c r="V52" i="4"/>
  <c r="V25" i="3"/>
  <c r="V14" i="3"/>
  <c r="V122" i="5"/>
  <c r="T64" i="1"/>
  <c r="V159" i="5"/>
  <c r="V55" i="2"/>
  <c r="V78" i="3"/>
  <c r="V41" i="4"/>
  <c r="V100" i="2"/>
  <c r="V26" i="5"/>
  <c r="V183" i="4"/>
  <c r="V97" i="1"/>
  <c r="V56" i="3"/>
  <c r="V128" i="2"/>
  <c r="V129" i="4"/>
  <c r="V137" i="2"/>
  <c r="T71" i="1"/>
  <c r="V89" i="5"/>
  <c r="V102" i="4"/>
  <c r="V73" i="3"/>
  <c r="V187" i="1"/>
  <c r="V128" i="4"/>
  <c r="V83" i="4"/>
  <c r="V38" i="4"/>
  <c r="V128" i="3"/>
  <c r="V119" i="1"/>
  <c r="V113" i="3"/>
  <c r="V27" i="1"/>
  <c r="V192" i="3"/>
  <c r="V143" i="4"/>
  <c r="V164" i="5"/>
  <c r="V23" i="4"/>
  <c r="V60" i="1"/>
  <c r="V159" i="3"/>
  <c r="V142" i="5"/>
  <c r="V43" i="1"/>
  <c r="V34" i="2"/>
  <c r="V131" i="5"/>
  <c r="V44" i="5"/>
  <c r="V26" i="1"/>
  <c r="V171" i="1"/>
  <c r="V168" i="3"/>
  <c r="V43" i="3"/>
  <c r="V125" i="4"/>
  <c r="V124" i="3"/>
  <c r="V59" i="3"/>
  <c r="V193" i="1"/>
  <c r="V130" i="5"/>
  <c r="V124" i="5"/>
  <c r="V137" i="5"/>
  <c r="V125" i="1"/>
  <c r="V21" i="3"/>
  <c r="V54" i="5"/>
  <c r="V68" i="2"/>
  <c r="V105" i="5"/>
  <c r="V70" i="5"/>
  <c r="V183" i="2"/>
  <c r="V190" i="3"/>
  <c r="V179" i="5"/>
  <c r="V164" i="2"/>
  <c r="T174" i="5"/>
  <c r="V174" i="5" s="1"/>
  <c r="V191" i="3"/>
  <c r="V167" i="2"/>
  <c r="V103" i="1"/>
  <c r="V85" i="4"/>
  <c r="V65" i="4"/>
  <c r="V153" i="1"/>
  <c r="V178" i="2"/>
  <c r="V98" i="3"/>
  <c r="V127" i="4"/>
  <c r="V129" i="5"/>
  <c r="V145" i="3"/>
  <c r="V162" i="3"/>
  <c r="V93" i="1"/>
  <c r="T163" i="3"/>
  <c r="V156" i="1"/>
  <c r="V87" i="4"/>
  <c r="V36" i="3"/>
  <c r="V129" i="2"/>
  <c r="V13" i="4"/>
  <c r="V53" i="1"/>
  <c r="V47" i="5"/>
  <c r="V65" i="2"/>
  <c r="V152" i="5"/>
  <c r="V134" i="4"/>
  <c r="V83" i="3"/>
  <c r="V149" i="2"/>
  <c r="V109" i="4"/>
  <c r="V176" i="1"/>
  <c r="T31" i="3"/>
  <c r="V31" i="3" s="1"/>
  <c r="V51" i="4"/>
  <c r="V81" i="5"/>
  <c r="V197" i="3"/>
  <c r="V199" i="3"/>
  <c r="V148" i="5"/>
  <c r="V150" i="5"/>
  <c r="V18" i="4"/>
  <c r="V84" i="5"/>
  <c r="V28" i="5"/>
  <c r="V121" i="1"/>
  <c r="V106" i="3"/>
  <c r="V194" i="4"/>
  <c r="T184" i="1"/>
  <c r="V93" i="2"/>
  <c r="V148" i="3"/>
  <c r="V73" i="2"/>
  <c r="V72" i="2"/>
  <c r="V32" i="4"/>
  <c r="V16" i="2"/>
  <c r="V136" i="4"/>
  <c r="V35" i="1"/>
  <c r="V37" i="2"/>
  <c r="V83" i="2"/>
  <c r="V30" i="1"/>
  <c r="V181" i="4"/>
  <c r="V99" i="2"/>
  <c r="V150" i="4"/>
  <c r="V100" i="1"/>
  <c r="V159" i="2"/>
  <c r="V200" i="5"/>
  <c r="V191" i="1"/>
  <c r="V161" i="2"/>
  <c r="V57" i="2"/>
  <c r="V29" i="4"/>
  <c r="V193" i="4"/>
  <c r="V25" i="5"/>
  <c r="V151" i="2"/>
  <c r="V113" i="4"/>
  <c r="V64" i="5"/>
  <c r="V88" i="1"/>
  <c r="V11" i="3"/>
  <c r="V170" i="3"/>
  <c r="V193" i="5"/>
  <c r="V109" i="2"/>
  <c r="V188" i="1"/>
  <c r="V34" i="5"/>
  <c r="V56" i="5"/>
  <c r="V132" i="4"/>
  <c r="V42" i="3"/>
  <c r="V40" i="4"/>
  <c r="V97" i="4"/>
  <c r="V108" i="4"/>
  <c r="V82" i="2"/>
  <c r="V101" i="3"/>
  <c r="V98" i="1"/>
  <c r="V42" i="4"/>
  <c r="V200" i="4"/>
  <c r="V12" i="4"/>
  <c r="V10" i="2"/>
  <c r="V103" i="2"/>
  <c r="V154" i="5"/>
  <c r="V19" i="2"/>
  <c r="V111" i="4"/>
  <c r="V56" i="2"/>
  <c r="V138" i="3"/>
  <c r="V47" i="3"/>
  <c r="V106" i="1"/>
  <c r="V148" i="2"/>
  <c r="V106" i="4"/>
  <c r="T69" i="1"/>
  <c r="V69" i="1" s="1"/>
  <c r="V154" i="1"/>
  <c r="V34" i="4"/>
  <c r="V22" i="5"/>
  <c r="V192" i="5"/>
  <c r="V67" i="4"/>
  <c r="V164" i="3"/>
  <c r="V61" i="2"/>
  <c r="V142" i="1"/>
  <c r="V88" i="4"/>
  <c r="V37" i="3"/>
  <c r="V50" i="5"/>
  <c r="V196" i="4"/>
  <c r="V37" i="4"/>
  <c r="V61" i="5"/>
  <c r="T141" i="1"/>
  <c r="V138" i="4"/>
  <c r="V147" i="5"/>
  <c r="V196" i="1"/>
  <c r="V25" i="1"/>
  <c r="V14" i="2"/>
  <c r="V191" i="2"/>
  <c r="V126" i="2"/>
  <c r="V71" i="2"/>
  <c r="V180" i="1"/>
  <c r="V101" i="1"/>
  <c r="V95" i="3"/>
  <c r="V26" i="4"/>
  <c r="V145" i="4"/>
  <c r="V108" i="3"/>
  <c r="T113" i="5"/>
  <c r="V186" i="2"/>
  <c r="V167" i="5"/>
  <c r="V193" i="3"/>
  <c r="V80" i="4"/>
  <c r="V92" i="3"/>
  <c r="V64" i="2"/>
  <c r="V74" i="3"/>
  <c r="V82" i="3"/>
  <c r="V126" i="3"/>
  <c r="V61" i="1"/>
  <c r="V24" i="2"/>
  <c r="V25" i="2"/>
  <c r="V10" i="4"/>
  <c r="V29" i="5"/>
  <c r="V18" i="5"/>
  <c r="V74" i="2"/>
  <c r="V184" i="2"/>
  <c r="V102" i="2"/>
  <c r="V46" i="5"/>
  <c r="V150" i="3"/>
  <c r="V65" i="5"/>
  <c r="V157" i="5"/>
  <c r="V30" i="2"/>
  <c r="V103" i="4"/>
  <c r="V68" i="3"/>
  <c r="T63" i="3"/>
  <c r="V45" i="3"/>
  <c r="V147" i="1"/>
  <c r="V71" i="1"/>
  <c r="V84" i="4"/>
  <c r="V155" i="3"/>
  <c r="V79" i="2"/>
  <c r="V192" i="4"/>
  <c r="V77" i="4"/>
  <c r="V115" i="3"/>
  <c r="V66" i="1"/>
  <c r="V94" i="4"/>
  <c r="V122" i="3"/>
  <c r="V199" i="4"/>
  <c r="V179" i="1"/>
  <c r="T97" i="5"/>
  <c r="V97" i="5" s="1"/>
  <c r="V29" i="2"/>
  <c r="V78" i="4"/>
  <c r="V138" i="5"/>
  <c r="V183" i="5"/>
  <c r="V80" i="3"/>
  <c r="V95" i="2"/>
  <c r="V145" i="2"/>
  <c r="V49" i="2"/>
  <c r="V159" i="1"/>
  <c r="V117" i="1"/>
  <c r="V126" i="5"/>
  <c r="V152" i="3"/>
  <c r="V73" i="4"/>
  <c r="V99" i="4"/>
  <c r="T173" i="5"/>
  <c r="V28" i="1"/>
  <c r="V188" i="3"/>
  <c r="V172" i="4"/>
  <c r="V93" i="3"/>
  <c r="V163" i="4"/>
  <c r="V115" i="2"/>
  <c r="V90" i="4"/>
  <c r="V157" i="3"/>
  <c r="V175" i="2"/>
  <c r="V186" i="5"/>
  <c r="V28" i="2"/>
  <c r="V152" i="4"/>
  <c r="V19" i="1"/>
  <c r="V112" i="1"/>
  <c r="V76" i="1"/>
  <c r="V110" i="5"/>
  <c r="V39" i="5"/>
  <c r="V155" i="5"/>
  <c r="V178" i="1"/>
  <c r="V177" i="1"/>
  <c r="V173" i="5"/>
  <c r="V109" i="5"/>
  <c r="V194" i="5"/>
  <c r="V55" i="1"/>
  <c r="V142" i="2"/>
  <c r="V97" i="2"/>
  <c r="V56" i="4"/>
  <c r="V100" i="3"/>
  <c r="V69" i="2"/>
  <c r="V16" i="3"/>
  <c r="V192" i="1"/>
  <c r="V182" i="3"/>
  <c r="V58" i="1"/>
  <c r="V94" i="5"/>
  <c r="V157" i="4"/>
  <c r="V45" i="1"/>
  <c r="V195" i="4"/>
  <c r="V33" i="4"/>
  <c r="V10" i="1"/>
  <c r="V38" i="1"/>
  <c r="V82" i="1"/>
  <c r="V144" i="3"/>
  <c r="V15" i="4"/>
  <c r="V42" i="1"/>
  <c r="T200" i="3"/>
  <c r="V93" i="5"/>
  <c r="V122" i="1"/>
  <c r="V186" i="4"/>
  <c r="V81" i="4"/>
  <c r="V120" i="2"/>
  <c r="V189" i="5"/>
  <c r="V152" i="1"/>
  <c r="V124" i="2"/>
  <c r="V79" i="1"/>
  <c r="V175" i="1"/>
  <c r="V131" i="3"/>
  <c r="V13" i="2"/>
  <c r="V67" i="1"/>
  <c r="V131" i="1"/>
  <c r="V131" i="4"/>
  <c r="V80" i="2"/>
  <c r="V153" i="5"/>
  <c r="V47" i="2"/>
  <c r="V154" i="2"/>
  <c r="V165" i="2"/>
  <c r="V52" i="3"/>
  <c r="V108" i="1"/>
  <c r="V136" i="5"/>
  <c r="V115" i="1"/>
  <c r="V120" i="3"/>
  <c r="T50" i="1"/>
  <c r="V194" i="1"/>
  <c r="V200" i="2"/>
  <c r="V47" i="1"/>
  <c r="V38" i="5"/>
  <c r="V18" i="2"/>
  <c r="V199" i="1"/>
  <c r="V57" i="1"/>
  <c r="V54" i="3"/>
  <c r="V176" i="3"/>
  <c r="V39" i="4"/>
  <c r="V42" i="2"/>
  <c r="V150" i="1"/>
  <c r="V184" i="3"/>
  <c r="V165" i="4"/>
  <c r="V178" i="4"/>
  <c r="V181" i="2"/>
  <c r="V173" i="3"/>
  <c r="T103" i="3"/>
  <c r="V103" i="3" s="1"/>
  <c r="V88" i="2"/>
  <c r="V116" i="3"/>
  <c r="V62" i="1"/>
  <c r="V133" i="4"/>
  <c r="V142" i="4"/>
  <c r="V58" i="4"/>
  <c r="V197" i="2"/>
  <c r="V46" i="2"/>
  <c r="V158" i="5"/>
  <c r="V147" i="2"/>
  <c r="V169" i="5"/>
  <c r="V12" i="5"/>
  <c r="V75" i="4"/>
  <c r="V90" i="5"/>
  <c r="T16" i="5"/>
  <c r="V39" i="1"/>
  <c r="V63" i="4"/>
  <c r="V58" i="3"/>
  <c r="V177" i="3"/>
  <c r="V166" i="2"/>
  <c r="V73" i="1"/>
  <c r="V40" i="5"/>
  <c r="V150" i="2"/>
  <c r="V28" i="4"/>
  <c r="V27" i="4"/>
  <c r="V52" i="5"/>
  <c r="V100" i="4"/>
  <c r="V31" i="4"/>
  <c r="V90" i="1"/>
  <c r="V118" i="3"/>
  <c r="V61" i="4"/>
  <c r="V24" i="4"/>
  <c r="V190" i="4"/>
  <c r="V171" i="4"/>
  <c r="V46" i="3"/>
  <c r="V79" i="5"/>
  <c r="V71" i="3"/>
  <c r="V21" i="5"/>
  <c r="V20" i="4"/>
  <c r="V63" i="5"/>
  <c r="V81" i="1"/>
  <c r="V69" i="3"/>
  <c r="V82" i="4"/>
  <c r="V126" i="4"/>
  <c r="V189" i="2"/>
  <c r="V147" i="3"/>
  <c r="V55" i="5"/>
  <c r="V164" i="4"/>
  <c r="V123" i="5"/>
  <c r="V32" i="3"/>
  <c r="V140" i="4"/>
  <c r="V72" i="3"/>
  <c r="V167" i="4"/>
  <c r="V110" i="1"/>
  <c r="V75" i="3"/>
  <c r="V146" i="1"/>
  <c r="V157" i="1"/>
  <c r="V115" i="4"/>
  <c r="V112" i="3"/>
  <c r="T163" i="2"/>
  <c r="V31" i="2"/>
  <c r="V18" i="1"/>
  <c r="V185" i="2"/>
  <c r="V46" i="4"/>
  <c r="V118" i="4"/>
  <c r="V53" i="4"/>
  <c r="V132" i="1"/>
  <c r="V171" i="5"/>
  <c r="V44" i="1"/>
  <c r="V41" i="3"/>
  <c r="V11" i="1"/>
  <c r="T60" i="4"/>
  <c r="V78" i="1"/>
  <c r="V26" i="2"/>
  <c r="V88" i="5"/>
  <c r="V17" i="3"/>
  <c r="V111" i="2"/>
  <c r="V119" i="4"/>
  <c r="V130" i="2"/>
  <c r="V167" i="3"/>
  <c r="V123" i="1"/>
  <c r="V122" i="4"/>
  <c r="V128" i="5"/>
  <c r="V163" i="2"/>
  <c r="V178" i="5"/>
  <c r="V34" i="3"/>
  <c r="V79" i="4"/>
  <c r="V94" i="3"/>
  <c r="V190" i="5"/>
  <c r="V156" i="3"/>
  <c r="V82" i="5"/>
  <c r="V13" i="3"/>
  <c r="V178" i="3"/>
  <c r="V48" i="4"/>
  <c r="V128" i="1"/>
  <c r="V104" i="2"/>
  <c r="V176" i="4"/>
  <c r="V47" i="4"/>
  <c r="V78" i="2"/>
  <c r="V13" i="5"/>
  <c r="T99" i="3"/>
  <c r="V99" i="3" s="1"/>
  <c r="V48" i="3"/>
  <c r="V174" i="3"/>
  <c r="V9" i="2"/>
  <c r="V127" i="2"/>
  <c r="V48" i="1"/>
  <c r="V170" i="2"/>
  <c r="V188" i="4"/>
  <c r="V41" i="5"/>
  <c r="V165" i="1"/>
  <c r="V60" i="2"/>
  <c r="V91" i="2"/>
  <c r="V40" i="2"/>
  <c r="V158" i="2"/>
  <c r="V138" i="2"/>
  <c r="T17" i="5"/>
  <c r="V78" i="5"/>
  <c r="V169" i="2"/>
  <c r="V166" i="3"/>
  <c r="V57" i="4"/>
  <c r="V68" i="5"/>
  <c r="V72" i="1"/>
  <c r="V183" i="3"/>
  <c r="V9" i="5"/>
  <c r="V52" i="2"/>
  <c r="V153" i="2"/>
  <c r="V114" i="4"/>
  <c r="V107" i="3"/>
  <c r="V165" i="3"/>
  <c r="T49" i="1"/>
  <c r="V27" i="2"/>
  <c r="V85" i="3"/>
  <c r="V151" i="5"/>
  <c r="V160" i="2"/>
  <c r="V42" i="5"/>
  <c r="V33" i="2"/>
  <c r="V105" i="3"/>
  <c r="V142" i="3"/>
  <c r="V23" i="1"/>
  <c r="V169" i="3"/>
  <c r="V35" i="3"/>
  <c r="V163" i="1"/>
  <c r="V185" i="3"/>
  <c r="V176" i="2"/>
  <c r="T98" i="5"/>
  <c r="V151" i="4"/>
  <c r="V98" i="4"/>
  <c r="V143" i="2"/>
  <c r="V120" i="4"/>
  <c r="V162" i="2"/>
  <c r="V172" i="2"/>
  <c r="V55" i="4"/>
  <c r="V162" i="1"/>
  <c r="V187" i="2"/>
  <c r="V35" i="5"/>
  <c r="V154" i="4"/>
  <c r="V91" i="1"/>
  <c r="V20" i="3"/>
  <c r="V118" i="5"/>
  <c r="V134" i="5"/>
  <c r="V167" i="1"/>
  <c r="V194" i="2"/>
  <c r="V15" i="5"/>
  <c r="V175" i="3"/>
  <c r="V134" i="2"/>
  <c r="V120" i="5"/>
  <c r="V192" i="2"/>
  <c r="V144" i="2"/>
  <c r="V96" i="4"/>
  <c r="V63" i="1"/>
  <c r="V156" i="4"/>
  <c r="V74" i="4"/>
  <c r="T89" i="2"/>
  <c r="V36" i="2"/>
  <c r="V30" i="4"/>
  <c r="V36" i="1"/>
  <c r="V91" i="5"/>
  <c r="V135" i="1"/>
  <c r="V38" i="3"/>
  <c r="V53" i="3"/>
  <c r="V15" i="1"/>
  <c r="V100" i="5"/>
  <c r="V172" i="5"/>
  <c r="V146" i="5"/>
  <c r="V77" i="2"/>
  <c r="V12" i="1"/>
  <c r="V17" i="5"/>
  <c r="V43" i="2"/>
  <c r="V143" i="1"/>
  <c r="V45" i="4"/>
  <c r="V140" i="3"/>
  <c r="V49" i="3"/>
  <c r="V173" i="2"/>
  <c r="T89" i="1"/>
  <c r="V157" i="2"/>
  <c r="V86" i="4"/>
  <c r="V158" i="3"/>
  <c r="V103" i="5"/>
  <c r="V99" i="1"/>
  <c r="V171" i="3"/>
  <c r="V32" i="1"/>
  <c r="V138" i="1"/>
  <c r="V99" i="5"/>
  <c r="V34" i="1"/>
  <c r="V25" i="4"/>
  <c r="V181" i="5"/>
  <c r="V22" i="3"/>
  <c r="V43" i="5"/>
  <c r="V133" i="2"/>
  <c r="V89" i="1"/>
  <c r="V193" i="2"/>
  <c r="V172" i="3"/>
  <c r="V9" i="1"/>
  <c r="V71" i="4"/>
  <c r="V86" i="1"/>
  <c r="V195" i="1"/>
  <c r="V140" i="2"/>
  <c r="V141" i="5"/>
  <c r="V149" i="4"/>
  <c r="V139" i="3"/>
  <c r="V140" i="5"/>
  <c r="V10" i="5"/>
  <c r="V48" i="5"/>
  <c r="V180" i="3"/>
  <c r="V153" i="3"/>
  <c r="V85" i="5"/>
  <c r="V60" i="3"/>
  <c r="V132" i="5"/>
  <c r="V106" i="5"/>
  <c r="V174" i="1"/>
  <c r="V115" i="5"/>
  <c r="V161" i="3"/>
  <c r="V182" i="2"/>
  <c r="V151" i="3"/>
  <c r="V53" i="5"/>
  <c r="V134" i="3"/>
  <c r="V135" i="5"/>
  <c r="T130" i="4"/>
  <c r="V19" i="4"/>
  <c r="V196" i="5"/>
  <c r="V45" i="2"/>
  <c r="V149" i="5"/>
  <c r="V48" i="2"/>
  <c r="V54" i="2"/>
  <c r="V129" i="3"/>
  <c r="V22" i="1"/>
  <c r="V185" i="1"/>
  <c r="V76" i="2"/>
  <c r="V191" i="4"/>
  <c r="V102" i="5"/>
  <c r="V105" i="1"/>
  <c r="V191" i="5"/>
  <c r="V60" i="5"/>
  <c r="V109" i="3"/>
  <c r="V117" i="3"/>
  <c r="V49" i="4"/>
  <c r="V155" i="4"/>
  <c r="V20" i="2"/>
  <c r="V30" i="5"/>
  <c r="V59" i="4"/>
  <c r="V107" i="2"/>
  <c r="V125" i="5"/>
  <c r="V116" i="5"/>
  <c r="V84" i="2"/>
  <c r="V137" i="4"/>
  <c r="T179" i="4"/>
  <c r="V9" i="4"/>
  <c r="V137" i="3"/>
  <c r="V77" i="3"/>
  <c r="V147" i="4"/>
  <c r="V134" i="1"/>
  <c r="V97" i="3"/>
  <c r="V122" i="2"/>
  <c r="V17" i="2"/>
  <c r="V195" i="2"/>
  <c r="V170" i="4"/>
  <c r="V124" i="4"/>
  <c r="V83" i="5"/>
  <c r="V180" i="4"/>
  <c r="V21" i="2"/>
  <c r="V27" i="3"/>
  <c r="V16" i="5"/>
  <c r="V143" i="3"/>
  <c r="V23" i="3"/>
  <c r="V121" i="2"/>
  <c r="V160" i="3"/>
  <c r="V111" i="5"/>
  <c r="V96" i="5"/>
  <c r="V171" i="2"/>
  <c r="V23" i="5"/>
  <c r="V87" i="1"/>
  <c r="V173" i="1"/>
  <c r="V18" i="3"/>
  <c r="V194" i="3"/>
  <c r="V41" i="1"/>
  <c r="V77" i="5"/>
  <c r="V65" i="1"/>
  <c r="V118" i="1"/>
  <c r="V76" i="4"/>
  <c r="V33" i="5"/>
  <c r="V61" i="3"/>
  <c r="V68" i="4"/>
  <c r="V190" i="2"/>
  <c r="V21" i="1"/>
  <c r="V95" i="4"/>
  <c r="V77" i="1"/>
  <c r="V75" i="5"/>
  <c r="V10" i="3"/>
  <c r="V130" i="1"/>
  <c r="V163" i="3"/>
  <c r="V40" i="3"/>
  <c r="V75" i="2"/>
  <c r="V177" i="5"/>
  <c r="V33" i="3"/>
  <c r="V162" i="5"/>
  <c r="V179" i="2"/>
  <c r="V123" i="3"/>
  <c r="V51" i="5"/>
  <c r="V46" i="1"/>
  <c r="V54" i="4"/>
  <c r="V49" i="1"/>
  <c r="V44" i="2"/>
  <c r="V17" i="1"/>
  <c r="V196" i="3"/>
  <c r="V104" i="5"/>
  <c r="V198" i="1"/>
  <c r="V148" i="4"/>
  <c r="V36" i="5"/>
  <c r="V75" i="1"/>
  <c r="V29" i="3"/>
  <c r="V98" i="5"/>
  <c r="V80" i="1"/>
  <c r="V136" i="2"/>
  <c r="V116" i="2"/>
  <c r="U116" i="2" l="1"/>
  <c r="W116" i="2" s="1"/>
  <c r="X116" i="2" s="1"/>
  <c r="U136" i="2"/>
  <c r="W136" i="2" s="1"/>
  <c r="X136" i="2" s="1"/>
  <c r="U80" i="1"/>
  <c r="W80" i="1" s="1"/>
  <c r="X80" i="1" s="1"/>
  <c r="U98" i="5"/>
  <c r="W98" i="5" s="1"/>
  <c r="X98" i="5" s="1"/>
  <c r="U29" i="3"/>
  <c r="W29" i="3" s="1"/>
  <c r="X29" i="3" s="1"/>
  <c r="U75" i="1"/>
  <c r="W75" i="1" s="1"/>
  <c r="X75" i="1" s="1"/>
  <c r="U36" i="5"/>
  <c r="W36" i="5" s="1"/>
  <c r="X36" i="5" s="1"/>
  <c r="U148" i="4"/>
  <c r="W148" i="4" s="1"/>
  <c r="X148" i="4" s="1"/>
  <c r="Z148" i="4" s="1"/>
  <c r="U198" i="1"/>
  <c r="W198" i="1" s="1"/>
  <c r="X198" i="1" s="1"/>
  <c r="U104" i="5"/>
  <c r="W104" i="5" s="1"/>
  <c r="X104" i="5" s="1"/>
  <c r="U196" i="3"/>
  <c r="W196" i="3" s="1"/>
  <c r="X196" i="3" s="1"/>
  <c r="U17" i="1"/>
  <c r="W17" i="1" s="1"/>
  <c r="X17" i="1" s="1"/>
  <c r="U44" i="2"/>
  <c r="W44" i="2" s="1"/>
  <c r="X44" i="2" s="1"/>
  <c r="U49" i="1"/>
  <c r="W49" i="1" s="1"/>
  <c r="X49" i="1" s="1"/>
  <c r="U54" i="4"/>
  <c r="W54" i="4" s="1"/>
  <c r="X54" i="4" s="1"/>
  <c r="U46" i="1"/>
  <c r="W46" i="1" s="1"/>
  <c r="X46" i="1" s="1"/>
  <c r="Y46" i="1" s="1"/>
  <c r="U51" i="5"/>
  <c r="W51" i="5" s="1"/>
  <c r="X51" i="5" s="1"/>
  <c r="U123" i="3"/>
  <c r="W123" i="3" s="1"/>
  <c r="X123" i="3" s="1"/>
  <c r="U179" i="2"/>
  <c r="W179" i="2" s="1"/>
  <c r="X179" i="2" s="1"/>
  <c r="U162" i="5"/>
  <c r="W162" i="5" s="1"/>
  <c r="X162" i="5" s="1"/>
  <c r="U33" i="3"/>
  <c r="W33" i="3" s="1"/>
  <c r="X33" i="3" s="1"/>
  <c r="U177" i="5"/>
  <c r="W177" i="5" s="1"/>
  <c r="X177" i="5" s="1"/>
  <c r="U75" i="2"/>
  <c r="W75" i="2" s="1"/>
  <c r="X75" i="2" s="1"/>
  <c r="U40" i="3"/>
  <c r="W40" i="3" s="1"/>
  <c r="X40" i="3" s="1"/>
  <c r="Z40" i="3" s="1"/>
  <c r="U163" i="3"/>
  <c r="W163" i="3" s="1"/>
  <c r="X163" i="3" s="1"/>
  <c r="U130" i="1"/>
  <c r="W130" i="1" s="1"/>
  <c r="X130" i="1" s="1"/>
  <c r="U10" i="3"/>
  <c r="W10" i="3" s="1"/>
  <c r="X10" i="3" s="1"/>
  <c r="U75" i="5"/>
  <c r="W75" i="5" s="1"/>
  <c r="X75" i="5" s="1"/>
  <c r="U77" i="1"/>
  <c r="W77" i="1" s="1"/>
  <c r="X77" i="1" s="1"/>
  <c r="U95" i="4"/>
  <c r="W95" i="4" s="1"/>
  <c r="X95" i="4" s="1"/>
  <c r="U21" i="1"/>
  <c r="W21" i="1" s="1"/>
  <c r="X21" i="1" s="1"/>
  <c r="U190" i="2"/>
  <c r="W190" i="2" s="1"/>
  <c r="X190" i="2" s="1"/>
  <c r="Z190" i="2" s="1"/>
  <c r="U68" i="4"/>
  <c r="W68" i="4" s="1"/>
  <c r="X68" i="4" s="1"/>
  <c r="U61" i="3"/>
  <c r="W61" i="3" s="1"/>
  <c r="X61" i="3" s="1"/>
  <c r="U33" i="5"/>
  <c r="W33" i="5" s="1"/>
  <c r="X33" i="5" s="1"/>
  <c r="U76" i="4"/>
  <c r="W76" i="4" s="1"/>
  <c r="X76" i="4" s="1"/>
  <c r="U118" i="1"/>
  <c r="W118" i="1" s="1"/>
  <c r="X118" i="1" s="1"/>
  <c r="U65" i="1"/>
  <c r="W65" i="1" s="1"/>
  <c r="X65" i="1" s="1"/>
  <c r="U77" i="5"/>
  <c r="W77" i="5" s="1"/>
  <c r="X77" i="5" s="1"/>
  <c r="U41" i="1"/>
  <c r="W41" i="1" s="1"/>
  <c r="X41" i="1" s="1"/>
  <c r="Z41" i="1" s="1"/>
  <c r="U194" i="3"/>
  <c r="W194" i="3" s="1"/>
  <c r="X194" i="3" s="1"/>
  <c r="U18" i="3"/>
  <c r="W18" i="3" s="1"/>
  <c r="X18" i="3" s="1"/>
  <c r="U173" i="1"/>
  <c r="W173" i="1" s="1"/>
  <c r="X173" i="1" s="1"/>
  <c r="U87" i="1"/>
  <c r="W87" i="1" s="1"/>
  <c r="X87" i="1" s="1"/>
  <c r="U23" i="5"/>
  <c r="W23" i="5" s="1"/>
  <c r="X23" i="5" s="1"/>
  <c r="U171" i="2"/>
  <c r="W171" i="2" s="1"/>
  <c r="X171" i="2" s="1"/>
  <c r="U96" i="5"/>
  <c r="W96" i="5" s="1"/>
  <c r="X96" i="5" s="1"/>
  <c r="U111" i="5"/>
  <c r="W111" i="5" s="1"/>
  <c r="X111" i="5" s="1"/>
  <c r="Z111" i="5" s="1"/>
  <c r="U160" i="3"/>
  <c r="W160" i="3" s="1"/>
  <c r="X160" i="3" s="1"/>
  <c r="U121" i="2"/>
  <c r="W121" i="2" s="1"/>
  <c r="X121" i="2" s="1"/>
  <c r="U23" i="3"/>
  <c r="W23" i="3" s="1"/>
  <c r="X23" i="3" s="1"/>
  <c r="U143" i="3"/>
  <c r="W143" i="3" s="1"/>
  <c r="X143" i="3" s="1"/>
  <c r="U16" i="5"/>
  <c r="W16" i="5" s="1"/>
  <c r="X16" i="5" s="1"/>
  <c r="U27" i="3"/>
  <c r="W27" i="3" s="1"/>
  <c r="X27" i="3" s="1"/>
  <c r="U21" i="2"/>
  <c r="W21" i="2" s="1"/>
  <c r="X21" i="2" s="1"/>
  <c r="U180" i="4"/>
  <c r="W180" i="4" s="1"/>
  <c r="X180" i="4" s="1"/>
  <c r="Z180" i="4" s="1"/>
  <c r="U83" i="5"/>
  <c r="W83" i="5" s="1"/>
  <c r="X83" i="5" s="1"/>
  <c r="U124" i="4"/>
  <c r="W124" i="4" s="1"/>
  <c r="X124" i="4" s="1"/>
  <c r="U170" i="4"/>
  <c r="W170" i="4" s="1"/>
  <c r="X170" i="4" s="1"/>
  <c r="U195" i="2"/>
  <c r="W195" i="2" s="1"/>
  <c r="X195" i="2" s="1"/>
  <c r="U17" i="2"/>
  <c r="W17" i="2" s="1"/>
  <c r="X17" i="2" s="1"/>
  <c r="U122" i="2"/>
  <c r="W122" i="2" s="1"/>
  <c r="X122" i="2" s="1"/>
  <c r="U97" i="3"/>
  <c r="W97" i="3" s="1"/>
  <c r="X97" i="3" s="1"/>
  <c r="U134" i="1"/>
  <c r="W134" i="1" s="1"/>
  <c r="X134" i="1" s="1"/>
  <c r="Y134" i="1" s="1"/>
  <c r="U147" i="4"/>
  <c r="W147" i="4" s="1"/>
  <c r="X147" i="4" s="1"/>
  <c r="U77" i="3"/>
  <c r="W77" i="3" s="1"/>
  <c r="X77" i="3" s="1"/>
  <c r="U137" i="3"/>
  <c r="W137" i="3" s="1"/>
  <c r="X137" i="3" s="1"/>
  <c r="U9" i="4"/>
  <c r="W9" i="4" s="1"/>
  <c r="X9" i="4" s="1"/>
  <c r="U137" i="4"/>
  <c r="W137" i="4" s="1"/>
  <c r="X137" i="4" s="1"/>
  <c r="U84" i="2"/>
  <c r="W84" i="2" s="1"/>
  <c r="X84" i="2" s="1"/>
  <c r="U116" i="5"/>
  <c r="W116" i="5" s="1"/>
  <c r="X116" i="5" s="1"/>
  <c r="Y116" i="5" s="1"/>
  <c r="U125" i="5"/>
  <c r="W125" i="5" s="1"/>
  <c r="X125" i="5" s="1"/>
  <c r="U107" i="2"/>
  <c r="W107" i="2" s="1"/>
  <c r="X107" i="2" s="1"/>
  <c r="U59" i="4"/>
  <c r="W59" i="4" s="1"/>
  <c r="X59" i="4" s="1"/>
  <c r="U30" i="5"/>
  <c r="W30" i="5" s="1"/>
  <c r="X30" i="5" s="1"/>
  <c r="U20" i="2"/>
  <c r="W20" i="2" s="1"/>
  <c r="X20" i="2" s="1"/>
  <c r="U155" i="4"/>
  <c r="W155" i="4" s="1"/>
  <c r="X155" i="4" s="1"/>
  <c r="U49" i="4"/>
  <c r="W49" i="4" s="1"/>
  <c r="X49" i="4" s="1"/>
  <c r="U117" i="3"/>
  <c r="W117" i="3" s="1"/>
  <c r="X117" i="3" s="1"/>
  <c r="Z117" i="3" s="1"/>
  <c r="U109" i="3"/>
  <c r="W109" i="3" s="1"/>
  <c r="X109" i="3" s="1"/>
  <c r="U60" i="5"/>
  <c r="W60" i="5" s="1"/>
  <c r="X60" i="5" s="1"/>
  <c r="U191" i="5"/>
  <c r="W191" i="5" s="1"/>
  <c r="X191" i="5" s="1"/>
  <c r="U105" i="1"/>
  <c r="W105" i="1" s="1"/>
  <c r="X105" i="1" s="1"/>
  <c r="U102" i="5"/>
  <c r="W102" i="5" s="1"/>
  <c r="X102" i="5" s="1"/>
  <c r="U191" i="4"/>
  <c r="W191" i="4" s="1"/>
  <c r="X191" i="4" s="1"/>
  <c r="U76" i="2"/>
  <c r="W76" i="2" s="1"/>
  <c r="X76" i="2" s="1"/>
  <c r="U185" i="1"/>
  <c r="W185" i="1" s="1"/>
  <c r="X185" i="1" s="1"/>
  <c r="AE185" i="1" s="1"/>
  <c r="U22" i="1"/>
  <c r="W22" i="1" s="1"/>
  <c r="X22" i="1" s="1"/>
  <c r="U129" i="3"/>
  <c r="W129" i="3" s="1"/>
  <c r="X129" i="3" s="1"/>
  <c r="U54" i="2"/>
  <c r="W54" i="2" s="1"/>
  <c r="X54" i="2" s="1"/>
  <c r="U48" i="2"/>
  <c r="W48" i="2" s="1"/>
  <c r="X48" i="2" s="1"/>
  <c r="U149" i="5"/>
  <c r="W149" i="5" s="1"/>
  <c r="X149" i="5" s="1"/>
  <c r="U45" i="2"/>
  <c r="W45" i="2" s="1"/>
  <c r="X45" i="2" s="1"/>
  <c r="U196" i="5"/>
  <c r="W196" i="5" s="1"/>
  <c r="X196" i="5" s="1"/>
  <c r="U19" i="4"/>
  <c r="W19" i="4" s="1"/>
  <c r="X19" i="4" s="1"/>
  <c r="Y19" i="4" s="1"/>
  <c r="U135" i="5"/>
  <c r="W135" i="5" s="1"/>
  <c r="X135" i="5" s="1"/>
  <c r="U134" i="3"/>
  <c r="W134" i="3" s="1"/>
  <c r="X134" i="3" s="1"/>
  <c r="U53" i="5"/>
  <c r="W53" i="5" s="1"/>
  <c r="X53" i="5" s="1"/>
  <c r="U151" i="3"/>
  <c r="W151" i="3" s="1"/>
  <c r="X151" i="3" s="1"/>
  <c r="U182" i="2"/>
  <c r="W182" i="2" s="1"/>
  <c r="X182" i="2" s="1"/>
  <c r="U161" i="3"/>
  <c r="W161" i="3" s="1"/>
  <c r="X161" i="3" s="1"/>
  <c r="U115" i="5"/>
  <c r="W115" i="5" s="1"/>
  <c r="X115" i="5" s="1"/>
  <c r="AE115" i="5" s="1"/>
  <c r="U174" i="1"/>
  <c r="W174" i="1" s="1"/>
  <c r="X174" i="1" s="1"/>
  <c r="U106" i="5"/>
  <c r="W106" i="5" s="1"/>
  <c r="X106" i="5" s="1"/>
  <c r="U132" i="5"/>
  <c r="W132" i="5" s="1"/>
  <c r="X132" i="5" s="1"/>
  <c r="U60" i="3"/>
  <c r="W60" i="3" s="1"/>
  <c r="X60" i="3" s="1"/>
  <c r="U85" i="5"/>
  <c r="W85" i="5" s="1"/>
  <c r="X85" i="5" s="1"/>
  <c r="U153" i="3"/>
  <c r="W153" i="3" s="1"/>
  <c r="X153" i="3" s="1"/>
  <c r="U180" i="3"/>
  <c r="W180" i="3" s="1"/>
  <c r="X180" i="3" s="1"/>
  <c r="U48" i="5"/>
  <c r="W48" i="5" s="1"/>
  <c r="X48" i="5" s="1"/>
  <c r="AE48" i="5" s="1"/>
  <c r="U10" i="5"/>
  <c r="W10" i="5" s="1"/>
  <c r="X10" i="5" s="1"/>
  <c r="U140" i="5"/>
  <c r="W140" i="5" s="1"/>
  <c r="X140" i="5" s="1"/>
  <c r="U139" i="3"/>
  <c r="W139" i="3" s="1"/>
  <c r="X139" i="3" s="1"/>
  <c r="U149" i="4"/>
  <c r="W149" i="4" s="1"/>
  <c r="X149" i="4" s="1"/>
  <c r="U141" i="5"/>
  <c r="W141" i="5" s="1"/>
  <c r="X141" i="5" s="1"/>
  <c r="U140" i="2"/>
  <c r="W140" i="2" s="1"/>
  <c r="X140" i="2" s="1"/>
  <c r="U195" i="1"/>
  <c r="W195" i="1" s="1"/>
  <c r="X195" i="1" s="1"/>
  <c r="U86" i="1"/>
  <c r="W86" i="1" s="1"/>
  <c r="X86" i="1" s="1"/>
  <c r="Z86" i="1" s="1"/>
  <c r="U71" i="4"/>
  <c r="W71" i="4" s="1"/>
  <c r="X71" i="4" s="1"/>
  <c r="U9" i="1"/>
  <c r="W9" i="1" s="1"/>
  <c r="X9" i="1" s="1"/>
  <c r="U172" i="3"/>
  <c r="W172" i="3" s="1"/>
  <c r="X172" i="3" s="1"/>
  <c r="U193" i="2"/>
  <c r="W193" i="2" s="1"/>
  <c r="X193" i="2" s="1"/>
  <c r="U89" i="1"/>
  <c r="W89" i="1" s="1"/>
  <c r="X89" i="1" s="1"/>
  <c r="U133" i="2"/>
  <c r="W133" i="2" s="1"/>
  <c r="X133" i="2" s="1"/>
  <c r="U43" i="5"/>
  <c r="W43" i="5" s="1"/>
  <c r="X43" i="5" s="1"/>
  <c r="U22" i="3"/>
  <c r="W22" i="3" s="1"/>
  <c r="X22" i="3" s="1"/>
  <c r="Z22" i="3" s="1"/>
  <c r="U181" i="5"/>
  <c r="W181" i="5" s="1"/>
  <c r="X181" i="5" s="1"/>
  <c r="U25" i="4"/>
  <c r="W25" i="4" s="1"/>
  <c r="X25" i="4" s="1"/>
  <c r="U34" i="1"/>
  <c r="W34" i="1" s="1"/>
  <c r="X34" i="1" s="1"/>
  <c r="U99" i="5"/>
  <c r="W99" i="5" s="1"/>
  <c r="X99" i="5" s="1"/>
  <c r="U138" i="1"/>
  <c r="W138" i="1" s="1"/>
  <c r="X138" i="1" s="1"/>
  <c r="U32" i="1"/>
  <c r="W32" i="1" s="1"/>
  <c r="X32" i="1" s="1"/>
  <c r="U171" i="3"/>
  <c r="W171" i="3" s="1"/>
  <c r="X171" i="3" s="1"/>
  <c r="U99" i="1"/>
  <c r="W99" i="1" s="1"/>
  <c r="X99" i="1" s="1"/>
  <c r="Z99" i="1" s="1"/>
  <c r="U103" i="5"/>
  <c r="W103" i="5" s="1"/>
  <c r="X103" i="5" s="1"/>
  <c r="U158" i="3"/>
  <c r="W158" i="3" s="1"/>
  <c r="X158" i="3" s="1"/>
  <c r="U86" i="4"/>
  <c r="W86" i="4" s="1"/>
  <c r="X86" i="4" s="1"/>
  <c r="U157" i="2"/>
  <c r="W157" i="2" s="1"/>
  <c r="X157" i="2" s="1"/>
  <c r="U173" i="2"/>
  <c r="W173" i="2" s="1"/>
  <c r="X173" i="2" s="1"/>
  <c r="U49" i="3"/>
  <c r="W49" i="3" s="1"/>
  <c r="X49" i="3" s="1"/>
  <c r="U140" i="3"/>
  <c r="W140" i="3" s="1"/>
  <c r="X140" i="3" s="1"/>
  <c r="U45" i="4"/>
  <c r="W45" i="4" s="1"/>
  <c r="X45" i="4" s="1"/>
  <c r="AE45" i="4" s="1"/>
  <c r="U143" i="1"/>
  <c r="W143" i="1" s="1"/>
  <c r="X143" i="1" s="1"/>
  <c r="U43" i="2"/>
  <c r="W43" i="2" s="1"/>
  <c r="X43" i="2" s="1"/>
  <c r="U17" i="5"/>
  <c r="W17" i="5" s="1"/>
  <c r="X17" i="5" s="1"/>
  <c r="U12" i="1"/>
  <c r="W12" i="1" s="1"/>
  <c r="X12" i="1" s="1"/>
  <c r="U77" i="2"/>
  <c r="W77" i="2" s="1"/>
  <c r="X77" i="2" s="1"/>
  <c r="U146" i="5"/>
  <c r="W146" i="5" s="1"/>
  <c r="X146" i="5" s="1"/>
  <c r="U172" i="5"/>
  <c r="W172" i="5" s="1"/>
  <c r="X172" i="5" s="1"/>
  <c r="U100" i="5"/>
  <c r="W100" i="5" s="1"/>
  <c r="X100" i="5" s="1"/>
  <c r="Y100" i="5" s="1"/>
  <c r="U15" i="1"/>
  <c r="W15" i="1" s="1"/>
  <c r="X15" i="1" s="1"/>
  <c r="U53" i="3"/>
  <c r="W53" i="3" s="1"/>
  <c r="X53" i="3" s="1"/>
  <c r="U38" i="3"/>
  <c r="W38" i="3" s="1"/>
  <c r="X38" i="3" s="1"/>
  <c r="U135" i="1"/>
  <c r="W135" i="1" s="1"/>
  <c r="X135" i="1" s="1"/>
  <c r="U91" i="5"/>
  <c r="W91" i="5" s="1"/>
  <c r="X91" i="5" s="1"/>
  <c r="U36" i="1"/>
  <c r="W36" i="1" s="1"/>
  <c r="X36" i="1" s="1"/>
  <c r="U30" i="4"/>
  <c r="W30" i="4" s="1"/>
  <c r="X30" i="4" s="1"/>
  <c r="U36" i="2"/>
  <c r="W36" i="2" s="1"/>
  <c r="X36" i="2" s="1"/>
  <c r="Z36" i="2" s="1"/>
  <c r="U74" i="4"/>
  <c r="W74" i="4" s="1"/>
  <c r="X74" i="4" s="1"/>
  <c r="U156" i="4"/>
  <c r="W156" i="4" s="1"/>
  <c r="X156" i="4" s="1"/>
  <c r="U63" i="1"/>
  <c r="W63" i="1" s="1"/>
  <c r="X63" i="1" s="1"/>
  <c r="U96" i="4"/>
  <c r="W96" i="4" s="1"/>
  <c r="X96" i="4" s="1"/>
  <c r="U144" i="2"/>
  <c r="W144" i="2" s="1"/>
  <c r="X144" i="2" s="1"/>
  <c r="U192" i="2"/>
  <c r="W192" i="2" s="1"/>
  <c r="X192" i="2" s="1"/>
  <c r="U120" i="5"/>
  <c r="W120" i="5" s="1"/>
  <c r="X120" i="5" s="1"/>
  <c r="AE120" i="5" s="1"/>
  <c r="U134" i="2"/>
  <c r="W134" i="2" s="1"/>
  <c r="X134" i="2" s="1"/>
  <c r="U175" i="3"/>
  <c r="W175" i="3" s="1"/>
  <c r="X175" i="3" s="1"/>
  <c r="U15" i="5"/>
  <c r="W15" i="5" s="1"/>
  <c r="X15" i="5" s="1"/>
  <c r="U194" i="2"/>
  <c r="W194" i="2" s="1"/>
  <c r="X194" i="2" s="1"/>
  <c r="U167" i="1"/>
  <c r="W167" i="1" s="1"/>
  <c r="X167" i="1" s="1"/>
  <c r="U134" i="5"/>
  <c r="W134" i="5" s="1"/>
  <c r="X134" i="5" s="1"/>
  <c r="U118" i="5"/>
  <c r="W118" i="5" s="1"/>
  <c r="X118" i="5" s="1"/>
  <c r="U20" i="3"/>
  <c r="W20" i="3" s="1"/>
  <c r="X20" i="3" s="1"/>
  <c r="Z20" i="3" s="1"/>
  <c r="U91" i="1"/>
  <c r="W91" i="1" s="1"/>
  <c r="X91" i="1" s="1"/>
  <c r="U154" i="4"/>
  <c r="W154" i="4" s="1"/>
  <c r="X154" i="4" s="1"/>
  <c r="Z116" i="2"/>
  <c r="Y116" i="2"/>
  <c r="AE116" i="2"/>
  <c r="Y136" i="2"/>
  <c r="AE136" i="2"/>
  <c r="Z136" i="2"/>
  <c r="Z80" i="1"/>
  <c r="AE80" i="1"/>
  <c r="Y80" i="1"/>
  <c r="Y98" i="5"/>
  <c r="Z98" i="5"/>
  <c r="AE98" i="5"/>
  <c r="Z29" i="3"/>
  <c r="Y29" i="3"/>
  <c r="AE29" i="3"/>
  <c r="AE75" i="1"/>
  <c r="Z75" i="1"/>
  <c r="Y75" i="1"/>
  <c r="AE36" i="5"/>
  <c r="Z36" i="5"/>
  <c r="Y36" i="5"/>
  <c r="AE148" i="4"/>
  <c r="Z198" i="1"/>
  <c r="Y198" i="1"/>
  <c r="AE198" i="1"/>
  <c r="AE104" i="5"/>
  <c r="Y104" i="5"/>
  <c r="Z104" i="5"/>
  <c r="Y196" i="3"/>
  <c r="Z196" i="3"/>
  <c r="AE196" i="3"/>
  <c r="AE17" i="1"/>
  <c r="Y17" i="1"/>
  <c r="Z17" i="1"/>
  <c r="AE44" i="2"/>
  <c r="Y44" i="2"/>
  <c r="Z44" i="2"/>
  <c r="Z49" i="1"/>
  <c r="Y49" i="1"/>
  <c r="AE49" i="1"/>
  <c r="Y54" i="4"/>
  <c r="Z54" i="4"/>
  <c r="AE54" i="4"/>
  <c r="Z46" i="1"/>
  <c r="AE51" i="5"/>
  <c r="Y51" i="5"/>
  <c r="Z51" i="5"/>
  <c r="Y123" i="3"/>
  <c r="AE123" i="3"/>
  <c r="Z123" i="3"/>
  <c r="AE179" i="2"/>
  <c r="Z179" i="2"/>
  <c r="Y179" i="2"/>
  <c r="Z162" i="5"/>
  <c r="AE162" i="5"/>
  <c r="Y162" i="5"/>
  <c r="Z33" i="3"/>
  <c r="AE33" i="3"/>
  <c r="Y33" i="3"/>
  <c r="Z177" i="5"/>
  <c r="AE177" i="5"/>
  <c r="Y177" i="5"/>
  <c r="Y75" i="2"/>
  <c r="Z75" i="2"/>
  <c r="AE75" i="2"/>
  <c r="Y40" i="3"/>
  <c r="Z163" i="3"/>
  <c r="Y163" i="3"/>
  <c r="AE163" i="3"/>
  <c r="Z130" i="1"/>
  <c r="AE130" i="1"/>
  <c r="Y130" i="1"/>
  <c r="AE10" i="3"/>
  <c r="Z10" i="3"/>
  <c r="Y10" i="3"/>
  <c r="AE75" i="5"/>
  <c r="Z75" i="5"/>
  <c r="Y75" i="5"/>
  <c r="Y77" i="1"/>
  <c r="Z77" i="1"/>
  <c r="AE77" i="1"/>
  <c r="Y95" i="4"/>
  <c r="Z95" i="4"/>
  <c r="AE95" i="4"/>
  <c r="Z21" i="1"/>
  <c r="AE21" i="1"/>
  <c r="Y21" i="1"/>
  <c r="AE190" i="2"/>
  <c r="AE68" i="4"/>
  <c r="Z68" i="4"/>
  <c r="Y68" i="4"/>
  <c r="Y61" i="3"/>
  <c r="Z61" i="3"/>
  <c r="AE61" i="3"/>
  <c r="AE33" i="5"/>
  <c r="Z33" i="5"/>
  <c r="Y33" i="5"/>
  <c r="Y76" i="4"/>
  <c r="Z76" i="4"/>
  <c r="AE76" i="4"/>
  <c r="Z118" i="1"/>
  <c r="Y118" i="1"/>
  <c r="AE118" i="1"/>
  <c r="AE65" i="1"/>
  <c r="Z65" i="1"/>
  <c r="Y65" i="1"/>
  <c r="Z77" i="5"/>
  <c r="AE77" i="5"/>
  <c r="Y77" i="5"/>
  <c r="AE41" i="1"/>
  <c r="Z194" i="3"/>
  <c r="Y194" i="3"/>
  <c r="AE194" i="3"/>
  <c r="AE18" i="3"/>
  <c r="Y18" i="3"/>
  <c r="Z18" i="3"/>
  <c r="Y173" i="1"/>
  <c r="Z173" i="1"/>
  <c r="AE173" i="1"/>
  <c r="AE87" i="1"/>
  <c r="Z87" i="1"/>
  <c r="Y87" i="1"/>
  <c r="Z23" i="5"/>
  <c r="AE23" i="5"/>
  <c r="Y23" i="5"/>
  <c r="Z171" i="2"/>
  <c r="AE171" i="2"/>
  <c r="Y171" i="2"/>
  <c r="Y96" i="5"/>
  <c r="AE96" i="5"/>
  <c r="Z96" i="5"/>
  <c r="AE111" i="5"/>
  <c r="Y160" i="3"/>
  <c r="Z160" i="3"/>
  <c r="AE160" i="3"/>
  <c r="Y121" i="2"/>
  <c r="Z121" i="2"/>
  <c r="AE121" i="2"/>
  <c r="Y23" i="3"/>
  <c r="Z23" i="3"/>
  <c r="AE23" i="3"/>
  <c r="AE143" i="3"/>
  <c r="Z143" i="3"/>
  <c r="Y143" i="3"/>
  <c r="Z16" i="5"/>
  <c r="Y16" i="5"/>
  <c r="AE16" i="5"/>
  <c r="Y27" i="3"/>
  <c r="AE27" i="3"/>
  <c r="Z27" i="3"/>
  <c r="AE21" i="2"/>
  <c r="Z21" i="2"/>
  <c r="Y21" i="2"/>
  <c r="Y180" i="4"/>
  <c r="AE83" i="5"/>
  <c r="Y83" i="5"/>
  <c r="Z83" i="5"/>
  <c r="Z124" i="4"/>
  <c r="AE124" i="4"/>
  <c r="Y124" i="4"/>
  <c r="AE170" i="4"/>
  <c r="Z170" i="4"/>
  <c r="Y170" i="4"/>
  <c r="Z195" i="2"/>
  <c r="Y195" i="2"/>
  <c r="AE195" i="2"/>
  <c r="Z17" i="2"/>
  <c r="AE17" i="2"/>
  <c r="Y17" i="2"/>
  <c r="AE122" i="2"/>
  <c r="Y122" i="2"/>
  <c r="Z122" i="2"/>
  <c r="Z97" i="3"/>
  <c r="Y97" i="3"/>
  <c r="AE97" i="3"/>
  <c r="Z134" i="1"/>
  <c r="Y147" i="4"/>
  <c r="Z147" i="4"/>
  <c r="AE147" i="4"/>
  <c r="Y77" i="3"/>
  <c r="AE77" i="3"/>
  <c r="Z77" i="3"/>
  <c r="AE137" i="3"/>
  <c r="Z137" i="3"/>
  <c r="Y137" i="3"/>
  <c r="Y9" i="4"/>
  <c r="Z9" i="4"/>
  <c r="AE9" i="4"/>
  <c r="Z137" i="4"/>
  <c r="AE137" i="4"/>
  <c r="Y137" i="4"/>
  <c r="AE84" i="2"/>
  <c r="Z84" i="2"/>
  <c r="Y84" i="2"/>
  <c r="AE116" i="5"/>
  <c r="AE125" i="5"/>
  <c r="Y125" i="5"/>
  <c r="Z125" i="5"/>
  <c r="Y107" i="2"/>
  <c r="AE107" i="2"/>
  <c r="Z107" i="2"/>
  <c r="Z59" i="4"/>
  <c r="AE59" i="4"/>
  <c r="Y59" i="4"/>
  <c r="AE30" i="5"/>
  <c r="Z30" i="5"/>
  <c r="Y30" i="5"/>
  <c r="Y20" i="2"/>
  <c r="AE20" i="2"/>
  <c r="Z20" i="2"/>
  <c r="AE155" i="4"/>
  <c r="Y155" i="4"/>
  <c r="Z155" i="4"/>
  <c r="AE49" i="4"/>
  <c r="Y49" i="4"/>
  <c r="Z49" i="4"/>
  <c r="Y117" i="3"/>
  <c r="Y109" i="3"/>
  <c r="Z109" i="3"/>
  <c r="AE109" i="3"/>
  <c r="AE60" i="5"/>
  <c r="Z60" i="5"/>
  <c r="Y60" i="5"/>
  <c r="Z191" i="5"/>
  <c r="Y191" i="5"/>
  <c r="AE191" i="5"/>
  <c r="Z105" i="1"/>
  <c r="Y105" i="1"/>
  <c r="AE105" i="1"/>
  <c r="Z102" i="5"/>
  <c r="AE102" i="5"/>
  <c r="Y102" i="5"/>
  <c r="AE191" i="4"/>
  <c r="Z191" i="4"/>
  <c r="Y191" i="4"/>
  <c r="Y76" i="2"/>
  <c r="AE76" i="2"/>
  <c r="Z76" i="2"/>
  <c r="Z185" i="1"/>
  <c r="Y22" i="1"/>
  <c r="Z22" i="1"/>
  <c r="AE22" i="1"/>
  <c r="Z129" i="3"/>
  <c r="AE129" i="3"/>
  <c r="Y129" i="3"/>
  <c r="AE54" i="2"/>
  <c r="Y54" i="2"/>
  <c r="Z54" i="2"/>
  <c r="Y48" i="2"/>
  <c r="AE48" i="2"/>
  <c r="Z48" i="2"/>
  <c r="Z149" i="5"/>
  <c r="AE149" i="5"/>
  <c r="Y149" i="5"/>
  <c r="Y45" i="2"/>
  <c r="AE45" i="2"/>
  <c r="Z45" i="2"/>
  <c r="Z196" i="5"/>
  <c r="AE196" i="5"/>
  <c r="Y196" i="5"/>
  <c r="Z19" i="4"/>
  <c r="Y135" i="5"/>
  <c r="AE135" i="5"/>
  <c r="Z135" i="5"/>
  <c r="Z134" i="3"/>
  <c r="Y134" i="3"/>
  <c r="AE134" i="3"/>
  <c r="Z53" i="5"/>
  <c r="AE53" i="5"/>
  <c r="Y53" i="5"/>
  <c r="Z151" i="3"/>
  <c r="Y151" i="3"/>
  <c r="AE151" i="3"/>
  <c r="Z182" i="2"/>
  <c r="Y182" i="2"/>
  <c r="AE182" i="2"/>
  <c r="AE161" i="3"/>
  <c r="Y161" i="3"/>
  <c r="Z161" i="3"/>
  <c r="Y115" i="5"/>
  <c r="Y174" i="1"/>
  <c r="AE174" i="1"/>
  <c r="Z174" i="1"/>
  <c r="Z106" i="5"/>
  <c r="AE106" i="5"/>
  <c r="Y106" i="5"/>
  <c r="AE132" i="5"/>
  <c r="Z132" i="5"/>
  <c r="Y132" i="5"/>
  <c r="Y60" i="3"/>
  <c r="Z60" i="3"/>
  <c r="AE60" i="3"/>
  <c r="Y85" i="5"/>
  <c r="AE85" i="5"/>
  <c r="Z85" i="5"/>
  <c r="AE153" i="3"/>
  <c r="Z153" i="3"/>
  <c r="Y153" i="3"/>
  <c r="Y180" i="3"/>
  <c r="Z180" i="3"/>
  <c r="AE180" i="3"/>
  <c r="Y48" i="5"/>
  <c r="Y10" i="5"/>
  <c r="AE10" i="5"/>
  <c r="Z10" i="5"/>
  <c r="AE140" i="5"/>
  <c r="Y140" i="5"/>
  <c r="Z140" i="5"/>
  <c r="Y139" i="3"/>
  <c r="Z139" i="3"/>
  <c r="AE139" i="3"/>
  <c r="Z149" i="4"/>
  <c r="AE149" i="4"/>
  <c r="Y149" i="4"/>
  <c r="AE141" i="5"/>
  <c r="Z141" i="5"/>
  <c r="Y141" i="5"/>
  <c r="AE140" i="2"/>
  <c r="Y140" i="2"/>
  <c r="Z140" i="2"/>
  <c r="AE195" i="1"/>
  <c r="Z195" i="1"/>
  <c r="Y195" i="1"/>
  <c r="AE86" i="1"/>
  <c r="Y71" i="4"/>
  <c r="Z71" i="4"/>
  <c r="AE71" i="4"/>
  <c r="Z9" i="1"/>
  <c r="Y9" i="1"/>
  <c r="AE9" i="1"/>
  <c r="Z172" i="3"/>
  <c r="AE172" i="3"/>
  <c r="Y172" i="3"/>
  <c r="AE193" i="2"/>
  <c r="Z193" i="2"/>
  <c r="Y193" i="2"/>
  <c r="AE89" i="1"/>
  <c r="Y89" i="1"/>
  <c r="Z89" i="1"/>
  <c r="Y133" i="2"/>
  <c r="Z133" i="2"/>
  <c r="AE133" i="2"/>
  <c r="AE43" i="5"/>
  <c r="Y43" i="5"/>
  <c r="Z43" i="5"/>
  <c r="Y22" i="3"/>
  <c r="Y181" i="5"/>
  <c r="Z181" i="5"/>
  <c r="AE181" i="5"/>
  <c r="AE25" i="4"/>
  <c r="Z25" i="4"/>
  <c r="Y25" i="4"/>
  <c r="AE34" i="1"/>
  <c r="Y34" i="1"/>
  <c r="Z34" i="1"/>
  <c r="AE99" i="5"/>
  <c r="Y99" i="5"/>
  <c r="Z99" i="5"/>
  <c r="Y138" i="1"/>
  <c r="Z138" i="1"/>
  <c r="AE138" i="1"/>
  <c r="Z32" i="1"/>
  <c r="Y32" i="1"/>
  <c r="AE32" i="1"/>
  <c r="Z171" i="3"/>
  <c r="Y171" i="3"/>
  <c r="AE171" i="3"/>
  <c r="Y99" i="1"/>
  <c r="Z103" i="5"/>
  <c r="AE103" i="5"/>
  <c r="Y103" i="5"/>
  <c r="Y158" i="3"/>
  <c r="Z158" i="3"/>
  <c r="AE158" i="3"/>
  <c r="Z86" i="4"/>
  <c r="AE86" i="4"/>
  <c r="Y86" i="4"/>
  <c r="AE157" i="2"/>
  <c r="Z157" i="2"/>
  <c r="Y157" i="2"/>
  <c r="AE173" i="2"/>
  <c r="Y173" i="2"/>
  <c r="Z173" i="2"/>
  <c r="AE49" i="3"/>
  <c r="Z49" i="3"/>
  <c r="Y49" i="3"/>
  <c r="Z140" i="3"/>
  <c r="Y140" i="3"/>
  <c r="AE140" i="3"/>
  <c r="Y45" i="4"/>
  <c r="Y143" i="1"/>
  <c r="Z143" i="1"/>
  <c r="AE143" i="1"/>
  <c r="AE43" i="2"/>
  <c r="Y43" i="2"/>
  <c r="Z43" i="2"/>
  <c r="Y17" i="5"/>
  <c r="AE17" i="5"/>
  <c r="Z17" i="5"/>
  <c r="AE12" i="1"/>
  <c r="Z12" i="1"/>
  <c r="Y12" i="1"/>
  <c r="Z77" i="2"/>
  <c r="AE77" i="2"/>
  <c r="Y77" i="2"/>
  <c r="Z146" i="5"/>
  <c r="AE146" i="5"/>
  <c r="Y146" i="5"/>
  <c r="Y172" i="5"/>
  <c r="AE172" i="5"/>
  <c r="Z172" i="5"/>
  <c r="AE100" i="5"/>
  <c r="Y15" i="1"/>
  <c r="Z15" i="1"/>
  <c r="AE15" i="1"/>
  <c r="Z53" i="3"/>
  <c r="AE53" i="3"/>
  <c r="Y53" i="3"/>
  <c r="Y38" i="3"/>
  <c r="Z38" i="3"/>
  <c r="AE38" i="3"/>
  <c r="AE135" i="1"/>
  <c r="Z135" i="1"/>
  <c r="Y135" i="1"/>
  <c r="Z91" i="5"/>
  <c r="AE91" i="5"/>
  <c r="Y91" i="5"/>
  <c r="Y36" i="1"/>
  <c r="AE36" i="1"/>
  <c r="Z36" i="1"/>
  <c r="Y30" i="4"/>
  <c r="Z30" i="4"/>
  <c r="AE30" i="4"/>
  <c r="Y36" i="2"/>
  <c r="Y74" i="4"/>
  <c r="AE74" i="4"/>
  <c r="Z74" i="4"/>
  <c r="AE156" i="4"/>
  <c r="Y156" i="4"/>
  <c r="Z156" i="4"/>
  <c r="Y63" i="1"/>
  <c r="AE63" i="1"/>
  <c r="Z63" i="1"/>
  <c r="Y96" i="4"/>
  <c r="Z96" i="4"/>
  <c r="AE96" i="4"/>
  <c r="Z144" i="2"/>
  <c r="AE144" i="2"/>
  <c r="Y144" i="2"/>
  <c r="Z192" i="2"/>
  <c r="Y192" i="2"/>
  <c r="AE192" i="2"/>
  <c r="Z120" i="5"/>
  <c r="AE134" i="2"/>
  <c r="Y134" i="2"/>
  <c r="Z134" i="2"/>
  <c r="Z175" i="3"/>
  <c r="Y175" i="3"/>
  <c r="AE175" i="3"/>
  <c r="Y15" i="5"/>
  <c r="AE15" i="5"/>
  <c r="Z15" i="5"/>
  <c r="AE194" i="2"/>
  <c r="Y194" i="2"/>
  <c r="Z194" i="2"/>
  <c r="Y167" i="1"/>
  <c r="AE167" i="1"/>
  <c r="Z167" i="1"/>
  <c r="Z134" i="5"/>
  <c r="AE134" i="5"/>
  <c r="Y134" i="5"/>
  <c r="AE118" i="5"/>
  <c r="Z118" i="5"/>
  <c r="Y118" i="5"/>
  <c r="AE20" i="3"/>
  <c r="AE91" i="1"/>
  <c r="Y91" i="1"/>
  <c r="Z91" i="1"/>
  <c r="Y154" i="4"/>
  <c r="AE154" i="4"/>
  <c r="Z154" i="4"/>
  <c r="U35" i="5"/>
  <c r="W35" i="5" s="1"/>
  <c r="X35" i="5" s="1"/>
  <c r="U187" i="2"/>
  <c r="W187" i="2" s="1"/>
  <c r="X187" i="2" s="1"/>
  <c r="U162" i="1"/>
  <c r="W162" i="1" s="1"/>
  <c r="X162" i="1" s="1"/>
  <c r="U55" i="4"/>
  <c r="W55" i="4" s="1"/>
  <c r="X55" i="4" s="1"/>
  <c r="U172" i="2"/>
  <c r="W172" i="2" s="1"/>
  <c r="X172" i="2" s="1"/>
  <c r="U162" i="2"/>
  <c r="W162" i="2" s="1"/>
  <c r="X162" i="2" s="1"/>
  <c r="U120" i="4"/>
  <c r="W120" i="4" s="1"/>
  <c r="X120" i="4" s="1"/>
  <c r="U143" i="2"/>
  <c r="W143" i="2" s="1"/>
  <c r="X143" i="2" s="1"/>
  <c r="U98" i="4"/>
  <c r="W98" i="4" s="1"/>
  <c r="X98" i="4" s="1"/>
  <c r="U151" i="4"/>
  <c r="W151" i="4" s="1"/>
  <c r="X151" i="4" s="1"/>
  <c r="U176" i="2"/>
  <c r="W176" i="2" s="1"/>
  <c r="X176" i="2" s="1"/>
  <c r="U185" i="3"/>
  <c r="W185" i="3" s="1"/>
  <c r="X185" i="3" s="1"/>
  <c r="U163" i="1"/>
  <c r="W163" i="1" s="1"/>
  <c r="X163" i="1" s="1"/>
  <c r="U35" i="3"/>
  <c r="W35" i="3" s="1"/>
  <c r="X35" i="3" s="1"/>
  <c r="U169" i="3"/>
  <c r="W169" i="3" s="1"/>
  <c r="X169" i="3" s="1"/>
  <c r="U23" i="1"/>
  <c r="W23" i="1" s="1"/>
  <c r="X23" i="1" s="1"/>
  <c r="U142" i="3"/>
  <c r="W142" i="3" s="1"/>
  <c r="X142" i="3" s="1"/>
  <c r="U105" i="3"/>
  <c r="W105" i="3" s="1"/>
  <c r="X105" i="3" s="1"/>
  <c r="U33" i="2"/>
  <c r="W33" i="2" s="1"/>
  <c r="X33" i="2" s="1"/>
  <c r="U42" i="5"/>
  <c r="W42" i="5" s="1"/>
  <c r="X42" i="5" s="1"/>
  <c r="U160" i="2"/>
  <c r="W160" i="2" s="1"/>
  <c r="X160" i="2" s="1"/>
  <c r="U151" i="5"/>
  <c r="W151" i="5" s="1"/>
  <c r="X151" i="5" s="1"/>
  <c r="U85" i="3"/>
  <c r="W85" i="3" s="1"/>
  <c r="X85" i="3" s="1"/>
  <c r="U27" i="2"/>
  <c r="W27" i="2" s="1"/>
  <c r="X27" i="2" s="1"/>
  <c r="U165" i="3"/>
  <c r="W165" i="3" s="1"/>
  <c r="X165" i="3" s="1"/>
  <c r="U107" i="3"/>
  <c r="W107" i="3" s="1"/>
  <c r="X107" i="3" s="1"/>
  <c r="U114" i="4"/>
  <c r="W114" i="4" s="1"/>
  <c r="X114" i="4" s="1"/>
  <c r="U153" i="2"/>
  <c r="W153" i="2" s="1"/>
  <c r="X153" i="2" s="1"/>
  <c r="U52" i="2"/>
  <c r="W52" i="2" s="1"/>
  <c r="X52" i="2" s="1"/>
  <c r="U9" i="5"/>
  <c r="W9" i="5" s="1"/>
  <c r="X9" i="5" s="1"/>
  <c r="U183" i="3"/>
  <c r="W183" i="3" s="1"/>
  <c r="X183" i="3" s="1"/>
  <c r="U72" i="1"/>
  <c r="W72" i="1" s="1"/>
  <c r="X72" i="1" s="1"/>
  <c r="U68" i="5"/>
  <c r="W68" i="5" s="1"/>
  <c r="X68" i="5" s="1"/>
  <c r="U57" i="4"/>
  <c r="W57" i="4" s="1"/>
  <c r="X57" i="4" s="1"/>
  <c r="U166" i="3"/>
  <c r="W166" i="3" s="1"/>
  <c r="X166" i="3" s="1"/>
  <c r="U169" i="2"/>
  <c r="W169" i="2" s="1"/>
  <c r="X169" i="2" s="1"/>
  <c r="U78" i="5"/>
  <c r="W78" i="5" s="1"/>
  <c r="X78" i="5" s="1"/>
  <c r="U138" i="2"/>
  <c r="W138" i="2" s="1"/>
  <c r="X138" i="2" s="1"/>
  <c r="U158" i="2"/>
  <c r="W158" i="2" s="1"/>
  <c r="X158" i="2" s="1"/>
  <c r="U40" i="2"/>
  <c r="W40" i="2" s="1"/>
  <c r="X40" i="2" s="1"/>
  <c r="U91" i="2"/>
  <c r="W91" i="2" s="1"/>
  <c r="X91" i="2" s="1"/>
  <c r="U60" i="2"/>
  <c r="W60" i="2" s="1"/>
  <c r="X60" i="2" s="1"/>
  <c r="U165" i="1"/>
  <c r="W165" i="1" s="1"/>
  <c r="X165" i="1" s="1"/>
  <c r="U41" i="5"/>
  <c r="W41" i="5" s="1"/>
  <c r="X41" i="5" s="1"/>
  <c r="U188" i="4"/>
  <c r="W188" i="4" s="1"/>
  <c r="X188" i="4" s="1"/>
  <c r="U170" i="2"/>
  <c r="W170" i="2" s="1"/>
  <c r="X170" i="2" s="1"/>
  <c r="U48" i="1"/>
  <c r="W48" i="1" s="1"/>
  <c r="X48" i="1" s="1"/>
  <c r="U127" i="2"/>
  <c r="W127" i="2" s="1"/>
  <c r="X127" i="2" s="1"/>
  <c r="U9" i="2"/>
  <c r="W9" i="2" s="1"/>
  <c r="X9" i="2" s="1"/>
  <c r="U174" i="3"/>
  <c r="W174" i="3" s="1"/>
  <c r="X174" i="3" s="1"/>
  <c r="U48" i="3"/>
  <c r="W48" i="3" s="1"/>
  <c r="X48" i="3" s="1"/>
  <c r="U99" i="3"/>
  <c r="W99" i="3" s="1"/>
  <c r="X99" i="3" s="1"/>
  <c r="U13" i="5"/>
  <c r="W13" i="5" s="1"/>
  <c r="X13" i="5" s="1"/>
  <c r="U78" i="2"/>
  <c r="W78" i="2" s="1"/>
  <c r="X78" i="2" s="1"/>
  <c r="U47" i="4"/>
  <c r="W47" i="4" s="1"/>
  <c r="X47" i="4" s="1"/>
  <c r="U176" i="4"/>
  <c r="W176" i="4" s="1"/>
  <c r="X176" i="4" s="1"/>
  <c r="U104" i="2"/>
  <c r="W104" i="2" s="1"/>
  <c r="X104" i="2" s="1"/>
  <c r="U128" i="1"/>
  <c r="W128" i="1" s="1"/>
  <c r="X128" i="1" s="1"/>
  <c r="U48" i="4"/>
  <c r="W48" i="4" s="1"/>
  <c r="X48" i="4" s="1"/>
  <c r="U178" i="3"/>
  <c r="W178" i="3" s="1"/>
  <c r="X178" i="3" s="1"/>
  <c r="U13" i="3"/>
  <c r="W13" i="3" s="1"/>
  <c r="X13" i="3" s="1"/>
  <c r="U82" i="5"/>
  <c r="W82" i="5" s="1"/>
  <c r="X82" i="5" s="1"/>
  <c r="U156" i="3"/>
  <c r="W156" i="3" s="1"/>
  <c r="X156" i="3" s="1"/>
  <c r="U190" i="5"/>
  <c r="W190" i="5" s="1"/>
  <c r="X190" i="5" s="1"/>
  <c r="U94" i="3"/>
  <c r="W94" i="3" s="1"/>
  <c r="X94" i="3" s="1"/>
  <c r="U79" i="4"/>
  <c r="W79" i="4" s="1"/>
  <c r="X79" i="4" s="1"/>
  <c r="U34" i="3"/>
  <c r="W34" i="3" s="1"/>
  <c r="X34" i="3" s="1"/>
  <c r="U178" i="5"/>
  <c r="W178" i="5" s="1"/>
  <c r="X178" i="5" s="1"/>
  <c r="U163" i="2"/>
  <c r="W163" i="2" s="1"/>
  <c r="X163" i="2" s="1"/>
  <c r="U128" i="5"/>
  <c r="W128" i="5" s="1"/>
  <c r="X128" i="5" s="1"/>
  <c r="U122" i="4"/>
  <c r="W122" i="4" s="1"/>
  <c r="X122" i="4" s="1"/>
  <c r="U123" i="1"/>
  <c r="W123" i="1" s="1"/>
  <c r="X123" i="1" s="1"/>
  <c r="U167" i="3"/>
  <c r="W167" i="3" s="1"/>
  <c r="X167" i="3" s="1"/>
  <c r="U130" i="2"/>
  <c r="W130" i="2" s="1"/>
  <c r="X130" i="2" s="1"/>
  <c r="U119" i="4"/>
  <c r="W119" i="4" s="1"/>
  <c r="X119" i="4" s="1"/>
  <c r="U111" i="2"/>
  <c r="W111" i="2" s="1"/>
  <c r="X111" i="2" s="1"/>
  <c r="U17" i="3"/>
  <c r="W17" i="3" s="1"/>
  <c r="X17" i="3" s="1"/>
  <c r="U88" i="5"/>
  <c r="W88" i="5" s="1"/>
  <c r="X88" i="5" s="1"/>
  <c r="U26" i="2"/>
  <c r="W26" i="2" s="1"/>
  <c r="X26" i="2" s="1"/>
  <c r="U78" i="1"/>
  <c r="W78" i="1" s="1"/>
  <c r="X78" i="1" s="1"/>
  <c r="U11" i="1"/>
  <c r="W11" i="1" s="1"/>
  <c r="X11" i="1" s="1"/>
  <c r="U41" i="3"/>
  <c r="W41" i="3" s="1"/>
  <c r="X41" i="3" s="1"/>
  <c r="U44" i="1"/>
  <c r="W44" i="1" s="1"/>
  <c r="X44" i="1" s="1"/>
  <c r="U171" i="5"/>
  <c r="W171" i="5" s="1"/>
  <c r="X171" i="5" s="1"/>
  <c r="U132" i="1"/>
  <c r="W132" i="1" s="1"/>
  <c r="X132" i="1" s="1"/>
  <c r="U53" i="4"/>
  <c r="W53" i="4" s="1"/>
  <c r="X53" i="4" s="1"/>
  <c r="U118" i="4"/>
  <c r="W118" i="4" s="1"/>
  <c r="X118" i="4" s="1"/>
  <c r="U46" i="4"/>
  <c r="W46" i="4" s="1"/>
  <c r="X46" i="4" s="1"/>
  <c r="U185" i="2"/>
  <c r="W185" i="2" s="1"/>
  <c r="X185" i="2" s="1"/>
  <c r="U18" i="1"/>
  <c r="W18" i="1" s="1"/>
  <c r="X18" i="1" s="1"/>
  <c r="U31" i="2"/>
  <c r="W31" i="2" s="1"/>
  <c r="X31" i="2" s="1"/>
  <c r="U112" i="3"/>
  <c r="W112" i="3" s="1"/>
  <c r="X112" i="3" s="1"/>
  <c r="U115" i="4"/>
  <c r="W115" i="4" s="1"/>
  <c r="X115" i="4" s="1"/>
  <c r="U157" i="1"/>
  <c r="W157" i="1" s="1"/>
  <c r="X157" i="1" s="1"/>
  <c r="U146" i="1"/>
  <c r="W146" i="1" s="1"/>
  <c r="X146" i="1" s="1"/>
  <c r="U75" i="3"/>
  <c r="W75" i="3" s="1"/>
  <c r="X75" i="3" s="1"/>
  <c r="U110" i="1"/>
  <c r="W110" i="1" s="1"/>
  <c r="X110" i="1" s="1"/>
  <c r="U167" i="4"/>
  <c r="W167" i="4" s="1"/>
  <c r="X167" i="4" s="1"/>
  <c r="U72" i="3"/>
  <c r="W72" i="3" s="1"/>
  <c r="X72" i="3" s="1"/>
  <c r="U140" i="4"/>
  <c r="W140" i="4" s="1"/>
  <c r="X140" i="4" s="1"/>
  <c r="U32" i="3"/>
  <c r="W32" i="3" s="1"/>
  <c r="X32" i="3" s="1"/>
  <c r="U123" i="5"/>
  <c r="W123" i="5" s="1"/>
  <c r="X123" i="5" s="1"/>
  <c r="U164" i="4"/>
  <c r="W164" i="4" s="1"/>
  <c r="X164" i="4" s="1"/>
  <c r="U55" i="5"/>
  <c r="W55" i="5" s="1"/>
  <c r="X55" i="5" s="1"/>
  <c r="U147" i="3"/>
  <c r="W147" i="3" s="1"/>
  <c r="X147" i="3" s="1"/>
  <c r="U189" i="2"/>
  <c r="W189" i="2" s="1"/>
  <c r="X189" i="2" s="1"/>
  <c r="U126" i="4"/>
  <c r="W126" i="4" s="1"/>
  <c r="X126" i="4" s="1"/>
  <c r="U82" i="4"/>
  <c r="W82" i="4" s="1"/>
  <c r="X82" i="4" s="1"/>
  <c r="U69" i="3"/>
  <c r="W69" i="3" s="1"/>
  <c r="X69" i="3" s="1"/>
  <c r="U81" i="1"/>
  <c r="W81" i="1" s="1"/>
  <c r="X81" i="1" s="1"/>
  <c r="U63" i="5"/>
  <c r="W63" i="5" s="1"/>
  <c r="X63" i="5" s="1"/>
  <c r="U20" i="4"/>
  <c r="W20" i="4" s="1"/>
  <c r="X20" i="4" s="1"/>
  <c r="U21" i="5"/>
  <c r="W21" i="5" s="1"/>
  <c r="X21" i="5" s="1"/>
  <c r="U71" i="3"/>
  <c r="W71" i="3" s="1"/>
  <c r="X71" i="3" s="1"/>
  <c r="U79" i="5"/>
  <c r="W79" i="5" s="1"/>
  <c r="X79" i="5" s="1"/>
  <c r="U46" i="3"/>
  <c r="W46" i="3" s="1"/>
  <c r="X46" i="3" s="1"/>
  <c r="U171" i="4"/>
  <c r="W171" i="4" s="1"/>
  <c r="X171" i="4" s="1"/>
  <c r="U190" i="4"/>
  <c r="W190" i="4" s="1"/>
  <c r="X190" i="4" s="1"/>
  <c r="U24" i="4"/>
  <c r="W24" i="4" s="1"/>
  <c r="X24" i="4" s="1"/>
  <c r="U61" i="4"/>
  <c r="W61" i="4" s="1"/>
  <c r="X61" i="4" s="1"/>
  <c r="U118" i="3"/>
  <c r="W118" i="3" s="1"/>
  <c r="X118" i="3" s="1"/>
  <c r="U90" i="1"/>
  <c r="W90" i="1" s="1"/>
  <c r="X90" i="1" s="1"/>
  <c r="U31" i="4"/>
  <c r="W31" i="4" s="1"/>
  <c r="X31" i="4" s="1"/>
  <c r="U100" i="4"/>
  <c r="W100" i="4" s="1"/>
  <c r="X100" i="4" s="1"/>
  <c r="U52" i="5"/>
  <c r="W52" i="5" s="1"/>
  <c r="X52" i="5" s="1"/>
  <c r="U27" i="4"/>
  <c r="W27" i="4" s="1"/>
  <c r="X27" i="4" s="1"/>
  <c r="U28" i="4"/>
  <c r="W28" i="4" s="1"/>
  <c r="X28" i="4" s="1"/>
  <c r="U150" i="2"/>
  <c r="W150" i="2" s="1"/>
  <c r="X150" i="2" s="1"/>
  <c r="U40" i="5"/>
  <c r="W40" i="5" s="1"/>
  <c r="X40" i="5" s="1"/>
  <c r="U73" i="1"/>
  <c r="W73" i="1" s="1"/>
  <c r="X73" i="1" s="1"/>
  <c r="U166" i="2"/>
  <c r="W166" i="2" s="1"/>
  <c r="X166" i="2" s="1"/>
  <c r="U177" i="3"/>
  <c r="W177" i="3" s="1"/>
  <c r="X177" i="3" s="1"/>
  <c r="U58" i="3"/>
  <c r="W58" i="3" s="1"/>
  <c r="X58" i="3" s="1"/>
  <c r="U63" i="4"/>
  <c r="W63" i="4" s="1"/>
  <c r="X63" i="4" s="1"/>
  <c r="U39" i="1"/>
  <c r="W39" i="1" s="1"/>
  <c r="X39" i="1" s="1"/>
  <c r="U90" i="5"/>
  <c r="W90" i="5" s="1"/>
  <c r="X90" i="5" s="1"/>
  <c r="U75" i="4"/>
  <c r="W75" i="4" s="1"/>
  <c r="X75" i="4" s="1"/>
  <c r="U12" i="5"/>
  <c r="W12" i="5" s="1"/>
  <c r="X12" i="5" s="1"/>
  <c r="U169" i="5"/>
  <c r="W169" i="5" s="1"/>
  <c r="X169" i="5" s="1"/>
  <c r="U147" i="2"/>
  <c r="W147" i="2" s="1"/>
  <c r="X147" i="2" s="1"/>
  <c r="U158" i="5"/>
  <c r="W158" i="5" s="1"/>
  <c r="X158" i="5" s="1"/>
  <c r="U46" i="2"/>
  <c r="W46" i="2" s="1"/>
  <c r="X46" i="2" s="1"/>
  <c r="U197" i="2"/>
  <c r="W197" i="2" s="1"/>
  <c r="X197" i="2" s="1"/>
  <c r="U58" i="4"/>
  <c r="W58" i="4" s="1"/>
  <c r="X58" i="4" s="1"/>
  <c r="U142" i="4"/>
  <c r="W142" i="4" s="1"/>
  <c r="X142" i="4" s="1"/>
  <c r="U133" i="4"/>
  <c r="W133" i="4" s="1"/>
  <c r="X133" i="4" s="1"/>
  <c r="U62" i="1"/>
  <c r="W62" i="1" s="1"/>
  <c r="X62" i="1" s="1"/>
  <c r="U116" i="3"/>
  <c r="W116" i="3" s="1"/>
  <c r="X116" i="3" s="1"/>
  <c r="U88" i="2"/>
  <c r="W88" i="2" s="1"/>
  <c r="X88" i="2" s="1"/>
  <c r="U103" i="3"/>
  <c r="W103" i="3" s="1"/>
  <c r="X103" i="3" s="1"/>
  <c r="U173" i="3"/>
  <c r="W173" i="3" s="1"/>
  <c r="X173" i="3" s="1"/>
  <c r="U181" i="2"/>
  <c r="W181" i="2" s="1"/>
  <c r="X181" i="2" s="1"/>
  <c r="U178" i="4"/>
  <c r="W178" i="4" s="1"/>
  <c r="X178" i="4" s="1"/>
  <c r="U165" i="4"/>
  <c r="W165" i="4" s="1"/>
  <c r="X165" i="4" s="1"/>
  <c r="U184" i="3"/>
  <c r="W184" i="3" s="1"/>
  <c r="X184" i="3" s="1"/>
  <c r="U150" i="1"/>
  <c r="W150" i="1" s="1"/>
  <c r="X150" i="1" s="1"/>
  <c r="U42" i="2"/>
  <c r="W42" i="2" s="1"/>
  <c r="X42" i="2" s="1"/>
  <c r="U39" i="4"/>
  <c r="W39" i="4" s="1"/>
  <c r="X39" i="4" s="1"/>
  <c r="U176" i="3"/>
  <c r="W176" i="3" s="1"/>
  <c r="X176" i="3" s="1"/>
  <c r="U54" i="3"/>
  <c r="W54" i="3" s="1"/>
  <c r="X54" i="3" s="1"/>
  <c r="U57" i="1"/>
  <c r="W57" i="1" s="1"/>
  <c r="X57" i="1" s="1"/>
  <c r="U199" i="1"/>
  <c r="W199" i="1" s="1"/>
  <c r="X199" i="1" s="1"/>
  <c r="U18" i="2"/>
  <c r="W18" i="2" s="1"/>
  <c r="X18" i="2" s="1"/>
  <c r="U38" i="5"/>
  <c r="W38" i="5" s="1"/>
  <c r="X38" i="5" s="1"/>
  <c r="U47" i="1"/>
  <c r="W47" i="1" s="1"/>
  <c r="X47" i="1" s="1"/>
  <c r="U200" i="2"/>
  <c r="W200" i="2" s="1"/>
  <c r="X200" i="2" s="1"/>
  <c r="U194" i="1"/>
  <c r="W194" i="1" s="1"/>
  <c r="X194" i="1" s="1"/>
  <c r="U120" i="3"/>
  <c r="W120" i="3" s="1"/>
  <c r="X120" i="3" s="1"/>
  <c r="U115" i="1"/>
  <c r="W115" i="1" s="1"/>
  <c r="X115" i="1" s="1"/>
  <c r="U136" i="5"/>
  <c r="W136" i="5" s="1"/>
  <c r="X136" i="5" s="1"/>
  <c r="U108" i="1"/>
  <c r="W108" i="1" s="1"/>
  <c r="X108" i="1" s="1"/>
  <c r="U52" i="3"/>
  <c r="W52" i="3" s="1"/>
  <c r="X52" i="3" s="1"/>
  <c r="U165" i="2"/>
  <c r="W165" i="2" s="1"/>
  <c r="X165" i="2" s="1"/>
  <c r="U154" i="2"/>
  <c r="W154" i="2" s="1"/>
  <c r="X154" i="2" s="1"/>
  <c r="U47" i="2"/>
  <c r="W47" i="2" s="1"/>
  <c r="X47" i="2" s="1"/>
  <c r="U153" i="5"/>
  <c r="W153" i="5" s="1"/>
  <c r="X153" i="5" s="1"/>
  <c r="U80" i="2"/>
  <c r="W80" i="2" s="1"/>
  <c r="X80" i="2" s="1"/>
  <c r="U131" i="4"/>
  <c r="W131" i="4" s="1"/>
  <c r="X131" i="4" s="1"/>
  <c r="U131" i="1"/>
  <c r="W131" i="1" s="1"/>
  <c r="X131" i="1" s="1"/>
  <c r="U67" i="1"/>
  <c r="W67" i="1" s="1"/>
  <c r="X67" i="1" s="1"/>
  <c r="U13" i="2"/>
  <c r="W13" i="2" s="1"/>
  <c r="X13" i="2" s="1"/>
  <c r="U131" i="3"/>
  <c r="W131" i="3" s="1"/>
  <c r="X131" i="3" s="1"/>
  <c r="U175" i="1"/>
  <c r="W175" i="1" s="1"/>
  <c r="X175" i="1" s="1"/>
  <c r="U79" i="1"/>
  <c r="W79" i="1" s="1"/>
  <c r="X79" i="1" s="1"/>
  <c r="U124" i="2"/>
  <c r="W124" i="2" s="1"/>
  <c r="X124" i="2" s="1"/>
  <c r="U152" i="1"/>
  <c r="W152" i="1" s="1"/>
  <c r="X152" i="1" s="1"/>
  <c r="U189" i="5"/>
  <c r="W189" i="5" s="1"/>
  <c r="X189" i="5" s="1"/>
  <c r="U120" i="2"/>
  <c r="W120" i="2" s="1"/>
  <c r="X120" i="2" s="1"/>
  <c r="U81" i="4"/>
  <c r="W81" i="4" s="1"/>
  <c r="X81" i="4" s="1"/>
  <c r="U186" i="4"/>
  <c r="W186" i="4" s="1"/>
  <c r="X186" i="4" s="1"/>
  <c r="U122" i="1"/>
  <c r="W122" i="1" s="1"/>
  <c r="X122" i="1" s="1"/>
  <c r="U93" i="5"/>
  <c r="W93" i="5" s="1"/>
  <c r="X93" i="5" s="1"/>
  <c r="U42" i="1"/>
  <c r="W42" i="1" s="1"/>
  <c r="X42" i="1" s="1"/>
  <c r="U15" i="4"/>
  <c r="W15" i="4" s="1"/>
  <c r="X15" i="4" s="1"/>
  <c r="U144" i="3"/>
  <c r="W144" i="3" s="1"/>
  <c r="X144" i="3" s="1"/>
  <c r="U82" i="1"/>
  <c r="W82" i="1" s="1"/>
  <c r="X82" i="1" s="1"/>
  <c r="U38" i="1"/>
  <c r="W38" i="1" s="1"/>
  <c r="X38" i="1" s="1"/>
  <c r="U10" i="1"/>
  <c r="W10" i="1" s="1"/>
  <c r="X10" i="1" s="1"/>
  <c r="U33" i="4"/>
  <c r="W33" i="4" s="1"/>
  <c r="X33" i="4" s="1"/>
  <c r="U195" i="4"/>
  <c r="W195" i="4" s="1"/>
  <c r="X195" i="4" s="1"/>
  <c r="U45" i="1"/>
  <c r="W45" i="1" s="1"/>
  <c r="X45" i="1" s="1"/>
  <c r="U157" i="4"/>
  <c r="W157" i="4" s="1"/>
  <c r="X157" i="4" s="1"/>
  <c r="U94" i="5"/>
  <c r="W94" i="5" s="1"/>
  <c r="X94" i="5" s="1"/>
  <c r="U58" i="1"/>
  <c r="W58" i="1" s="1"/>
  <c r="X58" i="1" s="1"/>
  <c r="U182" i="3"/>
  <c r="W182" i="3" s="1"/>
  <c r="X182" i="3" s="1"/>
  <c r="U192" i="1"/>
  <c r="W192" i="1" s="1"/>
  <c r="X192" i="1" s="1"/>
  <c r="U16" i="3"/>
  <c r="W16" i="3" s="1"/>
  <c r="X16" i="3" s="1"/>
  <c r="U69" i="2"/>
  <c r="W69" i="2" s="1"/>
  <c r="X69" i="2" s="1"/>
  <c r="U100" i="3"/>
  <c r="W100" i="3" s="1"/>
  <c r="X100" i="3" s="1"/>
  <c r="U56" i="4"/>
  <c r="W56" i="4" s="1"/>
  <c r="X56" i="4" s="1"/>
  <c r="U97" i="2"/>
  <c r="W97" i="2" s="1"/>
  <c r="X97" i="2" s="1"/>
  <c r="U142" i="2"/>
  <c r="W142" i="2" s="1"/>
  <c r="X142" i="2" s="1"/>
  <c r="U55" i="1"/>
  <c r="W55" i="1" s="1"/>
  <c r="X55" i="1" s="1"/>
  <c r="U194" i="5"/>
  <c r="W194" i="5" s="1"/>
  <c r="X194" i="5" s="1"/>
  <c r="U109" i="5"/>
  <c r="W109" i="5" s="1"/>
  <c r="X109" i="5" s="1"/>
  <c r="U173" i="5"/>
  <c r="W173" i="5" s="1"/>
  <c r="X173" i="5" s="1"/>
  <c r="U177" i="1"/>
  <c r="W177" i="1" s="1"/>
  <c r="X177" i="1" s="1"/>
  <c r="U178" i="1"/>
  <c r="W178" i="1" s="1"/>
  <c r="X178" i="1" s="1"/>
  <c r="U155" i="5"/>
  <c r="W155" i="5" s="1"/>
  <c r="X155" i="5" s="1"/>
  <c r="U39" i="5"/>
  <c r="W39" i="5" s="1"/>
  <c r="X39" i="5" s="1"/>
  <c r="U110" i="5"/>
  <c r="W110" i="5" s="1"/>
  <c r="X110" i="5" s="1"/>
  <c r="U76" i="1"/>
  <c r="W76" i="1" s="1"/>
  <c r="X76" i="1" s="1"/>
  <c r="U112" i="1"/>
  <c r="W112" i="1" s="1"/>
  <c r="X112" i="1" s="1"/>
  <c r="U19" i="1"/>
  <c r="W19" i="1" s="1"/>
  <c r="X19" i="1" s="1"/>
  <c r="U152" i="4"/>
  <c r="W152" i="4" s="1"/>
  <c r="X152" i="4" s="1"/>
  <c r="U28" i="2"/>
  <c r="W28" i="2" s="1"/>
  <c r="X28" i="2" s="1"/>
  <c r="U186" i="5"/>
  <c r="W186" i="5" s="1"/>
  <c r="X186" i="5" s="1"/>
  <c r="U175" i="2"/>
  <c r="W175" i="2" s="1"/>
  <c r="X175" i="2" s="1"/>
  <c r="U157" i="3"/>
  <c r="W157" i="3" s="1"/>
  <c r="X157" i="3" s="1"/>
  <c r="U90" i="4"/>
  <c r="W90" i="4" s="1"/>
  <c r="X90" i="4" s="1"/>
  <c r="U115" i="2"/>
  <c r="W115" i="2" s="1"/>
  <c r="X115" i="2" s="1"/>
  <c r="U163" i="4"/>
  <c r="W163" i="4" s="1"/>
  <c r="X163" i="4" s="1"/>
  <c r="U93" i="3"/>
  <c r="W93" i="3" s="1"/>
  <c r="X93" i="3" s="1"/>
  <c r="U172" i="4"/>
  <c r="W172" i="4" s="1"/>
  <c r="X172" i="4" s="1"/>
  <c r="U188" i="3"/>
  <c r="W188" i="3" s="1"/>
  <c r="X188" i="3" s="1"/>
  <c r="U28" i="1"/>
  <c r="W28" i="1" s="1"/>
  <c r="X28" i="1" s="1"/>
  <c r="U99" i="4"/>
  <c r="W99" i="4" s="1"/>
  <c r="X99" i="4" s="1"/>
  <c r="U73" i="4"/>
  <c r="W73" i="4" s="1"/>
  <c r="X73" i="4" s="1"/>
  <c r="U152" i="3"/>
  <c r="W152" i="3" s="1"/>
  <c r="X152" i="3" s="1"/>
  <c r="U126" i="5"/>
  <c r="W126" i="5" s="1"/>
  <c r="X126" i="5" s="1"/>
  <c r="U117" i="1"/>
  <c r="W117" i="1" s="1"/>
  <c r="X117" i="1" s="1"/>
  <c r="U159" i="1"/>
  <c r="W159" i="1" s="1"/>
  <c r="X159" i="1" s="1"/>
  <c r="U49" i="2"/>
  <c r="W49" i="2" s="1"/>
  <c r="X49" i="2" s="1"/>
  <c r="U145" i="2"/>
  <c r="W145" i="2" s="1"/>
  <c r="X145" i="2" s="1"/>
  <c r="U95" i="2"/>
  <c r="W95" i="2" s="1"/>
  <c r="X95" i="2" s="1"/>
  <c r="U80" i="3"/>
  <c r="W80" i="3" s="1"/>
  <c r="X80" i="3" s="1"/>
  <c r="U183" i="5"/>
  <c r="W183" i="5" s="1"/>
  <c r="X183" i="5" s="1"/>
  <c r="U138" i="5"/>
  <c r="W138" i="5" s="1"/>
  <c r="X138" i="5" s="1"/>
  <c r="U78" i="4"/>
  <c r="W78" i="4" s="1"/>
  <c r="X78" i="4" s="1"/>
  <c r="U29" i="2"/>
  <c r="W29" i="2" s="1"/>
  <c r="X29" i="2" s="1"/>
  <c r="U97" i="5"/>
  <c r="W97" i="5" s="1"/>
  <c r="X97" i="5" s="1"/>
  <c r="U179" i="1"/>
  <c r="W179" i="1" s="1"/>
  <c r="X179" i="1" s="1"/>
  <c r="U199" i="4"/>
  <c r="W199" i="4" s="1"/>
  <c r="X199" i="4" s="1"/>
  <c r="U122" i="3"/>
  <c r="W122" i="3" s="1"/>
  <c r="X122" i="3" s="1"/>
  <c r="U94" i="4"/>
  <c r="W94" i="4" s="1"/>
  <c r="X94" i="4" s="1"/>
  <c r="U66" i="1"/>
  <c r="W66" i="1" s="1"/>
  <c r="X66" i="1" s="1"/>
  <c r="U115" i="3"/>
  <c r="W115" i="3" s="1"/>
  <c r="X115" i="3" s="1"/>
  <c r="U77" i="4"/>
  <c r="W77" i="4" s="1"/>
  <c r="X77" i="4" s="1"/>
  <c r="U192" i="4"/>
  <c r="W192" i="4" s="1"/>
  <c r="X192" i="4" s="1"/>
  <c r="U79" i="2"/>
  <c r="W79" i="2" s="1"/>
  <c r="X79" i="2" s="1"/>
  <c r="U155" i="3"/>
  <c r="W155" i="3" s="1"/>
  <c r="X155" i="3" s="1"/>
  <c r="U84" i="4"/>
  <c r="W84" i="4" s="1"/>
  <c r="X84" i="4" s="1"/>
  <c r="U71" i="1"/>
  <c r="W71" i="1" s="1"/>
  <c r="X71" i="1" s="1"/>
  <c r="U147" i="1"/>
  <c r="W147" i="1" s="1"/>
  <c r="X147" i="1" s="1"/>
  <c r="U45" i="3"/>
  <c r="W45" i="3" s="1"/>
  <c r="X45" i="3" s="1"/>
  <c r="U68" i="3"/>
  <c r="W68" i="3" s="1"/>
  <c r="X68" i="3" s="1"/>
  <c r="U103" i="4"/>
  <c r="W103" i="4" s="1"/>
  <c r="X103" i="4" s="1"/>
  <c r="U30" i="2"/>
  <c r="W30" i="2" s="1"/>
  <c r="X30" i="2" s="1"/>
  <c r="U157" i="5"/>
  <c r="W157" i="5" s="1"/>
  <c r="X157" i="5" s="1"/>
  <c r="U65" i="5"/>
  <c r="W65" i="5" s="1"/>
  <c r="X65" i="5" s="1"/>
  <c r="U150" i="3"/>
  <c r="W150" i="3" s="1"/>
  <c r="X150" i="3" s="1"/>
  <c r="U46" i="5"/>
  <c r="W46" i="5" s="1"/>
  <c r="X46" i="5" s="1"/>
  <c r="U102" i="2"/>
  <c r="W102" i="2" s="1"/>
  <c r="X102" i="2" s="1"/>
  <c r="U184" i="2"/>
  <c r="W184" i="2" s="1"/>
  <c r="X184" i="2" s="1"/>
  <c r="U74" i="2"/>
  <c r="W74" i="2" s="1"/>
  <c r="X74" i="2" s="1"/>
  <c r="U18" i="5"/>
  <c r="W18" i="5" s="1"/>
  <c r="X18" i="5" s="1"/>
  <c r="U29" i="5"/>
  <c r="W29" i="5" s="1"/>
  <c r="X29" i="5" s="1"/>
  <c r="U10" i="4"/>
  <c r="W10" i="4" s="1"/>
  <c r="X10" i="4" s="1"/>
  <c r="U25" i="2"/>
  <c r="W25" i="2" s="1"/>
  <c r="X25" i="2" s="1"/>
  <c r="U24" i="2"/>
  <c r="W24" i="2" s="1"/>
  <c r="X24" i="2" s="1"/>
  <c r="U61" i="1"/>
  <c r="W61" i="1" s="1"/>
  <c r="X61" i="1" s="1"/>
  <c r="U126" i="3"/>
  <c r="W126" i="3" s="1"/>
  <c r="X126" i="3" s="1"/>
  <c r="U82" i="3"/>
  <c r="W82" i="3" s="1"/>
  <c r="X82" i="3" s="1"/>
  <c r="U74" i="3"/>
  <c r="W74" i="3" s="1"/>
  <c r="X74" i="3" s="1"/>
  <c r="U64" i="2"/>
  <c r="W64" i="2" s="1"/>
  <c r="X64" i="2" s="1"/>
  <c r="U92" i="3"/>
  <c r="W92" i="3" s="1"/>
  <c r="X92" i="3" s="1"/>
  <c r="U80" i="4"/>
  <c r="W80" i="4" s="1"/>
  <c r="X80" i="4" s="1"/>
  <c r="U193" i="3"/>
  <c r="W193" i="3" s="1"/>
  <c r="X193" i="3" s="1"/>
  <c r="U167" i="5"/>
  <c r="W167" i="5" s="1"/>
  <c r="X167" i="5" s="1"/>
  <c r="U186" i="2"/>
  <c r="W186" i="2" s="1"/>
  <c r="X186" i="2" s="1"/>
  <c r="U108" i="3"/>
  <c r="W108" i="3" s="1"/>
  <c r="X108" i="3" s="1"/>
  <c r="U145" i="4"/>
  <c r="W145" i="4" s="1"/>
  <c r="X145" i="4" s="1"/>
  <c r="U26" i="4"/>
  <c r="W26" i="4" s="1"/>
  <c r="X26" i="4" s="1"/>
  <c r="U95" i="3"/>
  <c r="W95" i="3" s="1"/>
  <c r="X95" i="3" s="1"/>
  <c r="U101" i="1"/>
  <c r="W101" i="1" s="1"/>
  <c r="X101" i="1" s="1"/>
  <c r="U180" i="1"/>
  <c r="W180" i="1" s="1"/>
  <c r="X180" i="1" s="1"/>
  <c r="U71" i="2"/>
  <c r="W71" i="2" s="1"/>
  <c r="X71" i="2" s="1"/>
  <c r="U126" i="2"/>
  <c r="W126" i="2" s="1"/>
  <c r="X126" i="2" s="1"/>
  <c r="U191" i="2"/>
  <c r="W191" i="2" s="1"/>
  <c r="X191" i="2" s="1"/>
  <c r="U14" i="2"/>
  <c r="W14" i="2" s="1"/>
  <c r="X14" i="2" s="1"/>
  <c r="U25" i="1"/>
  <c r="W25" i="1" s="1"/>
  <c r="X25" i="1" s="1"/>
  <c r="U196" i="1"/>
  <c r="W196" i="1" s="1"/>
  <c r="X196" i="1" s="1"/>
  <c r="U147" i="5"/>
  <c r="W147" i="5" s="1"/>
  <c r="X147" i="5" s="1"/>
  <c r="U138" i="4"/>
  <c r="W138" i="4" s="1"/>
  <c r="X138" i="4" s="1"/>
  <c r="U61" i="5"/>
  <c r="W61" i="5" s="1"/>
  <c r="X61" i="5" s="1"/>
  <c r="U37" i="4"/>
  <c r="W37" i="4" s="1"/>
  <c r="X37" i="4" s="1"/>
  <c r="U196" i="4"/>
  <c r="W196" i="4" s="1"/>
  <c r="X196" i="4" s="1"/>
  <c r="U50" i="5"/>
  <c r="W50" i="5" s="1"/>
  <c r="X50" i="5" s="1"/>
  <c r="U37" i="3"/>
  <c r="W37" i="3" s="1"/>
  <c r="X37" i="3" s="1"/>
  <c r="U88" i="4"/>
  <c r="W88" i="4" s="1"/>
  <c r="X88" i="4" s="1"/>
  <c r="U142" i="1"/>
  <c r="W142" i="1" s="1"/>
  <c r="X142" i="1" s="1"/>
  <c r="U61" i="2"/>
  <c r="W61" i="2" s="1"/>
  <c r="X61" i="2" s="1"/>
  <c r="U164" i="3"/>
  <c r="W164" i="3" s="1"/>
  <c r="X164" i="3" s="1"/>
  <c r="U67" i="4"/>
  <c r="W67" i="4" s="1"/>
  <c r="X67" i="4" s="1"/>
  <c r="U192" i="5"/>
  <c r="W192" i="5" s="1"/>
  <c r="X192" i="5" s="1"/>
  <c r="U22" i="5"/>
  <c r="W22" i="5" s="1"/>
  <c r="X22" i="5" s="1"/>
  <c r="U34" i="4"/>
  <c r="W34" i="4" s="1"/>
  <c r="X34" i="4" s="1"/>
  <c r="U154" i="1"/>
  <c r="W154" i="1" s="1"/>
  <c r="X154" i="1" s="1"/>
  <c r="U69" i="1"/>
  <c r="W69" i="1" s="1"/>
  <c r="X69" i="1" s="1"/>
  <c r="U106" i="4"/>
  <c r="W106" i="4" s="1"/>
  <c r="X106" i="4" s="1"/>
  <c r="U148" i="2"/>
  <c r="W148" i="2" s="1"/>
  <c r="X148" i="2" s="1"/>
  <c r="U106" i="1"/>
  <c r="W106" i="1" s="1"/>
  <c r="X106" i="1" s="1"/>
  <c r="U47" i="3"/>
  <c r="W47" i="3" s="1"/>
  <c r="X47" i="3" s="1"/>
  <c r="U138" i="3"/>
  <c r="W138" i="3" s="1"/>
  <c r="X138" i="3" s="1"/>
  <c r="U56" i="2"/>
  <c r="W56" i="2" s="1"/>
  <c r="X56" i="2" s="1"/>
  <c r="U111" i="4"/>
  <c r="W111" i="4" s="1"/>
  <c r="X111" i="4" s="1"/>
  <c r="U19" i="2"/>
  <c r="W19" i="2" s="1"/>
  <c r="X19" i="2" s="1"/>
  <c r="U154" i="5"/>
  <c r="W154" i="5" s="1"/>
  <c r="X154" i="5" s="1"/>
  <c r="U103" i="2"/>
  <c r="W103" i="2" s="1"/>
  <c r="X103" i="2" s="1"/>
  <c r="U10" i="2"/>
  <c r="W10" i="2" s="1"/>
  <c r="X10" i="2" s="1"/>
  <c r="U12" i="4"/>
  <c r="W12" i="4" s="1"/>
  <c r="X12" i="4" s="1"/>
  <c r="U200" i="4"/>
  <c r="W200" i="4" s="1"/>
  <c r="X200" i="4" s="1"/>
  <c r="U42" i="4"/>
  <c r="W42" i="4" s="1"/>
  <c r="X42" i="4" s="1"/>
  <c r="U98" i="1"/>
  <c r="W98" i="1" s="1"/>
  <c r="X98" i="1" s="1"/>
  <c r="U101" i="3"/>
  <c r="W101" i="3" s="1"/>
  <c r="X101" i="3" s="1"/>
  <c r="U82" i="2"/>
  <c r="W82" i="2" s="1"/>
  <c r="X82" i="2" s="1"/>
  <c r="U108" i="4"/>
  <c r="W108" i="4" s="1"/>
  <c r="X108" i="4" s="1"/>
  <c r="U97" i="4"/>
  <c r="W97" i="4" s="1"/>
  <c r="X97" i="4" s="1"/>
  <c r="U40" i="4"/>
  <c r="W40" i="4" s="1"/>
  <c r="X40" i="4" s="1"/>
  <c r="U42" i="3"/>
  <c r="W42" i="3" s="1"/>
  <c r="X42" i="3" s="1"/>
  <c r="U132" i="4"/>
  <c r="W132" i="4" s="1"/>
  <c r="X132" i="4" s="1"/>
  <c r="U56" i="5"/>
  <c r="W56" i="5" s="1"/>
  <c r="X56" i="5" s="1"/>
  <c r="U34" i="5"/>
  <c r="W34" i="5" s="1"/>
  <c r="X34" i="5" s="1"/>
  <c r="U188" i="1"/>
  <c r="W188" i="1" s="1"/>
  <c r="X188" i="1" s="1"/>
  <c r="U109" i="2"/>
  <c r="W109" i="2" s="1"/>
  <c r="X109" i="2" s="1"/>
  <c r="U193" i="5"/>
  <c r="W193" i="5" s="1"/>
  <c r="X193" i="5" s="1"/>
  <c r="U170" i="3"/>
  <c r="W170" i="3" s="1"/>
  <c r="X170" i="3" s="1"/>
  <c r="U11" i="3"/>
  <c r="W11" i="3" s="1"/>
  <c r="X11" i="3" s="1"/>
  <c r="U88" i="1"/>
  <c r="W88" i="1" s="1"/>
  <c r="X88" i="1" s="1"/>
  <c r="U64" i="5"/>
  <c r="W64" i="5" s="1"/>
  <c r="X64" i="5" s="1"/>
  <c r="U113" i="4"/>
  <c r="W113" i="4" s="1"/>
  <c r="X113" i="4" s="1"/>
  <c r="U151" i="2"/>
  <c r="W151" i="2" s="1"/>
  <c r="X151" i="2" s="1"/>
  <c r="U25" i="5"/>
  <c r="W25" i="5" s="1"/>
  <c r="X25" i="5" s="1"/>
  <c r="U193" i="4"/>
  <c r="W193" i="4" s="1"/>
  <c r="X193" i="4" s="1"/>
  <c r="U29" i="4"/>
  <c r="W29" i="4" s="1"/>
  <c r="X29" i="4" s="1"/>
  <c r="U57" i="2"/>
  <c r="W57" i="2" s="1"/>
  <c r="X57" i="2" s="1"/>
  <c r="U161" i="2"/>
  <c r="W161" i="2" s="1"/>
  <c r="X161" i="2" s="1"/>
  <c r="U191" i="1"/>
  <c r="W191" i="1" s="1"/>
  <c r="X191" i="1" s="1"/>
  <c r="U200" i="5"/>
  <c r="W200" i="5" s="1"/>
  <c r="X200" i="5" s="1"/>
  <c r="U159" i="2"/>
  <c r="W159" i="2" s="1"/>
  <c r="X159" i="2" s="1"/>
  <c r="U100" i="1"/>
  <c r="W100" i="1" s="1"/>
  <c r="X100" i="1" s="1"/>
  <c r="U150" i="4"/>
  <c r="W150" i="4" s="1"/>
  <c r="X150" i="4" s="1"/>
  <c r="U99" i="2"/>
  <c r="W99" i="2" s="1"/>
  <c r="X99" i="2" s="1"/>
  <c r="U181" i="4"/>
  <c r="W181" i="4" s="1"/>
  <c r="X181" i="4" s="1"/>
  <c r="U30" i="1"/>
  <c r="W30" i="1" s="1"/>
  <c r="X30" i="1" s="1"/>
  <c r="U83" i="2"/>
  <c r="W83" i="2" s="1"/>
  <c r="X83" i="2" s="1"/>
  <c r="U37" i="2"/>
  <c r="W37" i="2" s="1"/>
  <c r="X37" i="2" s="1"/>
  <c r="U35" i="1"/>
  <c r="W35" i="1" s="1"/>
  <c r="X35" i="1" s="1"/>
  <c r="U136" i="4"/>
  <c r="W136" i="4" s="1"/>
  <c r="X136" i="4" s="1"/>
  <c r="U16" i="2"/>
  <c r="W16" i="2" s="1"/>
  <c r="X16" i="2" s="1"/>
  <c r="U32" i="4"/>
  <c r="W32" i="4" s="1"/>
  <c r="X32" i="4" s="1"/>
  <c r="U72" i="2"/>
  <c r="W72" i="2" s="1"/>
  <c r="X72" i="2" s="1"/>
  <c r="U73" i="2"/>
  <c r="W73" i="2" s="1"/>
  <c r="X73" i="2" s="1"/>
  <c r="U148" i="3"/>
  <c r="W148" i="3" s="1"/>
  <c r="X148" i="3" s="1"/>
  <c r="U93" i="2"/>
  <c r="W93" i="2" s="1"/>
  <c r="X93" i="2" s="1"/>
  <c r="U194" i="4"/>
  <c r="W194" i="4" s="1"/>
  <c r="X194" i="4" s="1"/>
  <c r="U106" i="3"/>
  <c r="W106" i="3" s="1"/>
  <c r="X106" i="3" s="1"/>
  <c r="U121" i="1"/>
  <c r="W121" i="1" s="1"/>
  <c r="X121" i="1" s="1"/>
  <c r="U28" i="5"/>
  <c r="W28" i="5" s="1"/>
  <c r="X28" i="5" s="1"/>
  <c r="U84" i="5"/>
  <c r="W84" i="5" s="1"/>
  <c r="X84" i="5" s="1"/>
  <c r="U18" i="4"/>
  <c r="W18" i="4" s="1"/>
  <c r="X18" i="4" s="1"/>
  <c r="U150" i="5"/>
  <c r="W150" i="5" s="1"/>
  <c r="X150" i="5" s="1"/>
  <c r="U148" i="5"/>
  <c r="W148" i="5" s="1"/>
  <c r="X148" i="5" s="1"/>
  <c r="U199" i="3"/>
  <c r="W199" i="3" s="1"/>
  <c r="X199" i="3" s="1"/>
  <c r="U197" i="3"/>
  <c r="W197" i="3" s="1"/>
  <c r="X197" i="3" s="1"/>
  <c r="U81" i="5"/>
  <c r="W81" i="5" s="1"/>
  <c r="X81" i="5" s="1"/>
  <c r="U51" i="4"/>
  <c r="W51" i="4" s="1"/>
  <c r="X51" i="4" s="1"/>
  <c r="U31" i="3"/>
  <c r="W31" i="3" s="1"/>
  <c r="X31" i="3" s="1"/>
  <c r="U176" i="1"/>
  <c r="W176" i="1" s="1"/>
  <c r="X176" i="1" s="1"/>
  <c r="U109" i="4"/>
  <c r="W109" i="4" s="1"/>
  <c r="X109" i="4" s="1"/>
  <c r="U149" i="2"/>
  <c r="W149" i="2" s="1"/>
  <c r="X149" i="2" s="1"/>
  <c r="U83" i="3"/>
  <c r="W83" i="3" s="1"/>
  <c r="X83" i="3" s="1"/>
  <c r="U134" i="4"/>
  <c r="W134" i="4" s="1"/>
  <c r="X134" i="4" s="1"/>
  <c r="U152" i="5"/>
  <c r="W152" i="5" s="1"/>
  <c r="X152" i="5" s="1"/>
  <c r="U65" i="2"/>
  <c r="W65" i="2" s="1"/>
  <c r="X65" i="2" s="1"/>
  <c r="U47" i="5"/>
  <c r="W47" i="5" s="1"/>
  <c r="X47" i="5" s="1"/>
  <c r="U53" i="1"/>
  <c r="W53" i="1" s="1"/>
  <c r="X53" i="1" s="1"/>
  <c r="U13" i="4"/>
  <c r="W13" i="4" s="1"/>
  <c r="X13" i="4" s="1"/>
  <c r="U129" i="2"/>
  <c r="W129" i="2" s="1"/>
  <c r="X129" i="2" s="1"/>
  <c r="U36" i="3"/>
  <c r="W36" i="3" s="1"/>
  <c r="X36" i="3" s="1"/>
  <c r="U87" i="4"/>
  <c r="W87" i="4" s="1"/>
  <c r="X87" i="4" s="1"/>
  <c r="U156" i="1"/>
  <c r="W156" i="1" s="1"/>
  <c r="X156" i="1" s="1"/>
  <c r="U93" i="1"/>
  <c r="W93" i="1" s="1"/>
  <c r="X93" i="1" s="1"/>
  <c r="U162" i="3"/>
  <c r="W162" i="3" s="1"/>
  <c r="X162" i="3" s="1"/>
  <c r="U145" i="3"/>
  <c r="W145" i="3" s="1"/>
  <c r="X145" i="3" s="1"/>
  <c r="U129" i="5"/>
  <c r="W129" i="5" s="1"/>
  <c r="X129" i="5" s="1"/>
  <c r="U127" i="4"/>
  <c r="W127" i="4" s="1"/>
  <c r="X127" i="4" s="1"/>
  <c r="U98" i="3"/>
  <c r="W98" i="3" s="1"/>
  <c r="X98" i="3" s="1"/>
  <c r="U178" i="2"/>
  <c r="W178" i="2" s="1"/>
  <c r="X178" i="2" s="1"/>
  <c r="U153" i="1"/>
  <c r="W153" i="1" s="1"/>
  <c r="X153" i="1" s="1"/>
  <c r="U65" i="4"/>
  <c r="W65" i="4" s="1"/>
  <c r="X65" i="4" s="1"/>
  <c r="U85" i="4"/>
  <c r="W85" i="4" s="1"/>
  <c r="X85" i="4" s="1"/>
  <c r="U103" i="1"/>
  <c r="W103" i="1" s="1"/>
  <c r="X103" i="1" s="1"/>
  <c r="U167" i="2"/>
  <c r="W167" i="2" s="1"/>
  <c r="X167" i="2" s="1"/>
  <c r="U191" i="3"/>
  <c r="W191" i="3" s="1"/>
  <c r="X191" i="3" s="1"/>
  <c r="U174" i="5"/>
  <c r="W174" i="5" s="1"/>
  <c r="X174" i="5" s="1"/>
  <c r="U164" i="2"/>
  <c r="W164" i="2" s="1"/>
  <c r="X164" i="2" s="1"/>
  <c r="U179" i="5"/>
  <c r="W179" i="5" s="1"/>
  <c r="X179" i="5" s="1"/>
  <c r="U190" i="3"/>
  <c r="W190" i="3" s="1"/>
  <c r="X190" i="3" s="1"/>
  <c r="U183" i="2"/>
  <c r="W183" i="2" s="1"/>
  <c r="X183" i="2" s="1"/>
  <c r="U70" i="5"/>
  <c r="W70" i="5" s="1"/>
  <c r="X70" i="5" s="1"/>
  <c r="U105" i="5"/>
  <c r="W105" i="5" s="1"/>
  <c r="X105" i="5" s="1"/>
  <c r="U68" i="2"/>
  <c r="W68" i="2" s="1"/>
  <c r="X68" i="2" s="1"/>
  <c r="U54" i="5"/>
  <c r="W54" i="5" s="1"/>
  <c r="X54" i="5" s="1"/>
  <c r="U21" i="3"/>
  <c r="W21" i="3" s="1"/>
  <c r="X21" i="3" s="1"/>
  <c r="U125" i="1"/>
  <c r="W125" i="1" s="1"/>
  <c r="X125" i="1" s="1"/>
  <c r="U137" i="5"/>
  <c r="W137" i="5" s="1"/>
  <c r="X137" i="5" s="1"/>
  <c r="U124" i="5"/>
  <c r="W124" i="5" s="1"/>
  <c r="X124" i="5" s="1"/>
  <c r="U130" i="5"/>
  <c r="W130" i="5" s="1"/>
  <c r="X130" i="5" s="1"/>
  <c r="U193" i="1"/>
  <c r="W193" i="1" s="1"/>
  <c r="X193" i="1" s="1"/>
  <c r="U59" i="3"/>
  <c r="W59" i="3" s="1"/>
  <c r="X59" i="3" s="1"/>
  <c r="U124" i="3"/>
  <c r="W124" i="3" s="1"/>
  <c r="X124" i="3" s="1"/>
  <c r="U125" i="4"/>
  <c r="W125" i="4" s="1"/>
  <c r="X125" i="4" s="1"/>
  <c r="U43" i="3"/>
  <c r="W43" i="3" s="1"/>
  <c r="X43" i="3" s="1"/>
  <c r="U168" i="3"/>
  <c r="W168" i="3" s="1"/>
  <c r="X168" i="3" s="1"/>
  <c r="U171" i="1"/>
  <c r="W171" i="1" s="1"/>
  <c r="X171" i="1" s="1"/>
  <c r="U26" i="1"/>
  <c r="W26" i="1" s="1"/>
  <c r="X26" i="1" s="1"/>
  <c r="U44" i="5"/>
  <c r="W44" i="5" s="1"/>
  <c r="X44" i="5" s="1"/>
  <c r="U131" i="5"/>
  <c r="W131" i="5" s="1"/>
  <c r="X131" i="5" s="1"/>
  <c r="U34" i="2"/>
  <c r="W34" i="2" s="1"/>
  <c r="X34" i="2" s="1"/>
  <c r="U43" i="1"/>
  <c r="W43" i="1" s="1"/>
  <c r="X43" i="1" s="1"/>
  <c r="U142" i="5"/>
  <c r="W142" i="5" s="1"/>
  <c r="X142" i="5" s="1"/>
  <c r="U159" i="3"/>
  <c r="W159" i="3" s="1"/>
  <c r="X159" i="3" s="1"/>
  <c r="U60" i="1"/>
  <c r="W60" i="1" s="1"/>
  <c r="X60" i="1" s="1"/>
  <c r="U23" i="4"/>
  <c r="W23" i="4" s="1"/>
  <c r="X23" i="4" s="1"/>
  <c r="U164" i="5"/>
  <c r="W164" i="5" s="1"/>
  <c r="X164" i="5" s="1"/>
  <c r="U143" i="4"/>
  <c r="W143" i="4" s="1"/>
  <c r="X143" i="4" s="1"/>
  <c r="U192" i="3"/>
  <c r="W192" i="3" s="1"/>
  <c r="X192" i="3" s="1"/>
  <c r="U27" i="1"/>
  <c r="W27" i="1" s="1"/>
  <c r="X27" i="1" s="1"/>
  <c r="U113" i="3"/>
  <c r="W113" i="3" s="1"/>
  <c r="X113" i="3" s="1"/>
  <c r="U119" i="1"/>
  <c r="W119" i="1" s="1"/>
  <c r="X119" i="1" s="1"/>
  <c r="U128" i="3"/>
  <c r="W128" i="3" s="1"/>
  <c r="X128" i="3" s="1"/>
  <c r="U38" i="4"/>
  <c r="W38" i="4" s="1"/>
  <c r="X38" i="4" s="1"/>
  <c r="U83" i="4"/>
  <c r="W83" i="4" s="1"/>
  <c r="X83" i="4" s="1"/>
  <c r="U128" i="4"/>
  <c r="W128" i="4" s="1"/>
  <c r="X128" i="4" s="1"/>
  <c r="U187" i="1"/>
  <c r="W187" i="1" s="1"/>
  <c r="X187" i="1" s="1"/>
  <c r="U73" i="3"/>
  <c r="W73" i="3" s="1"/>
  <c r="X73" i="3" s="1"/>
  <c r="U102" i="4"/>
  <c r="W102" i="4" s="1"/>
  <c r="X102" i="4" s="1"/>
  <c r="U89" i="5"/>
  <c r="W89" i="5" s="1"/>
  <c r="X89" i="5" s="1"/>
  <c r="U137" i="2"/>
  <c r="W137" i="2" s="1"/>
  <c r="X137" i="2" s="1"/>
  <c r="U129" i="4"/>
  <c r="W129" i="4" s="1"/>
  <c r="X129" i="4" s="1"/>
  <c r="U128" i="2"/>
  <c r="W128" i="2" s="1"/>
  <c r="X128" i="2" s="1"/>
  <c r="U56" i="3"/>
  <c r="W56" i="3" s="1"/>
  <c r="X56" i="3" s="1"/>
  <c r="U97" i="1"/>
  <c r="W97" i="1" s="1"/>
  <c r="X97" i="1" s="1"/>
  <c r="U183" i="4"/>
  <c r="W183" i="4" s="1"/>
  <c r="X183" i="4" s="1"/>
  <c r="U26" i="5"/>
  <c r="W26" i="5" s="1"/>
  <c r="X26" i="5" s="1"/>
  <c r="U100" i="2"/>
  <c r="W100" i="2" s="1"/>
  <c r="X100" i="2" s="1"/>
  <c r="U41" i="4"/>
  <c r="W41" i="4" s="1"/>
  <c r="X41" i="4" s="1"/>
  <c r="U78" i="3"/>
  <c r="W78" i="3" s="1"/>
  <c r="X78" i="3" s="1"/>
  <c r="U55" i="2"/>
  <c r="W55" i="2" s="1"/>
  <c r="X55" i="2" s="1"/>
  <c r="U159" i="5"/>
  <c r="W159" i="5" s="1"/>
  <c r="X159" i="5" s="1"/>
  <c r="U122" i="5"/>
  <c r="W122" i="5" s="1"/>
  <c r="X122" i="5" s="1"/>
  <c r="U14" i="3"/>
  <c r="W14" i="3" s="1"/>
  <c r="X14" i="3" s="1"/>
  <c r="U25" i="3"/>
  <c r="W25" i="3" s="1"/>
  <c r="X25" i="3" s="1"/>
  <c r="U52" i="4"/>
  <c r="W52" i="4" s="1"/>
  <c r="X52" i="4" s="1"/>
  <c r="U68" i="1"/>
  <c r="W68" i="1" s="1"/>
  <c r="X68" i="1" s="1"/>
  <c r="U187" i="4"/>
  <c r="W187" i="4" s="1"/>
  <c r="X187" i="4" s="1"/>
  <c r="U161" i="1"/>
  <c r="W161" i="1" s="1"/>
  <c r="X161" i="1" s="1"/>
  <c r="U104" i="3"/>
  <c r="W104" i="3" s="1"/>
  <c r="X104" i="3" s="1"/>
  <c r="U141" i="3"/>
  <c r="W141" i="3" s="1"/>
  <c r="X141" i="3" s="1"/>
  <c r="U94" i="2"/>
  <c r="W94" i="2" s="1"/>
  <c r="X94" i="2" s="1"/>
  <c r="U83" i="1"/>
  <c r="W83" i="1" s="1"/>
  <c r="X83" i="1" s="1"/>
  <c r="U96" i="3"/>
  <c r="W96" i="3" s="1"/>
  <c r="X96" i="3" s="1"/>
  <c r="U125" i="2"/>
  <c r="W125" i="2" s="1"/>
  <c r="X125" i="2" s="1"/>
  <c r="U143" i="5"/>
  <c r="W143" i="5" s="1"/>
  <c r="X143" i="5" s="1"/>
  <c r="U116" i="1"/>
  <c r="W116" i="1" s="1"/>
  <c r="X116" i="1" s="1"/>
  <c r="U166" i="5"/>
  <c r="W166" i="5" s="1"/>
  <c r="X166" i="5" s="1"/>
  <c r="U121" i="5"/>
  <c r="W121" i="5" s="1"/>
  <c r="X121" i="5" s="1"/>
  <c r="U119" i="3"/>
  <c r="W119" i="3" s="1"/>
  <c r="X119" i="3" s="1"/>
  <c r="U107" i="1"/>
  <c r="W107" i="1" s="1"/>
  <c r="X107" i="1" s="1"/>
  <c r="U110" i="3"/>
  <c r="W110" i="3" s="1"/>
  <c r="X110" i="3" s="1"/>
  <c r="U199" i="2"/>
  <c r="W199" i="2" s="1"/>
  <c r="X199" i="2" s="1"/>
  <c r="U160" i="4"/>
  <c r="W160" i="4" s="1"/>
  <c r="X160" i="4" s="1"/>
  <c r="U119" i="5"/>
  <c r="W119" i="5" s="1"/>
  <c r="X119" i="5" s="1"/>
  <c r="U58" i="5"/>
  <c r="W58" i="5" s="1"/>
  <c r="X58" i="5" s="1"/>
  <c r="U50" i="3"/>
  <c r="W50" i="3" s="1"/>
  <c r="X50" i="3" s="1"/>
  <c r="U108" i="2"/>
  <c r="W108" i="2" s="1"/>
  <c r="X108" i="2" s="1"/>
  <c r="U87" i="2"/>
  <c r="W87" i="2" s="1"/>
  <c r="X87" i="2" s="1"/>
  <c r="U107" i="5"/>
  <c r="W107" i="5" s="1"/>
  <c r="X107" i="5" s="1"/>
  <c r="U182" i="5"/>
  <c r="W182" i="5" s="1"/>
  <c r="X182" i="5" s="1"/>
  <c r="U155" i="2"/>
  <c r="W155" i="2" s="1"/>
  <c r="X155" i="2" s="1"/>
  <c r="U22" i="2"/>
  <c r="W22" i="2" s="1"/>
  <c r="X22" i="2" s="1"/>
  <c r="U86" i="2"/>
  <c r="W86" i="2" s="1"/>
  <c r="X86" i="2" s="1"/>
  <c r="U158" i="1"/>
  <c r="W158" i="1" s="1"/>
  <c r="X158" i="1" s="1"/>
  <c r="U98" i="2"/>
  <c r="W98" i="2" s="1"/>
  <c r="X98" i="2" s="1"/>
  <c r="U131" i="2"/>
  <c r="W131" i="2" s="1"/>
  <c r="X131" i="2" s="1"/>
  <c r="U141" i="2"/>
  <c r="W141" i="2" s="1"/>
  <c r="X141" i="2" s="1"/>
  <c r="U44" i="4"/>
  <c r="W44" i="4" s="1"/>
  <c r="X44" i="4" s="1"/>
  <c r="U39" i="2"/>
  <c r="W39" i="2" s="1"/>
  <c r="X39" i="2" s="1"/>
  <c r="U13" i="1"/>
  <c r="W13" i="1" s="1"/>
  <c r="X13" i="1" s="1"/>
  <c r="U81" i="2"/>
  <c r="W81" i="2" s="1"/>
  <c r="X81" i="2" s="1"/>
  <c r="U19" i="5"/>
  <c r="W19" i="5" s="1"/>
  <c r="X19" i="5" s="1"/>
  <c r="U101" i="5"/>
  <c r="W101" i="5" s="1"/>
  <c r="X101" i="5" s="1"/>
  <c r="U64" i="4"/>
  <c r="W64" i="4" s="1"/>
  <c r="X64" i="4" s="1"/>
  <c r="U114" i="1"/>
  <c r="W114" i="1" s="1"/>
  <c r="X114" i="1" s="1"/>
  <c r="U183" i="1"/>
  <c r="W183" i="1" s="1"/>
  <c r="X183" i="1" s="1"/>
  <c r="U149" i="1"/>
  <c r="W149" i="1" s="1"/>
  <c r="X149" i="1" s="1"/>
  <c r="U35" i="4"/>
  <c r="W35" i="4" s="1"/>
  <c r="X35" i="4" s="1"/>
  <c r="U32" i="5"/>
  <c r="W32" i="5" s="1"/>
  <c r="X32" i="5" s="1"/>
  <c r="U154" i="3"/>
  <c r="W154" i="3" s="1"/>
  <c r="X154" i="3" s="1"/>
  <c r="U196" i="2"/>
  <c r="W196" i="2" s="1"/>
  <c r="X196" i="2" s="1"/>
  <c r="U120" i="1"/>
  <c r="W120" i="1" s="1"/>
  <c r="X120" i="1" s="1"/>
  <c r="U127" i="5"/>
  <c r="W127" i="5" s="1"/>
  <c r="X127" i="5" s="1"/>
  <c r="U198" i="4"/>
  <c r="W198" i="4" s="1"/>
  <c r="X198" i="4" s="1"/>
  <c r="U132" i="3"/>
  <c r="W132" i="3" s="1"/>
  <c r="X132" i="3" s="1"/>
  <c r="U177" i="2"/>
  <c r="W177" i="2" s="1"/>
  <c r="X177" i="2" s="1"/>
  <c r="U195" i="5"/>
  <c r="W195" i="5" s="1"/>
  <c r="X195" i="5" s="1"/>
  <c r="U117" i="2"/>
  <c r="W117" i="2" s="1"/>
  <c r="X117" i="2" s="1"/>
  <c r="U136" i="3"/>
  <c r="W136" i="3" s="1"/>
  <c r="X136" i="3" s="1"/>
  <c r="U176" i="5"/>
  <c r="W176" i="5" s="1"/>
  <c r="X176" i="5" s="1"/>
  <c r="U145" i="1"/>
  <c r="W145" i="1" s="1"/>
  <c r="X145" i="1" s="1"/>
  <c r="U109" i="1"/>
  <c r="W109" i="1" s="1"/>
  <c r="X109" i="1" s="1"/>
  <c r="U197" i="1"/>
  <c r="W197" i="1" s="1"/>
  <c r="X197" i="1" s="1"/>
  <c r="U56" i="1"/>
  <c r="W56" i="1" s="1"/>
  <c r="X56" i="1" s="1"/>
  <c r="U70" i="1"/>
  <c r="W70" i="1" s="1"/>
  <c r="X70" i="1" s="1"/>
  <c r="U146" i="3"/>
  <c r="W146" i="3" s="1"/>
  <c r="X146" i="3" s="1"/>
  <c r="U16" i="4"/>
  <c r="W16" i="4" s="1"/>
  <c r="X16" i="4" s="1"/>
  <c r="U50" i="4"/>
  <c r="W50" i="4" s="1"/>
  <c r="X50" i="4" s="1"/>
  <c r="U67" i="2"/>
  <c r="W67" i="2" s="1"/>
  <c r="X67" i="2" s="1"/>
  <c r="U166" i="4"/>
  <c r="W166" i="4" s="1"/>
  <c r="X166" i="4" s="1"/>
  <c r="U51" i="1"/>
  <c r="W51" i="1" s="1"/>
  <c r="X51" i="1" s="1"/>
  <c r="U107" i="4"/>
  <c r="W107" i="4" s="1"/>
  <c r="X107" i="4" s="1"/>
  <c r="U108" i="5"/>
  <c r="W108" i="5" s="1"/>
  <c r="X108" i="5" s="1"/>
  <c r="U110" i="2"/>
  <c r="W110" i="2" s="1"/>
  <c r="X110" i="2" s="1"/>
  <c r="U71" i="5"/>
  <c r="W71" i="5" s="1"/>
  <c r="X71" i="5" s="1"/>
  <c r="U24" i="5"/>
  <c r="W24" i="5" s="1"/>
  <c r="X24" i="5" s="1"/>
  <c r="U168" i="5"/>
  <c r="W168" i="5" s="1"/>
  <c r="X168" i="5" s="1"/>
  <c r="U114" i="3"/>
  <c r="W114" i="3" s="1"/>
  <c r="X114" i="3" s="1"/>
  <c r="U139" i="2"/>
  <c r="W139" i="2" s="1"/>
  <c r="X139" i="2" s="1"/>
  <c r="U14" i="1"/>
  <c r="W14" i="1" s="1"/>
  <c r="X14" i="1" s="1"/>
  <c r="U161" i="5"/>
  <c r="W161" i="5" s="1"/>
  <c r="X161" i="5" s="1"/>
  <c r="U37" i="5"/>
  <c r="W37" i="5" s="1"/>
  <c r="X37" i="5" s="1"/>
  <c r="U153" i="4"/>
  <c r="W153" i="4" s="1"/>
  <c r="X153" i="4" s="1"/>
  <c r="U139" i="5"/>
  <c r="W139" i="5" s="1"/>
  <c r="X139" i="5" s="1"/>
  <c r="U70" i="2"/>
  <c r="W70" i="2" s="1"/>
  <c r="X70" i="2" s="1"/>
  <c r="U92" i="1"/>
  <c r="W92" i="1" s="1"/>
  <c r="X92" i="1" s="1"/>
  <c r="U74" i="1"/>
  <c r="W74" i="1" s="1"/>
  <c r="X74" i="1" s="1"/>
  <c r="U152" i="2"/>
  <c r="W152" i="2" s="1"/>
  <c r="X152" i="2" s="1"/>
  <c r="U126" i="1"/>
  <c r="W126" i="1" s="1"/>
  <c r="X126" i="1" s="1"/>
  <c r="U79" i="3"/>
  <c r="W79" i="3" s="1"/>
  <c r="X79" i="3" s="1"/>
  <c r="U81" i="3"/>
  <c r="W81" i="3" s="1"/>
  <c r="X81" i="3" s="1"/>
  <c r="U112" i="5"/>
  <c r="W112" i="5" s="1"/>
  <c r="X112" i="5" s="1"/>
  <c r="U62" i="3"/>
  <c r="W62" i="3" s="1"/>
  <c r="X62" i="3" s="1"/>
  <c r="U113" i="2"/>
  <c r="W113" i="2" s="1"/>
  <c r="X113" i="2" s="1"/>
  <c r="U104" i="1"/>
  <c r="W104" i="1" s="1"/>
  <c r="X104" i="1" s="1"/>
  <c r="U37" i="1"/>
  <c r="W37" i="1" s="1"/>
  <c r="X37" i="1" s="1"/>
  <c r="U170" i="5"/>
  <c r="W170" i="5" s="1"/>
  <c r="X170" i="5" s="1"/>
  <c r="U33" i="1"/>
  <c r="W33" i="1" s="1"/>
  <c r="X33" i="1" s="1"/>
  <c r="U111" i="3"/>
  <c r="W111" i="3" s="1"/>
  <c r="X111" i="3" s="1"/>
  <c r="U184" i="4"/>
  <c r="W184" i="4" s="1"/>
  <c r="X184" i="4" s="1"/>
  <c r="U155" i="1"/>
  <c r="W155" i="1" s="1"/>
  <c r="X155" i="1" s="1"/>
  <c r="U43" i="4"/>
  <c r="W43" i="4" s="1"/>
  <c r="X43" i="4" s="1"/>
  <c r="U127" i="3"/>
  <c r="W127" i="3" s="1"/>
  <c r="X127" i="3" s="1"/>
  <c r="U186" i="1"/>
  <c r="W186" i="1" s="1"/>
  <c r="X186" i="1" s="1"/>
  <c r="U24" i="3"/>
  <c r="W24" i="3" s="1"/>
  <c r="X24" i="3" s="1"/>
  <c r="U96" i="2"/>
  <c r="W96" i="2" s="1"/>
  <c r="X96" i="2" s="1"/>
  <c r="U74" i="5"/>
  <c r="W74" i="5" s="1"/>
  <c r="X74" i="5" s="1"/>
  <c r="U114" i="5"/>
  <c r="W114" i="5" s="1"/>
  <c r="X114" i="5" s="1"/>
  <c r="U62" i="5"/>
  <c r="W62" i="5" s="1"/>
  <c r="X62" i="5" s="1"/>
  <c r="U111" i="1"/>
  <c r="W111" i="1" s="1"/>
  <c r="X111" i="1" s="1"/>
  <c r="U165" i="5"/>
  <c r="W165" i="5" s="1"/>
  <c r="X165" i="5" s="1"/>
  <c r="U123" i="2"/>
  <c r="W123" i="2" s="1"/>
  <c r="X123" i="2" s="1"/>
  <c r="U184" i="5"/>
  <c r="W184" i="5" s="1"/>
  <c r="X184" i="5" s="1"/>
  <c r="U135" i="3"/>
  <c r="W135" i="3" s="1"/>
  <c r="X135" i="3" s="1"/>
  <c r="U58" i="2"/>
  <c r="W58" i="2" s="1"/>
  <c r="X58" i="2" s="1"/>
  <c r="U199" i="5"/>
  <c r="W199" i="5" s="1"/>
  <c r="X199" i="5" s="1"/>
  <c r="U59" i="5"/>
  <c r="W59" i="5" s="1"/>
  <c r="X59" i="5" s="1"/>
  <c r="U39" i="3"/>
  <c r="W39" i="3" s="1"/>
  <c r="X39" i="3" s="1"/>
  <c r="U95" i="1"/>
  <c r="W95" i="1" s="1"/>
  <c r="X95" i="1" s="1"/>
  <c r="U130" i="3"/>
  <c r="W130" i="3" s="1"/>
  <c r="X130" i="3" s="1"/>
  <c r="U11" i="5"/>
  <c r="W11" i="5" s="1"/>
  <c r="X11" i="5" s="1"/>
  <c r="U11" i="2"/>
  <c r="W11" i="2" s="1"/>
  <c r="X11" i="2" s="1"/>
  <c r="U186" i="3"/>
  <c r="W186" i="3" s="1"/>
  <c r="X186" i="3" s="1"/>
  <c r="U127" i="1"/>
  <c r="W127" i="1" s="1"/>
  <c r="X127" i="1" s="1"/>
  <c r="U168" i="4"/>
  <c r="W168" i="4" s="1"/>
  <c r="X168" i="4" s="1"/>
  <c r="U80" i="5"/>
  <c r="W80" i="5" s="1"/>
  <c r="X80" i="5" s="1"/>
  <c r="U188" i="2"/>
  <c r="W188" i="2" s="1"/>
  <c r="X188" i="2" s="1"/>
  <c r="U28" i="3"/>
  <c r="W28" i="3" s="1"/>
  <c r="X28" i="3" s="1"/>
  <c r="U180" i="5"/>
  <c r="W180" i="5" s="1"/>
  <c r="X180" i="5" s="1"/>
  <c r="U195" i="3"/>
  <c r="W195" i="3" s="1"/>
  <c r="X195" i="3" s="1"/>
  <c r="U66" i="2"/>
  <c r="W66" i="2" s="1"/>
  <c r="X66" i="2" s="1"/>
  <c r="U66" i="5"/>
  <c r="W66" i="5" s="1"/>
  <c r="X66" i="5" s="1"/>
  <c r="U112" i="4"/>
  <c r="W112" i="4" s="1"/>
  <c r="X112" i="4" s="1"/>
  <c r="U49" i="5"/>
  <c r="W49" i="5" s="1"/>
  <c r="X49" i="5" s="1"/>
  <c r="U26" i="3"/>
  <c r="W26" i="3" s="1"/>
  <c r="X26" i="3" s="1"/>
  <c r="U23" i="2"/>
  <c r="W23" i="2" s="1"/>
  <c r="X23" i="2" s="1"/>
  <c r="U148" i="1"/>
  <c r="W148" i="1" s="1"/>
  <c r="X148" i="1" s="1"/>
  <c r="U21" i="4"/>
  <c r="W21" i="4" s="1"/>
  <c r="X21" i="4" s="1"/>
  <c r="U24" i="1"/>
  <c r="W24" i="1" s="1"/>
  <c r="X24" i="1" s="1"/>
  <c r="U86" i="5"/>
  <c r="W86" i="5" s="1"/>
  <c r="X86" i="5" s="1"/>
  <c r="U91" i="4"/>
  <c r="W91" i="4" s="1"/>
  <c r="X91" i="4" s="1"/>
  <c r="U169" i="4"/>
  <c r="W169" i="4" s="1"/>
  <c r="X169" i="4" s="1"/>
  <c r="U73" i="5"/>
  <c r="W73" i="5" s="1"/>
  <c r="X73" i="5" s="1"/>
  <c r="U31" i="1"/>
  <c r="W31" i="1" s="1"/>
  <c r="X31" i="1" s="1"/>
  <c r="U135" i="4"/>
  <c r="W135" i="4" s="1"/>
  <c r="X135" i="4" s="1"/>
  <c r="U62" i="4"/>
  <c r="W62" i="4" s="1"/>
  <c r="X62" i="4" s="1"/>
  <c r="U174" i="4"/>
  <c r="W174" i="4" s="1"/>
  <c r="X174" i="4" s="1"/>
  <c r="U112" i="2"/>
  <c r="W112" i="2" s="1"/>
  <c r="X112" i="2" s="1"/>
  <c r="U139" i="1"/>
  <c r="W139" i="1" s="1"/>
  <c r="X139" i="1" s="1"/>
  <c r="U22" i="4"/>
  <c r="W22" i="4" s="1"/>
  <c r="X22" i="4" s="1"/>
  <c r="U172" i="1"/>
  <c r="W172" i="1" s="1"/>
  <c r="X172" i="1" s="1"/>
  <c r="U101" i="4"/>
  <c r="W101" i="4" s="1"/>
  <c r="X101" i="4" s="1"/>
  <c r="U168" i="1"/>
  <c r="W168" i="1" s="1"/>
  <c r="X168" i="1" s="1"/>
  <c r="U102" i="1"/>
  <c r="W102" i="1" s="1"/>
  <c r="X102" i="1" s="1"/>
  <c r="U125" i="3"/>
  <c r="W125" i="3" s="1"/>
  <c r="X125" i="3" s="1"/>
  <c r="U174" i="2"/>
  <c r="W174" i="2" s="1"/>
  <c r="X174" i="2" s="1"/>
  <c r="U20" i="5"/>
  <c r="W20" i="5" s="1"/>
  <c r="X20" i="5" s="1"/>
  <c r="U156" i="5"/>
  <c r="W156" i="5" s="1"/>
  <c r="X156" i="5" s="1"/>
  <c r="U159" i="4"/>
  <c r="W159" i="4" s="1"/>
  <c r="X159" i="4" s="1"/>
  <c r="U124" i="1"/>
  <c r="W124" i="1" s="1"/>
  <c r="X124" i="1" s="1"/>
  <c r="U95" i="5"/>
  <c r="W95" i="5" s="1"/>
  <c r="X95" i="5" s="1"/>
  <c r="U52" i="1"/>
  <c r="W52" i="1" s="1"/>
  <c r="X52" i="1" s="1"/>
  <c r="U88" i="3"/>
  <c r="W88" i="3" s="1"/>
  <c r="X88" i="3" s="1"/>
  <c r="U66" i="4"/>
  <c r="W66" i="4" s="1"/>
  <c r="X66" i="4" s="1"/>
  <c r="U169" i="1"/>
  <c r="W169" i="1" s="1"/>
  <c r="X169" i="1" s="1"/>
  <c r="U53" i="2"/>
  <c r="W53" i="2" s="1"/>
  <c r="X53" i="2" s="1"/>
  <c r="U156" i="2"/>
  <c r="W156" i="2" s="1"/>
  <c r="X156" i="2" s="1"/>
  <c r="U51" i="3"/>
  <c r="W51" i="3" s="1"/>
  <c r="X51" i="3" s="1"/>
  <c r="U197" i="5"/>
  <c r="W197" i="5" s="1"/>
  <c r="X197" i="5" s="1"/>
  <c r="U200" i="1"/>
  <c r="W200" i="1" s="1"/>
  <c r="X200" i="1" s="1"/>
  <c r="U84" i="1"/>
  <c r="W84" i="1" s="1"/>
  <c r="X84" i="1" s="1"/>
  <c r="U173" i="4"/>
  <c r="W173" i="4" s="1"/>
  <c r="X173" i="4" s="1"/>
  <c r="U57" i="5"/>
  <c r="W57" i="5" s="1"/>
  <c r="X57" i="5" s="1"/>
  <c r="U166" i="1"/>
  <c r="W166" i="1" s="1"/>
  <c r="X166" i="1" s="1"/>
  <c r="U27" i="5"/>
  <c r="W27" i="5" s="1"/>
  <c r="X27" i="5" s="1"/>
  <c r="U35" i="2"/>
  <c r="W35" i="2" s="1"/>
  <c r="X35" i="2" s="1"/>
  <c r="U89" i="4"/>
  <c r="W89" i="4" s="1"/>
  <c r="X89" i="4" s="1"/>
  <c r="U76" i="5"/>
  <c r="W76" i="5" s="1"/>
  <c r="X76" i="5" s="1"/>
  <c r="U116" i="4"/>
  <c r="W116" i="4" s="1"/>
  <c r="X116" i="4" s="1"/>
  <c r="U163" i="5"/>
  <c r="W163" i="5" s="1"/>
  <c r="X163" i="5" s="1"/>
  <c r="U162" i="4"/>
  <c r="W162" i="4" s="1"/>
  <c r="X162" i="4" s="1"/>
  <c r="U70" i="4"/>
  <c r="W70" i="4" s="1"/>
  <c r="X70" i="4" s="1"/>
  <c r="U132" i="2"/>
  <c r="W132" i="2" s="1"/>
  <c r="X132" i="2" s="1"/>
  <c r="U160" i="1"/>
  <c r="W160" i="1" s="1"/>
  <c r="X160" i="1" s="1"/>
  <c r="U198" i="5"/>
  <c r="W198" i="5" s="1"/>
  <c r="X198" i="5" s="1"/>
  <c r="U50" i="2"/>
  <c r="W50" i="2" s="1"/>
  <c r="X50" i="2" s="1"/>
  <c r="U181" i="1"/>
  <c r="W181" i="1" s="1"/>
  <c r="X181" i="1" s="1"/>
  <c r="U164" i="1"/>
  <c r="W164" i="1" s="1"/>
  <c r="X164" i="1" s="1"/>
  <c r="U38" i="2"/>
  <c r="W38" i="2" s="1"/>
  <c r="X38" i="2" s="1"/>
  <c r="U105" i="4"/>
  <c r="W105" i="4" s="1"/>
  <c r="X105" i="4" s="1"/>
  <c r="U145" i="5"/>
  <c r="W145" i="5" s="1"/>
  <c r="X145" i="5" s="1"/>
  <c r="U15" i="3"/>
  <c r="W15" i="3" s="1"/>
  <c r="X15" i="3" s="1"/>
  <c r="U86" i="3"/>
  <c r="W86" i="3" s="1"/>
  <c r="X86" i="3" s="1"/>
  <c r="U67" i="5"/>
  <c r="W67" i="5" s="1"/>
  <c r="X67" i="5" s="1"/>
  <c r="U44" i="3"/>
  <c r="W44" i="3" s="1"/>
  <c r="X44" i="3" s="1"/>
  <c r="U110" i="4"/>
  <c r="W110" i="4" s="1"/>
  <c r="X110" i="4" s="1"/>
  <c r="U66" i="3"/>
  <c r="W66" i="3" s="1"/>
  <c r="X66" i="3" s="1"/>
  <c r="U146" i="4"/>
  <c r="W146" i="4" s="1"/>
  <c r="X146" i="4" s="1"/>
  <c r="U63" i="2"/>
  <c r="W63" i="2" s="1"/>
  <c r="X63" i="2" s="1"/>
  <c r="U187" i="3"/>
  <c r="W187" i="3" s="1"/>
  <c r="X187" i="3" s="1"/>
  <c r="U12" i="3"/>
  <c r="W12" i="3" s="1"/>
  <c r="X12" i="3" s="1"/>
  <c r="U182" i="1"/>
  <c r="W182" i="1" s="1"/>
  <c r="X182" i="1" s="1"/>
  <c r="U144" i="5"/>
  <c r="W144" i="5" s="1"/>
  <c r="X144" i="5" s="1"/>
  <c r="U198" i="3"/>
  <c r="W198" i="3" s="1"/>
  <c r="X198" i="3" s="1"/>
  <c r="U104" i="4"/>
  <c r="W104" i="4" s="1"/>
  <c r="X104" i="4" s="1"/>
  <c r="U181" i="3"/>
  <c r="W181" i="3" s="1"/>
  <c r="X181" i="3" s="1"/>
  <c r="U114" i="2"/>
  <c r="W114" i="2" s="1"/>
  <c r="X114" i="2" s="1"/>
  <c r="U11" i="4"/>
  <c r="W11" i="4" s="1"/>
  <c r="X11" i="4" s="1"/>
  <c r="U76" i="3"/>
  <c r="W76" i="3" s="1"/>
  <c r="X76" i="3" s="1"/>
  <c r="U69" i="5"/>
  <c r="W69" i="5" s="1"/>
  <c r="X69" i="5" s="1"/>
  <c r="U54" i="1"/>
  <c r="W54" i="1" s="1"/>
  <c r="X54" i="1" s="1"/>
  <c r="U175" i="4"/>
  <c r="W175" i="4" s="1"/>
  <c r="X175" i="4" s="1"/>
  <c r="U121" i="3"/>
  <c r="W121" i="3" s="1"/>
  <c r="X121" i="3" s="1"/>
  <c r="U140" i="1"/>
  <c r="W140" i="1" s="1"/>
  <c r="X140" i="1" s="1"/>
  <c r="U84" i="3"/>
  <c r="W84" i="3" s="1"/>
  <c r="X84" i="3" s="1"/>
  <c r="U185" i="4"/>
  <c r="W185" i="4" s="1"/>
  <c r="X185" i="4" s="1"/>
  <c r="U15" i="2"/>
  <c r="W15" i="2" s="1"/>
  <c r="X15" i="2" s="1"/>
  <c r="U32" i="2"/>
  <c r="W32" i="2" s="1"/>
  <c r="X32" i="2" s="1"/>
  <c r="U168" i="2"/>
  <c r="W168" i="2" s="1"/>
  <c r="X168" i="2" s="1"/>
  <c r="U57" i="3"/>
  <c r="W57" i="3" s="1"/>
  <c r="X57" i="3" s="1"/>
  <c r="U29" i="1"/>
  <c r="W29" i="1" s="1"/>
  <c r="X29" i="1" s="1"/>
  <c r="U9" i="3"/>
  <c r="W9" i="3" s="1"/>
  <c r="X9" i="3" s="1"/>
  <c r="U85" i="2"/>
  <c r="W85" i="2" s="1"/>
  <c r="X85" i="2" s="1"/>
  <c r="U119" i="2"/>
  <c r="W119" i="2" s="1"/>
  <c r="X119" i="2" s="1"/>
  <c r="U197" i="4"/>
  <c r="W197" i="4" s="1"/>
  <c r="X197" i="4" s="1"/>
  <c r="U67" i="3"/>
  <c r="W67" i="3" s="1"/>
  <c r="X67" i="3" s="1"/>
  <c r="U144" i="1"/>
  <c r="W144" i="1" s="1"/>
  <c r="X144" i="1" s="1"/>
  <c r="U118" i="2"/>
  <c r="W118" i="2" s="1"/>
  <c r="X118" i="2" s="1"/>
  <c r="U123" i="4"/>
  <c r="W123" i="4" s="1"/>
  <c r="X123" i="4" s="1"/>
  <c r="U106" i="2"/>
  <c r="W106" i="2" s="1"/>
  <c r="X106" i="2" s="1"/>
  <c r="U65" i="3"/>
  <c r="W65" i="3" s="1"/>
  <c r="X65" i="3" s="1"/>
  <c r="U19" i="3"/>
  <c r="W19" i="3" s="1"/>
  <c r="X19" i="3" s="1"/>
  <c r="U161" i="4"/>
  <c r="W161" i="4" s="1"/>
  <c r="X161" i="4" s="1"/>
  <c r="U92" i="4"/>
  <c r="W92" i="4" s="1"/>
  <c r="X92" i="4" s="1"/>
  <c r="U90" i="2"/>
  <c r="W90" i="2" s="1"/>
  <c r="X90" i="2" s="1"/>
  <c r="U87" i="5"/>
  <c r="W87" i="5" s="1"/>
  <c r="X87" i="5" s="1"/>
  <c r="U30" i="3"/>
  <c r="W30" i="3" s="1"/>
  <c r="X30" i="3" s="1"/>
  <c r="U137" i="1"/>
  <c r="W137" i="1" s="1"/>
  <c r="X137" i="1" s="1"/>
  <c r="U40" i="1"/>
  <c r="W40" i="1" s="1"/>
  <c r="X40" i="1" s="1"/>
  <c r="U94" i="1"/>
  <c r="W94" i="1" s="1"/>
  <c r="X94" i="1" s="1"/>
  <c r="U149" i="3"/>
  <c r="W149" i="3" s="1"/>
  <c r="X149" i="3" s="1"/>
  <c r="U151" i="1"/>
  <c r="W151" i="1" s="1"/>
  <c r="X151" i="1" s="1"/>
  <c r="U72" i="5"/>
  <c r="W72" i="5" s="1"/>
  <c r="X72" i="5" s="1"/>
  <c r="U185" i="5"/>
  <c r="W185" i="5" s="1"/>
  <c r="X185" i="5" s="1"/>
  <c r="U198" i="2"/>
  <c r="W198" i="2" s="1"/>
  <c r="X198" i="2" s="1"/>
  <c r="U188" i="5"/>
  <c r="W188" i="5" s="1"/>
  <c r="X188" i="5" s="1"/>
  <c r="U117" i="5"/>
  <c r="W117" i="5" s="1"/>
  <c r="X117" i="5" s="1"/>
  <c r="U189" i="1"/>
  <c r="W189" i="1" s="1"/>
  <c r="X189" i="1" s="1"/>
  <c r="U85" i="1"/>
  <c r="W85" i="1" s="1"/>
  <c r="X85" i="1" s="1"/>
  <c r="U117" i="4"/>
  <c r="W117" i="4" s="1"/>
  <c r="X117" i="4" s="1"/>
  <c r="U141" i="4"/>
  <c r="W141" i="4" s="1"/>
  <c r="X141" i="4" s="1"/>
  <c r="U139" i="4"/>
  <c r="W139" i="4" s="1"/>
  <c r="X139" i="4" s="1"/>
  <c r="U190" i="1"/>
  <c r="W190" i="1" s="1"/>
  <c r="X190" i="1" s="1"/>
  <c r="U182" i="4"/>
  <c r="W182" i="4" s="1"/>
  <c r="X182" i="4" s="1"/>
  <c r="U177" i="4"/>
  <c r="W177" i="4" s="1"/>
  <c r="X177" i="4" s="1"/>
  <c r="U90" i="3"/>
  <c r="W90" i="3" s="1"/>
  <c r="X90" i="3" s="1"/>
  <c r="U59" i="1"/>
  <c r="W59" i="1" s="1"/>
  <c r="X59" i="1" s="1"/>
  <c r="U135" i="2"/>
  <c r="W135" i="2" s="1"/>
  <c r="X135" i="2" s="1"/>
  <c r="U89" i="3"/>
  <c r="W89" i="3" s="1"/>
  <c r="X89" i="3" s="1"/>
  <c r="U41" i="2"/>
  <c r="W41" i="2" s="1"/>
  <c r="X41" i="2" s="1"/>
  <c r="U158" i="4"/>
  <c r="W158" i="4" s="1"/>
  <c r="X158" i="4" s="1"/>
  <c r="U136" i="1"/>
  <c r="W136" i="1" s="1"/>
  <c r="X136" i="1" s="1"/>
  <c r="U160" i="5"/>
  <c r="W160" i="5" s="1"/>
  <c r="X160" i="5" s="1"/>
  <c r="U113" i="1"/>
  <c r="W113" i="1" s="1"/>
  <c r="X113" i="1" s="1"/>
  <c r="U92" i="5"/>
  <c r="W92" i="5" s="1"/>
  <c r="X92" i="5" s="1"/>
  <c r="Q135" i="5"/>
  <c r="S135" i="5" s="1"/>
  <c r="Q176" i="5"/>
  <c r="S176" i="5" s="1"/>
  <c r="Q27" i="1"/>
  <c r="S27" i="1" s="1"/>
  <c r="Q73" i="4"/>
  <c r="S73" i="4" s="1"/>
  <c r="Q27" i="4"/>
  <c r="S27" i="4" s="1"/>
  <c r="Q123" i="4"/>
  <c r="S123" i="4" s="1"/>
  <c r="Q101" i="2"/>
  <c r="S101" i="2" s="1"/>
  <c r="Q156" i="4"/>
  <c r="S156" i="4" s="1"/>
  <c r="Q13" i="3"/>
  <c r="S13" i="3" s="1"/>
  <c r="Q153" i="3"/>
  <c r="S153" i="3" s="1"/>
  <c r="Q81" i="1"/>
  <c r="S81" i="1" s="1"/>
  <c r="Q20" i="2"/>
  <c r="S20" i="2" s="1"/>
  <c r="Q28" i="3"/>
  <c r="S28" i="3" s="1"/>
  <c r="Q43" i="4"/>
  <c r="S43" i="4" s="1"/>
  <c r="Q40" i="3"/>
  <c r="S40" i="3" s="1"/>
  <c r="Q35" i="1"/>
  <c r="S35" i="1" s="1"/>
  <c r="Q46" i="4"/>
  <c r="S46" i="4" s="1"/>
  <c r="Q124" i="3"/>
  <c r="S124" i="3" s="1"/>
  <c r="Q29" i="3"/>
  <c r="S29" i="3" s="1"/>
  <c r="Q124" i="2"/>
  <c r="S124" i="2" s="1"/>
  <c r="Q163" i="5"/>
  <c r="S163" i="5" s="1"/>
  <c r="Q19" i="3"/>
  <c r="S19" i="3" s="1"/>
  <c r="Q100" i="5"/>
  <c r="S100" i="5" s="1"/>
  <c r="Q110" i="5"/>
  <c r="S110" i="5" s="1"/>
  <c r="Q159" i="1"/>
  <c r="S159" i="1" s="1"/>
  <c r="Q149" i="1"/>
  <c r="S149" i="1" s="1"/>
  <c r="Q185" i="5"/>
  <c r="S185" i="5" s="1"/>
  <c r="Q130" i="4"/>
  <c r="S130" i="4" s="1"/>
  <c r="Q140" i="2"/>
  <c r="S140" i="2" s="1"/>
  <c r="Q39" i="5"/>
  <c r="S39" i="5" s="1"/>
  <c r="Q107" i="4"/>
  <c r="S107" i="4" s="1"/>
  <c r="Q73" i="3"/>
  <c r="S73" i="3" s="1"/>
  <c r="Q91" i="1"/>
  <c r="S91" i="1" s="1"/>
  <c r="Q98" i="4"/>
  <c r="S98" i="4" s="1"/>
  <c r="Q86" i="1"/>
  <c r="S86" i="1" s="1"/>
  <c r="Q92" i="3"/>
  <c r="S92" i="3" s="1"/>
  <c r="Q114" i="3"/>
  <c r="S114" i="3" s="1"/>
  <c r="Q198" i="4"/>
  <c r="S198" i="4" s="1"/>
  <c r="Q60" i="5"/>
  <c r="S60" i="5" s="1"/>
  <c r="Q182" i="4"/>
  <c r="S182" i="4" s="1"/>
  <c r="Q29" i="1"/>
  <c r="S29" i="1" s="1"/>
  <c r="Q142" i="5"/>
  <c r="S142" i="5" s="1"/>
  <c r="Q171" i="5"/>
  <c r="S171" i="5" s="1"/>
  <c r="Q37" i="1"/>
  <c r="S37" i="1" s="1"/>
  <c r="Q126" i="5"/>
  <c r="S126" i="5" s="1"/>
  <c r="Q54" i="2"/>
  <c r="S54" i="2" s="1"/>
  <c r="Q33" i="2"/>
  <c r="S33" i="2" s="1"/>
  <c r="Q137" i="2"/>
  <c r="S137" i="2" s="1"/>
  <c r="Q59" i="3"/>
  <c r="S59" i="3" s="1"/>
  <c r="Q180" i="1"/>
  <c r="S180" i="1" s="1"/>
  <c r="Q56" i="5"/>
  <c r="S56" i="5" s="1"/>
  <c r="Q81" i="3"/>
  <c r="S81" i="3" s="1"/>
  <c r="Q31" i="1"/>
  <c r="S31" i="1" s="1"/>
  <c r="Q25" i="3"/>
  <c r="S25" i="3" s="1"/>
  <c r="Q68" i="5"/>
  <c r="S68" i="5" s="1"/>
  <c r="Q98" i="3"/>
  <c r="S98" i="3" s="1"/>
  <c r="Q198" i="1"/>
  <c r="S198" i="1" s="1"/>
  <c r="Q83" i="4"/>
  <c r="S83" i="4" s="1"/>
  <c r="Q192" i="1"/>
  <c r="S192" i="1" s="1"/>
  <c r="Q55" i="3"/>
  <c r="S55" i="3" s="1"/>
  <c r="Q107" i="3"/>
  <c r="S107" i="3" s="1"/>
  <c r="Q89" i="5"/>
  <c r="S89" i="5" s="1"/>
  <c r="Q55" i="2"/>
  <c r="S55" i="2" s="1"/>
  <c r="Q9" i="3"/>
  <c r="S9" i="3" s="1"/>
  <c r="Q22" i="2"/>
  <c r="S22" i="2" s="1"/>
  <c r="Q147" i="3"/>
  <c r="S147" i="3" s="1"/>
  <c r="Q68" i="2"/>
  <c r="S68" i="2" s="1"/>
  <c r="Q96" i="1"/>
  <c r="S96" i="1" s="1"/>
  <c r="Q195" i="1"/>
  <c r="S195" i="1" s="1"/>
  <c r="Q166" i="1"/>
  <c r="S166" i="1" s="1"/>
  <c r="Q50" i="4"/>
  <c r="S50" i="4" s="1"/>
  <c r="Q192" i="2"/>
  <c r="S192" i="2" s="1"/>
  <c r="Q95" i="3"/>
  <c r="S95" i="3" s="1"/>
  <c r="Q19" i="1"/>
  <c r="S19" i="1" s="1"/>
  <c r="Q189" i="4"/>
  <c r="S189" i="4" s="1"/>
  <c r="Q74" i="2"/>
  <c r="S74" i="2" s="1"/>
  <c r="Q135" i="2"/>
  <c r="S135" i="2" s="1"/>
  <c r="Q180" i="2"/>
  <c r="S180" i="2" s="1"/>
  <c r="Q126" i="1"/>
  <c r="S126" i="1" s="1"/>
  <c r="Q131" i="3"/>
  <c r="S131" i="3" s="1"/>
  <c r="Q175" i="3"/>
  <c r="S175" i="3" s="1"/>
  <c r="Q23" i="3"/>
  <c r="S23" i="3" s="1"/>
  <c r="Q84" i="3"/>
  <c r="S84" i="3" s="1"/>
  <c r="Q142" i="1"/>
  <c r="S142" i="1" s="1"/>
  <c r="Q70" i="5"/>
  <c r="S70" i="5" s="1"/>
  <c r="Q140" i="3"/>
  <c r="S140" i="3" s="1"/>
  <c r="Q65" i="3"/>
  <c r="S65" i="3" s="1"/>
  <c r="Q46" i="1"/>
  <c r="S46" i="1" s="1"/>
  <c r="Q12" i="2"/>
  <c r="S12" i="2" s="1"/>
  <c r="Q179" i="5"/>
  <c r="S179" i="5" s="1"/>
  <c r="Q194" i="4"/>
  <c r="S194" i="4" s="1"/>
  <c r="Q45" i="1"/>
  <c r="S45" i="1" s="1"/>
  <c r="Q31" i="2"/>
  <c r="S31" i="2" s="1"/>
  <c r="Q98" i="2"/>
  <c r="S98" i="2" s="1"/>
  <c r="Q200" i="3"/>
  <c r="S200" i="3" s="1"/>
  <c r="Q93" i="1"/>
  <c r="S93" i="1" s="1"/>
  <c r="Q171" i="2"/>
  <c r="S171" i="2" s="1"/>
  <c r="Q24" i="1"/>
  <c r="S24" i="1" s="1"/>
  <c r="Q103" i="3"/>
  <c r="S103" i="3" s="1"/>
  <c r="Q165" i="4"/>
  <c r="S165" i="4" s="1"/>
  <c r="Q55" i="1"/>
  <c r="S55" i="1" s="1"/>
  <c r="Q26" i="1"/>
  <c r="S26" i="1" s="1"/>
  <c r="Q19" i="4"/>
  <c r="S19" i="4" s="1"/>
  <c r="Q35" i="3"/>
  <c r="S35" i="3" s="1"/>
  <c r="Q18" i="1"/>
  <c r="S18" i="1" s="1"/>
  <c r="Q114" i="5"/>
  <c r="S114" i="5" s="1"/>
  <c r="Q147" i="5"/>
  <c r="S147" i="5" s="1"/>
  <c r="Q78" i="5"/>
  <c r="S78" i="5" s="1"/>
  <c r="Q33" i="1"/>
  <c r="S33" i="1" s="1"/>
  <c r="Q41" i="2"/>
  <c r="S41" i="2" s="1"/>
  <c r="Q199" i="2"/>
  <c r="S199" i="2" s="1"/>
  <c r="Q155" i="5"/>
  <c r="S155" i="5" s="1"/>
  <c r="Q185" i="2"/>
  <c r="S185" i="2" s="1"/>
  <c r="Q62" i="2"/>
  <c r="S62" i="2" s="1"/>
  <c r="Q89" i="1"/>
  <c r="S89" i="1" s="1"/>
  <c r="Q36" i="1"/>
  <c r="S36" i="1" s="1"/>
  <c r="Q95" i="1"/>
  <c r="S95" i="1" s="1"/>
  <c r="Q190" i="3"/>
  <c r="S190" i="3" s="1"/>
  <c r="Q186" i="4"/>
  <c r="S186" i="4" s="1"/>
  <c r="Q112" i="2"/>
  <c r="S112" i="2" s="1"/>
  <c r="Q77" i="5"/>
  <c r="S77" i="5" s="1"/>
  <c r="Q27" i="5"/>
  <c r="S27" i="5" s="1"/>
  <c r="Q182" i="3"/>
  <c r="S182" i="3" s="1"/>
  <c r="Q136" i="3"/>
  <c r="S136" i="3" s="1"/>
  <c r="Q39" i="1"/>
  <c r="S39" i="1" s="1"/>
  <c r="Q48" i="3"/>
  <c r="S48" i="3" s="1"/>
  <c r="Q52" i="2"/>
  <c r="S52" i="2" s="1"/>
  <c r="Q77" i="2"/>
  <c r="S77" i="2" s="1"/>
  <c r="Q171" i="1"/>
  <c r="S171" i="1" s="1"/>
  <c r="Q23" i="2"/>
  <c r="S23" i="2" s="1"/>
  <c r="Q69" i="1"/>
  <c r="S69" i="1" s="1"/>
  <c r="Q39" i="3"/>
  <c r="S39" i="3" s="1"/>
  <c r="Q13" i="1"/>
  <c r="S13" i="1" s="1"/>
  <c r="Q60" i="1"/>
  <c r="S60" i="1" s="1"/>
  <c r="Q46" i="3"/>
  <c r="S46" i="3" s="1"/>
  <c r="Q55" i="4"/>
  <c r="S55" i="4" s="1"/>
  <c r="Q117" i="5"/>
  <c r="S117" i="5" s="1"/>
  <c r="Q91" i="3"/>
  <c r="S91" i="3" s="1"/>
  <c r="Q134" i="5"/>
  <c r="S134" i="5" s="1"/>
  <c r="Q123" i="5"/>
  <c r="S123" i="5" s="1"/>
  <c r="Q42" i="4"/>
  <c r="S42" i="4" s="1"/>
  <c r="Q72" i="2"/>
  <c r="S72" i="2" s="1"/>
  <c r="Q67" i="4"/>
  <c r="S67" i="4" s="1"/>
  <c r="Q172" i="4"/>
  <c r="S172" i="4" s="1"/>
  <c r="Q103" i="1"/>
  <c r="S103" i="1" s="1"/>
  <c r="Q115" i="3"/>
  <c r="S115" i="3" s="1"/>
  <c r="Q194" i="3"/>
  <c r="S194" i="3" s="1"/>
  <c r="Q61" i="3"/>
  <c r="S61" i="3" s="1"/>
  <c r="Q174" i="3"/>
  <c r="S174" i="3" s="1"/>
  <c r="Q133" i="1"/>
  <c r="S133" i="1" s="1"/>
  <c r="Q104" i="4"/>
  <c r="S104" i="4" s="1"/>
  <c r="Q69" i="5"/>
  <c r="S69" i="5" s="1"/>
  <c r="Q52" i="3"/>
  <c r="S52" i="3" s="1"/>
  <c r="Q199" i="4"/>
  <c r="S199" i="4" s="1"/>
  <c r="Q24" i="5"/>
  <c r="S24" i="5" s="1"/>
  <c r="Q103" i="5"/>
  <c r="S103" i="5" s="1"/>
  <c r="Q125" i="5"/>
  <c r="S125" i="5" s="1"/>
  <c r="Q102" i="2"/>
  <c r="S102" i="2" s="1"/>
  <c r="Q118" i="4"/>
  <c r="S118" i="4" s="1"/>
  <c r="Q114" i="2"/>
  <c r="S114" i="2" s="1"/>
  <c r="Q43" i="1"/>
  <c r="S43" i="1" s="1"/>
  <c r="Q25" i="1"/>
  <c r="S25" i="1" s="1"/>
  <c r="Q33" i="5"/>
  <c r="S33" i="5" s="1"/>
  <c r="Q52" i="1"/>
  <c r="S52" i="1" s="1"/>
  <c r="Q162" i="3"/>
  <c r="S162" i="3" s="1"/>
  <c r="Q66" i="1"/>
  <c r="S66" i="1" s="1"/>
  <c r="Q11" i="1"/>
  <c r="S11" i="1" s="1"/>
  <c r="Q34" i="5"/>
  <c r="S34" i="5" s="1"/>
  <c r="Q9" i="5"/>
  <c r="S9" i="5" s="1"/>
  <c r="Q121" i="2"/>
  <c r="S121" i="2" s="1"/>
  <c r="Q45" i="5"/>
  <c r="S45" i="5" s="1"/>
  <c r="Q75" i="1"/>
  <c r="S75" i="1" s="1"/>
  <c r="Q105" i="3"/>
  <c r="S105" i="3" s="1"/>
  <c r="Q164" i="5"/>
  <c r="S164" i="5" s="1"/>
  <c r="Q137" i="3"/>
  <c r="S137" i="3" s="1"/>
  <c r="Q106" i="4"/>
  <c r="S106" i="4" s="1"/>
  <c r="Q148" i="2"/>
  <c r="S148" i="2" s="1"/>
  <c r="Q20" i="3"/>
  <c r="S20" i="3" s="1"/>
  <c r="Q118" i="5"/>
  <c r="S118" i="5" s="1"/>
  <c r="Q71" i="3"/>
  <c r="S71" i="3" s="1"/>
  <c r="Q146" i="5"/>
  <c r="S146" i="5" s="1"/>
  <c r="Q82" i="3"/>
  <c r="S82" i="3" s="1"/>
  <c r="Q139" i="2"/>
  <c r="S139" i="2" s="1"/>
  <c r="Q177" i="3"/>
  <c r="S177" i="3" s="1"/>
  <c r="Q80" i="3"/>
  <c r="S80" i="3" s="1"/>
  <c r="Q21" i="3"/>
  <c r="S21" i="3" s="1"/>
  <c r="Q60" i="3"/>
  <c r="S60" i="3" s="1"/>
  <c r="Q33" i="3"/>
  <c r="S33" i="3" s="1"/>
  <c r="Q193" i="4"/>
  <c r="S193" i="4" s="1"/>
  <c r="Q65" i="1"/>
  <c r="S65" i="1" s="1"/>
  <c r="Q120" i="1"/>
  <c r="S120" i="1" s="1"/>
  <c r="Q114" i="4"/>
  <c r="S114" i="4" s="1"/>
  <c r="Q98" i="1"/>
  <c r="S98" i="1" s="1"/>
  <c r="Q186" i="3"/>
  <c r="S186" i="3" s="1"/>
  <c r="Q121" i="5"/>
  <c r="S121" i="5" s="1"/>
  <c r="Q56" i="3"/>
  <c r="S56" i="3" s="1"/>
  <c r="Q76" i="3"/>
  <c r="S76" i="3" s="1"/>
  <c r="Q23" i="4"/>
  <c r="S23" i="4" s="1"/>
  <c r="Q164" i="3"/>
  <c r="S164" i="3" s="1"/>
  <c r="Q189" i="1"/>
  <c r="S189" i="1" s="1"/>
  <c r="Q129" i="2"/>
  <c r="S129" i="2" s="1"/>
  <c r="Q57" i="3"/>
  <c r="S57" i="3" s="1"/>
  <c r="Q152" i="2"/>
  <c r="S152" i="2" s="1"/>
  <c r="Q200" i="1"/>
  <c r="S200" i="1" s="1"/>
  <c r="Q12" i="1"/>
  <c r="S12" i="1" s="1"/>
  <c r="Q10" i="4"/>
  <c r="S10" i="4" s="1"/>
  <c r="Q149" i="3"/>
  <c r="S149" i="3" s="1"/>
  <c r="Q27" i="2"/>
  <c r="S27" i="2" s="1"/>
  <c r="Q112" i="1"/>
  <c r="S112" i="1" s="1"/>
  <c r="Q99" i="1"/>
  <c r="S99" i="1" s="1"/>
  <c r="Q109" i="1"/>
  <c r="S109" i="1" s="1"/>
  <c r="Q74" i="5"/>
  <c r="S74" i="5" s="1"/>
  <c r="Q122" i="2"/>
  <c r="S122" i="2" s="1"/>
  <c r="Q137" i="1"/>
  <c r="S137" i="1" s="1"/>
  <c r="Q178" i="3"/>
  <c r="S178" i="3" s="1"/>
  <c r="Q47" i="4"/>
  <c r="S47" i="4" s="1"/>
  <c r="Q135" i="3"/>
  <c r="S135" i="3" s="1"/>
  <c r="Q73" i="1"/>
  <c r="S73" i="1" s="1"/>
  <c r="Q157" i="3"/>
  <c r="S157" i="3" s="1"/>
  <c r="Q151" i="1"/>
  <c r="S151" i="1" s="1"/>
  <c r="Q130" i="5"/>
  <c r="S130" i="5" s="1"/>
  <c r="Q188" i="1"/>
  <c r="S188" i="1" s="1"/>
  <c r="Q125" i="3"/>
  <c r="S125" i="3" s="1"/>
  <c r="Q166" i="3"/>
  <c r="S166" i="3" s="1"/>
  <c r="Q105" i="5"/>
  <c r="S105" i="5" s="1"/>
  <c r="Q101" i="1"/>
  <c r="S101" i="1" s="1"/>
  <c r="Q187" i="2"/>
  <c r="S187" i="2" s="1"/>
  <c r="Q144" i="4"/>
  <c r="S144" i="4" s="1"/>
  <c r="Q189" i="3"/>
  <c r="S189" i="3" s="1"/>
  <c r="Q177" i="5"/>
  <c r="S177" i="5" s="1"/>
  <c r="Q9" i="1"/>
  <c r="S9" i="1" s="1"/>
  <c r="Q32" i="3"/>
  <c r="S32" i="3" s="1"/>
  <c r="Q129" i="1"/>
  <c r="S129" i="1" s="1"/>
  <c r="Q185" i="3"/>
  <c r="S185" i="3" s="1"/>
  <c r="Q18" i="3"/>
  <c r="S18" i="3" s="1"/>
  <c r="Q110" i="3"/>
  <c r="S110" i="3" s="1"/>
  <c r="Q111" i="4"/>
  <c r="S111" i="4" s="1"/>
  <c r="Q67" i="3"/>
  <c r="S67" i="3" s="1"/>
  <c r="Q68" i="1"/>
  <c r="S68" i="1" s="1"/>
  <c r="Q90" i="2"/>
  <c r="S90" i="2" s="1"/>
  <c r="Q76" i="5"/>
  <c r="S76" i="5" s="1"/>
  <c r="Q153" i="5"/>
  <c r="S153" i="5" s="1"/>
  <c r="Q183" i="3"/>
  <c r="S183" i="3" s="1"/>
  <c r="Q122" i="5"/>
  <c r="S122" i="5" s="1"/>
  <c r="Q187" i="3"/>
  <c r="S187" i="3" s="1"/>
  <c r="Q75" i="5"/>
  <c r="S75" i="5" s="1"/>
  <c r="Q109" i="3"/>
  <c r="S109" i="3" s="1"/>
  <c r="Q29" i="2"/>
  <c r="S29" i="2" s="1"/>
  <c r="Q122" i="1"/>
  <c r="S122" i="1" s="1"/>
  <c r="Q117" i="3"/>
  <c r="S117" i="3" s="1"/>
  <c r="Q119" i="1"/>
  <c r="S119" i="1" s="1"/>
  <c r="Q53" i="3"/>
  <c r="S53" i="3" s="1"/>
  <c r="Q40" i="4"/>
  <c r="S40" i="4" s="1"/>
  <c r="Q175" i="1"/>
  <c r="S175" i="1" s="1"/>
  <c r="Q151" i="4"/>
  <c r="S151" i="4" s="1"/>
  <c r="Q159" i="3"/>
  <c r="S159" i="3" s="1"/>
  <c r="Q178" i="5"/>
  <c r="S178" i="5" s="1"/>
  <c r="Q183" i="4"/>
  <c r="S183" i="4" s="1"/>
  <c r="Q178" i="4"/>
  <c r="S178" i="4" s="1"/>
  <c r="Q87" i="1"/>
  <c r="S87" i="1" s="1"/>
  <c r="Q160" i="3"/>
  <c r="S160" i="3" s="1"/>
  <c r="Q70" i="3"/>
  <c r="S70" i="3" s="1"/>
  <c r="Q73" i="5"/>
  <c r="S73" i="5" s="1"/>
  <c r="Q125" i="2"/>
  <c r="S125" i="2" s="1"/>
  <c r="Q109" i="2"/>
  <c r="S109" i="2" s="1"/>
  <c r="Q87" i="3"/>
  <c r="S87" i="3" s="1"/>
  <c r="Q39" i="2"/>
  <c r="S39" i="2" s="1"/>
  <c r="Q57" i="5"/>
  <c r="S57" i="5" s="1"/>
  <c r="Q42" i="2"/>
  <c r="S42" i="2" s="1"/>
  <c r="Q82" i="5"/>
  <c r="S82" i="5" s="1"/>
  <c r="Q30" i="2"/>
  <c r="S30" i="2" s="1"/>
  <c r="Q64" i="3"/>
  <c r="S64" i="3" s="1"/>
  <c r="Q111" i="3"/>
  <c r="S111" i="3" s="1"/>
  <c r="Q14" i="2"/>
  <c r="S14" i="2" s="1"/>
  <c r="Q81" i="2"/>
  <c r="S81" i="2" s="1"/>
  <c r="Q106" i="3"/>
  <c r="S106" i="3" s="1"/>
  <c r="Q121" i="1"/>
  <c r="S121" i="1" s="1"/>
  <c r="Q62" i="1"/>
  <c r="S62" i="1" s="1"/>
  <c r="Q12" i="5"/>
  <c r="S12" i="5" s="1"/>
  <c r="Q182" i="5"/>
  <c r="S182" i="5" s="1"/>
  <c r="Q63" i="5"/>
  <c r="S63" i="5" s="1"/>
  <c r="Q129" i="3"/>
  <c r="S129" i="3" s="1"/>
  <c r="Q17" i="1"/>
  <c r="S17" i="1" s="1"/>
  <c r="Q87" i="5"/>
  <c r="S87" i="5" s="1"/>
  <c r="Q71" i="1"/>
  <c r="S71" i="1" s="1"/>
  <c r="Q161" i="5"/>
  <c r="S161" i="5" s="1"/>
  <c r="Q34" i="2"/>
  <c r="S34" i="2" s="1"/>
  <c r="Q32" i="1"/>
  <c r="S32" i="1" s="1"/>
  <c r="Q108" i="1"/>
  <c r="S108" i="1" s="1"/>
  <c r="Q169" i="3"/>
  <c r="S169" i="3" s="1"/>
  <c r="Q40" i="5"/>
  <c r="S40" i="5" s="1"/>
  <c r="Q89" i="4"/>
  <c r="S89" i="4" s="1"/>
  <c r="Q125" i="1"/>
  <c r="S125" i="1" s="1"/>
  <c r="Q10" i="5"/>
  <c r="S10" i="5" s="1"/>
  <c r="Q85" i="2"/>
  <c r="S85" i="2" s="1"/>
  <c r="Q119" i="3"/>
  <c r="S119" i="3" s="1"/>
  <c r="Q22" i="3"/>
  <c r="S22" i="3" s="1"/>
  <c r="Q154" i="4"/>
  <c r="S154" i="4" s="1"/>
  <c r="Q128" i="3"/>
  <c r="S128" i="3" s="1"/>
  <c r="Q189" i="2"/>
  <c r="S189" i="2" s="1"/>
  <c r="Q143" i="2"/>
  <c r="S143" i="2" s="1"/>
  <c r="Q54" i="3"/>
  <c r="S54" i="3" s="1"/>
  <c r="Q63" i="2"/>
  <c r="S63" i="2" s="1"/>
  <c r="Q54" i="1"/>
  <c r="S54" i="1" s="1"/>
  <c r="Q112" i="4"/>
  <c r="S112" i="4" s="1"/>
  <c r="Q165" i="5"/>
  <c r="S165" i="5" s="1"/>
  <c r="Q173" i="2"/>
  <c r="S173" i="2" s="1"/>
  <c r="Q48" i="2"/>
  <c r="S48" i="2" s="1"/>
  <c r="Q113" i="2"/>
  <c r="S113" i="2" s="1"/>
  <c r="Q172" i="5"/>
  <c r="S172" i="5" s="1"/>
  <c r="Q24" i="2"/>
  <c r="S24" i="2" s="1"/>
  <c r="Q169" i="1"/>
  <c r="S169" i="1" s="1"/>
  <c r="Q18" i="5"/>
  <c r="S18" i="5" s="1"/>
  <c r="Q49" i="3"/>
  <c r="S49" i="3" s="1"/>
  <c r="Q30" i="3"/>
  <c r="S30" i="3" s="1"/>
  <c r="Q167" i="3"/>
  <c r="S167" i="3" s="1"/>
  <c r="Q14" i="4"/>
  <c r="S14" i="4" s="1"/>
  <c r="Q59" i="4"/>
  <c r="S59" i="4" s="1"/>
  <c r="Q151" i="3"/>
  <c r="S151" i="3" s="1"/>
  <c r="Q104" i="1"/>
  <c r="S104" i="1" s="1"/>
  <c r="Q142" i="4"/>
  <c r="S142" i="4" s="1"/>
  <c r="Q38" i="1"/>
  <c r="S38" i="1" s="1"/>
  <c r="Q105" i="2"/>
  <c r="S105" i="2" s="1"/>
  <c r="Q51" i="4"/>
  <c r="S51" i="4" s="1"/>
  <c r="Q149" i="5"/>
  <c r="S149" i="5" s="1"/>
  <c r="Q68" i="3"/>
  <c r="S68" i="3" s="1"/>
  <c r="Q95" i="4"/>
  <c r="S95" i="4" s="1"/>
  <c r="Q145" i="3"/>
  <c r="S145" i="3" s="1"/>
  <c r="Q177" i="4"/>
  <c r="S177" i="4" s="1"/>
  <c r="Q196" i="3"/>
  <c r="S196" i="3" s="1"/>
  <c r="Q128" i="4"/>
  <c r="S128" i="4" s="1"/>
  <c r="Q160" i="5"/>
  <c r="S160" i="5" s="1"/>
  <c r="Q136" i="5"/>
  <c r="S136" i="5" s="1"/>
  <c r="Q156" i="5"/>
  <c r="S156" i="5" s="1"/>
  <c r="Q90" i="4"/>
  <c r="S90" i="4" s="1"/>
  <c r="Q138" i="3"/>
  <c r="S138" i="3" s="1"/>
  <c r="Q30" i="4"/>
  <c r="S30" i="4" s="1"/>
  <c r="Q120" i="5"/>
  <c r="S120" i="5" s="1"/>
  <c r="Q52" i="5"/>
  <c r="S52" i="5" s="1"/>
  <c r="Q191" i="3"/>
  <c r="S191" i="3" s="1"/>
  <c r="Q80" i="5"/>
  <c r="S80" i="5" s="1"/>
  <c r="Q35" i="2"/>
  <c r="S35" i="2" s="1"/>
  <c r="Q48" i="1"/>
  <c r="S48" i="1" s="1"/>
  <c r="Q165" i="1"/>
  <c r="S165" i="1" s="1"/>
  <c r="Q45" i="2"/>
  <c r="S45" i="2" s="1"/>
  <c r="Q176" i="2"/>
  <c r="S176" i="2" s="1"/>
  <c r="Q101" i="3"/>
  <c r="S101" i="3" s="1"/>
  <c r="Q183" i="2"/>
  <c r="S183" i="2" s="1"/>
  <c r="Q121" i="3"/>
  <c r="S121" i="3" s="1"/>
  <c r="Q48" i="5"/>
  <c r="S48" i="5" s="1"/>
  <c r="Q163" i="1"/>
  <c r="S163" i="1" s="1"/>
  <c r="Q179" i="4"/>
  <c r="S179" i="4" s="1"/>
  <c r="Q157" i="5"/>
  <c r="S157" i="5" s="1"/>
  <c r="Q134" i="1"/>
  <c r="S134" i="1" s="1"/>
  <c r="Q122" i="4"/>
  <c r="S122" i="4" s="1"/>
  <c r="Q199" i="3"/>
  <c r="S199" i="3" s="1"/>
  <c r="Q197" i="5"/>
  <c r="S197" i="5" s="1"/>
  <c r="Q195" i="3"/>
  <c r="S195" i="3" s="1"/>
  <c r="Q102" i="4"/>
  <c r="S102" i="4" s="1"/>
  <c r="Q20" i="1"/>
  <c r="S20" i="1" s="1"/>
  <c r="Q132" i="5"/>
  <c r="S132" i="5" s="1"/>
  <c r="Q183" i="1"/>
  <c r="S183" i="1" s="1"/>
  <c r="Q64" i="2"/>
  <c r="S64" i="2" s="1"/>
  <c r="Q156" i="2"/>
  <c r="S156" i="2" s="1"/>
  <c r="Q128" i="2"/>
  <c r="S128" i="2" s="1"/>
  <c r="Q168" i="5"/>
  <c r="S168" i="5" s="1"/>
  <c r="Q106" i="5"/>
  <c r="S106" i="5" s="1"/>
  <c r="Q14" i="3"/>
  <c r="S14" i="3" s="1"/>
  <c r="Q47" i="2"/>
  <c r="S47" i="2" s="1"/>
  <c r="Q64" i="1"/>
  <c r="S64" i="1" s="1"/>
  <c r="Q157" i="1"/>
  <c r="S157" i="1" s="1"/>
  <c r="Q36" i="5"/>
  <c r="S36" i="5" s="1"/>
  <c r="Q170" i="3"/>
  <c r="S170" i="3" s="1"/>
  <c r="Q174" i="1"/>
  <c r="S174" i="1" s="1"/>
  <c r="Q41" i="3"/>
  <c r="S41" i="3" s="1"/>
  <c r="Q121" i="4"/>
  <c r="S121" i="4" s="1"/>
  <c r="Q61" i="1"/>
  <c r="S61" i="1" s="1"/>
  <c r="Q197" i="4"/>
  <c r="S197" i="4" s="1"/>
  <c r="Q70" i="2"/>
  <c r="S70" i="2" s="1"/>
  <c r="Q32" i="5"/>
  <c r="S32" i="5" s="1"/>
  <c r="Q106" i="1"/>
  <c r="S106" i="1" s="1"/>
  <c r="Q94" i="1"/>
  <c r="S94" i="1" s="1"/>
  <c r="Q158" i="5"/>
  <c r="S158" i="5" s="1"/>
  <c r="Q94" i="2"/>
  <c r="S94" i="2" s="1"/>
  <c r="Q98" i="5"/>
  <c r="S98" i="5" s="1"/>
  <c r="Q168" i="3"/>
  <c r="S168" i="3" s="1"/>
  <c r="Q70" i="4"/>
  <c r="S70" i="4" s="1"/>
  <c r="Q57" i="2"/>
  <c r="S57" i="2" s="1"/>
  <c r="Q26" i="3"/>
  <c r="S26" i="3" s="1"/>
  <c r="Q124" i="5"/>
  <c r="S124" i="5" s="1"/>
  <c r="Q147" i="1"/>
  <c r="S147" i="1" s="1"/>
  <c r="Q156" i="1"/>
  <c r="S156" i="1" s="1"/>
  <c r="Q50" i="3"/>
  <c r="S50" i="3" s="1"/>
  <c r="Q84" i="1"/>
  <c r="S84" i="1" s="1"/>
  <c r="Q67" i="1"/>
  <c r="S67" i="1" s="1"/>
  <c r="Q100" i="3"/>
  <c r="S100" i="3" s="1"/>
  <c r="Q136" i="2"/>
  <c r="S136" i="2" s="1"/>
  <c r="Q82" i="4"/>
  <c r="S82" i="4" s="1"/>
  <c r="Q178" i="1"/>
  <c r="S178" i="1" s="1"/>
  <c r="Q12" i="3"/>
  <c r="S12" i="3" s="1"/>
  <c r="Q86" i="4"/>
  <c r="S86" i="4" s="1"/>
  <c r="Q131" i="4"/>
  <c r="S131" i="4" s="1"/>
  <c r="Q167" i="1"/>
  <c r="S167" i="1" s="1"/>
  <c r="Q143" i="3"/>
  <c r="S143" i="3" s="1"/>
  <c r="Q108" i="3"/>
  <c r="S108" i="3" s="1"/>
  <c r="Q81" i="5"/>
  <c r="S81" i="5" s="1"/>
  <c r="Q139" i="4"/>
  <c r="S139" i="4" s="1"/>
  <c r="Q139" i="3"/>
  <c r="S139" i="3" s="1"/>
  <c r="Q155" i="2"/>
  <c r="S155" i="2" s="1"/>
  <c r="Q79" i="1"/>
  <c r="S79" i="1" s="1"/>
  <c r="Q72" i="3"/>
  <c r="S72" i="3" s="1"/>
  <c r="Q38" i="4"/>
  <c r="S38" i="4" s="1"/>
  <c r="Q90" i="5"/>
  <c r="S90" i="5" s="1"/>
  <c r="Q41" i="5"/>
  <c r="S41" i="5" s="1"/>
  <c r="Q51" i="1"/>
  <c r="S51" i="1" s="1"/>
  <c r="Q148" i="3"/>
  <c r="S148" i="3" s="1"/>
  <c r="Q42" i="3"/>
  <c r="S42" i="3" s="1"/>
  <c r="Q11" i="3"/>
  <c r="S11" i="3" s="1"/>
  <c r="Q175" i="5"/>
  <c r="S175" i="5" s="1"/>
  <c r="Q44" i="1"/>
  <c r="S44" i="1" s="1"/>
  <c r="Q198" i="5"/>
  <c r="S198" i="5" s="1"/>
  <c r="Q102" i="3"/>
  <c r="S102" i="3" s="1"/>
  <c r="Q137" i="5"/>
  <c r="S137" i="5" s="1"/>
  <c r="Q50" i="5"/>
  <c r="S50" i="5" s="1"/>
  <c r="Q58" i="2"/>
  <c r="S58" i="2" s="1"/>
  <c r="Q99" i="4"/>
  <c r="S99" i="4" s="1"/>
  <c r="Q179" i="1"/>
  <c r="S179" i="1" s="1"/>
  <c r="Q16" i="5"/>
  <c r="S16" i="5" s="1"/>
  <c r="Q159" i="4"/>
  <c r="S159" i="4" s="1"/>
  <c r="Q148" i="5"/>
  <c r="S148" i="5" s="1"/>
  <c r="Q65" i="2"/>
  <c r="S65" i="2" s="1"/>
  <c r="Q50" i="1"/>
  <c r="S50" i="1" s="1"/>
  <c r="Q110" i="4"/>
  <c r="S110" i="4" s="1"/>
  <c r="Q173" i="3"/>
  <c r="S173" i="3" s="1"/>
  <c r="Q146" i="2"/>
  <c r="S146" i="2" s="1"/>
  <c r="Q115" i="4"/>
  <c r="S115" i="4" s="1"/>
  <c r="Q93" i="5"/>
  <c r="S93" i="5" s="1"/>
  <c r="Q136" i="1"/>
  <c r="S136" i="1" s="1"/>
  <c r="Q21" i="2"/>
  <c r="S21" i="2" s="1"/>
  <c r="Q28" i="5"/>
  <c r="S28" i="5" s="1"/>
  <c r="Q56" i="1"/>
  <c r="S56" i="1" s="1"/>
  <c r="Q14" i="5"/>
  <c r="S14" i="5" s="1"/>
  <c r="Q150" i="1"/>
  <c r="S150" i="1" s="1"/>
  <c r="Q76" i="2"/>
  <c r="S76" i="2" s="1"/>
  <c r="Q46" i="5"/>
  <c r="S46" i="5" s="1"/>
  <c r="Q103" i="4"/>
  <c r="S103" i="4" s="1"/>
  <c r="Q200" i="5"/>
  <c r="S200" i="5" s="1"/>
  <c r="Q23" i="1"/>
  <c r="S23" i="1" s="1"/>
  <c r="Q150" i="5"/>
  <c r="S150" i="5" s="1"/>
  <c r="Q54" i="5"/>
  <c r="S54" i="5" s="1"/>
  <c r="Q162" i="1"/>
  <c r="S162" i="1" s="1"/>
  <c r="Q93" i="3"/>
  <c r="S93" i="3" s="1"/>
  <c r="Q77" i="3"/>
  <c r="S77" i="3" s="1"/>
  <c r="Q64" i="4"/>
  <c r="S64" i="4" s="1"/>
  <c r="Q64" i="5"/>
  <c r="S64" i="5" s="1"/>
  <c r="Q198" i="2"/>
  <c r="S198" i="2" s="1"/>
  <c r="Q163" i="4"/>
  <c r="S163" i="4" s="1"/>
  <c r="Q102" i="5"/>
  <c r="S102" i="5" s="1"/>
  <c r="Q162" i="5"/>
  <c r="S162" i="5" s="1"/>
  <c r="Q25" i="4"/>
  <c r="S25" i="4" s="1"/>
  <c r="Q150" i="4"/>
  <c r="S150" i="4" s="1"/>
  <c r="Q141" i="2"/>
  <c r="S141" i="2" s="1"/>
  <c r="Q107" i="1"/>
  <c r="S107" i="1" s="1"/>
  <c r="Q176" i="1"/>
  <c r="S176" i="1" s="1"/>
  <c r="Q66" i="5"/>
  <c r="S66" i="5" s="1"/>
  <c r="Q165" i="2"/>
  <c r="S165" i="2" s="1"/>
  <c r="Q154" i="3"/>
  <c r="S154" i="3" s="1"/>
  <c r="Q105" i="1"/>
  <c r="S105" i="1" s="1"/>
  <c r="Q168" i="1"/>
  <c r="S168" i="1" s="1"/>
  <c r="Q197" i="2"/>
  <c r="S197" i="2" s="1"/>
  <c r="Q54" i="4"/>
  <c r="S54" i="4" s="1"/>
  <c r="Q17" i="5"/>
  <c r="S17" i="5" s="1"/>
  <c r="Q165" i="3"/>
  <c r="S165" i="3" s="1"/>
  <c r="Q134" i="3"/>
  <c r="S134" i="3" s="1"/>
  <c r="Q82" i="2"/>
  <c r="S82" i="2" s="1"/>
  <c r="Q92" i="2"/>
  <c r="S92" i="2" s="1"/>
  <c r="Q127" i="3"/>
  <c r="S127" i="3" s="1"/>
  <c r="Q29" i="5"/>
  <c r="S29" i="5" s="1"/>
  <c r="Q153" i="1"/>
  <c r="S153" i="1" s="1"/>
  <c r="Q24" i="3"/>
  <c r="S24" i="3" s="1"/>
  <c r="Q116" i="5"/>
  <c r="S116" i="5" s="1"/>
  <c r="Q142" i="3"/>
  <c r="S142" i="3" s="1"/>
  <c r="Q22" i="5"/>
  <c r="S22" i="5" s="1"/>
  <c r="Q131" i="2"/>
  <c r="S131" i="2" s="1"/>
  <c r="Q94" i="4"/>
  <c r="S94" i="4" s="1"/>
  <c r="Q72" i="5"/>
  <c r="S72" i="5" s="1"/>
  <c r="Q126" i="4"/>
  <c r="S126" i="4" s="1"/>
  <c r="Q164" i="1"/>
  <c r="S164" i="1" s="1"/>
  <c r="Q180" i="5"/>
  <c r="S180" i="5" s="1"/>
  <c r="Q169" i="2"/>
  <c r="S169" i="2" s="1"/>
  <c r="Q88" i="1"/>
  <c r="S88" i="1" s="1"/>
  <c r="Q167" i="4"/>
  <c r="S167" i="4" s="1"/>
  <c r="Q95" i="5"/>
  <c r="S95" i="5" s="1"/>
  <c r="Q16" i="3"/>
  <c r="S16" i="3" s="1"/>
  <c r="Q28" i="4"/>
  <c r="S28" i="4" s="1"/>
  <c r="Q194" i="2"/>
  <c r="S194" i="2" s="1"/>
  <c r="Q135" i="4"/>
  <c r="S135" i="4" s="1"/>
  <c r="Q161" i="1"/>
  <c r="S161" i="1" s="1"/>
  <c r="Q154" i="1"/>
  <c r="S154" i="1" s="1"/>
  <c r="Q170" i="5"/>
  <c r="S170" i="5" s="1"/>
  <c r="Q53" i="1"/>
  <c r="S53" i="1" s="1"/>
  <c r="Q90" i="1"/>
  <c r="S90" i="1" s="1"/>
  <c r="Q144" i="1"/>
  <c r="S144" i="1" s="1"/>
  <c r="Q158" i="4"/>
  <c r="S158" i="4" s="1"/>
  <c r="Q26" i="4"/>
  <c r="S26" i="4" s="1"/>
  <c r="Q157" i="4"/>
  <c r="S157" i="4" s="1"/>
  <c r="Q146" i="3"/>
  <c r="S146" i="3" s="1"/>
  <c r="Q90" i="3"/>
  <c r="S90" i="3" s="1"/>
  <c r="Q183" i="5"/>
  <c r="S183" i="5" s="1"/>
  <c r="Q80" i="2"/>
  <c r="S80" i="2" s="1"/>
  <c r="Q74" i="4"/>
  <c r="S74" i="4" s="1"/>
  <c r="Q191" i="4"/>
  <c r="S191" i="4" s="1"/>
  <c r="Q36" i="3"/>
  <c r="S36" i="3" s="1"/>
  <c r="Q113" i="3"/>
  <c r="S113" i="3" s="1"/>
  <c r="Q84" i="4"/>
  <c r="S84" i="4" s="1"/>
  <c r="Q133" i="3"/>
  <c r="S133" i="3" s="1"/>
  <c r="Q160" i="1"/>
  <c r="S160" i="1" s="1"/>
  <c r="Q195" i="4"/>
  <c r="S195" i="4" s="1"/>
  <c r="Q104" i="5"/>
  <c r="S104" i="5" s="1"/>
  <c r="Q101" i="5"/>
  <c r="S101" i="5" s="1"/>
  <c r="Q15" i="3"/>
  <c r="S15" i="3" s="1"/>
  <c r="Q91" i="4"/>
  <c r="S91" i="4" s="1"/>
  <c r="Q15" i="5"/>
  <c r="S15" i="5" s="1"/>
  <c r="Q132" i="1"/>
  <c r="S132" i="1" s="1"/>
  <c r="Q30" i="1"/>
  <c r="S30" i="1" s="1"/>
  <c r="Q130" i="3"/>
  <c r="S130" i="3" s="1"/>
  <c r="Q87" i="4"/>
  <c r="S87" i="4" s="1"/>
  <c r="Q38" i="5"/>
  <c r="S38" i="5" s="1"/>
  <c r="Q91" i="5"/>
  <c r="S91" i="5" s="1"/>
  <c r="Q34" i="4"/>
  <c r="S34" i="4" s="1"/>
  <c r="Q181" i="5"/>
  <c r="S181" i="5" s="1"/>
  <c r="Q77" i="4"/>
  <c r="S77" i="4" s="1"/>
  <c r="Q10" i="2"/>
  <c r="S10" i="2" s="1"/>
  <c r="Q26" i="2"/>
  <c r="S26" i="2" s="1"/>
  <c r="Q62" i="3"/>
  <c r="S62" i="3" s="1"/>
  <c r="Q97" i="1"/>
  <c r="S97" i="1" s="1"/>
  <c r="Q49" i="5"/>
  <c r="S49" i="5" s="1"/>
  <c r="Q147" i="2"/>
  <c r="S147" i="2" s="1"/>
  <c r="Q150" i="3"/>
  <c r="S150" i="3" s="1"/>
  <c r="Q42" i="5"/>
  <c r="S42" i="5" s="1"/>
  <c r="Q191" i="5"/>
  <c r="S191" i="5" s="1"/>
  <c r="Q185" i="4"/>
  <c r="S185" i="4" s="1"/>
  <c r="Q86" i="5"/>
  <c r="S86" i="5" s="1"/>
  <c r="Q136" i="4"/>
  <c r="S136" i="4" s="1"/>
  <c r="Q127" i="1"/>
  <c r="S127" i="1" s="1"/>
  <c r="Q45" i="4"/>
  <c r="S45" i="4" s="1"/>
  <c r="Q15" i="1"/>
  <c r="S15" i="1" s="1"/>
  <c r="Q149" i="2"/>
  <c r="S149" i="2" s="1"/>
  <c r="Q96" i="3"/>
  <c r="S96" i="3" s="1"/>
  <c r="Q174" i="4"/>
  <c r="S174" i="4" s="1"/>
  <c r="Q141" i="5"/>
  <c r="S141" i="5" s="1"/>
  <c r="Q17" i="2"/>
  <c r="S17" i="2" s="1"/>
  <c r="Q46" i="2"/>
  <c r="S46" i="2" s="1"/>
  <c r="Q82" i="1"/>
  <c r="S82" i="1" s="1"/>
  <c r="Q86" i="2"/>
  <c r="S86" i="2" s="1"/>
  <c r="Q75" i="3"/>
  <c r="S75" i="3" s="1"/>
  <c r="Q152" i="3"/>
  <c r="S152" i="3" s="1"/>
  <c r="Q119" i="4"/>
  <c r="S119" i="4" s="1"/>
  <c r="Q113" i="1"/>
  <c r="S113" i="1" s="1"/>
  <c r="Q110" i="1"/>
  <c r="S110" i="1" s="1"/>
  <c r="Q78" i="4"/>
  <c r="S78" i="4" s="1"/>
  <c r="Q135" i="1"/>
  <c r="S135" i="1" s="1"/>
  <c r="Q44" i="5"/>
  <c r="S44" i="5" s="1"/>
  <c r="Q88" i="5"/>
  <c r="S88" i="5" s="1"/>
  <c r="Q140" i="4"/>
  <c r="S140" i="4" s="1"/>
  <c r="Q72" i="4"/>
  <c r="S72" i="4" s="1"/>
  <c r="Q117" i="2"/>
  <c r="S117" i="2" s="1"/>
  <c r="Q140" i="1"/>
  <c r="S140" i="1" s="1"/>
  <c r="Q151" i="2"/>
  <c r="S151" i="2" s="1"/>
  <c r="Q193" i="2"/>
  <c r="S193" i="2" s="1"/>
  <c r="Q173" i="5"/>
  <c r="S173" i="5" s="1"/>
  <c r="Q131" i="1"/>
  <c r="S131" i="1" s="1"/>
  <c r="Q43" i="3"/>
  <c r="S43" i="3" s="1"/>
  <c r="Q89" i="3"/>
  <c r="S89" i="3" s="1"/>
  <c r="Q28" i="1"/>
  <c r="S28" i="1" s="1"/>
  <c r="Q56" i="2"/>
  <c r="S56" i="2" s="1"/>
  <c r="Q113" i="5"/>
  <c r="S113" i="5" s="1"/>
  <c r="Q127" i="4"/>
  <c r="S127" i="4" s="1"/>
  <c r="Q92" i="5"/>
  <c r="S92" i="5" s="1"/>
  <c r="Q191" i="1"/>
  <c r="S191" i="1" s="1"/>
  <c r="Q28" i="2"/>
  <c r="S28" i="2" s="1"/>
  <c r="Q14" i="1"/>
  <c r="S14" i="1" s="1"/>
  <c r="Q71" i="2"/>
  <c r="S71" i="2" s="1"/>
  <c r="Q37" i="4"/>
  <c r="S37" i="4" s="1"/>
  <c r="Q78" i="1"/>
  <c r="S78" i="1" s="1"/>
  <c r="Q147" i="4"/>
  <c r="S147" i="4" s="1"/>
  <c r="Q122" i="3"/>
  <c r="S122" i="3" s="1"/>
  <c r="Q158" i="3"/>
  <c r="S158" i="3" s="1"/>
  <c r="Q83" i="2"/>
  <c r="S83" i="2" s="1"/>
  <c r="Q16" i="4"/>
  <c r="S16" i="4" s="1"/>
  <c r="Q83" i="3"/>
  <c r="S83" i="3" s="1"/>
  <c r="Q159" i="2"/>
  <c r="S159" i="2" s="1"/>
  <c r="Q61" i="2"/>
  <c r="S61" i="2" s="1"/>
  <c r="Q61" i="5"/>
  <c r="S61" i="5" s="1"/>
  <c r="Q179" i="3"/>
  <c r="S179" i="3" s="1"/>
  <c r="Q38" i="3"/>
  <c r="S38" i="3" s="1"/>
  <c r="Q67" i="2"/>
  <c r="S67" i="2" s="1"/>
  <c r="Q114" i="1"/>
  <c r="S114" i="1" s="1"/>
  <c r="Q100" i="2"/>
  <c r="S100" i="2" s="1"/>
  <c r="Q62" i="4"/>
  <c r="S62" i="4" s="1"/>
  <c r="Q92" i="1"/>
  <c r="S92" i="1" s="1"/>
  <c r="Q58" i="1"/>
  <c r="S58" i="1" s="1"/>
  <c r="Q53" i="2"/>
  <c r="S53" i="2" s="1"/>
  <c r="Q35" i="4"/>
  <c r="S35" i="4" s="1"/>
  <c r="Q45" i="3"/>
  <c r="S45" i="3" s="1"/>
  <c r="Q200" i="4"/>
  <c r="S200" i="4" s="1"/>
  <c r="Q126" i="3"/>
  <c r="S126" i="3" s="1"/>
  <c r="Q187" i="1"/>
  <c r="S187" i="1" s="1"/>
  <c r="Q132" i="2"/>
  <c r="S132" i="2" s="1"/>
  <c r="Q26" i="5"/>
  <c r="S26" i="5" s="1"/>
  <c r="Q173" i="1"/>
  <c r="S173" i="1" s="1"/>
  <c r="Q85" i="5"/>
  <c r="S85" i="5" s="1"/>
  <c r="Q129" i="5"/>
  <c r="S129" i="5" s="1"/>
  <c r="Q13" i="2"/>
  <c r="S13" i="2" s="1"/>
  <c r="Q181" i="3"/>
  <c r="S181" i="3" s="1"/>
  <c r="Q128" i="1"/>
  <c r="S128" i="1" s="1"/>
  <c r="Q120" i="4"/>
  <c r="S120" i="4" s="1"/>
  <c r="Q38" i="2"/>
  <c r="S38" i="2" s="1"/>
  <c r="Q120" i="2"/>
  <c r="S120" i="2" s="1"/>
  <c r="Q49" i="1"/>
  <c r="S49" i="1" s="1"/>
  <c r="Q37" i="3"/>
  <c r="S37" i="3" s="1"/>
  <c r="Q163" i="2"/>
  <c r="S163" i="2" s="1"/>
  <c r="Q139" i="1"/>
  <c r="S139" i="1" s="1"/>
  <c r="Q21" i="5"/>
  <c r="S21" i="5" s="1"/>
  <c r="Q13" i="4"/>
  <c r="S13" i="4" s="1"/>
  <c r="Q40" i="2"/>
  <c r="S40" i="2" s="1"/>
  <c r="Q118" i="1"/>
  <c r="S118" i="1" s="1"/>
  <c r="Q57" i="1"/>
  <c r="S57" i="1" s="1"/>
  <c r="Q188" i="2"/>
  <c r="S188" i="2" s="1"/>
  <c r="Q175" i="4"/>
  <c r="S175" i="4" s="1"/>
  <c r="Q181" i="1"/>
  <c r="S181" i="1" s="1"/>
  <c r="Q94" i="5"/>
  <c r="S94" i="5" s="1"/>
  <c r="Q133" i="2"/>
  <c r="S133" i="2" s="1"/>
  <c r="Q104" i="3"/>
  <c r="S104" i="3" s="1"/>
  <c r="Q145" i="1"/>
  <c r="S145" i="1" s="1"/>
  <c r="Q18" i="4"/>
  <c r="S18" i="4" s="1"/>
  <c r="Q80" i="1"/>
  <c r="S80" i="1" s="1"/>
  <c r="Q123" i="3"/>
  <c r="S123" i="3" s="1"/>
  <c r="Q186" i="5"/>
  <c r="S186" i="5" s="1"/>
  <c r="Q22" i="4"/>
  <c r="S22" i="4" s="1"/>
  <c r="Q194" i="5"/>
  <c r="S194" i="5" s="1"/>
  <c r="Q41" i="1"/>
  <c r="S41" i="1" s="1"/>
  <c r="Q77" i="1"/>
  <c r="S77" i="1" s="1"/>
  <c r="Q138" i="4"/>
  <c r="S138" i="4" s="1"/>
  <c r="Q177" i="1"/>
  <c r="S177" i="1" s="1"/>
  <c r="Q72" i="1"/>
  <c r="S72" i="1" s="1"/>
  <c r="Q44" i="3"/>
  <c r="S44" i="3" s="1"/>
  <c r="Q180" i="3"/>
  <c r="S180" i="3" s="1"/>
  <c r="Q116" i="1"/>
  <c r="S116" i="1" s="1"/>
  <c r="Q19" i="5"/>
  <c r="S19" i="5" s="1"/>
  <c r="Q152" i="5"/>
  <c r="S152" i="5" s="1"/>
  <c r="Q154" i="5"/>
  <c r="S154" i="5" s="1"/>
  <c r="Q116" i="2"/>
  <c r="S116" i="2" s="1"/>
  <c r="Q133" i="5"/>
  <c r="S133" i="5" s="1"/>
  <c r="Q110" i="2"/>
  <c r="S110" i="2" s="1"/>
  <c r="Q142" i="2"/>
  <c r="S142" i="2" s="1"/>
  <c r="Q70" i="1"/>
  <c r="S70" i="1" s="1"/>
  <c r="Q104" i="2"/>
  <c r="S104" i="2" s="1"/>
  <c r="Q112" i="5"/>
  <c r="S112" i="5" s="1"/>
  <c r="Q18" i="2"/>
  <c r="S18" i="2" s="1"/>
  <c r="Q78" i="3"/>
  <c r="S78" i="3" s="1"/>
  <c r="Q162" i="4"/>
  <c r="S162" i="4" s="1"/>
  <c r="Q167" i="5"/>
  <c r="S167" i="5" s="1"/>
  <c r="Q155" i="1"/>
  <c r="S155" i="1" s="1"/>
  <c r="Q172" i="2"/>
  <c r="S172" i="2" s="1"/>
  <c r="Q62" i="5"/>
  <c r="S62" i="5" s="1"/>
  <c r="Q143" i="4"/>
  <c r="S143" i="4" s="1"/>
  <c r="Q157" i="2"/>
  <c r="S157" i="2" s="1"/>
  <c r="Q25" i="2"/>
  <c r="S25" i="2" s="1"/>
  <c r="Q97" i="5"/>
  <c r="S97" i="5" s="1"/>
  <c r="Q118" i="2"/>
  <c r="S118" i="2" s="1"/>
  <c r="Q137" i="4"/>
  <c r="S137" i="4" s="1"/>
  <c r="Q172" i="1"/>
  <c r="S172" i="1" s="1"/>
  <c r="Q19" i="2"/>
  <c r="S19" i="2" s="1"/>
  <c r="Q39" i="4"/>
  <c r="S39" i="4" s="1"/>
  <c r="Q196" i="1"/>
  <c r="S196" i="1" s="1"/>
  <c r="Q197" i="1"/>
  <c r="S197" i="1" s="1"/>
  <c r="Q146" i="1"/>
  <c r="S146" i="1" s="1"/>
  <c r="Q20" i="5"/>
  <c r="S20" i="5" s="1"/>
  <c r="Q161" i="2"/>
  <c r="S161" i="2" s="1"/>
  <c r="Q164" i="2"/>
  <c r="S164" i="2" s="1"/>
  <c r="Q44" i="2"/>
  <c r="S44" i="2" s="1"/>
  <c r="Q181" i="4"/>
  <c r="S181" i="4" s="1"/>
  <c r="Q60" i="2"/>
  <c r="S60" i="2" s="1"/>
  <c r="Q102" i="1"/>
  <c r="S102" i="1" s="1"/>
  <c r="Q192" i="3"/>
  <c r="S192" i="3" s="1"/>
  <c r="Q166" i="4"/>
  <c r="S166" i="4" s="1"/>
  <c r="Q93" i="2"/>
  <c r="S93" i="2" s="1"/>
  <c r="Q34" i="3"/>
  <c r="S34" i="3" s="1"/>
  <c r="Q50" i="2"/>
  <c r="S50" i="2" s="1"/>
  <c r="Q85" i="1"/>
  <c r="S85" i="1" s="1"/>
  <c r="Q88" i="2"/>
  <c r="S88" i="2" s="1"/>
  <c r="Q47" i="5"/>
  <c r="S47" i="5" s="1"/>
  <c r="Q196" i="4"/>
  <c r="S196" i="4" s="1"/>
  <c r="Q143" i="1"/>
  <c r="S143" i="1" s="1"/>
  <c r="Q16" i="2"/>
  <c r="S16" i="2" s="1"/>
  <c r="Q190" i="4"/>
  <c r="S190" i="4" s="1"/>
  <c r="Q198" i="3"/>
  <c r="S198" i="3" s="1"/>
  <c r="Q112" i="3"/>
  <c r="S112" i="3" s="1"/>
  <c r="Q47" i="1"/>
  <c r="S47" i="1" s="1"/>
  <c r="Q116" i="3"/>
  <c r="S116" i="3" s="1"/>
  <c r="Q86" i="3"/>
  <c r="S86" i="3" s="1"/>
  <c r="Q144" i="3"/>
  <c r="S144" i="3" s="1"/>
  <c r="Q144" i="5"/>
  <c r="S144" i="5" s="1"/>
  <c r="Q84" i="2"/>
  <c r="S84" i="2" s="1"/>
  <c r="Q66" i="2"/>
  <c r="S66" i="2" s="1"/>
  <c r="Q108" i="2"/>
  <c r="S108" i="2" s="1"/>
  <c r="Q79" i="3"/>
  <c r="S79" i="3" s="1"/>
  <c r="Q75" i="4"/>
  <c r="S75" i="4" s="1"/>
  <c r="Q189" i="5"/>
  <c r="S189" i="5" s="1"/>
  <c r="Q10" i="3"/>
  <c r="S10" i="3" s="1"/>
  <c r="Q48" i="4"/>
  <c r="S48" i="4" s="1"/>
  <c r="Q166" i="5"/>
  <c r="S166" i="5" s="1"/>
  <c r="Q123" i="1"/>
  <c r="S123" i="1" s="1"/>
  <c r="Q51" i="3"/>
  <c r="S51" i="3" s="1"/>
  <c r="Q65" i="5"/>
  <c r="S65" i="5" s="1"/>
  <c r="Q109" i="5"/>
  <c r="S109" i="5" s="1"/>
  <c r="Q193" i="3"/>
  <c r="S193" i="3" s="1"/>
  <c r="Q174" i="5"/>
  <c r="S174" i="5" s="1"/>
  <c r="Q161" i="3"/>
  <c r="S161" i="3" s="1"/>
  <c r="Q120" i="3"/>
  <c r="S120" i="3" s="1"/>
  <c r="Q21" i="1"/>
  <c r="S21" i="1" s="1"/>
  <c r="Q11" i="4"/>
  <c r="S11" i="4" s="1"/>
  <c r="Q34" i="1"/>
  <c r="S34" i="1" s="1"/>
  <c r="Q13" i="5"/>
  <c r="S13" i="5" s="1"/>
  <c r="Q96" i="2"/>
  <c r="S96" i="2" s="1"/>
  <c r="Q145" i="2"/>
  <c r="S145" i="2" s="1"/>
  <c r="Q186" i="1"/>
  <c r="S186" i="1" s="1"/>
  <c r="Q10" i="1"/>
  <c r="S10" i="1" s="1"/>
  <c r="Q42" i="1"/>
  <c r="S42" i="1" s="1"/>
  <c r="Q146" i="4"/>
  <c r="S146" i="4" s="1"/>
  <c r="Q199" i="1"/>
  <c r="S199" i="1" s="1"/>
  <c r="Q88" i="3"/>
  <c r="S88" i="3" s="1"/>
  <c r="Q156" i="3"/>
  <c r="S156" i="3" s="1"/>
  <c r="Q47" i="3"/>
  <c r="S47" i="3" s="1"/>
  <c r="Q66" i="3"/>
  <c r="S66" i="3" s="1"/>
  <c r="Q185" i="1"/>
  <c r="S185" i="1" s="1"/>
  <c r="Q89" i="2"/>
  <c r="S89" i="2" s="1"/>
  <c r="Q182" i="1"/>
  <c r="S182" i="1" s="1"/>
  <c r="Q152" i="1"/>
  <c r="S152" i="1" s="1"/>
  <c r="Q99" i="3"/>
  <c r="S99" i="3" s="1"/>
  <c r="Q169" i="5"/>
  <c r="S169" i="5" s="1"/>
  <c r="Q69" i="2"/>
  <c r="S69" i="2" s="1"/>
  <c r="Q141" i="3"/>
  <c r="S141" i="3" s="1"/>
  <c r="Q170" i="1"/>
  <c r="S170" i="1" s="1"/>
  <c r="Q9" i="2"/>
  <c r="S9" i="2" s="1"/>
  <c r="Q36" i="2"/>
  <c r="S36" i="2" s="1"/>
  <c r="Q63" i="4"/>
  <c r="S63" i="4" s="1"/>
  <c r="Q148" i="1"/>
  <c r="S148" i="1" s="1"/>
  <c r="Q163" i="3"/>
  <c r="S163" i="3" s="1"/>
  <c r="Q69" i="3"/>
  <c r="S69" i="3" s="1"/>
  <c r="Q176" i="3"/>
  <c r="S176" i="3" s="1"/>
  <c r="Q15" i="2"/>
  <c r="S15" i="2" s="1"/>
  <c r="Q31" i="4"/>
  <c r="S31" i="4" s="1"/>
  <c r="Q184" i="1"/>
  <c r="S184" i="1" s="1"/>
  <c r="Q58" i="4"/>
  <c r="S58" i="4" s="1"/>
  <c r="Q16" i="1"/>
  <c r="S16" i="1" s="1"/>
  <c r="Q63" i="3"/>
  <c r="S63" i="3" s="1"/>
  <c r="Q32" i="2"/>
  <c r="S32" i="2" s="1"/>
  <c r="Q96" i="5"/>
  <c r="S96" i="5" s="1"/>
  <c r="Q73" i="2"/>
  <c r="S73" i="2" s="1"/>
  <c r="Q124" i="1"/>
  <c r="S124" i="1" s="1"/>
  <c r="Q31" i="3"/>
  <c r="S31" i="3" s="1"/>
  <c r="Q141" i="1"/>
  <c r="S141" i="1" s="1"/>
  <c r="Q168" i="2"/>
  <c r="S168" i="2" s="1"/>
  <c r="Q30" i="5"/>
  <c r="S30" i="5" s="1"/>
  <c r="Q179" i="2"/>
  <c r="S179" i="2" s="1"/>
  <c r="Q128" i="5"/>
  <c r="S128" i="5" s="1"/>
  <c r="Q111" i="1"/>
  <c r="S111" i="1" s="1"/>
  <c r="Q187" i="4"/>
  <c r="S187" i="4" s="1"/>
  <c r="Q159" i="5"/>
  <c r="S159" i="5" s="1"/>
  <c r="Q144" i="2"/>
  <c r="S144" i="2" s="1"/>
  <c r="Q49" i="2"/>
  <c r="S49" i="2" s="1"/>
  <c r="Q138" i="5"/>
  <c r="S138" i="5" s="1"/>
  <c r="Q74" i="1"/>
  <c r="S74" i="1" s="1"/>
  <c r="Q194" i="1"/>
  <c r="S194" i="1" s="1"/>
  <c r="Q196" i="2"/>
  <c r="S196" i="2" s="1"/>
  <c r="Q181" i="2"/>
  <c r="S181" i="2" s="1"/>
  <c r="Q145" i="5"/>
  <c r="S145" i="5" s="1"/>
  <c r="Q155" i="3"/>
  <c r="S155" i="3" s="1"/>
  <c r="Q37" i="2"/>
  <c r="S37" i="2" s="1"/>
  <c r="Q115" i="1"/>
  <c r="S115" i="1" s="1"/>
  <c r="Q160" i="2"/>
  <c r="S160" i="2" s="1"/>
  <c r="Q53" i="5"/>
  <c r="S53" i="5" s="1"/>
  <c r="Q84" i="5"/>
  <c r="S84" i="5" s="1"/>
  <c r="Q175" i="2"/>
  <c r="S175" i="2" s="1"/>
  <c r="Q83" i="1"/>
  <c r="S83" i="1" s="1"/>
  <c r="Q94" i="3"/>
  <c r="S94" i="3" s="1"/>
  <c r="Q78" i="2"/>
  <c r="S78" i="2" s="1"/>
  <c r="Q85" i="3"/>
  <c r="S85" i="3" s="1"/>
  <c r="Q118" i="3"/>
  <c r="S118" i="3" s="1"/>
  <c r="Q190" i="5"/>
  <c r="S190" i="5" s="1"/>
  <c r="Q153" i="2"/>
  <c r="S153" i="2" s="1"/>
  <c r="Q184" i="3"/>
  <c r="S184" i="3" s="1"/>
  <c r="Q140" i="5"/>
  <c r="S140" i="5" s="1"/>
  <c r="Q59" i="1"/>
  <c r="S59" i="1" s="1"/>
  <c r="Q155" i="4"/>
  <c r="S155" i="4" s="1"/>
  <c r="Q149" i="4"/>
  <c r="S149" i="4" s="1"/>
  <c r="Q170" i="4"/>
  <c r="S170" i="4" s="1"/>
  <c r="Q66" i="4"/>
  <c r="S66" i="4" s="1"/>
  <c r="Q97" i="3"/>
  <c r="S97" i="3" s="1"/>
  <c r="Q97" i="2"/>
  <c r="S97" i="2" s="1"/>
  <c r="Q58" i="3"/>
  <c r="S58" i="3" s="1"/>
  <c r="Q59" i="2"/>
  <c r="S59" i="2" s="1"/>
  <c r="Q187" i="5"/>
  <c r="S187" i="5" s="1"/>
  <c r="Q63" i="1"/>
  <c r="S63" i="1" s="1"/>
  <c r="Q40" i="1"/>
  <c r="S40" i="1" s="1"/>
  <c r="Q138" i="1"/>
  <c r="S138" i="1" s="1"/>
  <c r="Q200" i="2"/>
  <c r="S200" i="2" s="1"/>
  <c r="Q193" i="5"/>
  <c r="S193" i="5" s="1"/>
  <c r="Q190" i="1"/>
  <c r="S190" i="1" s="1"/>
  <c r="Q177" i="2"/>
  <c r="S177" i="2" s="1"/>
  <c r="Q158" i="1"/>
  <c r="S158" i="1" s="1"/>
  <c r="Q167" i="2"/>
  <c r="S167" i="2" s="1"/>
  <c r="Q17" i="3"/>
  <c r="S17" i="3" s="1"/>
  <c r="Q106" i="2"/>
  <c r="S106" i="2" s="1"/>
  <c r="Q74" i="3"/>
  <c r="S74" i="3" s="1"/>
  <c r="Q132" i="3"/>
  <c r="S132" i="3" s="1"/>
  <c r="Q25" i="5"/>
  <c r="S25" i="5" s="1"/>
  <c r="Q130" i="1"/>
  <c r="S130" i="1" s="1"/>
  <c r="Q22" i="1"/>
  <c r="S22" i="1" s="1"/>
  <c r="Q27" i="3"/>
  <c r="S27" i="3" s="1"/>
  <c r="Q15" i="4"/>
  <c r="S15" i="4" s="1"/>
  <c r="Q171" i="4"/>
  <c r="S171" i="4" s="1"/>
  <c r="Q171" i="3"/>
  <c r="S171" i="3" s="1"/>
  <c r="Q193" i="1"/>
  <c r="S193" i="1" s="1"/>
  <c r="Q172" i="3"/>
  <c r="S172" i="3" s="1"/>
  <c r="Q188" i="3"/>
  <c r="S188" i="3" s="1"/>
  <c r="Q71" i="4"/>
  <c r="S71" i="4" s="1"/>
  <c r="Q108" i="5"/>
  <c r="S108" i="5" s="1"/>
  <c r="Q184" i="2"/>
  <c r="S184" i="2" s="1"/>
  <c r="Q134" i="4"/>
  <c r="S134" i="4" s="1"/>
  <c r="Q79" i="4"/>
  <c r="S79" i="4" s="1"/>
  <c r="Q87" i="2"/>
  <c r="S87" i="2" s="1"/>
  <c r="Q100" i="1"/>
  <c r="S100" i="1" s="1"/>
  <c r="Q76" i="1"/>
  <c r="S76" i="1" s="1"/>
  <c r="Q197" i="3"/>
  <c r="S197" i="3" s="1"/>
  <c r="Q37" i="5"/>
  <c r="S37" i="5" s="1"/>
  <c r="Q117" i="1"/>
  <c r="S117" i="1" s="1"/>
  <c r="Q58" i="5"/>
  <c r="S58" i="5" s="1"/>
  <c r="V130" i="4"/>
  <c r="V89" i="2"/>
  <c r="V60" i="4"/>
  <c r="V50" i="1"/>
  <c r="V189" i="4"/>
  <c r="V51" i="2"/>
  <c r="V59" i="2"/>
  <c r="V31" i="5"/>
  <c r="V70" i="3"/>
  <c r="V105" i="2"/>
  <c r="V14" i="5"/>
  <c r="V144" i="4"/>
  <c r="V69" i="4"/>
  <c r="V45" i="5"/>
  <c r="V20" i="1"/>
  <c r="V200" i="3"/>
  <c r="V133" i="1"/>
  <c r="V187" i="5"/>
  <c r="V179" i="3"/>
  <c r="V96" i="1"/>
  <c r="V17" i="4"/>
  <c r="V101" i="2"/>
  <c r="V180" i="2"/>
  <c r="V14" i="4"/>
  <c r="V170" i="1"/>
  <c r="V129" i="1"/>
  <c r="V179" i="4"/>
  <c r="V63" i="3"/>
  <c r="V72" i="4"/>
  <c r="V16" i="1"/>
  <c r="V12" i="2"/>
  <c r="V133" i="3"/>
  <c r="V62" i="2"/>
  <c r="V141" i="1"/>
  <c r="V184" i="1"/>
  <c r="V189" i="3"/>
  <c r="V87" i="3"/>
  <c r="V92" i="2"/>
  <c r="V175" i="5"/>
  <c r="V36" i="4"/>
  <c r="V146" i="2"/>
  <c r="V64" i="3"/>
  <c r="V113" i="5"/>
  <c r="V64" i="1"/>
  <c r="V91" i="3"/>
  <c r="V55" i="3"/>
  <c r="V133" i="5"/>
  <c r="V102" i="3"/>
  <c r="V121" i="4"/>
  <c r="V93" i="4"/>
  <c r="U93" i="4" l="1"/>
  <c r="W93" i="4" s="1"/>
  <c r="X93" i="4" s="1"/>
  <c r="U121" i="4"/>
  <c r="W121" i="4" s="1"/>
  <c r="X121" i="4" s="1"/>
  <c r="U102" i="3"/>
  <c r="W102" i="3" s="1"/>
  <c r="X102" i="3" s="1"/>
  <c r="U133" i="5"/>
  <c r="W133" i="5" s="1"/>
  <c r="X133" i="5" s="1"/>
  <c r="U55" i="3"/>
  <c r="W55" i="3" s="1"/>
  <c r="X55" i="3" s="1"/>
  <c r="U91" i="3"/>
  <c r="W91" i="3" s="1"/>
  <c r="X91" i="3" s="1"/>
  <c r="U64" i="1"/>
  <c r="W64" i="1" s="1"/>
  <c r="X64" i="1" s="1"/>
  <c r="U113" i="5"/>
  <c r="W113" i="5" s="1"/>
  <c r="X113" i="5" s="1"/>
  <c r="U64" i="3"/>
  <c r="W64" i="3" s="1"/>
  <c r="X64" i="3" s="1"/>
  <c r="U146" i="2"/>
  <c r="W146" i="2" s="1"/>
  <c r="X146" i="2" s="1"/>
  <c r="U36" i="4"/>
  <c r="W36" i="4" s="1"/>
  <c r="X36" i="4" s="1"/>
  <c r="U175" i="5"/>
  <c r="W175" i="5" s="1"/>
  <c r="X175" i="5" s="1"/>
  <c r="U92" i="2"/>
  <c r="W92" i="2" s="1"/>
  <c r="X92" i="2" s="1"/>
  <c r="U87" i="3"/>
  <c r="W87" i="3" s="1"/>
  <c r="X87" i="3" s="1"/>
  <c r="U189" i="3"/>
  <c r="W189" i="3" s="1"/>
  <c r="X189" i="3" s="1"/>
  <c r="Z189" i="3" s="1"/>
  <c r="U184" i="1"/>
  <c r="W184" i="1" s="1"/>
  <c r="X184" i="1" s="1"/>
  <c r="U141" i="1"/>
  <c r="W141" i="1" s="1"/>
  <c r="X141" i="1" s="1"/>
  <c r="U62" i="2"/>
  <c r="W62" i="2" s="1"/>
  <c r="X62" i="2" s="1"/>
  <c r="U133" i="3"/>
  <c r="W133" i="3" s="1"/>
  <c r="X133" i="3" s="1"/>
  <c r="U12" i="2"/>
  <c r="W12" i="2" s="1"/>
  <c r="X12" i="2" s="1"/>
  <c r="U16" i="1"/>
  <c r="W16" i="1" s="1"/>
  <c r="X16" i="1" s="1"/>
  <c r="U72" i="4"/>
  <c r="W72" i="4" s="1"/>
  <c r="X72" i="4" s="1"/>
  <c r="U63" i="3"/>
  <c r="W63" i="3" s="1"/>
  <c r="X63" i="3" s="1"/>
  <c r="U179" i="4"/>
  <c r="W179" i="4" s="1"/>
  <c r="X179" i="4" s="1"/>
  <c r="U129" i="1"/>
  <c r="W129" i="1" s="1"/>
  <c r="X129" i="1" s="1"/>
  <c r="U170" i="1"/>
  <c r="W170" i="1" s="1"/>
  <c r="X170" i="1" s="1"/>
  <c r="U14" i="4"/>
  <c r="W14" i="4" s="1"/>
  <c r="X14" i="4" s="1"/>
  <c r="U180" i="2"/>
  <c r="W180" i="2" s="1"/>
  <c r="X180" i="2" s="1"/>
  <c r="U101" i="2"/>
  <c r="W101" i="2" s="1"/>
  <c r="X101" i="2" s="1"/>
  <c r="U17" i="4"/>
  <c r="W17" i="4" s="1"/>
  <c r="X17" i="4" s="1"/>
  <c r="AE17" i="4" s="1"/>
  <c r="U96" i="1"/>
  <c r="W96" i="1" s="1"/>
  <c r="X96" i="1" s="1"/>
  <c r="AE96" i="1" s="1"/>
  <c r="U179" i="3"/>
  <c r="W179" i="3" s="1"/>
  <c r="X179" i="3" s="1"/>
  <c r="AE179" i="3" s="1"/>
  <c r="U187" i="5"/>
  <c r="W187" i="5" s="1"/>
  <c r="X187" i="5" s="1"/>
  <c r="U133" i="1"/>
  <c r="W133" i="1" s="1"/>
  <c r="X133" i="1" s="1"/>
  <c r="U200" i="3"/>
  <c r="W200" i="3" s="1"/>
  <c r="X200" i="3" s="1"/>
  <c r="U20" i="1"/>
  <c r="W20" i="1" s="1"/>
  <c r="X20" i="1" s="1"/>
  <c r="U45" i="5"/>
  <c r="W45" i="5" s="1"/>
  <c r="X45" i="5" s="1"/>
  <c r="U69" i="4"/>
  <c r="W69" i="4" s="1"/>
  <c r="X69" i="4" s="1"/>
  <c r="U144" i="4"/>
  <c r="W144" i="4" s="1"/>
  <c r="X144" i="4" s="1"/>
  <c r="AE144" i="4" s="1"/>
  <c r="U14" i="5"/>
  <c r="W14" i="5" s="1"/>
  <c r="X14" i="5" s="1"/>
  <c r="Z14" i="5" s="1"/>
  <c r="U105" i="2"/>
  <c r="W105" i="2" s="1"/>
  <c r="X105" i="2" s="1"/>
  <c r="U70" i="3"/>
  <c r="W70" i="3" s="1"/>
  <c r="X70" i="3" s="1"/>
  <c r="U31" i="5"/>
  <c r="W31" i="5" s="1"/>
  <c r="X31" i="5" s="1"/>
  <c r="U59" i="2"/>
  <c r="W59" i="2" s="1"/>
  <c r="X59" i="2" s="1"/>
  <c r="U51" i="2"/>
  <c r="W51" i="2" s="1"/>
  <c r="X51" i="2" s="1"/>
  <c r="U189" i="4"/>
  <c r="W189" i="4" s="1"/>
  <c r="X189" i="4" s="1"/>
  <c r="U50" i="1"/>
  <c r="W50" i="1" s="1"/>
  <c r="X50" i="1" s="1"/>
  <c r="U60" i="4"/>
  <c r="W60" i="4" s="1"/>
  <c r="X60" i="4" s="1"/>
  <c r="U89" i="2"/>
  <c r="W89" i="2" s="1"/>
  <c r="X89" i="2" s="1"/>
  <c r="U130" i="4"/>
  <c r="W130" i="4" s="1"/>
  <c r="X130" i="4" s="1"/>
  <c r="Y20" i="3"/>
  <c r="Y120" i="5"/>
  <c r="AE36" i="2"/>
  <c r="Z100" i="5"/>
  <c r="Z45" i="4"/>
  <c r="AE99" i="1"/>
  <c r="AE22" i="3"/>
  <c r="Y86" i="1"/>
  <c r="Z48" i="5"/>
  <c r="Z115" i="5"/>
  <c r="AE19" i="4"/>
  <c r="Y185" i="1"/>
  <c r="AE117" i="3"/>
  <c r="Z116" i="5"/>
  <c r="AE134" i="1"/>
  <c r="AE180" i="4"/>
  <c r="Y111" i="5"/>
  <c r="Y41" i="1"/>
  <c r="Y190" i="2"/>
  <c r="AE40" i="3"/>
  <c r="AE46" i="1"/>
  <c r="Y148" i="4"/>
  <c r="AE64" i="3"/>
  <c r="Z64" i="3"/>
  <c r="Y64" i="3"/>
  <c r="AE62" i="2"/>
  <c r="Y62" i="2"/>
  <c r="Z62" i="2"/>
  <c r="Y129" i="1"/>
  <c r="AE129" i="1"/>
  <c r="Z129" i="1"/>
  <c r="Z92" i="5"/>
  <c r="AE92" i="5"/>
  <c r="Y92" i="5"/>
  <c r="AE113" i="1"/>
  <c r="Y113" i="1"/>
  <c r="Z113" i="1"/>
  <c r="Z160" i="5"/>
  <c r="AE160" i="5"/>
  <c r="Y160" i="5"/>
  <c r="Z136" i="1"/>
  <c r="AE136" i="1"/>
  <c r="Y136" i="1"/>
  <c r="Z158" i="4"/>
  <c r="Y158" i="4"/>
  <c r="AE158" i="4"/>
  <c r="Y133" i="3"/>
  <c r="AE133" i="3"/>
  <c r="Z133" i="3"/>
  <c r="AE170" i="1"/>
  <c r="Z170" i="1"/>
  <c r="Y170" i="1"/>
  <c r="Y41" i="2"/>
  <c r="Z41" i="2"/>
  <c r="AE41" i="2"/>
  <c r="AE89" i="3"/>
  <c r="Z89" i="3"/>
  <c r="Y89" i="3"/>
  <c r="AE135" i="2"/>
  <c r="Y135" i="2"/>
  <c r="Z135" i="2"/>
  <c r="Y59" i="1"/>
  <c r="AE59" i="1"/>
  <c r="Z59" i="1"/>
  <c r="AE90" i="3"/>
  <c r="Y90" i="3"/>
  <c r="Z90" i="3"/>
  <c r="Y177" i="4"/>
  <c r="Z177" i="4"/>
  <c r="AE177" i="4"/>
  <c r="Z12" i="2"/>
  <c r="Y12" i="2"/>
  <c r="AE12" i="2"/>
  <c r="Y182" i="4"/>
  <c r="AE182" i="4"/>
  <c r="Z182" i="4"/>
  <c r="Y20" i="1"/>
  <c r="AE20" i="1"/>
  <c r="Z20" i="1"/>
  <c r="Z190" i="1"/>
  <c r="AE190" i="1"/>
  <c r="Y190" i="1"/>
  <c r="Y139" i="4"/>
  <c r="Z139" i="4"/>
  <c r="AE139" i="4"/>
  <c r="AE141" i="4"/>
  <c r="Y141" i="4"/>
  <c r="Z141" i="4"/>
  <c r="AE146" i="2"/>
  <c r="Z146" i="2"/>
  <c r="Y146" i="2"/>
  <c r="Z117" i="4"/>
  <c r="Y117" i="4"/>
  <c r="AE117" i="4"/>
  <c r="AE85" i="1"/>
  <c r="Z85" i="1"/>
  <c r="Y85" i="1"/>
  <c r="Y189" i="1"/>
  <c r="Z189" i="1"/>
  <c r="AE189" i="1"/>
  <c r="Z45" i="5"/>
  <c r="AE45" i="5"/>
  <c r="Y45" i="5"/>
  <c r="AE117" i="5"/>
  <c r="Y117" i="5"/>
  <c r="Z117" i="5"/>
  <c r="Y188" i="5"/>
  <c r="Z188" i="5"/>
  <c r="AE188" i="5"/>
  <c r="Z102" i="3"/>
  <c r="Y102" i="3"/>
  <c r="AE102" i="3"/>
  <c r="AE36" i="4"/>
  <c r="Y36" i="4"/>
  <c r="Z36" i="4"/>
  <c r="Z16" i="1"/>
  <c r="AE16" i="1"/>
  <c r="Y16" i="1"/>
  <c r="Z198" i="2"/>
  <c r="Y198" i="2"/>
  <c r="AE198" i="2"/>
  <c r="AE185" i="5"/>
  <c r="Y185" i="5"/>
  <c r="Z185" i="5"/>
  <c r="Z72" i="5"/>
  <c r="AE72" i="5"/>
  <c r="Y72" i="5"/>
  <c r="Y151" i="1"/>
  <c r="Z151" i="1"/>
  <c r="AE151" i="1"/>
  <c r="Y149" i="3"/>
  <c r="AE149" i="3"/>
  <c r="Z149" i="3"/>
  <c r="AE94" i="1"/>
  <c r="Y94" i="1"/>
  <c r="Z94" i="1"/>
  <c r="AE175" i="5"/>
  <c r="Z175" i="5"/>
  <c r="Y175" i="5"/>
  <c r="Y40" i="1"/>
  <c r="AE40" i="1"/>
  <c r="Z40" i="1"/>
  <c r="AE14" i="4"/>
  <c r="Z14" i="4"/>
  <c r="Y14" i="4"/>
  <c r="Z137" i="1"/>
  <c r="Y137" i="1"/>
  <c r="AE137" i="1"/>
  <c r="AE14" i="5"/>
  <c r="AE30" i="3"/>
  <c r="Y30" i="3"/>
  <c r="Z30" i="3"/>
  <c r="Y133" i="5"/>
  <c r="Z133" i="5"/>
  <c r="AE133" i="5"/>
  <c r="Y87" i="5"/>
  <c r="AE87" i="5"/>
  <c r="Z87" i="5"/>
  <c r="AE90" i="2"/>
  <c r="Y90" i="2"/>
  <c r="Z90" i="2"/>
  <c r="Z92" i="4"/>
  <c r="Y92" i="4"/>
  <c r="AE92" i="4"/>
  <c r="Y161" i="4"/>
  <c r="AE161" i="4"/>
  <c r="Z161" i="4"/>
  <c r="Z19" i="3"/>
  <c r="Y19" i="3"/>
  <c r="AE19" i="3"/>
  <c r="Y65" i="3"/>
  <c r="Z65" i="3"/>
  <c r="AE65" i="3"/>
  <c r="Y93" i="4"/>
  <c r="Z93" i="4"/>
  <c r="AE93" i="4"/>
  <c r="AE106" i="2"/>
  <c r="Z106" i="2"/>
  <c r="Y106" i="2"/>
  <c r="Y92" i="2"/>
  <c r="AE92" i="2"/>
  <c r="Z92" i="2"/>
  <c r="Y123" i="4"/>
  <c r="AE123" i="4"/>
  <c r="Z123" i="4"/>
  <c r="Z180" i="2"/>
  <c r="AE180" i="2"/>
  <c r="Y180" i="2"/>
  <c r="Y118" i="2"/>
  <c r="AE118" i="2"/>
  <c r="Z118" i="2"/>
  <c r="Z69" i="4"/>
  <c r="Y69" i="4"/>
  <c r="AE69" i="4"/>
  <c r="Z105" i="2"/>
  <c r="AE105" i="2"/>
  <c r="Y105" i="2"/>
  <c r="AE144" i="1"/>
  <c r="Y144" i="1"/>
  <c r="Z144" i="1"/>
  <c r="AE67" i="3"/>
  <c r="Z67" i="3"/>
  <c r="Y67" i="3"/>
  <c r="Z87" i="3"/>
  <c r="AE87" i="3"/>
  <c r="Y87" i="3"/>
  <c r="AE197" i="4"/>
  <c r="Y197" i="4"/>
  <c r="Z197" i="4"/>
  <c r="Z119" i="2"/>
  <c r="AE119" i="2"/>
  <c r="Y119" i="2"/>
  <c r="AE85" i="2"/>
  <c r="Y85" i="2"/>
  <c r="Z85" i="2"/>
  <c r="Y9" i="3"/>
  <c r="Z9" i="3"/>
  <c r="AE9" i="3"/>
  <c r="AE29" i="1"/>
  <c r="Y29" i="1"/>
  <c r="Z29" i="1"/>
  <c r="Y57" i="3"/>
  <c r="AE57" i="3"/>
  <c r="Z57" i="3"/>
  <c r="AE168" i="2"/>
  <c r="Y168" i="2"/>
  <c r="Z168" i="2"/>
  <c r="AE32" i="2"/>
  <c r="Z32" i="2"/>
  <c r="Y32" i="2"/>
  <c r="Z15" i="2"/>
  <c r="Y15" i="2"/>
  <c r="AE15" i="2"/>
  <c r="Y185" i="4"/>
  <c r="Z185" i="4"/>
  <c r="AE185" i="4"/>
  <c r="Z84" i="3"/>
  <c r="AE84" i="3"/>
  <c r="Y84" i="3"/>
  <c r="Y140" i="1"/>
  <c r="Z140" i="1"/>
  <c r="AE140" i="1"/>
  <c r="Z121" i="3"/>
  <c r="Y121" i="3"/>
  <c r="AE121" i="3"/>
  <c r="Y175" i="4"/>
  <c r="Z175" i="4"/>
  <c r="AE175" i="4"/>
  <c r="AE54" i="1"/>
  <c r="Y54" i="1"/>
  <c r="Z54" i="1"/>
  <c r="AE69" i="5"/>
  <c r="Y69" i="5"/>
  <c r="Z69" i="5"/>
  <c r="Y72" i="4"/>
  <c r="AE72" i="4"/>
  <c r="Z72" i="4"/>
  <c r="Z76" i="3"/>
  <c r="AE76" i="3"/>
  <c r="Y76" i="3"/>
  <c r="AE187" i="5"/>
  <c r="Y187" i="5"/>
  <c r="Z187" i="5"/>
  <c r="Z11" i="4"/>
  <c r="Y11" i="4"/>
  <c r="AE11" i="4"/>
  <c r="Z114" i="2"/>
  <c r="AE114" i="2"/>
  <c r="Y114" i="2"/>
  <c r="AE181" i="3"/>
  <c r="Z181" i="3"/>
  <c r="Y181" i="3"/>
  <c r="AE104" i="4"/>
  <c r="Z104" i="4"/>
  <c r="Y104" i="4"/>
  <c r="AE198" i="3"/>
  <c r="Z198" i="3"/>
  <c r="Y198" i="3"/>
  <c r="AE144" i="5"/>
  <c r="Z144" i="5"/>
  <c r="Y144" i="5"/>
  <c r="AE182" i="1"/>
  <c r="Z182" i="1"/>
  <c r="Y182" i="1"/>
  <c r="Z12" i="3"/>
  <c r="AE12" i="3"/>
  <c r="Y12" i="3"/>
  <c r="Y187" i="3"/>
  <c r="Z187" i="3"/>
  <c r="AE187" i="3"/>
  <c r="Y63" i="2"/>
  <c r="Z63" i="2"/>
  <c r="AE63" i="2"/>
  <c r="Y146" i="4"/>
  <c r="AE146" i="4"/>
  <c r="Z146" i="4"/>
  <c r="Z66" i="3"/>
  <c r="Y66" i="3"/>
  <c r="AE66" i="3"/>
  <c r="Y110" i="4"/>
  <c r="AE110" i="4"/>
  <c r="Z110" i="4"/>
  <c r="Z44" i="3"/>
  <c r="AE44" i="3"/>
  <c r="Y44" i="3"/>
  <c r="Y67" i="5"/>
  <c r="AE67" i="5"/>
  <c r="Z67" i="5"/>
  <c r="Y86" i="3"/>
  <c r="AE86" i="3"/>
  <c r="Z86" i="3"/>
  <c r="AE15" i="3"/>
  <c r="Y15" i="3"/>
  <c r="Z15" i="3"/>
  <c r="AE70" i="3"/>
  <c r="Z70" i="3"/>
  <c r="Y70" i="3"/>
  <c r="Y145" i="5"/>
  <c r="AE145" i="5"/>
  <c r="Z145" i="5"/>
  <c r="AE55" i="3"/>
  <c r="Y55" i="3"/>
  <c r="Z55" i="3"/>
  <c r="AE105" i="4"/>
  <c r="Z105" i="4"/>
  <c r="Y105" i="4"/>
  <c r="Z38" i="2"/>
  <c r="AE38" i="2"/>
  <c r="Y38" i="2"/>
  <c r="Y133" i="1"/>
  <c r="AE133" i="1"/>
  <c r="Z133" i="1"/>
  <c r="AE164" i="1"/>
  <c r="Y164" i="1"/>
  <c r="Z164" i="1"/>
  <c r="Y181" i="1"/>
  <c r="AE181" i="1"/>
  <c r="Z181" i="1"/>
  <c r="Z50" i="2"/>
  <c r="Y50" i="2"/>
  <c r="AE50" i="2"/>
  <c r="Y198" i="5"/>
  <c r="AE198" i="5"/>
  <c r="Z198" i="5"/>
  <c r="AE160" i="1"/>
  <c r="Y160" i="1"/>
  <c r="Z160" i="1"/>
  <c r="AE132" i="2"/>
  <c r="Z132" i="2"/>
  <c r="Y132" i="2"/>
  <c r="Z70" i="4"/>
  <c r="Y70" i="4"/>
  <c r="AE70" i="4"/>
  <c r="Y162" i="4"/>
  <c r="AE162" i="4"/>
  <c r="Z162" i="4"/>
  <c r="Y144" i="4"/>
  <c r="Y31" i="5"/>
  <c r="AE31" i="5"/>
  <c r="Z31" i="5"/>
  <c r="Y163" i="5"/>
  <c r="Z163" i="5"/>
  <c r="AE163" i="5"/>
  <c r="Z116" i="4"/>
  <c r="AE116" i="4"/>
  <c r="Y116" i="4"/>
  <c r="Z76" i="5"/>
  <c r="Y76" i="5"/>
  <c r="AE76" i="5"/>
  <c r="Y89" i="4"/>
  <c r="Z89" i="4"/>
  <c r="AE89" i="4"/>
  <c r="Z35" i="2"/>
  <c r="Y35" i="2"/>
  <c r="AE35" i="2"/>
  <c r="AE27" i="5"/>
  <c r="Y27" i="5"/>
  <c r="Z27" i="5"/>
  <c r="Z166" i="1"/>
  <c r="Y166" i="1"/>
  <c r="AE166" i="1"/>
  <c r="AE57" i="5"/>
  <c r="Z57" i="5"/>
  <c r="Y57" i="5"/>
  <c r="Z173" i="4"/>
  <c r="AE173" i="4"/>
  <c r="Y173" i="4"/>
  <c r="AE84" i="1"/>
  <c r="Z84" i="1"/>
  <c r="Y84" i="1"/>
  <c r="Z200" i="1"/>
  <c r="AE200" i="1"/>
  <c r="Y200" i="1"/>
  <c r="Z197" i="5"/>
  <c r="Y197" i="5"/>
  <c r="AE197" i="5"/>
  <c r="Y51" i="3"/>
  <c r="AE51" i="3"/>
  <c r="Z51" i="3"/>
  <c r="AE156" i="2"/>
  <c r="Y156" i="2"/>
  <c r="Z156" i="2"/>
  <c r="AE53" i="2"/>
  <c r="Y53" i="2"/>
  <c r="Z53" i="2"/>
  <c r="Y169" i="1"/>
  <c r="Z169" i="1"/>
  <c r="AE169" i="1"/>
  <c r="Y121" i="4"/>
  <c r="Z121" i="4"/>
  <c r="AE121" i="4"/>
  <c r="AE66" i="4"/>
  <c r="Z66" i="4"/>
  <c r="Y66" i="4"/>
  <c r="Y88" i="3"/>
  <c r="AE88" i="3"/>
  <c r="Z88" i="3"/>
  <c r="Z52" i="1"/>
  <c r="AE52" i="1"/>
  <c r="Y52" i="1"/>
  <c r="Y95" i="5"/>
  <c r="Z95" i="5"/>
  <c r="AE95" i="5"/>
  <c r="Y124" i="1"/>
  <c r="AE124" i="1"/>
  <c r="Z124" i="1"/>
  <c r="Y159" i="4"/>
  <c r="Z159" i="4"/>
  <c r="AE159" i="4"/>
  <c r="Y156" i="5"/>
  <c r="AE156" i="5"/>
  <c r="Z156" i="5"/>
  <c r="AE20" i="5"/>
  <c r="Y20" i="5"/>
  <c r="Z20" i="5"/>
  <c r="Z174" i="2"/>
  <c r="Y174" i="2"/>
  <c r="AE174" i="2"/>
  <c r="Z125" i="3"/>
  <c r="AE125" i="3"/>
  <c r="Y125" i="3"/>
  <c r="AE102" i="1"/>
  <c r="Y102" i="1"/>
  <c r="Z102" i="1"/>
  <c r="Y168" i="1"/>
  <c r="Z168" i="1"/>
  <c r="AE168" i="1"/>
  <c r="AE101" i="4"/>
  <c r="Y101" i="4"/>
  <c r="Z101" i="4"/>
  <c r="AE172" i="1"/>
  <c r="Z172" i="1"/>
  <c r="Y172" i="1"/>
  <c r="AE22" i="4"/>
  <c r="Y22" i="4"/>
  <c r="Z22" i="4"/>
  <c r="AE139" i="1"/>
  <c r="Y139" i="1"/>
  <c r="Z139" i="1"/>
  <c r="Y112" i="2"/>
  <c r="Z112" i="2"/>
  <c r="AE112" i="2"/>
  <c r="Y174" i="4"/>
  <c r="AE174" i="4"/>
  <c r="Z174" i="4"/>
  <c r="Y62" i="4"/>
  <c r="Z62" i="4"/>
  <c r="AE62" i="4"/>
  <c r="Z135" i="4"/>
  <c r="AE135" i="4"/>
  <c r="Y135" i="4"/>
  <c r="Z31" i="1"/>
  <c r="AE31" i="1"/>
  <c r="Y31" i="1"/>
  <c r="AE73" i="5"/>
  <c r="Y73" i="5"/>
  <c r="Z73" i="5"/>
  <c r="AE169" i="4"/>
  <c r="Z169" i="4"/>
  <c r="Y169" i="4"/>
  <c r="Z91" i="4"/>
  <c r="Y91" i="4"/>
  <c r="AE91" i="4"/>
  <c r="AE86" i="5"/>
  <c r="Z86" i="5"/>
  <c r="Y86" i="5"/>
  <c r="Y24" i="1"/>
  <c r="AE24" i="1"/>
  <c r="Z24" i="1"/>
  <c r="AE21" i="4"/>
  <c r="Y21" i="4"/>
  <c r="Z21" i="4"/>
  <c r="AE148" i="1"/>
  <c r="Y148" i="1"/>
  <c r="Z148" i="1"/>
  <c r="Y23" i="2"/>
  <c r="AE23" i="2"/>
  <c r="Z23" i="2"/>
  <c r="AE26" i="3"/>
  <c r="Z26" i="3"/>
  <c r="Y26" i="3"/>
  <c r="Y49" i="5"/>
  <c r="Z49" i="5"/>
  <c r="AE49" i="5"/>
  <c r="Z112" i="4"/>
  <c r="Y112" i="4"/>
  <c r="AE112" i="4"/>
  <c r="Z66" i="5"/>
  <c r="Y66" i="5"/>
  <c r="AE66" i="5"/>
  <c r="Y66" i="2"/>
  <c r="Z66" i="2"/>
  <c r="AE66" i="2"/>
  <c r="Y195" i="3"/>
  <c r="AE195" i="3"/>
  <c r="Z195" i="3"/>
  <c r="Y180" i="5"/>
  <c r="Z180" i="5"/>
  <c r="AE180" i="5"/>
  <c r="AE28" i="3"/>
  <c r="Y28" i="3"/>
  <c r="Z28" i="3"/>
  <c r="Z188" i="2"/>
  <c r="Y188" i="2"/>
  <c r="AE188" i="2"/>
  <c r="AE80" i="5"/>
  <c r="Z80" i="5"/>
  <c r="Y80" i="5"/>
  <c r="Y168" i="4"/>
  <c r="Z168" i="4"/>
  <c r="AE168" i="4"/>
  <c r="Y91" i="3"/>
  <c r="AE91" i="3"/>
  <c r="Z91" i="3"/>
  <c r="AE127" i="1"/>
  <c r="Z127" i="1"/>
  <c r="Y127" i="1"/>
  <c r="Z186" i="3"/>
  <c r="Y186" i="3"/>
  <c r="AE186" i="3"/>
  <c r="AE11" i="2"/>
  <c r="Z11" i="2"/>
  <c r="Y11" i="2"/>
  <c r="Y11" i="5"/>
  <c r="AE11" i="5"/>
  <c r="Z11" i="5"/>
  <c r="Z130" i="3"/>
  <c r="Y130" i="3"/>
  <c r="AE130" i="3"/>
  <c r="Z95" i="1"/>
  <c r="Y95" i="1"/>
  <c r="AE95" i="1"/>
  <c r="Y39" i="3"/>
  <c r="AE39" i="3"/>
  <c r="Z39" i="3"/>
  <c r="Y59" i="5"/>
  <c r="AE59" i="5"/>
  <c r="Z59" i="5"/>
  <c r="AE199" i="5"/>
  <c r="Z199" i="5"/>
  <c r="Y199" i="5"/>
  <c r="Y58" i="2"/>
  <c r="Z58" i="2"/>
  <c r="AE58" i="2"/>
  <c r="AE135" i="3"/>
  <c r="Z135" i="3"/>
  <c r="Y135" i="3"/>
  <c r="AE184" i="5"/>
  <c r="Z184" i="5"/>
  <c r="Y184" i="5"/>
  <c r="AE123" i="2"/>
  <c r="Z123" i="2"/>
  <c r="Y123" i="2"/>
  <c r="Z59" i="2"/>
  <c r="Y59" i="2"/>
  <c r="AE59" i="2"/>
  <c r="Y165" i="5"/>
  <c r="AE165" i="5"/>
  <c r="Z165" i="5"/>
  <c r="Z111" i="1"/>
  <c r="Y111" i="1"/>
  <c r="AE111" i="1"/>
  <c r="AE62" i="5"/>
  <c r="Y62" i="5"/>
  <c r="Z62" i="5"/>
  <c r="Z114" i="5"/>
  <c r="AE114" i="5"/>
  <c r="Y114" i="5"/>
  <c r="Z74" i="5"/>
  <c r="Y74" i="5"/>
  <c r="AE74" i="5"/>
  <c r="AE96" i="2"/>
  <c r="Y96" i="2"/>
  <c r="Z96" i="2"/>
  <c r="AE24" i="3"/>
  <c r="Z24" i="3"/>
  <c r="Y24" i="3"/>
  <c r="Z186" i="1"/>
  <c r="AE186" i="1"/>
  <c r="Y186" i="1"/>
  <c r="Y127" i="3"/>
  <c r="AE127" i="3"/>
  <c r="Z127" i="3"/>
  <c r="AE43" i="4"/>
  <c r="Z43" i="4"/>
  <c r="Y43" i="4"/>
  <c r="Y155" i="1"/>
  <c r="AE155" i="1"/>
  <c r="Z155" i="1"/>
  <c r="Z184" i="4"/>
  <c r="AE184" i="4"/>
  <c r="Y184" i="4"/>
  <c r="Z111" i="3"/>
  <c r="Y111" i="3"/>
  <c r="AE111" i="3"/>
  <c r="Y33" i="1"/>
  <c r="Z33" i="1"/>
  <c r="AE33" i="1"/>
  <c r="Z170" i="5"/>
  <c r="AE170" i="5"/>
  <c r="Y170" i="5"/>
  <c r="AE37" i="1"/>
  <c r="Z37" i="1"/>
  <c r="Y37" i="1"/>
  <c r="Y104" i="1"/>
  <c r="Z104" i="1"/>
  <c r="AE104" i="1"/>
  <c r="AE113" i="2"/>
  <c r="Z113" i="2"/>
  <c r="Y113" i="2"/>
  <c r="Y62" i="3"/>
  <c r="AE62" i="3"/>
  <c r="Z62" i="3"/>
  <c r="AE112" i="5"/>
  <c r="Z112" i="5"/>
  <c r="Y112" i="5"/>
  <c r="AE81" i="3"/>
  <c r="Y81" i="3"/>
  <c r="Z81" i="3"/>
  <c r="Y79" i="3"/>
  <c r="AE79" i="3"/>
  <c r="Z79" i="3"/>
  <c r="Z126" i="1"/>
  <c r="Y126" i="1"/>
  <c r="AE126" i="1"/>
  <c r="AE51" i="2"/>
  <c r="Z51" i="2"/>
  <c r="Y51" i="2"/>
  <c r="Y152" i="2"/>
  <c r="Z152" i="2"/>
  <c r="AE152" i="2"/>
  <c r="AE74" i="1"/>
  <c r="Y74" i="1"/>
  <c r="Z74" i="1"/>
  <c r="Y92" i="1"/>
  <c r="AE92" i="1"/>
  <c r="Z92" i="1"/>
  <c r="Y70" i="2"/>
  <c r="Z70" i="2"/>
  <c r="AE70" i="2"/>
  <c r="AE139" i="5"/>
  <c r="Y139" i="5"/>
  <c r="Z139" i="5"/>
  <c r="AE153" i="4"/>
  <c r="Z153" i="4"/>
  <c r="Y153" i="4"/>
  <c r="Z37" i="5"/>
  <c r="AE37" i="5"/>
  <c r="Y37" i="5"/>
  <c r="Y161" i="5"/>
  <c r="Z161" i="5"/>
  <c r="AE161" i="5"/>
  <c r="AE14" i="1"/>
  <c r="Z14" i="1"/>
  <c r="Y14" i="1"/>
  <c r="Z139" i="2"/>
  <c r="AE139" i="2"/>
  <c r="Y139" i="2"/>
  <c r="Y114" i="3"/>
  <c r="Z114" i="3"/>
  <c r="AE114" i="3"/>
  <c r="Y168" i="5"/>
  <c r="AE168" i="5"/>
  <c r="Z168" i="5"/>
  <c r="Y24" i="5"/>
  <c r="AE24" i="5"/>
  <c r="Z24" i="5"/>
  <c r="Z71" i="5"/>
  <c r="Y71" i="5"/>
  <c r="AE71" i="5"/>
  <c r="Y110" i="2"/>
  <c r="AE110" i="2"/>
  <c r="Z110" i="2"/>
  <c r="AE108" i="5"/>
  <c r="Z108" i="5"/>
  <c r="Y108" i="5"/>
  <c r="AE107" i="4"/>
  <c r="Z107" i="4"/>
  <c r="Y107" i="4"/>
  <c r="Z51" i="1"/>
  <c r="Y51" i="1"/>
  <c r="AE51" i="1"/>
  <c r="AE166" i="4"/>
  <c r="Z166" i="4"/>
  <c r="Y166" i="4"/>
  <c r="Y67" i="2"/>
  <c r="Z67" i="2"/>
  <c r="AE67" i="2"/>
  <c r="AE50" i="4"/>
  <c r="Z50" i="4"/>
  <c r="Y50" i="4"/>
  <c r="AE16" i="4"/>
  <c r="Z16" i="4"/>
  <c r="Y16" i="4"/>
  <c r="Z146" i="3"/>
  <c r="AE146" i="3"/>
  <c r="Y146" i="3"/>
  <c r="AE70" i="1"/>
  <c r="Y70" i="1"/>
  <c r="Z70" i="1"/>
  <c r="Z56" i="1"/>
  <c r="Y56" i="1"/>
  <c r="AE56" i="1"/>
  <c r="Y197" i="1"/>
  <c r="Z197" i="1"/>
  <c r="AE197" i="1"/>
  <c r="Y109" i="1"/>
  <c r="Z109" i="1"/>
  <c r="AE109" i="1"/>
  <c r="AE145" i="1"/>
  <c r="Z145" i="1"/>
  <c r="Y145" i="1"/>
  <c r="AE176" i="5"/>
  <c r="Y176" i="5"/>
  <c r="Z176" i="5"/>
  <c r="Z136" i="3"/>
  <c r="Y136" i="3"/>
  <c r="AE136" i="3"/>
  <c r="Y117" i="2"/>
  <c r="AE117" i="2"/>
  <c r="Z117" i="2"/>
  <c r="Z195" i="5"/>
  <c r="Y195" i="5"/>
  <c r="AE195" i="5"/>
  <c r="Y177" i="2"/>
  <c r="Z177" i="2"/>
  <c r="AE177" i="2"/>
  <c r="Y132" i="3"/>
  <c r="AE132" i="3"/>
  <c r="Z132" i="3"/>
  <c r="AE198" i="4"/>
  <c r="Z198" i="4"/>
  <c r="Y198" i="4"/>
  <c r="AE127" i="5"/>
  <c r="Y127" i="5"/>
  <c r="Z127" i="5"/>
  <c r="AE120" i="1"/>
  <c r="Y120" i="1"/>
  <c r="Z120" i="1"/>
  <c r="Y196" i="2"/>
  <c r="AE196" i="2"/>
  <c r="Z196" i="2"/>
  <c r="Z154" i="3"/>
  <c r="Y154" i="3"/>
  <c r="AE154" i="3"/>
  <c r="Z32" i="5"/>
  <c r="AE32" i="5"/>
  <c r="Y32" i="5"/>
  <c r="Z35" i="4"/>
  <c r="Y35" i="4"/>
  <c r="AE35" i="4"/>
  <c r="Y149" i="1"/>
  <c r="Z149" i="1"/>
  <c r="AE149" i="1"/>
  <c r="Y183" i="1"/>
  <c r="Z183" i="1"/>
  <c r="AE183" i="1"/>
  <c r="AE114" i="1"/>
  <c r="Z114" i="1"/>
  <c r="Y114" i="1"/>
  <c r="Z64" i="4"/>
  <c r="AE64" i="4"/>
  <c r="Y64" i="4"/>
  <c r="Y101" i="5"/>
  <c r="Z101" i="5"/>
  <c r="AE101" i="5"/>
  <c r="Y19" i="5"/>
  <c r="AE19" i="5"/>
  <c r="Z19" i="5"/>
  <c r="AE189" i="4"/>
  <c r="Y189" i="4"/>
  <c r="Z189" i="4"/>
  <c r="Z81" i="2"/>
  <c r="AE81" i="2"/>
  <c r="Y81" i="2"/>
  <c r="Z13" i="1"/>
  <c r="AE13" i="1"/>
  <c r="Y13" i="1"/>
  <c r="AE39" i="2"/>
  <c r="Y39" i="2"/>
  <c r="Z39" i="2"/>
  <c r="AE44" i="4"/>
  <c r="Y44" i="4"/>
  <c r="Z44" i="4"/>
  <c r="AE141" i="2"/>
  <c r="Z141" i="2"/>
  <c r="Y141" i="2"/>
  <c r="AE131" i="2"/>
  <c r="Y131" i="2"/>
  <c r="Z131" i="2"/>
  <c r="Z98" i="2"/>
  <c r="Y98" i="2"/>
  <c r="AE98" i="2"/>
  <c r="AE158" i="1"/>
  <c r="Z158" i="1"/>
  <c r="Y158" i="1"/>
  <c r="Z86" i="2"/>
  <c r="AE86" i="2"/>
  <c r="Y86" i="2"/>
  <c r="Y22" i="2"/>
  <c r="Z22" i="2"/>
  <c r="AE22" i="2"/>
  <c r="Z155" i="2"/>
  <c r="AE155" i="2"/>
  <c r="Y155" i="2"/>
  <c r="Z182" i="5"/>
  <c r="Y182" i="5"/>
  <c r="AE182" i="5"/>
  <c r="Z107" i="5"/>
  <c r="AE107" i="5"/>
  <c r="Y107" i="5"/>
  <c r="AE87" i="2"/>
  <c r="Z87" i="2"/>
  <c r="Y87" i="2"/>
  <c r="Y108" i="2"/>
  <c r="AE108" i="2"/>
  <c r="Z108" i="2"/>
  <c r="AE50" i="3"/>
  <c r="Y50" i="3"/>
  <c r="Z50" i="3"/>
  <c r="Y58" i="5"/>
  <c r="AE58" i="5"/>
  <c r="Z58" i="5"/>
  <c r="Y119" i="5"/>
  <c r="AE119" i="5"/>
  <c r="Z119" i="5"/>
  <c r="AE160" i="4"/>
  <c r="Y160" i="4"/>
  <c r="Z160" i="4"/>
  <c r="Y199" i="2"/>
  <c r="AE199" i="2"/>
  <c r="Z199" i="2"/>
  <c r="Z110" i="3"/>
  <c r="AE110" i="3"/>
  <c r="Y110" i="3"/>
  <c r="Y107" i="1"/>
  <c r="AE107" i="1"/>
  <c r="Z107" i="1"/>
  <c r="Y119" i="3"/>
  <c r="AE119" i="3"/>
  <c r="Z119" i="3"/>
  <c r="Y121" i="5"/>
  <c r="Z121" i="5"/>
  <c r="AE121" i="5"/>
  <c r="Y166" i="5"/>
  <c r="AE166" i="5"/>
  <c r="Z166" i="5"/>
  <c r="Y116" i="1"/>
  <c r="AE116" i="1"/>
  <c r="Z116" i="1"/>
  <c r="Y143" i="5"/>
  <c r="Z143" i="5"/>
  <c r="AE143" i="5"/>
  <c r="Y125" i="2"/>
  <c r="Z125" i="2"/>
  <c r="AE125" i="2"/>
  <c r="Z101" i="2"/>
  <c r="AE101" i="2"/>
  <c r="Y101" i="2"/>
  <c r="Z96" i="3"/>
  <c r="Y96" i="3"/>
  <c r="AE96" i="3"/>
  <c r="Z83" i="1"/>
  <c r="AE83" i="1"/>
  <c r="Y83" i="1"/>
  <c r="AE94" i="2"/>
  <c r="Y94" i="2"/>
  <c r="Z94" i="2"/>
  <c r="AE141" i="3"/>
  <c r="Y141" i="3"/>
  <c r="Z141" i="3"/>
  <c r="Y104" i="3"/>
  <c r="Z104" i="3"/>
  <c r="AE104" i="3"/>
  <c r="AE161" i="1"/>
  <c r="Y161" i="1"/>
  <c r="Z161" i="1"/>
  <c r="Y187" i="4"/>
  <c r="Z187" i="4"/>
  <c r="AE187" i="4"/>
  <c r="Y68" i="1"/>
  <c r="Z68" i="1"/>
  <c r="AE68" i="1"/>
  <c r="AE52" i="4"/>
  <c r="Y52" i="4"/>
  <c r="Z52" i="4"/>
  <c r="Z25" i="3"/>
  <c r="AE25" i="3"/>
  <c r="Y25" i="3"/>
  <c r="Y14" i="3"/>
  <c r="Z14" i="3"/>
  <c r="AE14" i="3"/>
  <c r="Y122" i="5"/>
  <c r="Z122" i="5"/>
  <c r="AE122" i="5"/>
  <c r="Y64" i="1"/>
  <c r="AE64" i="1"/>
  <c r="Z64" i="1"/>
  <c r="Z159" i="5"/>
  <c r="Y159" i="5"/>
  <c r="AE159" i="5"/>
  <c r="Z55" i="2"/>
  <c r="AE55" i="2"/>
  <c r="Y55" i="2"/>
  <c r="Y78" i="3"/>
  <c r="Z78" i="3"/>
  <c r="AE78" i="3"/>
  <c r="Y41" i="4"/>
  <c r="AE41" i="4"/>
  <c r="Z41" i="4"/>
  <c r="AE100" i="2"/>
  <c r="Z100" i="2"/>
  <c r="Y100" i="2"/>
  <c r="Y26" i="5"/>
  <c r="Z26" i="5"/>
  <c r="AE26" i="5"/>
  <c r="AE183" i="4"/>
  <c r="Z183" i="4"/>
  <c r="Y183" i="4"/>
  <c r="Z97" i="1"/>
  <c r="AE97" i="1"/>
  <c r="Y97" i="1"/>
  <c r="Y56" i="3"/>
  <c r="Z56" i="3"/>
  <c r="AE56" i="3"/>
  <c r="Y128" i="2"/>
  <c r="AE128" i="2"/>
  <c r="Z128" i="2"/>
  <c r="Z129" i="4"/>
  <c r="AE129" i="4"/>
  <c r="Y129" i="4"/>
  <c r="Y137" i="2"/>
  <c r="Z137" i="2"/>
  <c r="AE137" i="2"/>
  <c r="AE89" i="5"/>
  <c r="Z89" i="5"/>
  <c r="Y89" i="5"/>
  <c r="Y102" i="4"/>
  <c r="Z102" i="4"/>
  <c r="AE102" i="4"/>
  <c r="AE73" i="3"/>
  <c r="Z73" i="3"/>
  <c r="Y73" i="3"/>
  <c r="Y187" i="1"/>
  <c r="AE187" i="1"/>
  <c r="Z187" i="1"/>
  <c r="Y128" i="4"/>
  <c r="AE128" i="4"/>
  <c r="Z128" i="4"/>
  <c r="Y83" i="4"/>
  <c r="AE83" i="4"/>
  <c r="Z83" i="4"/>
  <c r="AE38" i="4"/>
  <c r="Y38" i="4"/>
  <c r="Z38" i="4"/>
  <c r="Y128" i="3"/>
  <c r="Z128" i="3"/>
  <c r="AE128" i="3"/>
  <c r="Y119" i="1"/>
  <c r="AE119" i="1"/>
  <c r="Z119" i="1"/>
  <c r="AE113" i="3"/>
  <c r="Y113" i="3"/>
  <c r="Z113" i="3"/>
  <c r="Z27" i="1"/>
  <c r="Y27" i="1"/>
  <c r="AE27" i="1"/>
  <c r="Z192" i="3"/>
  <c r="AE192" i="3"/>
  <c r="Y192" i="3"/>
  <c r="Y143" i="4"/>
  <c r="Z143" i="4"/>
  <c r="AE143" i="4"/>
  <c r="Z164" i="5"/>
  <c r="Y164" i="5"/>
  <c r="AE164" i="5"/>
  <c r="Z23" i="4"/>
  <c r="Y23" i="4"/>
  <c r="AE23" i="4"/>
  <c r="AE60" i="1"/>
  <c r="Y60" i="1"/>
  <c r="Z60" i="1"/>
  <c r="AE159" i="3"/>
  <c r="Y159" i="3"/>
  <c r="Z159" i="3"/>
  <c r="AE142" i="5"/>
  <c r="Y142" i="5"/>
  <c r="Z142" i="5"/>
  <c r="AE43" i="1"/>
  <c r="Y43" i="1"/>
  <c r="Z43" i="1"/>
  <c r="AE34" i="2"/>
  <c r="Z34" i="2"/>
  <c r="Y34" i="2"/>
  <c r="AE131" i="5"/>
  <c r="Y131" i="5"/>
  <c r="Z131" i="5"/>
  <c r="Z44" i="5"/>
  <c r="Y44" i="5"/>
  <c r="AE44" i="5"/>
  <c r="AE26" i="1"/>
  <c r="Y26" i="1"/>
  <c r="Z26" i="1"/>
  <c r="Y171" i="1"/>
  <c r="AE171" i="1"/>
  <c r="Z171" i="1"/>
  <c r="AE168" i="3"/>
  <c r="Y168" i="3"/>
  <c r="Z168" i="3"/>
  <c r="Y43" i="3"/>
  <c r="Z43" i="3"/>
  <c r="AE43" i="3"/>
  <c r="AE125" i="4"/>
  <c r="Y125" i="4"/>
  <c r="Z125" i="4"/>
  <c r="Y124" i="3"/>
  <c r="Z124" i="3"/>
  <c r="AE124" i="3"/>
  <c r="AE59" i="3"/>
  <c r="Y59" i="3"/>
  <c r="Z59" i="3"/>
  <c r="Y193" i="1"/>
  <c r="Z193" i="1"/>
  <c r="AE193" i="1"/>
  <c r="AE130" i="5"/>
  <c r="Y130" i="5"/>
  <c r="Z130" i="5"/>
  <c r="AE124" i="5"/>
  <c r="Y124" i="5"/>
  <c r="Z124" i="5"/>
  <c r="AE137" i="5"/>
  <c r="Z137" i="5"/>
  <c r="Y137" i="5"/>
  <c r="Z125" i="1"/>
  <c r="AE125" i="1"/>
  <c r="Y125" i="1"/>
  <c r="Z21" i="3"/>
  <c r="AE21" i="3"/>
  <c r="Y21" i="3"/>
  <c r="Z54" i="5"/>
  <c r="Y54" i="5"/>
  <c r="AE54" i="5"/>
  <c r="AE68" i="2"/>
  <c r="Y68" i="2"/>
  <c r="Z68" i="2"/>
  <c r="Y105" i="5"/>
  <c r="AE105" i="5"/>
  <c r="Z105" i="5"/>
  <c r="Z70" i="5"/>
  <c r="Y70" i="5"/>
  <c r="AE70" i="5"/>
  <c r="AE183" i="2"/>
  <c r="Z183" i="2"/>
  <c r="Y183" i="2"/>
  <c r="AE190" i="3"/>
  <c r="Z190" i="3"/>
  <c r="Y190" i="3"/>
  <c r="Z179" i="5"/>
  <c r="AE179" i="5"/>
  <c r="Y179" i="5"/>
  <c r="AE164" i="2"/>
  <c r="Y164" i="2"/>
  <c r="Z164" i="2"/>
  <c r="Y174" i="5"/>
  <c r="Z174" i="5"/>
  <c r="AE174" i="5"/>
  <c r="AE191" i="3"/>
  <c r="Z191" i="3"/>
  <c r="Y191" i="3"/>
  <c r="AE167" i="2"/>
  <c r="Y167" i="2"/>
  <c r="Z167" i="2"/>
  <c r="AE103" i="1"/>
  <c r="Z103" i="1"/>
  <c r="Y103" i="1"/>
  <c r="Z85" i="4"/>
  <c r="Y85" i="4"/>
  <c r="AE85" i="4"/>
  <c r="AE65" i="4"/>
  <c r="Y65" i="4"/>
  <c r="Z65" i="4"/>
  <c r="AE153" i="1"/>
  <c r="Z153" i="1"/>
  <c r="Y153" i="1"/>
  <c r="AE178" i="2"/>
  <c r="Y178" i="2"/>
  <c r="Z178" i="2"/>
  <c r="AE98" i="3"/>
  <c r="Y98" i="3"/>
  <c r="Z98" i="3"/>
  <c r="AE127" i="4"/>
  <c r="Y127" i="4"/>
  <c r="Z127" i="4"/>
  <c r="Y129" i="5"/>
  <c r="Z129" i="5"/>
  <c r="AE129" i="5"/>
  <c r="AE145" i="3"/>
  <c r="Y145" i="3"/>
  <c r="Z145" i="3"/>
  <c r="AE162" i="3"/>
  <c r="Z162" i="3"/>
  <c r="Y162" i="3"/>
  <c r="Z93" i="1"/>
  <c r="AE93" i="1"/>
  <c r="Y93" i="1"/>
  <c r="AE156" i="1"/>
  <c r="Y156" i="1"/>
  <c r="Z156" i="1"/>
  <c r="Z87" i="4"/>
  <c r="AE87" i="4"/>
  <c r="Y87" i="4"/>
  <c r="Z36" i="3"/>
  <c r="AE36" i="3"/>
  <c r="Y36" i="3"/>
  <c r="Y129" i="2"/>
  <c r="Z129" i="2"/>
  <c r="AE129" i="2"/>
  <c r="Z13" i="4"/>
  <c r="AE13" i="4"/>
  <c r="Y13" i="4"/>
  <c r="Z53" i="1"/>
  <c r="AE53" i="1"/>
  <c r="Y53" i="1"/>
  <c r="AE47" i="5"/>
  <c r="Z47" i="5"/>
  <c r="Y47" i="5"/>
  <c r="AE65" i="2"/>
  <c r="Z65" i="2"/>
  <c r="Y65" i="2"/>
  <c r="Z152" i="5"/>
  <c r="Y152" i="5"/>
  <c r="AE152" i="5"/>
  <c r="Z134" i="4"/>
  <c r="Y134" i="4"/>
  <c r="AE134" i="4"/>
  <c r="AE83" i="3"/>
  <c r="Y83" i="3"/>
  <c r="Z83" i="3"/>
  <c r="Z149" i="2"/>
  <c r="Y149" i="2"/>
  <c r="AE149" i="2"/>
  <c r="Y109" i="4"/>
  <c r="AE109" i="4"/>
  <c r="Z109" i="4"/>
  <c r="Y176" i="1"/>
  <c r="AE176" i="1"/>
  <c r="Z176" i="1"/>
  <c r="AE31" i="3"/>
  <c r="Y31" i="3"/>
  <c r="Z31" i="3"/>
  <c r="Z51" i="4"/>
  <c r="Y51" i="4"/>
  <c r="AE51" i="4"/>
  <c r="Y81" i="5"/>
  <c r="Z81" i="5"/>
  <c r="AE81" i="5"/>
  <c r="Z197" i="3"/>
  <c r="AE197" i="3"/>
  <c r="Y197" i="3"/>
  <c r="Z199" i="3"/>
  <c r="AE199" i="3"/>
  <c r="Y199" i="3"/>
  <c r="Z148" i="5"/>
  <c r="AE148" i="5"/>
  <c r="Y148" i="5"/>
  <c r="Y150" i="5"/>
  <c r="AE150" i="5"/>
  <c r="Z150" i="5"/>
  <c r="Y18" i="4"/>
  <c r="AE18" i="4"/>
  <c r="Z18" i="4"/>
  <c r="AE84" i="5"/>
  <c r="Y84" i="5"/>
  <c r="Z84" i="5"/>
  <c r="AE28" i="5"/>
  <c r="Z28" i="5"/>
  <c r="Y28" i="5"/>
  <c r="Y121" i="1"/>
  <c r="Z121" i="1"/>
  <c r="AE121" i="1"/>
  <c r="Z106" i="3"/>
  <c r="AE106" i="3"/>
  <c r="Y106" i="3"/>
  <c r="Y194" i="4"/>
  <c r="Z194" i="4"/>
  <c r="AE194" i="4"/>
  <c r="Y184" i="1"/>
  <c r="AE184" i="1"/>
  <c r="Z184" i="1"/>
  <c r="Z93" i="2"/>
  <c r="Y93" i="2"/>
  <c r="AE93" i="2"/>
  <c r="Z148" i="3"/>
  <c r="Y148" i="3"/>
  <c r="AE148" i="3"/>
  <c r="AE73" i="2"/>
  <c r="Y73" i="2"/>
  <c r="Z73" i="2"/>
  <c r="Y72" i="2"/>
  <c r="AE72" i="2"/>
  <c r="Z72" i="2"/>
  <c r="AE32" i="4"/>
  <c r="Y32" i="4"/>
  <c r="Z32" i="4"/>
  <c r="Y16" i="2"/>
  <c r="Z16" i="2"/>
  <c r="AE16" i="2"/>
  <c r="Y136" i="4"/>
  <c r="AE136" i="4"/>
  <c r="Z136" i="4"/>
  <c r="Y35" i="1"/>
  <c r="Z35" i="1"/>
  <c r="AE35" i="1"/>
  <c r="AE37" i="2"/>
  <c r="Z37" i="2"/>
  <c r="Y37" i="2"/>
  <c r="AE83" i="2"/>
  <c r="Z83" i="2"/>
  <c r="Y83" i="2"/>
  <c r="AE30" i="1"/>
  <c r="Z30" i="1"/>
  <c r="Y30" i="1"/>
  <c r="Z181" i="4"/>
  <c r="Y181" i="4"/>
  <c r="AE181" i="4"/>
  <c r="Y99" i="2"/>
  <c r="AE99" i="2"/>
  <c r="Z99" i="2"/>
  <c r="AE150" i="4"/>
  <c r="Y150" i="4"/>
  <c r="Z150" i="4"/>
  <c r="Y100" i="1"/>
  <c r="AE100" i="1"/>
  <c r="Z100" i="1"/>
  <c r="Z159" i="2"/>
  <c r="AE159" i="2"/>
  <c r="Y159" i="2"/>
  <c r="Y200" i="5"/>
  <c r="AE200" i="5"/>
  <c r="Z200" i="5"/>
  <c r="Y191" i="1"/>
  <c r="AE191" i="1"/>
  <c r="Z191" i="1"/>
  <c r="AE161" i="2"/>
  <c r="Y161" i="2"/>
  <c r="Z161" i="2"/>
  <c r="Z57" i="2"/>
  <c r="Y57" i="2"/>
  <c r="AE57" i="2"/>
  <c r="Z29" i="4"/>
  <c r="Y29" i="4"/>
  <c r="AE29" i="4"/>
  <c r="Z193" i="4"/>
  <c r="AE193" i="4"/>
  <c r="Y193" i="4"/>
  <c r="Y25" i="5"/>
  <c r="AE25" i="5"/>
  <c r="Z25" i="5"/>
  <c r="AE151" i="2"/>
  <c r="Y151" i="2"/>
  <c r="Z151" i="2"/>
  <c r="AE113" i="4"/>
  <c r="Z113" i="4"/>
  <c r="Y113" i="4"/>
  <c r="Z64" i="5"/>
  <c r="Y64" i="5"/>
  <c r="AE64" i="5"/>
  <c r="Z88" i="1"/>
  <c r="Y88" i="1"/>
  <c r="AE88" i="1"/>
  <c r="Y11" i="3"/>
  <c r="Z11" i="3"/>
  <c r="AE11" i="3"/>
  <c r="Z170" i="3"/>
  <c r="Y170" i="3"/>
  <c r="AE170" i="3"/>
  <c r="Z193" i="5"/>
  <c r="AE193" i="5"/>
  <c r="Y193" i="5"/>
  <c r="AE109" i="2"/>
  <c r="Y109" i="2"/>
  <c r="Z109" i="2"/>
  <c r="Y188" i="1"/>
  <c r="AE188" i="1"/>
  <c r="Z188" i="1"/>
  <c r="Y34" i="5"/>
  <c r="AE34" i="5"/>
  <c r="Z34" i="5"/>
  <c r="Y56" i="5"/>
  <c r="Z56" i="5"/>
  <c r="AE56" i="5"/>
  <c r="Z132" i="4"/>
  <c r="Y132" i="4"/>
  <c r="AE132" i="4"/>
  <c r="Z42" i="3"/>
  <c r="AE42" i="3"/>
  <c r="Y42" i="3"/>
  <c r="AE40" i="4"/>
  <c r="Y40" i="4"/>
  <c r="Z40" i="4"/>
  <c r="Y97" i="4"/>
  <c r="Z97" i="4"/>
  <c r="AE97" i="4"/>
  <c r="Y108" i="4"/>
  <c r="AE108" i="4"/>
  <c r="Z108" i="4"/>
  <c r="AE82" i="2"/>
  <c r="Y82" i="2"/>
  <c r="Z82" i="2"/>
  <c r="Y101" i="3"/>
  <c r="AE101" i="3"/>
  <c r="Z101" i="3"/>
  <c r="AE98" i="1"/>
  <c r="Y98" i="1"/>
  <c r="Z98" i="1"/>
  <c r="AE42" i="4"/>
  <c r="Z42" i="4"/>
  <c r="Y42" i="4"/>
  <c r="Y200" i="4"/>
  <c r="Z200" i="4"/>
  <c r="AE200" i="4"/>
  <c r="Y12" i="4"/>
  <c r="Z12" i="4"/>
  <c r="AE12" i="4"/>
  <c r="Z10" i="2"/>
  <c r="Y10" i="2"/>
  <c r="AE10" i="2"/>
  <c r="AE103" i="2"/>
  <c r="Z103" i="2"/>
  <c r="Y103" i="2"/>
  <c r="Z154" i="5"/>
  <c r="Y154" i="5"/>
  <c r="AE154" i="5"/>
  <c r="Y19" i="2"/>
  <c r="Z19" i="2"/>
  <c r="AE19" i="2"/>
  <c r="Z111" i="4"/>
  <c r="AE111" i="4"/>
  <c r="Y111" i="4"/>
  <c r="Z56" i="2"/>
  <c r="Y56" i="2"/>
  <c r="AE56" i="2"/>
  <c r="Y138" i="3"/>
  <c r="Z138" i="3"/>
  <c r="AE138" i="3"/>
  <c r="AE47" i="3"/>
  <c r="Y47" i="3"/>
  <c r="Z47" i="3"/>
  <c r="AE106" i="1"/>
  <c r="Y106" i="1"/>
  <c r="Z106" i="1"/>
  <c r="Z148" i="2"/>
  <c r="AE148" i="2"/>
  <c r="Y148" i="2"/>
  <c r="Z106" i="4"/>
  <c r="AE106" i="4"/>
  <c r="Y106" i="4"/>
  <c r="Z69" i="1"/>
  <c r="AE69" i="1"/>
  <c r="Y69" i="1"/>
  <c r="Z154" i="1"/>
  <c r="Y154" i="1"/>
  <c r="AE154" i="1"/>
  <c r="Y34" i="4"/>
  <c r="Z34" i="4"/>
  <c r="AE34" i="4"/>
  <c r="Y22" i="5"/>
  <c r="Z22" i="5"/>
  <c r="AE22" i="5"/>
  <c r="Z192" i="5"/>
  <c r="AE192" i="5"/>
  <c r="Y192" i="5"/>
  <c r="AE67" i="4"/>
  <c r="Z67" i="4"/>
  <c r="Y67" i="4"/>
  <c r="Z164" i="3"/>
  <c r="Y164" i="3"/>
  <c r="AE164" i="3"/>
  <c r="Y61" i="2"/>
  <c r="AE61" i="2"/>
  <c r="Z61" i="2"/>
  <c r="AE142" i="1"/>
  <c r="Z142" i="1"/>
  <c r="Y142" i="1"/>
  <c r="AE88" i="4"/>
  <c r="Z88" i="4"/>
  <c r="Y88" i="4"/>
  <c r="Y37" i="3"/>
  <c r="Z37" i="3"/>
  <c r="AE37" i="3"/>
  <c r="AE50" i="5"/>
  <c r="Z50" i="5"/>
  <c r="Y50" i="5"/>
  <c r="AE196" i="4"/>
  <c r="Y196" i="4"/>
  <c r="Z196" i="4"/>
  <c r="AE37" i="4"/>
  <c r="Y37" i="4"/>
  <c r="Z37" i="4"/>
  <c r="Y61" i="5"/>
  <c r="AE61" i="5"/>
  <c r="Z61" i="5"/>
  <c r="Z141" i="1"/>
  <c r="Y141" i="1"/>
  <c r="AE141" i="1"/>
  <c r="Z138" i="4"/>
  <c r="AE138" i="4"/>
  <c r="Y138" i="4"/>
  <c r="Y147" i="5"/>
  <c r="AE147" i="5"/>
  <c r="Z147" i="5"/>
  <c r="Y196" i="1"/>
  <c r="Z196" i="1"/>
  <c r="AE196" i="1"/>
  <c r="Z25" i="1"/>
  <c r="Y25" i="1"/>
  <c r="AE25" i="1"/>
  <c r="AE14" i="2"/>
  <c r="Z14" i="2"/>
  <c r="Y14" i="2"/>
  <c r="AE191" i="2"/>
  <c r="Y191" i="2"/>
  <c r="Z191" i="2"/>
  <c r="Y126" i="2"/>
  <c r="AE126" i="2"/>
  <c r="Z126" i="2"/>
  <c r="Z71" i="2"/>
  <c r="AE71" i="2"/>
  <c r="Y71" i="2"/>
  <c r="AE180" i="1"/>
  <c r="Z180" i="1"/>
  <c r="Y180" i="1"/>
  <c r="Y101" i="1"/>
  <c r="Z101" i="1"/>
  <c r="AE101" i="1"/>
  <c r="Y95" i="3"/>
  <c r="Z95" i="3"/>
  <c r="AE95" i="3"/>
  <c r="Y26" i="4"/>
  <c r="AE26" i="4"/>
  <c r="Z26" i="4"/>
  <c r="AE145" i="4"/>
  <c r="Y145" i="4"/>
  <c r="Z145" i="4"/>
  <c r="Z108" i="3"/>
  <c r="Y108" i="3"/>
  <c r="AE108" i="3"/>
  <c r="Y113" i="5"/>
  <c r="AE113" i="5"/>
  <c r="Z113" i="5"/>
  <c r="Z186" i="2"/>
  <c r="Y186" i="2"/>
  <c r="AE186" i="2"/>
  <c r="AE167" i="5"/>
  <c r="Y167" i="5"/>
  <c r="Z167" i="5"/>
  <c r="Y193" i="3"/>
  <c r="AE193" i="3"/>
  <c r="Z193" i="3"/>
  <c r="Y80" i="4"/>
  <c r="Z80" i="4"/>
  <c r="AE80" i="4"/>
  <c r="Z92" i="3"/>
  <c r="AE92" i="3"/>
  <c r="Y92" i="3"/>
  <c r="Z64" i="2"/>
  <c r="Y64" i="2"/>
  <c r="AE64" i="2"/>
  <c r="Z74" i="3"/>
  <c r="AE74" i="3"/>
  <c r="Y74" i="3"/>
  <c r="Y82" i="3"/>
  <c r="Z82" i="3"/>
  <c r="AE82" i="3"/>
  <c r="Y126" i="3"/>
  <c r="AE126" i="3"/>
  <c r="Z126" i="3"/>
  <c r="AE61" i="1"/>
  <c r="Z61" i="1"/>
  <c r="Y61" i="1"/>
  <c r="Y24" i="2"/>
  <c r="Z24" i="2"/>
  <c r="AE24" i="2"/>
  <c r="Y25" i="2"/>
  <c r="Z25" i="2"/>
  <c r="AE25" i="2"/>
  <c r="Y10" i="4"/>
  <c r="AE10" i="4"/>
  <c r="Z10" i="4"/>
  <c r="Z29" i="5"/>
  <c r="Y29" i="5"/>
  <c r="AE29" i="5"/>
  <c r="Z18" i="5"/>
  <c r="Y18" i="5"/>
  <c r="AE18" i="5"/>
  <c r="Z74" i="2"/>
  <c r="AE74" i="2"/>
  <c r="Y74" i="2"/>
  <c r="Y184" i="2"/>
  <c r="Z184" i="2"/>
  <c r="AE184" i="2"/>
  <c r="AE102" i="2"/>
  <c r="Y102" i="2"/>
  <c r="Z102" i="2"/>
  <c r="AE46" i="5"/>
  <c r="Z46" i="5"/>
  <c r="Y46" i="5"/>
  <c r="Z150" i="3"/>
  <c r="AE150" i="3"/>
  <c r="Y150" i="3"/>
  <c r="Z65" i="5"/>
  <c r="AE65" i="5"/>
  <c r="Y65" i="5"/>
  <c r="AE157" i="5"/>
  <c r="Y157" i="5"/>
  <c r="Z157" i="5"/>
  <c r="Z30" i="2"/>
  <c r="Y30" i="2"/>
  <c r="AE30" i="2"/>
  <c r="Y103" i="4"/>
  <c r="AE103" i="4"/>
  <c r="Z103" i="4"/>
  <c r="Y68" i="3"/>
  <c r="Z68" i="3"/>
  <c r="AE68" i="3"/>
  <c r="Y63" i="3"/>
  <c r="Z63" i="3"/>
  <c r="AE63" i="3"/>
  <c r="AE45" i="3"/>
  <c r="Z45" i="3"/>
  <c r="Y45" i="3"/>
  <c r="Y147" i="1"/>
  <c r="Z147" i="1"/>
  <c r="AE147" i="1"/>
  <c r="Z71" i="1"/>
  <c r="Y71" i="1"/>
  <c r="AE71" i="1"/>
  <c r="AE84" i="4"/>
  <c r="Y84" i="4"/>
  <c r="Z84" i="4"/>
  <c r="AE155" i="3"/>
  <c r="Z155" i="3"/>
  <c r="Y155" i="3"/>
  <c r="AE79" i="2"/>
  <c r="Z79" i="2"/>
  <c r="Y79" i="2"/>
  <c r="AE192" i="4"/>
  <c r="Z192" i="4"/>
  <c r="Y192" i="4"/>
  <c r="Y77" i="4"/>
  <c r="AE77" i="4"/>
  <c r="Z77" i="4"/>
  <c r="AE115" i="3"/>
  <c r="Y115" i="3"/>
  <c r="Z115" i="3"/>
  <c r="Y66" i="1"/>
  <c r="AE66" i="1"/>
  <c r="Z66" i="1"/>
  <c r="Z94" i="4"/>
  <c r="AE94" i="4"/>
  <c r="Y94" i="4"/>
  <c r="AE122" i="3"/>
  <c r="Y122" i="3"/>
  <c r="Z122" i="3"/>
  <c r="Y199" i="4"/>
  <c r="Z199" i="4"/>
  <c r="AE199" i="4"/>
  <c r="Z179" i="1"/>
  <c r="Y179" i="1"/>
  <c r="AE179" i="1"/>
  <c r="Z97" i="5"/>
  <c r="AE97" i="5"/>
  <c r="Y97" i="5"/>
  <c r="Y29" i="2"/>
  <c r="AE29" i="2"/>
  <c r="Z29" i="2"/>
  <c r="Y78" i="4"/>
  <c r="Z78" i="4"/>
  <c r="AE78" i="4"/>
  <c r="Y138" i="5"/>
  <c r="AE138" i="5"/>
  <c r="Z138" i="5"/>
  <c r="Z183" i="5"/>
  <c r="Y183" i="5"/>
  <c r="AE183" i="5"/>
  <c r="AE80" i="3"/>
  <c r="Y80" i="3"/>
  <c r="Z80" i="3"/>
  <c r="Z95" i="2"/>
  <c r="AE95" i="2"/>
  <c r="Y95" i="2"/>
  <c r="Y145" i="2"/>
  <c r="Z145" i="2"/>
  <c r="AE145" i="2"/>
  <c r="Z49" i="2"/>
  <c r="Y49" i="2"/>
  <c r="AE49" i="2"/>
  <c r="Z159" i="1"/>
  <c r="Y159" i="1"/>
  <c r="AE159" i="1"/>
  <c r="Y117" i="1"/>
  <c r="Z117" i="1"/>
  <c r="AE117" i="1"/>
  <c r="AE126" i="5"/>
  <c r="Z126" i="5"/>
  <c r="Y126" i="5"/>
  <c r="Z152" i="3"/>
  <c r="Y152" i="3"/>
  <c r="AE152" i="3"/>
  <c r="AE73" i="4"/>
  <c r="Z73" i="4"/>
  <c r="Y73" i="4"/>
  <c r="Y99" i="4"/>
  <c r="AE99" i="4"/>
  <c r="Z99" i="4"/>
  <c r="Z28" i="1"/>
  <c r="AE28" i="1"/>
  <c r="Y28" i="1"/>
  <c r="AE188" i="3"/>
  <c r="Z188" i="3"/>
  <c r="Y188" i="3"/>
  <c r="AE172" i="4"/>
  <c r="Y172" i="4"/>
  <c r="Z172" i="4"/>
  <c r="Y93" i="3"/>
  <c r="AE93" i="3"/>
  <c r="Z93" i="3"/>
  <c r="AE163" i="4"/>
  <c r="Z163" i="4"/>
  <c r="Y163" i="4"/>
  <c r="AE115" i="2"/>
  <c r="Y115" i="2"/>
  <c r="Z115" i="2"/>
  <c r="AE90" i="4"/>
  <c r="Z90" i="4"/>
  <c r="Y90" i="4"/>
  <c r="Z157" i="3"/>
  <c r="Y157" i="3"/>
  <c r="AE157" i="3"/>
  <c r="Y175" i="2"/>
  <c r="Z175" i="2"/>
  <c r="AE175" i="2"/>
  <c r="Y186" i="5"/>
  <c r="AE186" i="5"/>
  <c r="Z186" i="5"/>
  <c r="Z28" i="2"/>
  <c r="Y28" i="2"/>
  <c r="AE28" i="2"/>
  <c r="Z152" i="4"/>
  <c r="Y152" i="4"/>
  <c r="AE152" i="4"/>
  <c r="Z19" i="1"/>
  <c r="AE19" i="1"/>
  <c r="Y19" i="1"/>
  <c r="AE112" i="1"/>
  <c r="Y112" i="1"/>
  <c r="Z112" i="1"/>
  <c r="Z76" i="1"/>
  <c r="Y76" i="1"/>
  <c r="AE76" i="1"/>
  <c r="AE110" i="5"/>
  <c r="Y110" i="5"/>
  <c r="Z110" i="5"/>
  <c r="AE39" i="5"/>
  <c r="Y39" i="5"/>
  <c r="Z39" i="5"/>
  <c r="Z155" i="5"/>
  <c r="Y155" i="5"/>
  <c r="AE155" i="5"/>
  <c r="AE178" i="1"/>
  <c r="Y178" i="1"/>
  <c r="Z178" i="1"/>
  <c r="AE177" i="1"/>
  <c r="Z177" i="1"/>
  <c r="Y177" i="1"/>
  <c r="AE173" i="5"/>
  <c r="Z173" i="5"/>
  <c r="Y173" i="5"/>
  <c r="AE109" i="5"/>
  <c r="Z109" i="5"/>
  <c r="Y109" i="5"/>
  <c r="Z194" i="5"/>
  <c r="Y194" i="5"/>
  <c r="AE194" i="5"/>
  <c r="Y55" i="1"/>
  <c r="AE55" i="1"/>
  <c r="Z55" i="1"/>
  <c r="Z142" i="2"/>
  <c r="AE142" i="2"/>
  <c r="Y142" i="2"/>
  <c r="Y97" i="2"/>
  <c r="AE97" i="2"/>
  <c r="Z97" i="2"/>
  <c r="Y56" i="4"/>
  <c r="Z56" i="4"/>
  <c r="AE56" i="4"/>
  <c r="Y100" i="3"/>
  <c r="AE100" i="3"/>
  <c r="Z100" i="3"/>
  <c r="Z69" i="2"/>
  <c r="Y69" i="2"/>
  <c r="AE69" i="2"/>
  <c r="AE16" i="3"/>
  <c r="Y16" i="3"/>
  <c r="Z16" i="3"/>
  <c r="Z192" i="1"/>
  <c r="AE192" i="1"/>
  <c r="Y192" i="1"/>
  <c r="Y182" i="3"/>
  <c r="Z182" i="3"/>
  <c r="AE182" i="3"/>
  <c r="AE58" i="1"/>
  <c r="Z58" i="1"/>
  <c r="Y58" i="1"/>
  <c r="AE94" i="5"/>
  <c r="Z94" i="5"/>
  <c r="Y94" i="5"/>
  <c r="AE157" i="4"/>
  <c r="Y157" i="4"/>
  <c r="Z157" i="4"/>
  <c r="AE45" i="1"/>
  <c r="Z45" i="1"/>
  <c r="Y45" i="1"/>
  <c r="Y195" i="4"/>
  <c r="AE195" i="4"/>
  <c r="Z195" i="4"/>
  <c r="Z33" i="4"/>
  <c r="Y33" i="4"/>
  <c r="AE33" i="4"/>
  <c r="AE10" i="1"/>
  <c r="Y10" i="1"/>
  <c r="Z10" i="1"/>
  <c r="Y38" i="1"/>
  <c r="Z38" i="1"/>
  <c r="AE38" i="1"/>
  <c r="Z82" i="1"/>
  <c r="AE82" i="1"/>
  <c r="Y82" i="1"/>
  <c r="AE144" i="3"/>
  <c r="Z144" i="3"/>
  <c r="Y144" i="3"/>
  <c r="AE15" i="4"/>
  <c r="Y15" i="4"/>
  <c r="Z15" i="4"/>
  <c r="Z42" i="1"/>
  <c r="Y42" i="1"/>
  <c r="AE42" i="1"/>
  <c r="Z200" i="3"/>
  <c r="Y200" i="3"/>
  <c r="AE200" i="3"/>
  <c r="Y93" i="5"/>
  <c r="AE93" i="5"/>
  <c r="Z93" i="5"/>
  <c r="AE122" i="1"/>
  <c r="Z122" i="1"/>
  <c r="Y122" i="1"/>
  <c r="AE186" i="4"/>
  <c r="Y186" i="4"/>
  <c r="Z186" i="4"/>
  <c r="Y81" i="4"/>
  <c r="Z81" i="4"/>
  <c r="AE81" i="4"/>
  <c r="Y120" i="2"/>
  <c r="Z120" i="2"/>
  <c r="AE120" i="2"/>
  <c r="AE189" i="5"/>
  <c r="Y189" i="5"/>
  <c r="Z189" i="5"/>
  <c r="AE152" i="1"/>
  <c r="Z152" i="1"/>
  <c r="Y152" i="1"/>
  <c r="Z124" i="2"/>
  <c r="Y124" i="2"/>
  <c r="AE124" i="2"/>
  <c r="Y79" i="1"/>
  <c r="Z79" i="1"/>
  <c r="AE79" i="1"/>
  <c r="Y175" i="1"/>
  <c r="AE175" i="1"/>
  <c r="Z175" i="1"/>
  <c r="Z131" i="3"/>
  <c r="Y131" i="3"/>
  <c r="AE131" i="3"/>
  <c r="AE13" i="2"/>
  <c r="Y13" i="2"/>
  <c r="Z13" i="2"/>
  <c r="Y67" i="1"/>
  <c r="Z67" i="1"/>
  <c r="AE67" i="1"/>
  <c r="AE131" i="1"/>
  <c r="Z131" i="1"/>
  <c r="Y131" i="1"/>
  <c r="AE131" i="4"/>
  <c r="Y131" i="4"/>
  <c r="Z131" i="4"/>
  <c r="Z80" i="2"/>
  <c r="AE80" i="2"/>
  <c r="Y80" i="2"/>
  <c r="Y153" i="5"/>
  <c r="AE153" i="5"/>
  <c r="Z153" i="5"/>
  <c r="Z47" i="2"/>
  <c r="AE47" i="2"/>
  <c r="Y47" i="2"/>
  <c r="AE154" i="2"/>
  <c r="Y154" i="2"/>
  <c r="Z154" i="2"/>
  <c r="Z165" i="2"/>
  <c r="AE165" i="2"/>
  <c r="Y165" i="2"/>
  <c r="Z52" i="3"/>
  <c r="AE52" i="3"/>
  <c r="Y52" i="3"/>
  <c r="AE108" i="1"/>
  <c r="Z108" i="1"/>
  <c r="Y108" i="1"/>
  <c r="Y136" i="5"/>
  <c r="Z136" i="5"/>
  <c r="AE136" i="5"/>
  <c r="Z115" i="1"/>
  <c r="Y115" i="1"/>
  <c r="AE115" i="1"/>
  <c r="AE120" i="3"/>
  <c r="Y120" i="3"/>
  <c r="Z120" i="3"/>
  <c r="Y50" i="1"/>
  <c r="AE50" i="1"/>
  <c r="Z50" i="1"/>
  <c r="AE194" i="1"/>
  <c r="Y194" i="1"/>
  <c r="Z194" i="1"/>
  <c r="AE200" i="2"/>
  <c r="Z200" i="2"/>
  <c r="Y200" i="2"/>
  <c r="Z47" i="1"/>
  <c r="AE47" i="1"/>
  <c r="Y47" i="1"/>
  <c r="Z38" i="5"/>
  <c r="AE38" i="5"/>
  <c r="Y38" i="5"/>
  <c r="Y18" i="2"/>
  <c r="Z18" i="2"/>
  <c r="AE18" i="2"/>
  <c r="Y199" i="1"/>
  <c r="Z199" i="1"/>
  <c r="AE199" i="1"/>
  <c r="AE57" i="1"/>
  <c r="Y57" i="1"/>
  <c r="Z57" i="1"/>
  <c r="AE54" i="3"/>
  <c r="Z54" i="3"/>
  <c r="Y54" i="3"/>
  <c r="Y176" i="3"/>
  <c r="Z176" i="3"/>
  <c r="AE176" i="3"/>
  <c r="Y39" i="4"/>
  <c r="Z39" i="4"/>
  <c r="AE39" i="4"/>
  <c r="AE42" i="2"/>
  <c r="Z42" i="2"/>
  <c r="Y42" i="2"/>
  <c r="Z150" i="1"/>
  <c r="AE150" i="1"/>
  <c r="Y150" i="1"/>
  <c r="Z184" i="3"/>
  <c r="AE184" i="3"/>
  <c r="Y184" i="3"/>
  <c r="Z165" i="4"/>
  <c r="AE165" i="4"/>
  <c r="Y165" i="4"/>
  <c r="AE178" i="4"/>
  <c r="Z178" i="4"/>
  <c r="Y178" i="4"/>
  <c r="AE181" i="2"/>
  <c r="Y181" i="2"/>
  <c r="Z181" i="2"/>
  <c r="Y173" i="3"/>
  <c r="AE173" i="3"/>
  <c r="Z173" i="3"/>
  <c r="AE103" i="3"/>
  <c r="Y103" i="3"/>
  <c r="Z103" i="3"/>
  <c r="Y88" i="2"/>
  <c r="Z88" i="2"/>
  <c r="AE88" i="2"/>
  <c r="AE116" i="3"/>
  <c r="Z116" i="3"/>
  <c r="Y116" i="3"/>
  <c r="Y62" i="1"/>
  <c r="Z62" i="1"/>
  <c r="AE62" i="1"/>
  <c r="Y133" i="4"/>
  <c r="Z133" i="4"/>
  <c r="AE133" i="4"/>
  <c r="Y142" i="4"/>
  <c r="AE142" i="4"/>
  <c r="Z142" i="4"/>
  <c r="AE58" i="4"/>
  <c r="Z58" i="4"/>
  <c r="Y58" i="4"/>
  <c r="Y197" i="2"/>
  <c r="Z197" i="2"/>
  <c r="AE197" i="2"/>
  <c r="AE46" i="2"/>
  <c r="Z46" i="2"/>
  <c r="Y46" i="2"/>
  <c r="Y158" i="5"/>
  <c r="Z158" i="5"/>
  <c r="AE158" i="5"/>
  <c r="Y147" i="2"/>
  <c r="Z147" i="2"/>
  <c r="AE147" i="2"/>
  <c r="AE169" i="5"/>
  <c r="Z169" i="5"/>
  <c r="Y169" i="5"/>
  <c r="AE12" i="5"/>
  <c r="Y12" i="5"/>
  <c r="Z12" i="5"/>
  <c r="AE75" i="4"/>
  <c r="Z75" i="4"/>
  <c r="Y75" i="4"/>
  <c r="AE90" i="5"/>
  <c r="Y90" i="5"/>
  <c r="Z90" i="5"/>
  <c r="Z39" i="1"/>
  <c r="AE39" i="1"/>
  <c r="Y39" i="1"/>
  <c r="Y63" i="4"/>
  <c r="AE63" i="4"/>
  <c r="Z63" i="4"/>
  <c r="AE58" i="3"/>
  <c r="Z58" i="3"/>
  <c r="Y58" i="3"/>
  <c r="Z177" i="3"/>
  <c r="Y177" i="3"/>
  <c r="AE177" i="3"/>
  <c r="AE166" i="2"/>
  <c r="Z166" i="2"/>
  <c r="Y166" i="2"/>
  <c r="Y73" i="1"/>
  <c r="AE73" i="1"/>
  <c r="Z73" i="1"/>
  <c r="Y40" i="5"/>
  <c r="AE40" i="5"/>
  <c r="Z40" i="5"/>
  <c r="Y150" i="2"/>
  <c r="AE150" i="2"/>
  <c r="Z150" i="2"/>
  <c r="AE28" i="4"/>
  <c r="Z28" i="4"/>
  <c r="Y28" i="4"/>
  <c r="AE27" i="4"/>
  <c r="Y27" i="4"/>
  <c r="Z27" i="4"/>
  <c r="Y52" i="5"/>
  <c r="Z52" i="5"/>
  <c r="AE52" i="5"/>
  <c r="Z100" i="4"/>
  <c r="Y100" i="4"/>
  <c r="AE100" i="4"/>
  <c r="AE31" i="4"/>
  <c r="Y31" i="4"/>
  <c r="Z31" i="4"/>
  <c r="Y90" i="1"/>
  <c r="Z90" i="1"/>
  <c r="AE90" i="1"/>
  <c r="Z118" i="3"/>
  <c r="Y118" i="3"/>
  <c r="AE118" i="3"/>
  <c r="AE61" i="4"/>
  <c r="Y61" i="4"/>
  <c r="Z61" i="4"/>
  <c r="Z24" i="4"/>
  <c r="AE24" i="4"/>
  <c r="Y24" i="4"/>
  <c r="Y190" i="4"/>
  <c r="Z190" i="4"/>
  <c r="AE190" i="4"/>
  <c r="Y171" i="4"/>
  <c r="Z171" i="4"/>
  <c r="AE171" i="4"/>
  <c r="Y46" i="3"/>
  <c r="Z46" i="3"/>
  <c r="AE46" i="3"/>
  <c r="Y79" i="5"/>
  <c r="AE79" i="5"/>
  <c r="Z79" i="5"/>
  <c r="AE71" i="3"/>
  <c r="Z71" i="3"/>
  <c r="Y71" i="3"/>
  <c r="Y21" i="5"/>
  <c r="AE21" i="5"/>
  <c r="Z21" i="5"/>
  <c r="Z20" i="4"/>
  <c r="Y20" i="4"/>
  <c r="AE20" i="4"/>
  <c r="Z63" i="5"/>
  <c r="AE63" i="5"/>
  <c r="Y63" i="5"/>
  <c r="AE81" i="1"/>
  <c r="Z81" i="1"/>
  <c r="Y81" i="1"/>
  <c r="Y69" i="3"/>
  <c r="AE69" i="3"/>
  <c r="Z69" i="3"/>
  <c r="Y82" i="4"/>
  <c r="Z82" i="4"/>
  <c r="AE82" i="4"/>
  <c r="AE126" i="4"/>
  <c r="Y126" i="4"/>
  <c r="Z126" i="4"/>
  <c r="Y189" i="2"/>
  <c r="Z189" i="2"/>
  <c r="AE189" i="2"/>
  <c r="Y147" i="3"/>
  <c r="AE147" i="3"/>
  <c r="Z147" i="3"/>
  <c r="AE55" i="5"/>
  <c r="Y55" i="5"/>
  <c r="Z55" i="5"/>
  <c r="Z164" i="4"/>
  <c r="AE164" i="4"/>
  <c r="Y164" i="4"/>
  <c r="Y123" i="5"/>
  <c r="AE123" i="5"/>
  <c r="Z123" i="5"/>
  <c r="Z32" i="3"/>
  <c r="Y32" i="3"/>
  <c r="AE32" i="3"/>
  <c r="Y140" i="4"/>
  <c r="AE140" i="4"/>
  <c r="Z140" i="4"/>
  <c r="Y72" i="3"/>
  <c r="AE72" i="3"/>
  <c r="Z72" i="3"/>
  <c r="AE167" i="4"/>
  <c r="Z167" i="4"/>
  <c r="Y167" i="4"/>
  <c r="Z110" i="1"/>
  <c r="AE110" i="1"/>
  <c r="Y110" i="1"/>
  <c r="Z75" i="3"/>
  <c r="AE75" i="3"/>
  <c r="Y75" i="3"/>
  <c r="AE146" i="1"/>
  <c r="Y146" i="1"/>
  <c r="Z146" i="1"/>
  <c r="AE157" i="1"/>
  <c r="Y157" i="1"/>
  <c r="Z157" i="1"/>
  <c r="AE115" i="4"/>
  <c r="Z115" i="4"/>
  <c r="Y115" i="4"/>
  <c r="AE112" i="3"/>
  <c r="Z112" i="3"/>
  <c r="Y112" i="3"/>
  <c r="Z31" i="2"/>
  <c r="AE31" i="2"/>
  <c r="Y31" i="2"/>
  <c r="AE18" i="1"/>
  <c r="Y18" i="1"/>
  <c r="Z18" i="1"/>
  <c r="AE185" i="2"/>
  <c r="Z185" i="2"/>
  <c r="Y185" i="2"/>
  <c r="AE46" i="4"/>
  <c r="Z46" i="4"/>
  <c r="Y46" i="4"/>
  <c r="Y118" i="4"/>
  <c r="Z118" i="4"/>
  <c r="AE118" i="4"/>
  <c r="Y53" i="4"/>
  <c r="AE53" i="4"/>
  <c r="Z53" i="4"/>
  <c r="Z132" i="1"/>
  <c r="Y132" i="1"/>
  <c r="AE132" i="1"/>
  <c r="Y171" i="5"/>
  <c r="AE171" i="5"/>
  <c r="Z171" i="5"/>
  <c r="Y44" i="1"/>
  <c r="Z44" i="1"/>
  <c r="AE44" i="1"/>
  <c r="AE41" i="3"/>
  <c r="Y41" i="3"/>
  <c r="Z41" i="3"/>
  <c r="Z11" i="1"/>
  <c r="Y11" i="1"/>
  <c r="AE11" i="1"/>
  <c r="AE60" i="4"/>
  <c r="Y60" i="4"/>
  <c r="Z60" i="4"/>
  <c r="Y78" i="1"/>
  <c r="Z78" i="1"/>
  <c r="AE78" i="1"/>
  <c r="Z26" i="2"/>
  <c r="AE26" i="2"/>
  <c r="Y26" i="2"/>
  <c r="AE88" i="5"/>
  <c r="Z88" i="5"/>
  <c r="Y88" i="5"/>
  <c r="AE17" i="3"/>
  <c r="Y17" i="3"/>
  <c r="Z17" i="3"/>
  <c r="AE111" i="2"/>
  <c r="Y111" i="2"/>
  <c r="Z111" i="2"/>
  <c r="Y119" i="4"/>
  <c r="AE119" i="4"/>
  <c r="Z119" i="4"/>
  <c r="Y130" i="2"/>
  <c r="Z130" i="2"/>
  <c r="AE130" i="2"/>
  <c r="AE167" i="3"/>
  <c r="Y167" i="3"/>
  <c r="Z167" i="3"/>
  <c r="Y123" i="1"/>
  <c r="Z123" i="1"/>
  <c r="AE123" i="1"/>
  <c r="Y122" i="4"/>
  <c r="Z122" i="4"/>
  <c r="AE122" i="4"/>
  <c r="Z128" i="5"/>
  <c r="AE128" i="5"/>
  <c r="Y128" i="5"/>
  <c r="Z163" i="2"/>
  <c r="AE163" i="2"/>
  <c r="Y163" i="2"/>
  <c r="Z178" i="5"/>
  <c r="Y178" i="5"/>
  <c r="AE178" i="5"/>
  <c r="Z34" i="3"/>
  <c r="Y34" i="3"/>
  <c r="AE34" i="3"/>
  <c r="Z79" i="4"/>
  <c r="AE79" i="4"/>
  <c r="Y79" i="4"/>
  <c r="AE94" i="3"/>
  <c r="Y94" i="3"/>
  <c r="Z94" i="3"/>
  <c r="Y190" i="5"/>
  <c r="AE190" i="5"/>
  <c r="Z190" i="5"/>
  <c r="AE156" i="3"/>
  <c r="Y156" i="3"/>
  <c r="Z156" i="3"/>
  <c r="Z82" i="5"/>
  <c r="AE82" i="5"/>
  <c r="Y82" i="5"/>
  <c r="AE13" i="3"/>
  <c r="Z13" i="3"/>
  <c r="Y13" i="3"/>
  <c r="Y178" i="3"/>
  <c r="AE178" i="3"/>
  <c r="Z178" i="3"/>
  <c r="Y48" i="4"/>
  <c r="Z48" i="4"/>
  <c r="AE48" i="4"/>
  <c r="Y128" i="1"/>
  <c r="Z128" i="1"/>
  <c r="AE128" i="1"/>
  <c r="Y104" i="2"/>
  <c r="Z104" i="2"/>
  <c r="AE104" i="2"/>
  <c r="AE176" i="4"/>
  <c r="Z176" i="4"/>
  <c r="Y176" i="4"/>
  <c r="Y47" i="4"/>
  <c r="AE47" i="4"/>
  <c r="Z47" i="4"/>
  <c r="Z78" i="2"/>
  <c r="AE78" i="2"/>
  <c r="Y78" i="2"/>
  <c r="AE13" i="5"/>
  <c r="Z13" i="5"/>
  <c r="Y13" i="5"/>
  <c r="Y99" i="3"/>
  <c r="Z99" i="3"/>
  <c r="AE99" i="3"/>
  <c r="Y48" i="3"/>
  <c r="Z48" i="3"/>
  <c r="AE48" i="3"/>
  <c r="AE174" i="3"/>
  <c r="Y174" i="3"/>
  <c r="Z174" i="3"/>
  <c r="AE9" i="2"/>
  <c r="Z9" i="2"/>
  <c r="Y9" i="2"/>
  <c r="Z127" i="2"/>
  <c r="AE127" i="2"/>
  <c r="Y127" i="2"/>
  <c r="Y48" i="1"/>
  <c r="AE48" i="1"/>
  <c r="Z48" i="1"/>
  <c r="Y170" i="2"/>
  <c r="Z170" i="2"/>
  <c r="AE170" i="2"/>
  <c r="AE188" i="4"/>
  <c r="Y188" i="4"/>
  <c r="Z188" i="4"/>
  <c r="Z41" i="5"/>
  <c r="AE41" i="5"/>
  <c r="Y41" i="5"/>
  <c r="Z165" i="1"/>
  <c r="Y165" i="1"/>
  <c r="AE165" i="1"/>
  <c r="Y60" i="2"/>
  <c r="AE60" i="2"/>
  <c r="Z60" i="2"/>
  <c r="Y91" i="2"/>
  <c r="AE91" i="2"/>
  <c r="Z91" i="2"/>
  <c r="Z40" i="2"/>
  <c r="Y40" i="2"/>
  <c r="AE40" i="2"/>
  <c r="AE158" i="2"/>
  <c r="Z158" i="2"/>
  <c r="Y158" i="2"/>
  <c r="AE138" i="2"/>
  <c r="Y138" i="2"/>
  <c r="Z138" i="2"/>
  <c r="Z78" i="5"/>
  <c r="Y78" i="5"/>
  <c r="AE78" i="5"/>
  <c r="Y169" i="2"/>
  <c r="Z169" i="2"/>
  <c r="AE169" i="2"/>
  <c r="AE166" i="3"/>
  <c r="Z166" i="3"/>
  <c r="Y166" i="3"/>
  <c r="Z57" i="4"/>
  <c r="AE57" i="4"/>
  <c r="Y57" i="4"/>
  <c r="Y68" i="5"/>
  <c r="AE68" i="5"/>
  <c r="Z68" i="5"/>
  <c r="AE72" i="1"/>
  <c r="Z72" i="1"/>
  <c r="Y72" i="1"/>
  <c r="Y183" i="3"/>
  <c r="Z183" i="3"/>
  <c r="AE183" i="3"/>
  <c r="Y9" i="5"/>
  <c r="AE9" i="5"/>
  <c r="Z9" i="5"/>
  <c r="Z52" i="2"/>
  <c r="AE52" i="2"/>
  <c r="Y52" i="2"/>
  <c r="Y153" i="2"/>
  <c r="AE153" i="2"/>
  <c r="Z153" i="2"/>
  <c r="Z114" i="4"/>
  <c r="Y114" i="4"/>
  <c r="AE114" i="4"/>
  <c r="Z107" i="3"/>
  <c r="Y107" i="3"/>
  <c r="AE107" i="3"/>
  <c r="AE165" i="3"/>
  <c r="Y165" i="3"/>
  <c r="Z165" i="3"/>
  <c r="Z27" i="2"/>
  <c r="Y27" i="2"/>
  <c r="AE27" i="2"/>
  <c r="Z85" i="3"/>
  <c r="Y85" i="3"/>
  <c r="AE85" i="3"/>
  <c r="AE151" i="5"/>
  <c r="Z151" i="5"/>
  <c r="Y151" i="5"/>
  <c r="AE160" i="2"/>
  <c r="Z160" i="2"/>
  <c r="Y160" i="2"/>
  <c r="Y42" i="5"/>
  <c r="AE42" i="5"/>
  <c r="Z42" i="5"/>
  <c r="Y33" i="2"/>
  <c r="Z33" i="2"/>
  <c r="AE33" i="2"/>
  <c r="Y105" i="3"/>
  <c r="Z105" i="3"/>
  <c r="AE105" i="3"/>
  <c r="AE142" i="3"/>
  <c r="Y142" i="3"/>
  <c r="Z142" i="3"/>
  <c r="Y23" i="1"/>
  <c r="Z23" i="1"/>
  <c r="AE23" i="1"/>
  <c r="Y169" i="3"/>
  <c r="AE169" i="3"/>
  <c r="Z169" i="3"/>
  <c r="Y35" i="3"/>
  <c r="Z35" i="3"/>
  <c r="AE35" i="3"/>
  <c r="Z163" i="1"/>
  <c r="AE163" i="1"/>
  <c r="Y163" i="1"/>
  <c r="AE185" i="3"/>
  <c r="Z185" i="3"/>
  <c r="Y185" i="3"/>
  <c r="Z176" i="2"/>
  <c r="Y176" i="2"/>
  <c r="AE176" i="2"/>
  <c r="Z151" i="4"/>
  <c r="AE151" i="4"/>
  <c r="Y151" i="4"/>
  <c r="AE98" i="4"/>
  <c r="Z98" i="4"/>
  <c r="Y98" i="4"/>
  <c r="Z143" i="2"/>
  <c r="AE143" i="2"/>
  <c r="Y143" i="2"/>
  <c r="Z120" i="4"/>
  <c r="Y120" i="4"/>
  <c r="AE120" i="4"/>
  <c r="AE162" i="2"/>
  <c r="Z162" i="2"/>
  <c r="Y162" i="2"/>
  <c r="Y172" i="2"/>
  <c r="AE172" i="2"/>
  <c r="Z172" i="2"/>
  <c r="AE55" i="4"/>
  <c r="Z55" i="4"/>
  <c r="Y55" i="4"/>
  <c r="Y162" i="1"/>
  <c r="Z162" i="1"/>
  <c r="AE162" i="1"/>
  <c r="Y187" i="2"/>
  <c r="Z187" i="2"/>
  <c r="AE187" i="2"/>
  <c r="Y35" i="5"/>
  <c r="AE35" i="5"/>
  <c r="Z35" i="5"/>
  <c r="AF154" i="4"/>
  <c r="AA154" i="4"/>
  <c r="AA91" i="1"/>
  <c r="AF91" i="1"/>
  <c r="AA20" i="3"/>
  <c r="AF20" i="3"/>
  <c r="AA118" i="5"/>
  <c r="AF118" i="5"/>
  <c r="AF134" i="5"/>
  <c r="AA134" i="5"/>
  <c r="AF167" i="1"/>
  <c r="AA167" i="1"/>
  <c r="AF194" i="2"/>
  <c r="AA194" i="2"/>
  <c r="AF15" i="5"/>
  <c r="AA15" i="5"/>
  <c r="AF175" i="3"/>
  <c r="AA175" i="3"/>
  <c r="AF134" i="2"/>
  <c r="AA134" i="2"/>
  <c r="AA120" i="5"/>
  <c r="AF120" i="5"/>
  <c r="AA192" i="2"/>
  <c r="AF192" i="2"/>
  <c r="AA144" i="2"/>
  <c r="AF144" i="2"/>
  <c r="AA96" i="4"/>
  <c r="AF96" i="4"/>
  <c r="AA63" i="1"/>
  <c r="AF63" i="1"/>
  <c r="AF156" i="4"/>
  <c r="AA156" i="4"/>
  <c r="AF74" i="4"/>
  <c r="AA74" i="4"/>
  <c r="AA36" i="2"/>
  <c r="AF36" i="2"/>
  <c r="AA30" i="4"/>
  <c r="AF30" i="4"/>
  <c r="AF36" i="1"/>
  <c r="AA36" i="1"/>
  <c r="AF91" i="5"/>
  <c r="AA91" i="5"/>
  <c r="AA135" i="1"/>
  <c r="AF135" i="1"/>
  <c r="AA38" i="3"/>
  <c r="AF38" i="3"/>
  <c r="AA53" i="3"/>
  <c r="AF53" i="3"/>
  <c r="AA15" i="1"/>
  <c r="AF15" i="1"/>
  <c r="AA100" i="5"/>
  <c r="AF100" i="5"/>
  <c r="AF172" i="5"/>
  <c r="AA172" i="5"/>
  <c r="AF146" i="5"/>
  <c r="AA146" i="5"/>
  <c r="AF77" i="2"/>
  <c r="AA77" i="2"/>
  <c r="AF12" i="1"/>
  <c r="AA12" i="1"/>
  <c r="AF17" i="5"/>
  <c r="AA17" i="5"/>
  <c r="AF43" i="2"/>
  <c r="AA43" i="2"/>
  <c r="AF143" i="1"/>
  <c r="AA143" i="1"/>
  <c r="AA45" i="4"/>
  <c r="AF45" i="4"/>
  <c r="AF140" i="3"/>
  <c r="AA140" i="3"/>
  <c r="AF49" i="3"/>
  <c r="AA49" i="3"/>
  <c r="AA173" i="2"/>
  <c r="AF173" i="2"/>
  <c r="AF157" i="2"/>
  <c r="AA157" i="2"/>
  <c r="AA86" i="4"/>
  <c r="AF86" i="4"/>
  <c r="AF158" i="3"/>
  <c r="AA158" i="3"/>
  <c r="AF103" i="5"/>
  <c r="AA103" i="5"/>
  <c r="AA99" i="1"/>
  <c r="AF99" i="1"/>
  <c r="AF171" i="3"/>
  <c r="AA171" i="3"/>
  <c r="AF32" i="1"/>
  <c r="AA32" i="1"/>
  <c r="AA138" i="1"/>
  <c r="AF138" i="1"/>
  <c r="AF99" i="5"/>
  <c r="AA99" i="5"/>
  <c r="AA34" i="1"/>
  <c r="AF34" i="1"/>
  <c r="AF25" i="4"/>
  <c r="AA25" i="4"/>
  <c r="AF181" i="5"/>
  <c r="AA181" i="5"/>
  <c r="AA22" i="3"/>
  <c r="AF22" i="3"/>
  <c r="AF43" i="5"/>
  <c r="AA43" i="5"/>
  <c r="AA133" i="2"/>
  <c r="AF133" i="2"/>
  <c r="AF89" i="1"/>
  <c r="AA89" i="1"/>
  <c r="AF193" i="2"/>
  <c r="AA193" i="2"/>
  <c r="AA172" i="3"/>
  <c r="AF172" i="3"/>
  <c r="AA9" i="1"/>
  <c r="AF9" i="1"/>
  <c r="AF71" i="4"/>
  <c r="AA71" i="4"/>
  <c r="AA86" i="1"/>
  <c r="AF86" i="1"/>
  <c r="AF195" i="1"/>
  <c r="AA195" i="1"/>
  <c r="AA140" i="2"/>
  <c r="AF140" i="2"/>
  <c r="AF141" i="5"/>
  <c r="AA141" i="5"/>
  <c r="AF149" i="4"/>
  <c r="AA149" i="4"/>
  <c r="AA139" i="3"/>
  <c r="AF139" i="3"/>
  <c r="AA140" i="5"/>
  <c r="AF140" i="5"/>
  <c r="AA10" i="5"/>
  <c r="AF10" i="5"/>
  <c r="AF48" i="5"/>
  <c r="AA48" i="5"/>
  <c r="AA180" i="3"/>
  <c r="AF180" i="3"/>
  <c r="AF153" i="3"/>
  <c r="AA153" i="3"/>
  <c r="AA85" i="5"/>
  <c r="AF85" i="5"/>
  <c r="AF60" i="3"/>
  <c r="AA60" i="3"/>
  <c r="AA132" i="5"/>
  <c r="AF132" i="5"/>
  <c r="AA106" i="5"/>
  <c r="AF106" i="5"/>
  <c r="AF174" i="1"/>
  <c r="AA174" i="1"/>
  <c r="AF115" i="5"/>
  <c r="AA115" i="5"/>
  <c r="AF161" i="3"/>
  <c r="AA161" i="3"/>
  <c r="AA182" i="2"/>
  <c r="AF182" i="2"/>
  <c r="AF151" i="3"/>
  <c r="AA151" i="3"/>
  <c r="AF53" i="5"/>
  <c r="AA53" i="5"/>
  <c r="AA134" i="3"/>
  <c r="AF134" i="3"/>
  <c r="AA135" i="5"/>
  <c r="AF135" i="5"/>
  <c r="AA19" i="4"/>
  <c r="AF19" i="4"/>
  <c r="AF196" i="5"/>
  <c r="AA196" i="5"/>
  <c r="AA45" i="2"/>
  <c r="AF45" i="2"/>
  <c r="AF149" i="5"/>
  <c r="AA149" i="5"/>
  <c r="AA48" i="2"/>
  <c r="AF48" i="2"/>
  <c r="AF54" i="2"/>
  <c r="AA54" i="2"/>
  <c r="AF129" i="3"/>
  <c r="AA129" i="3"/>
  <c r="AA22" i="1"/>
  <c r="AF22" i="1"/>
  <c r="AF185" i="1"/>
  <c r="AA185" i="1"/>
  <c r="AA76" i="2"/>
  <c r="AF76" i="2"/>
  <c r="AF191" i="4"/>
  <c r="AA191" i="4"/>
  <c r="AA102" i="5"/>
  <c r="AF102" i="5"/>
  <c r="AA105" i="1"/>
  <c r="AF105" i="1"/>
  <c r="AF191" i="5"/>
  <c r="AA191" i="5"/>
  <c r="AA60" i="5"/>
  <c r="AF60" i="5"/>
  <c r="AA109" i="3"/>
  <c r="AF109" i="3"/>
  <c r="AA117" i="3"/>
  <c r="AF117" i="3"/>
  <c r="AF49" i="4"/>
  <c r="AA49" i="4"/>
  <c r="AA155" i="4"/>
  <c r="AF155" i="4"/>
  <c r="AF20" i="2"/>
  <c r="AA20" i="2"/>
  <c r="AA30" i="5"/>
  <c r="AF30" i="5"/>
  <c r="AF59" i="4"/>
  <c r="AA59" i="4"/>
  <c r="AA107" i="2"/>
  <c r="AF107" i="2"/>
  <c r="AF125" i="5"/>
  <c r="AA125" i="5"/>
  <c r="AF116" i="5"/>
  <c r="AA116" i="5"/>
  <c r="AF84" i="2"/>
  <c r="AA84" i="2"/>
  <c r="AA137" i="4"/>
  <c r="AF137" i="4"/>
  <c r="AF9" i="4"/>
  <c r="AA9" i="4"/>
  <c r="AA137" i="3"/>
  <c r="AF137" i="3"/>
  <c r="AF77" i="3"/>
  <c r="AA77" i="3"/>
  <c r="AF147" i="4"/>
  <c r="AA147" i="4"/>
  <c r="AA134" i="1"/>
  <c r="AF134" i="1"/>
  <c r="AA97" i="3"/>
  <c r="AF97" i="3"/>
  <c r="AF122" i="2"/>
  <c r="AA122" i="2"/>
  <c r="AF17" i="2"/>
  <c r="AA17" i="2"/>
  <c r="AF195" i="2"/>
  <c r="AA195" i="2"/>
  <c r="AF170" i="4"/>
  <c r="AA170" i="4"/>
  <c r="AF124" i="4"/>
  <c r="AA124" i="4"/>
  <c r="AF83" i="5"/>
  <c r="AA83" i="5"/>
  <c r="AF180" i="4"/>
  <c r="AA180" i="4"/>
  <c r="AA21" i="2"/>
  <c r="AF21" i="2"/>
  <c r="AA27" i="3"/>
  <c r="AF27" i="3"/>
  <c r="AF16" i="5"/>
  <c r="AA16" i="5"/>
  <c r="AA143" i="3"/>
  <c r="AF143" i="3"/>
  <c r="AF23" i="3"/>
  <c r="AA23" i="3"/>
  <c r="AF121" i="2"/>
  <c r="AA121" i="2"/>
  <c r="AA160" i="3"/>
  <c r="AF160" i="3"/>
  <c r="AF111" i="5"/>
  <c r="AA111" i="5"/>
  <c r="AF96" i="5"/>
  <c r="AA96" i="5"/>
  <c r="AF171" i="2"/>
  <c r="AA171" i="2"/>
  <c r="AF23" i="5"/>
  <c r="AA23" i="5"/>
  <c r="AF87" i="1"/>
  <c r="AA87" i="1"/>
  <c r="AA173" i="1"/>
  <c r="AF173" i="1"/>
  <c r="AA18" i="3"/>
  <c r="AF18" i="3"/>
  <c r="AA194" i="3"/>
  <c r="AF194" i="3"/>
  <c r="AA41" i="1"/>
  <c r="AF41" i="1"/>
  <c r="AF77" i="5"/>
  <c r="AA77" i="5"/>
  <c r="AA65" i="1"/>
  <c r="AF65" i="1"/>
  <c r="AF118" i="1"/>
  <c r="AA118" i="1"/>
  <c r="AF76" i="4"/>
  <c r="AA76" i="4"/>
  <c r="AA33" i="5"/>
  <c r="AF33" i="5"/>
  <c r="AF61" i="3"/>
  <c r="AA61" i="3"/>
  <c r="AF68" i="4"/>
  <c r="AA68" i="4"/>
  <c r="AF190" i="2"/>
  <c r="AA190" i="2"/>
  <c r="AF21" i="1"/>
  <c r="AA21" i="1"/>
  <c r="AA95" i="4"/>
  <c r="AF95" i="4"/>
  <c r="AA77" i="1"/>
  <c r="AF77" i="1"/>
  <c r="AF75" i="5"/>
  <c r="AA75" i="5"/>
  <c r="AF10" i="3"/>
  <c r="AA10" i="3"/>
  <c r="AA130" i="1"/>
  <c r="AF130" i="1"/>
  <c r="AF163" i="3"/>
  <c r="AA163" i="3"/>
  <c r="AA40" i="3"/>
  <c r="AF40" i="3"/>
  <c r="AF75" i="2"/>
  <c r="AA75" i="2"/>
  <c r="AF177" i="5"/>
  <c r="AA177" i="5"/>
  <c r="AF33" i="3"/>
  <c r="AA33" i="3"/>
  <c r="AF162" i="5"/>
  <c r="AA162" i="5"/>
  <c r="AF179" i="2"/>
  <c r="AA179" i="2"/>
  <c r="AA123" i="3"/>
  <c r="AF123" i="3"/>
  <c r="AA51" i="5"/>
  <c r="AF51" i="5"/>
  <c r="AF46" i="1"/>
  <c r="AA46" i="1"/>
  <c r="AF54" i="4"/>
  <c r="AA54" i="4"/>
  <c r="AA49" i="1"/>
  <c r="AF49" i="1"/>
  <c r="AA44" i="2"/>
  <c r="AF44" i="2"/>
  <c r="AA17" i="1"/>
  <c r="AF17" i="1"/>
  <c r="AA196" i="3"/>
  <c r="AF196" i="3"/>
  <c r="AA104" i="5"/>
  <c r="AF104" i="5"/>
  <c r="AA198" i="1"/>
  <c r="AF198" i="1"/>
  <c r="AA148" i="4"/>
  <c r="AF148" i="4"/>
  <c r="AA36" i="5"/>
  <c r="AF36" i="5"/>
  <c r="AA75" i="1"/>
  <c r="AF75" i="1"/>
  <c r="AA29" i="3"/>
  <c r="AF29" i="3"/>
  <c r="AA98" i="5"/>
  <c r="AF98" i="5"/>
  <c r="AF80" i="1"/>
  <c r="AA80" i="1"/>
  <c r="AA136" i="2"/>
  <c r="AF136" i="2"/>
  <c r="AF116" i="2"/>
  <c r="AA116" i="2"/>
  <c r="AE179" i="4" l="1"/>
  <c r="Y179" i="4"/>
  <c r="Z179" i="4"/>
  <c r="Z144" i="4"/>
  <c r="Y179" i="3"/>
  <c r="Z96" i="1"/>
  <c r="Z17" i="4"/>
  <c r="Y189" i="3"/>
  <c r="Z179" i="3"/>
  <c r="Y96" i="1"/>
  <c r="Y17" i="4"/>
  <c r="AE189" i="3"/>
  <c r="Y14" i="5"/>
  <c r="Z130" i="4"/>
  <c r="AE130" i="4"/>
  <c r="Y130" i="4"/>
  <c r="AE89" i="2"/>
  <c r="Z89" i="2"/>
  <c r="Y89" i="2"/>
  <c r="AF35" i="5"/>
  <c r="AA35" i="5"/>
  <c r="AF187" i="2"/>
  <c r="AA187" i="2"/>
  <c r="AA162" i="1"/>
  <c r="AF162" i="1"/>
  <c r="AA55" i="4"/>
  <c r="AF55" i="4"/>
  <c r="AA172" i="2"/>
  <c r="AF172" i="2"/>
  <c r="AF162" i="2"/>
  <c r="AA162" i="2"/>
  <c r="AF120" i="4"/>
  <c r="AA120" i="4"/>
  <c r="AA143" i="2"/>
  <c r="AF143" i="2"/>
  <c r="AF98" i="4"/>
  <c r="AA98" i="4"/>
  <c r="AF151" i="4"/>
  <c r="AA151" i="4"/>
  <c r="AA176" i="2"/>
  <c r="AF176" i="2"/>
  <c r="AA185" i="3"/>
  <c r="AF185" i="3"/>
  <c r="AA163" i="1"/>
  <c r="AF163" i="1"/>
  <c r="AA35" i="3"/>
  <c r="AF35" i="3"/>
  <c r="AF169" i="3"/>
  <c r="AA169" i="3"/>
  <c r="AA23" i="1"/>
  <c r="AF23" i="1"/>
  <c r="AA142" i="3"/>
  <c r="AF142" i="3"/>
  <c r="AF105" i="3"/>
  <c r="AA105" i="3"/>
  <c r="AA33" i="2"/>
  <c r="AF33" i="2"/>
  <c r="AA42" i="5"/>
  <c r="AF42" i="5"/>
  <c r="AF160" i="2"/>
  <c r="AA160" i="2"/>
  <c r="AA151" i="5"/>
  <c r="AF151" i="5"/>
  <c r="AA85" i="3"/>
  <c r="AF85" i="3"/>
  <c r="AF27" i="2"/>
  <c r="AA27" i="2"/>
  <c r="AA165" i="3"/>
  <c r="AF165" i="3"/>
  <c r="AF107" i="3"/>
  <c r="AA107" i="3"/>
  <c r="AF114" i="4"/>
  <c r="AA114" i="4"/>
  <c r="AF153" i="2"/>
  <c r="AA153" i="2"/>
  <c r="AF52" i="2"/>
  <c r="AA52" i="2"/>
  <c r="AF9" i="5"/>
  <c r="AA9" i="5"/>
  <c r="AF183" i="3"/>
  <c r="AA183" i="3"/>
  <c r="AA72" i="1"/>
  <c r="AF72" i="1"/>
  <c r="AF68" i="5"/>
  <c r="AA68" i="5"/>
  <c r="AF57" i="4"/>
  <c r="AA57" i="4"/>
  <c r="AF166" i="3"/>
  <c r="AA166" i="3"/>
  <c r="AF169" i="2"/>
  <c r="AA169" i="2"/>
  <c r="AF78" i="5"/>
  <c r="AA78" i="5"/>
  <c r="AA138" i="2"/>
  <c r="AF138" i="2"/>
  <c r="AF158" i="2"/>
  <c r="AA158" i="2"/>
  <c r="AA40" i="2"/>
  <c r="AF40" i="2"/>
  <c r="AA91" i="2"/>
  <c r="AF91" i="2"/>
  <c r="AF60" i="2"/>
  <c r="AA60" i="2"/>
  <c r="AF165" i="1"/>
  <c r="AA165" i="1"/>
  <c r="AA41" i="5"/>
  <c r="AF41" i="5"/>
  <c r="AF188" i="4"/>
  <c r="AA188" i="4"/>
  <c r="AF170" i="2"/>
  <c r="AA170" i="2"/>
  <c r="AF48" i="1"/>
  <c r="AA48" i="1"/>
  <c r="AA127" i="2"/>
  <c r="AF127" i="2"/>
  <c r="AF9" i="2"/>
  <c r="AA9" i="2"/>
  <c r="AF174" i="3"/>
  <c r="AA174" i="3"/>
  <c r="AF48" i="3"/>
  <c r="AA48" i="3"/>
  <c r="AF99" i="3"/>
  <c r="AA99" i="3"/>
  <c r="AF13" i="5"/>
  <c r="AA13" i="5"/>
  <c r="AA78" i="2"/>
  <c r="AF78" i="2"/>
  <c r="AA47" i="4"/>
  <c r="AF47" i="4"/>
  <c r="AA176" i="4"/>
  <c r="AF176" i="4"/>
  <c r="AF104" i="2"/>
  <c r="AA104" i="2"/>
  <c r="AA128" i="1"/>
  <c r="AF128" i="1"/>
  <c r="AF48" i="4"/>
  <c r="AA48" i="4"/>
  <c r="AF178" i="3"/>
  <c r="AA178" i="3"/>
  <c r="AF13" i="3"/>
  <c r="AA13" i="3"/>
  <c r="AA82" i="5"/>
  <c r="AF82" i="5"/>
  <c r="AF156" i="3"/>
  <c r="AA156" i="3"/>
  <c r="AA190" i="5"/>
  <c r="AF190" i="5"/>
  <c r="AA94" i="3"/>
  <c r="AF94" i="3"/>
  <c r="AA79" i="4"/>
  <c r="AF79" i="4"/>
  <c r="AF34" i="3"/>
  <c r="AA34" i="3"/>
  <c r="AF178" i="5"/>
  <c r="AA178" i="5"/>
  <c r="AA163" i="2"/>
  <c r="AF163" i="2"/>
  <c r="AF128" i="5"/>
  <c r="AA128" i="5"/>
  <c r="AA122" i="4"/>
  <c r="AF122" i="4"/>
  <c r="AA123" i="1"/>
  <c r="AF123" i="1"/>
  <c r="AF167" i="3"/>
  <c r="AA167" i="3"/>
  <c r="AA130" i="2"/>
  <c r="AF130" i="2"/>
  <c r="AA119" i="4"/>
  <c r="AF119" i="4"/>
  <c r="AF111" i="2"/>
  <c r="AA111" i="2"/>
  <c r="AA17" i="3"/>
  <c r="AF17" i="3"/>
  <c r="AA88" i="5"/>
  <c r="AF88" i="5"/>
  <c r="AF26" i="2"/>
  <c r="AA26" i="2"/>
  <c r="AA78" i="1"/>
  <c r="AF78" i="1"/>
  <c r="AF60" i="4"/>
  <c r="AA60" i="4"/>
  <c r="AF11" i="1"/>
  <c r="AA11" i="1"/>
  <c r="AF41" i="3"/>
  <c r="AA41" i="3"/>
  <c r="AA44" i="1"/>
  <c r="AF44" i="1"/>
  <c r="AF171" i="5"/>
  <c r="AA171" i="5"/>
  <c r="AA132" i="1"/>
  <c r="AF132" i="1"/>
  <c r="AF53" i="4"/>
  <c r="AA53" i="4"/>
  <c r="AF118" i="4"/>
  <c r="AA118" i="4"/>
  <c r="AF46" i="4"/>
  <c r="AA46" i="4"/>
  <c r="AA185" i="2"/>
  <c r="AF185" i="2"/>
  <c r="AF18" i="1"/>
  <c r="AA18" i="1"/>
  <c r="AA31" i="2"/>
  <c r="AF31" i="2"/>
  <c r="AF112" i="3"/>
  <c r="AA112" i="3"/>
  <c r="AF115" i="4"/>
  <c r="AA115" i="4"/>
  <c r="AA157" i="1"/>
  <c r="AF157" i="1"/>
  <c r="AF146" i="1"/>
  <c r="AA146" i="1"/>
  <c r="AF75" i="3"/>
  <c r="AA75" i="3"/>
  <c r="AF110" i="1"/>
  <c r="AA110" i="1"/>
  <c r="AA167" i="4"/>
  <c r="AF167" i="4"/>
  <c r="AF72" i="3"/>
  <c r="AA72" i="3"/>
  <c r="AA140" i="4"/>
  <c r="AF140" i="4"/>
  <c r="AA32" i="3"/>
  <c r="AF32" i="3"/>
  <c r="AA123" i="5"/>
  <c r="AF123" i="5"/>
  <c r="AA164" i="4"/>
  <c r="AF164" i="4"/>
  <c r="AA55" i="5"/>
  <c r="AF55" i="5"/>
  <c r="AA147" i="3"/>
  <c r="AF147" i="3"/>
  <c r="AA189" i="2"/>
  <c r="AF189" i="2"/>
  <c r="AA126" i="4"/>
  <c r="AF126" i="4"/>
  <c r="AA82" i="4"/>
  <c r="AF82" i="4"/>
  <c r="AF69" i="3"/>
  <c r="AA69" i="3"/>
  <c r="AA81" i="1"/>
  <c r="AF81" i="1"/>
  <c r="AF63" i="5"/>
  <c r="AA63" i="5"/>
  <c r="AF20" i="4"/>
  <c r="AA20" i="4"/>
  <c r="AF21" i="5"/>
  <c r="AA21" i="5"/>
  <c r="AA71" i="3"/>
  <c r="AF71" i="3"/>
  <c r="AF79" i="5"/>
  <c r="AA79" i="5"/>
  <c r="AA46" i="3"/>
  <c r="AF46" i="3"/>
  <c r="AA171" i="4"/>
  <c r="AF171" i="4"/>
  <c r="AA190" i="4"/>
  <c r="AF190" i="4"/>
  <c r="AF24" i="4"/>
  <c r="AA24" i="4"/>
  <c r="AA61" i="4"/>
  <c r="AF61" i="4"/>
  <c r="AF118" i="3"/>
  <c r="AA118" i="3"/>
  <c r="AA90" i="1"/>
  <c r="AF90" i="1"/>
  <c r="AA31" i="4"/>
  <c r="AF31" i="4"/>
  <c r="AA100" i="4"/>
  <c r="AF100" i="4"/>
  <c r="AF52" i="5"/>
  <c r="AA52" i="5"/>
  <c r="AA27" i="4"/>
  <c r="AF27" i="4"/>
  <c r="AF28" i="4"/>
  <c r="AA28" i="4"/>
  <c r="AA150" i="2"/>
  <c r="AF150" i="2"/>
  <c r="AA40" i="5"/>
  <c r="AF40" i="5"/>
  <c r="AA73" i="1"/>
  <c r="AF73" i="1"/>
  <c r="AA166" i="2"/>
  <c r="AF166" i="2"/>
  <c r="AF177" i="3"/>
  <c r="AA177" i="3"/>
  <c r="AA58" i="3"/>
  <c r="AF58" i="3"/>
  <c r="AF63" i="4"/>
  <c r="AA63" i="4"/>
  <c r="AF39" i="1"/>
  <c r="AA39" i="1"/>
  <c r="AF90" i="5"/>
  <c r="AA90" i="5"/>
  <c r="AA75" i="4"/>
  <c r="AF75" i="4"/>
  <c r="AA12" i="5"/>
  <c r="AF12" i="5"/>
  <c r="AA169" i="5"/>
  <c r="AF169" i="5"/>
  <c r="AA147" i="2"/>
  <c r="AF147" i="2"/>
  <c r="AA158" i="5"/>
  <c r="AF158" i="5"/>
  <c r="AF46" i="2"/>
  <c r="AA46" i="2"/>
  <c r="AF197" i="2"/>
  <c r="AA197" i="2"/>
  <c r="AF58" i="4"/>
  <c r="AA58" i="4"/>
  <c r="AF142" i="4"/>
  <c r="AA142" i="4"/>
  <c r="AA133" i="4"/>
  <c r="AF133" i="4"/>
  <c r="AF62" i="1"/>
  <c r="AA62" i="1"/>
  <c r="AA116" i="3"/>
  <c r="AF116" i="3"/>
  <c r="AF88" i="2"/>
  <c r="AA88" i="2"/>
  <c r="AF103" i="3"/>
  <c r="AA103" i="3"/>
  <c r="AA173" i="3"/>
  <c r="AF173" i="3"/>
  <c r="AF181" i="2"/>
  <c r="AA181" i="2"/>
  <c r="AF178" i="4"/>
  <c r="AA178" i="4"/>
  <c r="AA165" i="4"/>
  <c r="AF165" i="4"/>
  <c r="AF184" i="3"/>
  <c r="AA184" i="3"/>
  <c r="AF150" i="1"/>
  <c r="AA150" i="1"/>
  <c r="AA42" i="2"/>
  <c r="AF42" i="2"/>
  <c r="AA39" i="4"/>
  <c r="AF39" i="4"/>
  <c r="AA176" i="3"/>
  <c r="AF176" i="3"/>
  <c r="AF54" i="3"/>
  <c r="AA54" i="3"/>
  <c r="AF57" i="1"/>
  <c r="AA57" i="1"/>
  <c r="AA199" i="1"/>
  <c r="AF199" i="1"/>
  <c r="AF18" i="2"/>
  <c r="AA18" i="2"/>
  <c r="AA38" i="5"/>
  <c r="AF38" i="5"/>
  <c r="AF47" i="1"/>
  <c r="AA47" i="1"/>
  <c r="AF200" i="2"/>
  <c r="AA200" i="2"/>
  <c r="AA194" i="1"/>
  <c r="AF194" i="1"/>
  <c r="AF50" i="1"/>
  <c r="AA50" i="1"/>
  <c r="AF120" i="3"/>
  <c r="AA120" i="3"/>
  <c r="AF115" i="1"/>
  <c r="AA115" i="1"/>
  <c r="AA136" i="5"/>
  <c r="AF136" i="5"/>
  <c r="AA108" i="1"/>
  <c r="AF108" i="1"/>
  <c r="AA52" i="3"/>
  <c r="AF52" i="3"/>
  <c r="AA165" i="2"/>
  <c r="AF165" i="2"/>
  <c r="AA154" i="2"/>
  <c r="AF154" i="2"/>
  <c r="AF47" i="2"/>
  <c r="AA47" i="2"/>
  <c r="AA153" i="5"/>
  <c r="AF153" i="5"/>
  <c r="AA80" i="2"/>
  <c r="AF80" i="2"/>
  <c r="AF131" i="4"/>
  <c r="AA131" i="4"/>
  <c r="AF131" i="1"/>
  <c r="AA131" i="1"/>
  <c r="AF67" i="1"/>
  <c r="AA67" i="1"/>
  <c r="AA13" i="2"/>
  <c r="AF13" i="2"/>
  <c r="AF131" i="3"/>
  <c r="AA131" i="3"/>
  <c r="AA175" i="1"/>
  <c r="AF175" i="1"/>
  <c r="AA79" i="1"/>
  <c r="AF79" i="1"/>
  <c r="AA124" i="2"/>
  <c r="AF124" i="2"/>
  <c r="AA152" i="1"/>
  <c r="AF152" i="1"/>
  <c r="AA189" i="5"/>
  <c r="AF189" i="5"/>
  <c r="AA120" i="2"/>
  <c r="AF120" i="2"/>
  <c r="AA81" i="4"/>
  <c r="AF81" i="4"/>
  <c r="AA186" i="4"/>
  <c r="AF186" i="4"/>
  <c r="AF122" i="1"/>
  <c r="AA122" i="1"/>
  <c r="AF93" i="5"/>
  <c r="AA93" i="5"/>
  <c r="AA200" i="3"/>
  <c r="AF200" i="3"/>
  <c r="AF42" i="1"/>
  <c r="AA42" i="1"/>
  <c r="AF15" i="4"/>
  <c r="AA15" i="4"/>
  <c r="AF144" i="3"/>
  <c r="AA144" i="3"/>
  <c r="AF82" i="1"/>
  <c r="AA82" i="1"/>
  <c r="AA38" i="1"/>
  <c r="AF38" i="1"/>
  <c r="AF10" i="1"/>
  <c r="AA10" i="1"/>
  <c r="AA33" i="4"/>
  <c r="AF33" i="4"/>
  <c r="AF195" i="4"/>
  <c r="AA195" i="4"/>
  <c r="AF45" i="1"/>
  <c r="AA45" i="1"/>
  <c r="AA157" i="4"/>
  <c r="AF157" i="4"/>
  <c r="AA94" i="5"/>
  <c r="AF94" i="5"/>
  <c r="AF58" i="1"/>
  <c r="AA58" i="1"/>
  <c r="AF182" i="3"/>
  <c r="AA182" i="3"/>
  <c r="AA192" i="1"/>
  <c r="AF192" i="1"/>
  <c r="AF16" i="3"/>
  <c r="AA16" i="3"/>
  <c r="AA69" i="2"/>
  <c r="AF69" i="2"/>
  <c r="AF100" i="3"/>
  <c r="AA100" i="3"/>
  <c r="AF56" i="4"/>
  <c r="AA56" i="4"/>
  <c r="AF97" i="2"/>
  <c r="AA97" i="2"/>
  <c r="AA142" i="2"/>
  <c r="AF142" i="2"/>
  <c r="AA55" i="1"/>
  <c r="AF55" i="1"/>
  <c r="AA194" i="5"/>
  <c r="AF194" i="5"/>
  <c r="AF109" i="5"/>
  <c r="AA109" i="5"/>
  <c r="AF173" i="5"/>
  <c r="AA173" i="5"/>
  <c r="AA177" i="1"/>
  <c r="AF177" i="1"/>
  <c r="AA178" i="1"/>
  <c r="AF178" i="1"/>
  <c r="AA155" i="5"/>
  <c r="AF155" i="5"/>
  <c r="AA39" i="5"/>
  <c r="AF39" i="5"/>
  <c r="AF110" i="5"/>
  <c r="AA110" i="5"/>
  <c r="AA76" i="1"/>
  <c r="AF76" i="1"/>
  <c r="AA112" i="1"/>
  <c r="AF112" i="1"/>
  <c r="AA19" i="1"/>
  <c r="AF19" i="1"/>
  <c r="AF152" i="4"/>
  <c r="AA152" i="4"/>
  <c r="AA28" i="2"/>
  <c r="AF28" i="2"/>
  <c r="AF186" i="5"/>
  <c r="AA186" i="5"/>
  <c r="AF175" i="2"/>
  <c r="AA175" i="2"/>
  <c r="AF157" i="3"/>
  <c r="AA157" i="3"/>
  <c r="AF90" i="4"/>
  <c r="AA90" i="4"/>
  <c r="AA115" i="2"/>
  <c r="AF115" i="2"/>
  <c r="AA163" i="4"/>
  <c r="AF163" i="4"/>
  <c r="AF93" i="3"/>
  <c r="AA93" i="3"/>
  <c r="AA172" i="4"/>
  <c r="AF172" i="4"/>
  <c r="AF188" i="3"/>
  <c r="AA188" i="3"/>
  <c r="AF28" i="1"/>
  <c r="AA28" i="1"/>
  <c r="AF99" i="4"/>
  <c r="AA99" i="4"/>
  <c r="AA73" i="4"/>
  <c r="AF73" i="4"/>
  <c r="AF152" i="3"/>
  <c r="AA152" i="3"/>
  <c r="AA126" i="5"/>
  <c r="AF126" i="5"/>
  <c r="AA117" i="1"/>
  <c r="AF117" i="1"/>
  <c r="AF159" i="1"/>
  <c r="AA159" i="1"/>
  <c r="AF49" i="2"/>
  <c r="AA49" i="2"/>
  <c r="AA145" i="2"/>
  <c r="AF145" i="2"/>
  <c r="AA95" i="2"/>
  <c r="AF95" i="2"/>
  <c r="AF80" i="3"/>
  <c r="AA80" i="3"/>
  <c r="AF183" i="5"/>
  <c r="AA183" i="5"/>
  <c r="AA138" i="5"/>
  <c r="AF138" i="5"/>
  <c r="AA78" i="4"/>
  <c r="AF78" i="4"/>
  <c r="AA29" i="2"/>
  <c r="AF29" i="2"/>
  <c r="AF97" i="5"/>
  <c r="AA97" i="5"/>
  <c r="AF179" i="1"/>
  <c r="AA179" i="1"/>
  <c r="AF199" i="4"/>
  <c r="AA199" i="4"/>
  <c r="AA122" i="3"/>
  <c r="AF122" i="3"/>
  <c r="AF94" i="4"/>
  <c r="AA94" i="4"/>
  <c r="AA66" i="1"/>
  <c r="AF66" i="1"/>
  <c r="AA115" i="3"/>
  <c r="AF115" i="3"/>
  <c r="AF77" i="4"/>
  <c r="AA77" i="4"/>
  <c r="AA192" i="4"/>
  <c r="AF192" i="4"/>
  <c r="AF79" i="2"/>
  <c r="AA79" i="2"/>
  <c r="AF155" i="3"/>
  <c r="AA155" i="3"/>
  <c r="AA84" i="4"/>
  <c r="AF84" i="4"/>
  <c r="AA71" i="1"/>
  <c r="AF71" i="1"/>
  <c r="AF147" i="1"/>
  <c r="AA147" i="1"/>
  <c r="AA45" i="3"/>
  <c r="AF45" i="3"/>
  <c r="AA63" i="3"/>
  <c r="AF63" i="3"/>
  <c r="AA68" i="3"/>
  <c r="AF68" i="3"/>
  <c r="AA103" i="4"/>
  <c r="AF103" i="4"/>
  <c r="AA30" i="2"/>
  <c r="AF30" i="2"/>
  <c r="AF157" i="5"/>
  <c r="AA157" i="5"/>
  <c r="AA65" i="5"/>
  <c r="AF65" i="5"/>
  <c r="AF150" i="3"/>
  <c r="AA150" i="3"/>
  <c r="AA46" i="5"/>
  <c r="AF46" i="5"/>
  <c r="AF102" i="2"/>
  <c r="AA102" i="2"/>
  <c r="AA184" i="2"/>
  <c r="AF184" i="2"/>
  <c r="AF74" i="2"/>
  <c r="AA74" i="2"/>
  <c r="AF18" i="5"/>
  <c r="AA18" i="5"/>
  <c r="AA29" i="5"/>
  <c r="AF29" i="5"/>
  <c r="AA10" i="4"/>
  <c r="AF10" i="4"/>
  <c r="AA25" i="2"/>
  <c r="AF25" i="2"/>
  <c r="AA24" i="2"/>
  <c r="AF24" i="2"/>
  <c r="AA61" i="1"/>
  <c r="AF61" i="1"/>
  <c r="AA126" i="3"/>
  <c r="AF126" i="3"/>
  <c r="AA82" i="3"/>
  <c r="AF82" i="3"/>
  <c r="AF74" i="3"/>
  <c r="AA74" i="3"/>
  <c r="AF64" i="2"/>
  <c r="AA64" i="2"/>
  <c r="AF92" i="3"/>
  <c r="AA92" i="3"/>
  <c r="AA80" i="4"/>
  <c r="AF80" i="4"/>
  <c r="AF193" i="3"/>
  <c r="AA193" i="3"/>
  <c r="AA167" i="5"/>
  <c r="AF167" i="5"/>
  <c r="AF186" i="2"/>
  <c r="AA186" i="2"/>
  <c r="AA113" i="5"/>
  <c r="AF113" i="5"/>
  <c r="AF108" i="3"/>
  <c r="AA108" i="3"/>
  <c r="AF145" i="4"/>
  <c r="AA145" i="4"/>
  <c r="AA26" i="4"/>
  <c r="AF26" i="4"/>
  <c r="AF95" i="3"/>
  <c r="AA95" i="3"/>
  <c r="AF101" i="1"/>
  <c r="AA101" i="1"/>
  <c r="AA180" i="1"/>
  <c r="AF180" i="1"/>
  <c r="AF71" i="2"/>
  <c r="AA71" i="2"/>
  <c r="AA126" i="2"/>
  <c r="AF126" i="2"/>
  <c r="AA191" i="2"/>
  <c r="AF191" i="2"/>
  <c r="AA14" i="2"/>
  <c r="AF14" i="2"/>
  <c r="AF25" i="1"/>
  <c r="AA25" i="1"/>
  <c r="AF196" i="1"/>
  <c r="AA196" i="1"/>
  <c r="AA147" i="5"/>
  <c r="AF147" i="5"/>
  <c r="AA138" i="4"/>
  <c r="AF138" i="4"/>
  <c r="AF141" i="1"/>
  <c r="AA141" i="1"/>
  <c r="AF61" i="5"/>
  <c r="AA61" i="5"/>
  <c r="AF37" i="4"/>
  <c r="AA37" i="4"/>
  <c r="AF196" i="4"/>
  <c r="AA196" i="4"/>
  <c r="AA50" i="5"/>
  <c r="AF50" i="5"/>
  <c r="AA37" i="3"/>
  <c r="AF37" i="3"/>
  <c r="AA88" i="4"/>
  <c r="AF88" i="4"/>
  <c r="AA142" i="1"/>
  <c r="AF142" i="1"/>
  <c r="AF61" i="2"/>
  <c r="AA61" i="2"/>
  <c r="AF164" i="3"/>
  <c r="AA164" i="3"/>
  <c r="AA67" i="4"/>
  <c r="AF67" i="4"/>
  <c r="AA192" i="5"/>
  <c r="AF192" i="5"/>
  <c r="AF22" i="5"/>
  <c r="AA22" i="5"/>
  <c r="AA34" i="4"/>
  <c r="AF34" i="4"/>
  <c r="AF154" i="1"/>
  <c r="AA154" i="1"/>
  <c r="AF69" i="1"/>
  <c r="AA69" i="1"/>
  <c r="AA106" i="4"/>
  <c r="AF106" i="4"/>
  <c r="AF148" i="2"/>
  <c r="AA148" i="2"/>
  <c r="AA106" i="1"/>
  <c r="AF106" i="1"/>
  <c r="AA47" i="3"/>
  <c r="AF47" i="3"/>
  <c r="AF138" i="3"/>
  <c r="AA138" i="3"/>
  <c r="AF56" i="2"/>
  <c r="AA56" i="2"/>
  <c r="AF111" i="4"/>
  <c r="AA111" i="4"/>
  <c r="AF19" i="2"/>
  <c r="AA19" i="2"/>
  <c r="AA154" i="5"/>
  <c r="AF154" i="5"/>
  <c r="AF103" i="2"/>
  <c r="AA103" i="2"/>
  <c r="AA10" i="2"/>
  <c r="AF10" i="2"/>
  <c r="AA12" i="4"/>
  <c r="AF12" i="4"/>
  <c r="AA200" i="4"/>
  <c r="AF200" i="4"/>
  <c r="AA42" i="4"/>
  <c r="AF42" i="4"/>
  <c r="AF98" i="1"/>
  <c r="AA98" i="1"/>
  <c r="AA101" i="3"/>
  <c r="AF101" i="3"/>
  <c r="AA82" i="2"/>
  <c r="AF82" i="2"/>
  <c r="AA108" i="4"/>
  <c r="AF108" i="4"/>
  <c r="AA97" i="4"/>
  <c r="AF97" i="4"/>
  <c r="AF40" i="4"/>
  <c r="AA40" i="4"/>
  <c r="AF42" i="3"/>
  <c r="AA42" i="3"/>
  <c r="AF132" i="4"/>
  <c r="AA132" i="4"/>
  <c r="AA56" i="5"/>
  <c r="AF56" i="5"/>
  <c r="AA34" i="5"/>
  <c r="AF34" i="5"/>
  <c r="AF188" i="1"/>
  <c r="AA188" i="1"/>
  <c r="AF109" i="2"/>
  <c r="AA109" i="2"/>
  <c r="AA193" i="5"/>
  <c r="AF193" i="5"/>
  <c r="AF170" i="3"/>
  <c r="AA170" i="3"/>
  <c r="AF11" i="3"/>
  <c r="AA11" i="3"/>
  <c r="AF88" i="1"/>
  <c r="AA88" i="1"/>
  <c r="AF64" i="5"/>
  <c r="AA64" i="5"/>
  <c r="AA113" i="4"/>
  <c r="AF113" i="4"/>
  <c r="AF151" i="2"/>
  <c r="AA151" i="2"/>
  <c r="AF25" i="5"/>
  <c r="AA25" i="5"/>
  <c r="AA193" i="4"/>
  <c r="AF193" i="4"/>
  <c r="AA29" i="4"/>
  <c r="AF29" i="4"/>
  <c r="AA57" i="2"/>
  <c r="AF57" i="2"/>
  <c r="AF161" i="2"/>
  <c r="AA161" i="2"/>
  <c r="AF191" i="1"/>
  <c r="AA191" i="1"/>
  <c r="AA200" i="5"/>
  <c r="AF200" i="5"/>
  <c r="AA159" i="2"/>
  <c r="AF159" i="2"/>
  <c r="AA100" i="1"/>
  <c r="AF100" i="1"/>
  <c r="AA150" i="4"/>
  <c r="AF150" i="4"/>
  <c r="AA99" i="2"/>
  <c r="AF99" i="2"/>
  <c r="AF181" i="4"/>
  <c r="AA181" i="4"/>
  <c r="AA30" i="1"/>
  <c r="AF30" i="1"/>
  <c r="AA83" i="2"/>
  <c r="AF83" i="2"/>
  <c r="AA37" i="2"/>
  <c r="AF37" i="2"/>
  <c r="AF35" i="1"/>
  <c r="AA35" i="1"/>
  <c r="AF136" i="4"/>
  <c r="AA136" i="4"/>
  <c r="AF16" i="2"/>
  <c r="AA16" i="2"/>
  <c r="AF32" i="4"/>
  <c r="AA32" i="4"/>
  <c r="AF72" i="2"/>
  <c r="AA72" i="2"/>
  <c r="AF73" i="2"/>
  <c r="AA73" i="2"/>
  <c r="AF148" i="3"/>
  <c r="AA148" i="3"/>
  <c r="AA93" i="2"/>
  <c r="AF93" i="2"/>
  <c r="AA184" i="1"/>
  <c r="AF184" i="1"/>
  <c r="AF194" i="4"/>
  <c r="AA194" i="4"/>
  <c r="AA106" i="3"/>
  <c r="AF106" i="3"/>
  <c r="AA121" i="1"/>
  <c r="AF121" i="1"/>
  <c r="AA28" i="5"/>
  <c r="AF28" i="5"/>
  <c r="AF84" i="5"/>
  <c r="AA84" i="5"/>
  <c r="AA18" i="4"/>
  <c r="AF18" i="4"/>
  <c r="AF150" i="5"/>
  <c r="AA150" i="5"/>
  <c r="AA148" i="5"/>
  <c r="AF148" i="5"/>
  <c r="AF199" i="3"/>
  <c r="AA199" i="3"/>
  <c r="AA197" i="3"/>
  <c r="AF197" i="3"/>
  <c r="AF81" i="5"/>
  <c r="AA81" i="5"/>
  <c r="AF51" i="4"/>
  <c r="AA51" i="4"/>
  <c r="AF31" i="3"/>
  <c r="AA31" i="3"/>
  <c r="AF176" i="1"/>
  <c r="AA176" i="1"/>
  <c r="AF109" i="4"/>
  <c r="AA109" i="4"/>
  <c r="AA149" i="2"/>
  <c r="AF149" i="2"/>
  <c r="AF83" i="3"/>
  <c r="AA83" i="3"/>
  <c r="AF134" i="4"/>
  <c r="AA134" i="4"/>
  <c r="AF152" i="5"/>
  <c r="AA152" i="5"/>
  <c r="AF65" i="2"/>
  <c r="AA65" i="2"/>
  <c r="AA47" i="5"/>
  <c r="AF47" i="5"/>
  <c r="AF53" i="1"/>
  <c r="AA53" i="1"/>
  <c r="AF13" i="4"/>
  <c r="AA13" i="4"/>
  <c r="AF129" i="2"/>
  <c r="AA129" i="2"/>
  <c r="AA36" i="3"/>
  <c r="AF36" i="3"/>
  <c r="AA87" i="4"/>
  <c r="AF87" i="4"/>
  <c r="AF156" i="1"/>
  <c r="AA156" i="1"/>
  <c r="AA93" i="1"/>
  <c r="AF93" i="1"/>
  <c r="AF162" i="3"/>
  <c r="AA162" i="3"/>
  <c r="AF145" i="3"/>
  <c r="AA145" i="3"/>
  <c r="AF129" i="5"/>
  <c r="AA129" i="5"/>
  <c r="AA127" i="4"/>
  <c r="AF127" i="4"/>
  <c r="AA98" i="3"/>
  <c r="AF98" i="3"/>
  <c r="AA178" i="2"/>
  <c r="AF178" i="2"/>
  <c r="AF153" i="1"/>
  <c r="AA153" i="1"/>
  <c r="AA65" i="4"/>
  <c r="AF65" i="4"/>
  <c r="AF85" i="4"/>
  <c r="AA85" i="4"/>
  <c r="AA103" i="1"/>
  <c r="AF103" i="1"/>
  <c r="AF167" i="2"/>
  <c r="AA167" i="2"/>
  <c r="AA191" i="3"/>
  <c r="AF191" i="3"/>
  <c r="AA174" i="5"/>
  <c r="AF174" i="5"/>
  <c r="AA164" i="2"/>
  <c r="AF164" i="2"/>
  <c r="AF179" i="5"/>
  <c r="AA179" i="5"/>
  <c r="AA190" i="3"/>
  <c r="AF190" i="3"/>
  <c r="AF183" i="2"/>
  <c r="AA183" i="2"/>
  <c r="AA70" i="5"/>
  <c r="AF70" i="5"/>
  <c r="AA105" i="5"/>
  <c r="AF105" i="5"/>
  <c r="AA68" i="2"/>
  <c r="AF68" i="2"/>
  <c r="AF54" i="5"/>
  <c r="AA54" i="5"/>
  <c r="AF21" i="3"/>
  <c r="AA21" i="3"/>
  <c r="AA125" i="1"/>
  <c r="AF125" i="1"/>
  <c r="AF137" i="5"/>
  <c r="AA137" i="5"/>
  <c r="AF124" i="5"/>
  <c r="AA124" i="5"/>
  <c r="AF130" i="5"/>
  <c r="AA130" i="5"/>
  <c r="AF193" i="1"/>
  <c r="AA193" i="1"/>
  <c r="AA59" i="3"/>
  <c r="AF59" i="3"/>
  <c r="AA124" i="3"/>
  <c r="AF124" i="3"/>
  <c r="AF125" i="4"/>
  <c r="AA125" i="4"/>
  <c r="AF43" i="3"/>
  <c r="AA43" i="3"/>
  <c r="AA168" i="3"/>
  <c r="AF168" i="3"/>
  <c r="AF171" i="1"/>
  <c r="AA171" i="1"/>
  <c r="AF26" i="1"/>
  <c r="AA26" i="1"/>
  <c r="AA44" i="5"/>
  <c r="AF44" i="5"/>
  <c r="AF131" i="5"/>
  <c r="AA131" i="5"/>
  <c r="AA34" i="2"/>
  <c r="AF34" i="2"/>
  <c r="AA43" i="1"/>
  <c r="AF43" i="1"/>
  <c r="AF142" i="5"/>
  <c r="AA142" i="5"/>
  <c r="AF159" i="3"/>
  <c r="AA159" i="3"/>
  <c r="AA60" i="1"/>
  <c r="AF60" i="1"/>
  <c r="AA23" i="4"/>
  <c r="AF23" i="4"/>
  <c r="AA164" i="5"/>
  <c r="AF164" i="5"/>
  <c r="AA143" i="4"/>
  <c r="AF143" i="4"/>
  <c r="AF192" i="3"/>
  <c r="AA192" i="3"/>
  <c r="AA27" i="1"/>
  <c r="AF27" i="1"/>
  <c r="AA113" i="3"/>
  <c r="AF113" i="3"/>
  <c r="AA119" i="1"/>
  <c r="AF119" i="1"/>
  <c r="AF128" i="3"/>
  <c r="AA128" i="3"/>
  <c r="AA38" i="4"/>
  <c r="AF38" i="4"/>
  <c r="AF83" i="4"/>
  <c r="AA83" i="4"/>
  <c r="AF128" i="4"/>
  <c r="AA128" i="4"/>
  <c r="AA187" i="1"/>
  <c r="AF187" i="1"/>
  <c r="AA73" i="3"/>
  <c r="AF73" i="3"/>
  <c r="AF102" i="4"/>
  <c r="AA102" i="4"/>
  <c r="AA89" i="5"/>
  <c r="AF89" i="5"/>
  <c r="AF137" i="2"/>
  <c r="AA137" i="2"/>
  <c r="AA129" i="4"/>
  <c r="AF129" i="4"/>
  <c r="AF128" i="2"/>
  <c r="AA128" i="2"/>
  <c r="AA56" i="3"/>
  <c r="AF56" i="3"/>
  <c r="AF97" i="1"/>
  <c r="AA97" i="1"/>
  <c r="AA183" i="4"/>
  <c r="AF183" i="4"/>
  <c r="AA26" i="5"/>
  <c r="AF26" i="5"/>
  <c r="AF100" i="2"/>
  <c r="AA100" i="2"/>
  <c r="AF41" i="4"/>
  <c r="AA41" i="4"/>
  <c r="AA78" i="3"/>
  <c r="AF78" i="3"/>
  <c r="AF55" i="2"/>
  <c r="AA55" i="2"/>
  <c r="AF159" i="5"/>
  <c r="AA159" i="5"/>
  <c r="AA64" i="1"/>
  <c r="AF64" i="1"/>
  <c r="AF122" i="5"/>
  <c r="AA122" i="5"/>
  <c r="AA14" i="3"/>
  <c r="AF14" i="3"/>
  <c r="AF25" i="3"/>
  <c r="AA25" i="3"/>
  <c r="AF52" i="4"/>
  <c r="AA52" i="4"/>
  <c r="AF68" i="1"/>
  <c r="AA68" i="1"/>
  <c r="AA187" i="4"/>
  <c r="AF187" i="4"/>
  <c r="AA161" i="1"/>
  <c r="AF161" i="1"/>
  <c r="AA104" i="3"/>
  <c r="AF104" i="3"/>
  <c r="AF141" i="3"/>
  <c r="AA141" i="3"/>
  <c r="AA94" i="2"/>
  <c r="AF94" i="2"/>
  <c r="AA83" i="1"/>
  <c r="AF83" i="1"/>
  <c r="AA96" i="3"/>
  <c r="AF96" i="3"/>
  <c r="AA101" i="2"/>
  <c r="AF101" i="2"/>
  <c r="AF125" i="2"/>
  <c r="AA125" i="2"/>
  <c r="AF143" i="5"/>
  <c r="AA143" i="5"/>
  <c r="AA116" i="1"/>
  <c r="AF116" i="1"/>
  <c r="AA166" i="5"/>
  <c r="AF166" i="5"/>
  <c r="AF121" i="5"/>
  <c r="AA121" i="5"/>
  <c r="AA119" i="3"/>
  <c r="AF119" i="3"/>
  <c r="AA107" i="1"/>
  <c r="AF107" i="1"/>
  <c r="AF110" i="3"/>
  <c r="AA110" i="3"/>
  <c r="AA199" i="2"/>
  <c r="AF199" i="2"/>
  <c r="AA160" i="4"/>
  <c r="AF160" i="4"/>
  <c r="AF119" i="5"/>
  <c r="AA119" i="5"/>
  <c r="AA58" i="5"/>
  <c r="AF58" i="5"/>
  <c r="AA50" i="3"/>
  <c r="AF50" i="3"/>
  <c r="AA108" i="2"/>
  <c r="AF108" i="2"/>
  <c r="AA87" i="2"/>
  <c r="AF87" i="2"/>
  <c r="AA107" i="5"/>
  <c r="AF107" i="5"/>
  <c r="AA182" i="5"/>
  <c r="AF182" i="5"/>
  <c r="AA155" i="2"/>
  <c r="AF155" i="2"/>
  <c r="AF22" i="2"/>
  <c r="AA22" i="2"/>
  <c r="AF86" i="2"/>
  <c r="AA86" i="2"/>
  <c r="AA158" i="1"/>
  <c r="AF158" i="1"/>
  <c r="AF98" i="2"/>
  <c r="AA98" i="2"/>
  <c r="AA131" i="2"/>
  <c r="AF131" i="2"/>
  <c r="AA141" i="2"/>
  <c r="AF141" i="2"/>
  <c r="AF44" i="4"/>
  <c r="AA44" i="4"/>
  <c r="AF39" i="2"/>
  <c r="AA39" i="2"/>
  <c r="AA13" i="1"/>
  <c r="AF13" i="1"/>
  <c r="AF81" i="2"/>
  <c r="AA81" i="2"/>
  <c r="AF189" i="4"/>
  <c r="AA189" i="4"/>
  <c r="AF19" i="5"/>
  <c r="AA19" i="5"/>
  <c r="AA101" i="5"/>
  <c r="AF101" i="5"/>
  <c r="AA64" i="4"/>
  <c r="AF64" i="4"/>
  <c r="AF114" i="1"/>
  <c r="AA114" i="1"/>
  <c r="AF183" i="1"/>
  <c r="AA183" i="1"/>
  <c r="AF149" i="1"/>
  <c r="AA149" i="1"/>
  <c r="AF35" i="4"/>
  <c r="AA35" i="4"/>
  <c r="AF32" i="5"/>
  <c r="AA32" i="5"/>
  <c r="AF154" i="3"/>
  <c r="AA154" i="3"/>
  <c r="AA196" i="2"/>
  <c r="AF196" i="2"/>
  <c r="AF120" i="1"/>
  <c r="AA120" i="1"/>
  <c r="AA127" i="5"/>
  <c r="AF127" i="5"/>
  <c r="AF198" i="4"/>
  <c r="AA198" i="4"/>
  <c r="AA132" i="3"/>
  <c r="AF132" i="3"/>
  <c r="AA177" i="2"/>
  <c r="AF177" i="2"/>
  <c r="AF195" i="5"/>
  <c r="AA195" i="5"/>
  <c r="AF117" i="2"/>
  <c r="AA117" i="2"/>
  <c r="AA136" i="3"/>
  <c r="AF136" i="3"/>
  <c r="AA176" i="5"/>
  <c r="AF176" i="5"/>
  <c r="AF145" i="1"/>
  <c r="AA145" i="1"/>
  <c r="AA109" i="1"/>
  <c r="AF109" i="1"/>
  <c r="AA197" i="1"/>
  <c r="AF197" i="1"/>
  <c r="AA56" i="1"/>
  <c r="AF56" i="1"/>
  <c r="AA70" i="1"/>
  <c r="AF70" i="1"/>
  <c r="AF146" i="3"/>
  <c r="AA146" i="3"/>
  <c r="AA16" i="4"/>
  <c r="AF16" i="4"/>
  <c r="AA50" i="4"/>
  <c r="AF50" i="4"/>
  <c r="AF67" i="2"/>
  <c r="AA67" i="2"/>
  <c r="AF166" i="4"/>
  <c r="AA166" i="4"/>
  <c r="AF51" i="1"/>
  <c r="AA51" i="1"/>
  <c r="AF107" i="4"/>
  <c r="AA107" i="4"/>
  <c r="AA108" i="5"/>
  <c r="AF108" i="5"/>
  <c r="AF110" i="2"/>
  <c r="AA110" i="2"/>
  <c r="AA71" i="5"/>
  <c r="AF71" i="5"/>
  <c r="AA24" i="5"/>
  <c r="AF24" i="5"/>
  <c r="AA168" i="5"/>
  <c r="AF168" i="5"/>
  <c r="AF114" i="3"/>
  <c r="AA114" i="3"/>
  <c r="AF139" i="2"/>
  <c r="AA139" i="2"/>
  <c r="AF14" i="1"/>
  <c r="AA14" i="1"/>
  <c r="AA161" i="5"/>
  <c r="AF161" i="5"/>
  <c r="AA37" i="5"/>
  <c r="AF37" i="5"/>
  <c r="AF153" i="4"/>
  <c r="AA153" i="4"/>
  <c r="AA139" i="5"/>
  <c r="AF139" i="5"/>
  <c r="AF70" i="2"/>
  <c r="AA70" i="2"/>
  <c r="AA92" i="1"/>
  <c r="AF92" i="1"/>
  <c r="AA74" i="1"/>
  <c r="AF74" i="1"/>
  <c r="AF152" i="2"/>
  <c r="AA152" i="2"/>
  <c r="AF51" i="2"/>
  <c r="AA51" i="2"/>
  <c r="AF126" i="1"/>
  <c r="AA126" i="1"/>
  <c r="AA79" i="3"/>
  <c r="AF79" i="3"/>
  <c r="AF81" i="3"/>
  <c r="AA81" i="3"/>
  <c r="AF112" i="5"/>
  <c r="AA112" i="5"/>
  <c r="AA62" i="3"/>
  <c r="AF62" i="3"/>
  <c r="AA113" i="2"/>
  <c r="AF113" i="2"/>
  <c r="AA104" i="1"/>
  <c r="AF104" i="1"/>
  <c r="AA37" i="1"/>
  <c r="AF37" i="1"/>
  <c r="AA170" i="5"/>
  <c r="AF170" i="5"/>
  <c r="AF33" i="1"/>
  <c r="AA33" i="1"/>
  <c r="AF111" i="3"/>
  <c r="AA111" i="3"/>
  <c r="AF184" i="4"/>
  <c r="AA184" i="4"/>
  <c r="AA155" i="1"/>
  <c r="AF155" i="1"/>
  <c r="AF43" i="4"/>
  <c r="AA43" i="4"/>
  <c r="AF127" i="3"/>
  <c r="AA127" i="3"/>
  <c r="AF186" i="1"/>
  <c r="AA186" i="1"/>
  <c r="AA24" i="3"/>
  <c r="AF24" i="3"/>
  <c r="AA96" i="2"/>
  <c r="AF96" i="2"/>
  <c r="AF74" i="5"/>
  <c r="AA74" i="5"/>
  <c r="AF114" i="5"/>
  <c r="AA114" i="5"/>
  <c r="AA62" i="5"/>
  <c r="AF62" i="5"/>
  <c r="AF111" i="1"/>
  <c r="AA111" i="1"/>
  <c r="AA165" i="5"/>
  <c r="AF165" i="5"/>
  <c r="AA59" i="2"/>
  <c r="AF59" i="2"/>
  <c r="AF123" i="2"/>
  <c r="AA123" i="2"/>
  <c r="AF184" i="5"/>
  <c r="AA184" i="5"/>
  <c r="AA135" i="3"/>
  <c r="AF135" i="3"/>
  <c r="AA58" i="2"/>
  <c r="AF58" i="2"/>
  <c r="AA199" i="5"/>
  <c r="AF199" i="5"/>
  <c r="AA59" i="5"/>
  <c r="AF59" i="5"/>
  <c r="AA39" i="3"/>
  <c r="AF39" i="3"/>
  <c r="AF95" i="1"/>
  <c r="AA95" i="1"/>
  <c r="AA130" i="3"/>
  <c r="AF130" i="3"/>
  <c r="AF11" i="5"/>
  <c r="AA11" i="5"/>
  <c r="AA11" i="2"/>
  <c r="AF11" i="2"/>
  <c r="AA186" i="3"/>
  <c r="AF186" i="3"/>
  <c r="AF127" i="1"/>
  <c r="AA127" i="1"/>
  <c r="AA91" i="3"/>
  <c r="AF91" i="3"/>
  <c r="AA168" i="4"/>
  <c r="AF168" i="4"/>
  <c r="AA80" i="5"/>
  <c r="AF80" i="5"/>
  <c r="AF188" i="2"/>
  <c r="AA188" i="2"/>
  <c r="AF28" i="3"/>
  <c r="AA28" i="3"/>
  <c r="AA180" i="5"/>
  <c r="AF180" i="5"/>
  <c r="AA195" i="3"/>
  <c r="AF195" i="3"/>
  <c r="AA66" i="2"/>
  <c r="AF66" i="2"/>
  <c r="AA66" i="5"/>
  <c r="AF66" i="5"/>
  <c r="AA112" i="4"/>
  <c r="AF112" i="4"/>
  <c r="AF49" i="5"/>
  <c r="AA49" i="5"/>
  <c r="AA26" i="3"/>
  <c r="AF26" i="3"/>
  <c r="AF23" i="2"/>
  <c r="AA23" i="2"/>
  <c r="AF148" i="1"/>
  <c r="AA148" i="1"/>
  <c r="AF21" i="4"/>
  <c r="AA21" i="4"/>
  <c r="AF24" i="1"/>
  <c r="AA24" i="1"/>
  <c r="AF86" i="5"/>
  <c r="AA86" i="5"/>
  <c r="AA91" i="4"/>
  <c r="AF91" i="4"/>
  <c r="AF169" i="4"/>
  <c r="AA169" i="4"/>
  <c r="AF73" i="5"/>
  <c r="AA73" i="5"/>
  <c r="AF31" i="1"/>
  <c r="AA31" i="1"/>
  <c r="AA135" i="4"/>
  <c r="AF135" i="4"/>
  <c r="AF62" i="4"/>
  <c r="AA62" i="4"/>
  <c r="AF174" i="4"/>
  <c r="AA174" i="4"/>
  <c r="AA112" i="2"/>
  <c r="AF112" i="2"/>
  <c r="AF139" i="1"/>
  <c r="AA139" i="1"/>
  <c r="AF22" i="4"/>
  <c r="AA22" i="4"/>
  <c r="AF172" i="1"/>
  <c r="AA172" i="1"/>
  <c r="AF101" i="4"/>
  <c r="AA101" i="4"/>
  <c r="AA168" i="1"/>
  <c r="AF168" i="1"/>
  <c r="AF102" i="1"/>
  <c r="AA102" i="1"/>
  <c r="AA125" i="3"/>
  <c r="AF125" i="3"/>
  <c r="AA174" i="2"/>
  <c r="AF174" i="2"/>
  <c r="AF20" i="5"/>
  <c r="AA20" i="5"/>
  <c r="AF156" i="5"/>
  <c r="AA156" i="5"/>
  <c r="AF159" i="4"/>
  <c r="AA159" i="4"/>
  <c r="AA124" i="1"/>
  <c r="AF124" i="1"/>
  <c r="AF95" i="5"/>
  <c r="AA95" i="5"/>
  <c r="AA52" i="1"/>
  <c r="AF52" i="1"/>
  <c r="AA88" i="3"/>
  <c r="AF88" i="3"/>
  <c r="AF66" i="4"/>
  <c r="AA66" i="4"/>
  <c r="AF121" i="4"/>
  <c r="AA121" i="4"/>
  <c r="AA169" i="1"/>
  <c r="AF169" i="1"/>
  <c r="AF53" i="2"/>
  <c r="AA53" i="2"/>
  <c r="AA156" i="2"/>
  <c r="AF156" i="2"/>
  <c r="AA51" i="3"/>
  <c r="AF51" i="3"/>
  <c r="AF197" i="5"/>
  <c r="AA197" i="5"/>
  <c r="AF200" i="1"/>
  <c r="AA200" i="1"/>
  <c r="AF84" i="1"/>
  <c r="AA84" i="1"/>
  <c r="AA173" i="4"/>
  <c r="AF173" i="4"/>
  <c r="AA57" i="5"/>
  <c r="AF57" i="5"/>
  <c r="AA166" i="1"/>
  <c r="AF166" i="1"/>
  <c r="AF27" i="5"/>
  <c r="AA27" i="5"/>
  <c r="AF35" i="2"/>
  <c r="AA35" i="2"/>
  <c r="AF89" i="4"/>
  <c r="AA89" i="4"/>
  <c r="AF76" i="5"/>
  <c r="AA76" i="5"/>
  <c r="AF116" i="4"/>
  <c r="AA116" i="4"/>
  <c r="AF163" i="5"/>
  <c r="AA163" i="5"/>
  <c r="AA31" i="5"/>
  <c r="AF31" i="5"/>
  <c r="AA144" i="4"/>
  <c r="AF144" i="4"/>
  <c r="AA162" i="4"/>
  <c r="AF162" i="4"/>
  <c r="AA70" i="4"/>
  <c r="AF70" i="4"/>
  <c r="AF132" i="2"/>
  <c r="AA132" i="2"/>
  <c r="AF160" i="1"/>
  <c r="AA160" i="1"/>
  <c r="AA198" i="5"/>
  <c r="AF198" i="5"/>
  <c r="AA50" i="2"/>
  <c r="AF50" i="2"/>
  <c r="AF181" i="1"/>
  <c r="AA181" i="1"/>
  <c r="AA164" i="1"/>
  <c r="AF164" i="1"/>
  <c r="AF133" i="1"/>
  <c r="AA133" i="1"/>
  <c r="AF38" i="2"/>
  <c r="AA38" i="2"/>
  <c r="AF105" i="4"/>
  <c r="AA105" i="4"/>
  <c r="AA189" i="3"/>
  <c r="AF189" i="3"/>
  <c r="AA55" i="3"/>
  <c r="AF55" i="3"/>
  <c r="AA145" i="5"/>
  <c r="AF145" i="5"/>
  <c r="AA70" i="3"/>
  <c r="AF70" i="3"/>
  <c r="AF15" i="3"/>
  <c r="AA15" i="3"/>
  <c r="AF86" i="3"/>
  <c r="AA86" i="3"/>
  <c r="AF67" i="5"/>
  <c r="AA67" i="5"/>
  <c r="AA44" i="3"/>
  <c r="AF44" i="3"/>
  <c r="AF110" i="4"/>
  <c r="AA110" i="4"/>
  <c r="AA66" i="3"/>
  <c r="AF66" i="3"/>
  <c r="AF146" i="4"/>
  <c r="AA146" i="4"/>
  <c r="AF63" i="2"/>
  <c r="AA63" i="2"/>
  <c r="AF187" i="3"/>
  <c r="AA187" i="3"/>
  <c r="AA12" i="3"/>
  <c r="AF12" i="3"/>
  <c r="AA182" i="1"/>
  <c r="AF182" i="1"/>
  <c r="AF144" i="5"/>
  <c r="AA144" i="5"/>
  <c r="AF198" i="3"/>
  <c r="AA198" i="3"/>
  <c r="AA104" i="4"/>
  <c r="AF104" i="4"/>
  <c r="AF181" i="3"/>
  <c r="AA181" i="3"/>
  <c r="AA114" i="2"/>
  <c r="AF114" i="2"/>
  <c r="AF11" i="4"/>
  <c r="AA11" i="4"/>
  <c r="AF187" i="5"/>
  <c r="AA187" i="5"/>
  <c r="AA76" i="3"/>
  <c r="AF76" i="3"/>
  <c r="AF72" i="4"/>
  <c r="AA72" i="4"/>
  <c r="AA69" i="5"/>
  <c r="AF69" i="5"/>
  <c r="AA54" i="1"/>
  <c r="AF54" i="1"/>
  <c r="AA175" i="4"/>
  <c r="AF175" i="4"/>
  <c r="AA121" i="3"/>
  <c r="AF121" i="3"/>
  <c r="AF140" i="1"/>
  <c r="AA140" i="1"/>
  <c r="AA84" i="3"/>
  <c r="AF84" i="3"/>
  <c r="AF185" i="4"/>
  <c r="AA185" i="4"/>
  <c r="AA15" i="2"/>
  <c r="AF15" i="2"/>
  <c r="AA32" i="2"/>
  <c r="AF32" i="2"/>
  <c r="AF168" i="2"/>
  <c r="AA168" i="2"/>
  <c r="AF57" i="3"/>
  <c r="AA57" i="3"/>
  <c r="AF29" i="1"/>
  <c r="AA29" i="1"/>
  <c r="AA9" i="3"/>
  <c r="AF9" i="3"/>
  <c r="AA85" i="2"/>
  <c r="AF85" i="2"/>
  <c r="AF119" i="2"/>
  <c r="AA119" i="2"/>
  <c r="AA197" i="4"/>
  <c r="AF197" i="4"/>
  <c r="AF87" i="3"/>
  <c r="AA87" i="3"/>
  <c r="AA67" i="3"/>
  <c r="AF67" i="3"/>
  <c r="AF144" i="1"/>
  <c r="AA144" i="1"/>
  <c r="AF105" i="2"/>
  <c r="AA105" i="2"/>
  <c r="AA69" i="4"/>
  <c r="AF69" i="4"/>
  <c r="AF118" i="2"/>
  <c r="AA118" i="2"/>
  <c r="AF180" i="2"/>
  <c r="AA180" i="2"/>
  <c r="AF123" i="4"/>
  <c r="AA123" i="4"/>
  <c r="AF92" i="2"/>
  <c r="AA92" i="2"/>
  <c r="AF106" i="2"/>
  <c r="AA106" i="2"/>
  <c r="AF93" i="4"/>
  <c r="AA93" i="4"/>
  <c r="AA65" i="3"/>
  <c r="AF65" i="3"/>
  <c r="AA19" i="3"/>
  <c r="AF19" i="3"/>
  <c r="AA161" i="4"/>
  <c r="AF161" i="4"/>
  <c r="AF92" i="4"/>
  <c r="AA92" i="4"/>
  <c r="AF90" i="2"/>
  <c r="AA90" i="2"/>
  <c r="AF87" i="5"/>
  <c r="AA87" i="5"/>
  <c r="AF133" i="5"/>
  <c r="AA133" i="5"/>
  <c r="AF30" i="3"/>
  <c r="AA30" i="3"/>
  <c r="AA14" i="5"/>
  <c r="AF14" i="5"/>
  <c r="AF137" i="1"/>
  <c r="AA137" i="1"/>
  <c r="AF179" i="3"/>
  <c r="AA179" i="3"/>
  <c r="AF14" i="4"/>
  <c r="AA14" i="4"/>
  <c r="AA40" i="1"/>
  <c r="AF40" i="1"/>
  <c r="AF175" i="5"/>
  <c r="AA175" i="5"/>
  <c r="AA94" i="1"/>
  <c r="AF94" i="1"/>
  <c r="AA149" i="3"/>
  <c r="AF149" i="3"/>
  <c r="AA151" i="1"/>
  <c r="AF151" i="1"/>
  <c r="AF72" i="5"/>
  <c r="AA72" i="5"/>
  <c r="AA185" i="5"/>
  <c r="AF185" i="5"/>
  <c r="AA198" i="2"/>
  <c r="AF198" i="2"/>
  <c r="AA16" i="1"/>
  <c r="AF16" i="1"/>
  <c r="AA36" i="4"/>
  <c r="AF36" i="4"/>
  <c r="AA102" i="3"/>
  <c r="AF102" i="3"/>
  <c r="AF188" i="5"/>
  <c r="AA188" i="5"/>
  <c r="AF117" i="5"/>
  <c r="AA117" i="5"/>
  <c r="AF45" i="5"/>
  <c r="AA45" i="5"/>
  <c r="AF189" i="1"/>
  <c r="AA189" i="1"/>
  <c r="AF85" i="1"/>
  <c r="AA85" i="1"/>
  <c r="AA117" i="4"/>
  <c r="AF117" i="4"/>
  <c r="AA146" i="2"/>
  <c r="AF146" i="2"/>
  <c r="AF141" i="4"/>
  <c r="AA141" i="4"/>
  <c r="AF139" i="4"/>
  <c r="AA139" i="4"/>
  <c r="AF190" i="1"/>
  <c r="AA190" i="1"/>
  <c r="AF20" i="1"/>
  <c r="AA20" i="1"/>
  <c r="AA96" i="1"/>
  <c r="AF96" i="1"/>
  <c r="AF182" i="4"/>
  <c r="AA182" i="4"/>
  <c r="AF12" i="2"/>
  <c r="AA12" i="2"/>
  <c r="AA177" i="4"/>
  <c r="AF177" i="4"/>
  <c r="AA90" i="3"/>
  <c r="AF90" i="3"/>
  <c r="AF59" i="1"/>
  <c r="AA59" i="1"/>
  <c r="AA135" i="2"/>
  <c r="AF135" i="2"/>
  <c r="AF89" i="3"/>
  <c r="AA89" i="3"/>
  <c r="AF41" i="2"/>
  <c r="AA41" i="2"/>
  <c r="AA170" i="1"/>
  <c r="AF170" i="1"/>
  <c r="AF133" i="3"/>
  <c r="AA133" i="3"/>
  <c r="AA158" i="4"/>
  <c r="AF158" i="4"/>
  <c r="AF136" i="1"/>
  <c r="AA136" i="1"/>
  <c r="AF160" i="5"/>
  <c r="AA160" i="5"/>
  <c r="AA113" i="1"/>
  <c r="AF113" i="1"/>
  <c r="AF92" i="5"/>
  <c r="AA92" i="5"/>
  <c r="AF17" i="4"/>
  <c r="AA17" i="4"/>
  <c r="AF129" i="1"/>
  <c r="AA129" i="1"/>
  <c r="AA62" i="2"/>
  <c r="AF62" i="2"/>
  <c r="AA64" i="3"/>
  <c r="AF64" i="3"/>
  <c r="AA130" i="4" l="1"/>
  <c r="AF130" i="4"/>
  <c r="AF89" i="2"/>
  <c r="AA89" i="2"/>
  <c r="AF179" i="4"/>
  <c r="AA17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Williams, Darren</author>
  </authors>
  <commentList>
    <comment ref="E1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
Previous Year/Baseline Year</t>
        </r>
      </text>
    </comment>
    <comment ref="J1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
Current Year</t>
        </r>
      </text>
    </comment>
    <comment ref="L1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Quantum growth 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" authorId="0" shapeId="0" xr:uid="{00000000-0006-0000-0300-000004000000}">
      <text>
        <r>
          <rPr>
            <sz val="9"/>
            <color indexed="81"/>
            <rFont val="Tahoma"/>
            <family val="2"/>
          </rPr>
          <t>Outcome:
Minimum DfT (per capita) opening target</t>
        </r>
      </text>
    </comment>
    <comment ref="Q1" authorId="0" shapeId="0" xr:uid="{00000000-0006-0000-0300-000005000000}">
      <text>
        <r>
          <rPr>
            <sz val="9"/>
            <color indexed="81"/>
            <rFont val="Tahoma"/>
            <family val="2"/>
          </rPr>
          <t xml:space="preserve">Start of second transition - per cap growth
</t>
        </r>
      </text>
    </comment>
    <comment ref="R1" authorId="0" shapeId="0" xr:uid="{00000000-0006-0000-0300-000006000000}">
      <text>
        <r>
          <rPr>
            <sz val="9"/>
            <color indexed="81"/>
            <rFont val="Tahoma"/>
            <family val="2"/>
          </rPr>
          <t>default (enhanced) per cap growth</t>
        </r>
      </text>
    </comment>
    <comment ref="T1" authorId="0" shapeId="0" xr:uid="{00000000-0006-0000-0300-000007000000}">
      <text>
        <r>
          <rPr>
            <sz val="9"/>
            <color indexed="81"/>
            <rFont val="Tahoma"/>
            <family val="2"/>
          </rPr>
          <t xml:space="preserve">
Start of first transition - per capita growth</t>
        </r>
      </text>
    </comment>
    <comment ref="U1" authorId="0" shapeId="0" xr:uid="{00000000-0006-0000-0300-000008000000}">
      <text>
        <r>
          <rPr>
            <sz val="9"/>
            <color indexed="81"/>
            <rFont val="Tahoma"/>
            <family val="2"/>
          </rPr>
          <t xml:space="preserve">
default per capita growth rate</t>
        </r>
      </text>
    </comment>
    <comment ref="AF1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Outcome:
Min DfT closing target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Minimum closing DfT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" authorId="0" shapeId="0" xr:uid="{00000000-0006-0000-0300-00000B000000}">
      <text>
        <r>
          <rPr>
            <sz val="9"/>
            <color indexed="81"/>
            <rFont val="Tahoma"/>
            <family val="2"/>
          </rPr>
          <t xml:space="preserve">End of second transition - per cap growth
</t>
        </r>
      </text>
    </comment>
    <comment ref="R2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Floor per cap growth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" authorId="0" shapeId="0" xr:uid="{00000000-0006-0000-0300-00000D000000}">
      <text>
        <r>
          <rPr>
            <sz val="9"/>
            <color indexed="81"/>
            <rFont val="Tahoma"/>
            <family val="2"/>
          </rPr>
          <t xml:space="preserve">
Per Capita switch</t>
        </r>
      </text>
    </comment>
    <comment ref="T2" authorId="0" shapeId="0" xr:uid="{00000000-0006-0000-0300-00000E000000}">
      <text>
        <r>
          <rPr>
            <sz val="9"/>
            <color indexed="81"/>
            <rFont val="Tahoma"/>
            <family val="2"/>
          </rPr>
          <t xml:space="preserve">
End of first transition - per capita growth</t>
        </r>
      </text>
    </comment>
    <comment ref="U2" authorId="0" shapeId="0" xr:uid="{00000000-0006-0000-0300-00000F000000}">
      <text>
        <r>
          <rPr>
            <sz val="9"/>
            <color indexed="81"/>
            <rFont val="Tahoma"/>
            <family val="2"/>
          </rPr>
          <t xml:space="preserve">
max per capita growth rate</t>
        </r>
      </text>
    </comment>
    <comment ref="AF2" authorId="0" shapeId="0" xr:uid="{00000000-0006-0000-0300-000010000000}">
      <text>
        <r>
          <rPr>
            <sz val="9"/>
            <color indexed="81"/>
            <rFont val="Tahoma"/>
            <family val="2"/>
          </rPr>
          <t xml:space="preserve">Outcome:
Max DfT closing target
</t>
        </r>
      </text>
    </comment>
    <comment ref="AF3" authorId="0" shapeId="0" xr:uid="{00000000-0006-0000-0300-000011000000}">
      <text>
        <r>
          <rPr>
            <b/>
            <sz val="9"/>
            <color indexed="81"/>
            <rFont val="Tahoma"/>
            <family val="2"/>
          </rPr>
          <t>Outcome:
Count CCGs DfT closing target &lt;  -5%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4" authorId="0" shapeId="0" xr:uid="{00000000-0006-0000-0300-000012000000}">
      <text>
        <r>
          <rPr>
            <sz val="9"/>
            <color indexed="81"/>
            <rFont val="Tahoma"/>
            <family val="2"/>
          </rPr>
          <t xml:space="preserve">
balance</t>
        </r>
      </text>
    </comment>
    <comment ref="AF4" authorId="0" shapeId="0" xr:uid="{00000000-0006-0000-0300-000013000000}">
      <text>
        <r>
          <rPr>
            <b/>
            <sz val="9"/>
            <color indexed="81"/>
            <rFont val="Tahoma"/>
            <family val="2"/>
          </rPr>
          <t xml:space="preserve">Outcome:
Count CCGs DfT closing target &lt;  -2.5%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5" authorId="0" shapeId="0" xr:uid="{00000000-0006-0000-0300-000014000000}">
      <text>
        <r>
          <rPr>
            <sz val="9"/>
            <color indexed="81"/>
            <rFont val="Tahoma"/>
            <family val="2"/>
          </rPr>
          <t xml:space="preserve">
total minimum allocation</t>
        </r>
      </text>
    </comment>
    <comment ref="AC5" authorId="0" shapeId="0" xr:uid="{00000000-0006-0000-0300-000015000000}">
      <text>
        <r>
          <rPr>
            <sz val="9"/>
            <color indexed="81"/>
            <rFont val="Tahoma"/>
            <family val="2"/>
          </rPr>
          <t xml:space="preserve">
total closing target current year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Williams, Darren</author>
  </authors>
  <commentList>
    <comment ref="E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Previous Year/Baseline Year</t>
        </r>
      </text>
    </comment>
    <comment ref="J1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
Current Year</t>
        </r>
      </text>
    </comment>
    <comment ref="L1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Quantum growth 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" authorId="0" shapeId="0" xr:uid="{00000000-0006-0000-0400-000004000000}">
      <text>
        <r>
          <rPr>
            <sz val="9"/>
            <color indexed="81"/>
            <rFont val="Tahoma"/>
            <family val="2"/>
          </rPr>
          <t>Outcome:
Minimum DfT (per capita) opening target</t>
        </r>
      </text>
    </comment>
    <comment ref="Q1" authorId="0" shapeId="0" xr:uid="{00000000-0006-0000-0400-000005000000}">
      <text>
        <r>
          <rPr>
            <sz val="9"/>
            <color indexed="81"/>
            <rFont val="Tahoma"/>
            <family val="2"/>
          </rPr>
          <t xml:space="preserve">Start of second transition - per cap growth
</t>
        </r>
      </text>
    </comment>
    <comment ref="R1" authorId="0" shapeId="0" xr:uid="{00000000-0006-0000-0400-000006000000}">
      <text>
        <r>
          <rPr>
            <sz val="9"/>
            <color indexed="81"/>
            <rFont val="Tahoma"/>
            <family val="2"/>
          </rPr>
          <t>default (enhanced) per cap growth</t>
        </r>
      </text>
    </comment>
    <comment ref="T1" authorId="0" shapeId="0" xr:uid="{00000000-0006-0000-0400-000007000000}">
      <text>
        <r>
          <rPr>
            <sz val="9"/>
            <color indexed="81"/>
            <rFont val="Tahoma"/>
            <family val="2"/>
          </rPr>
          <t xml:space="preserve">
Start of first transition - per capita growth</t>
        </r>
      </text>
    </comment>
    <comment ref="U1" authorId="0" shapeId="0" xr:uid="{00000000-0006-0000-0400-000008000000}">
      <text>
        <r>
          <rPr>
            <sz val="9"/>
            <color indexed="81"/>
            <rFont val="Tahoma"/>
            <family val="2"/>
          </rPr>
          <t xml:space="preserve">
default per capita growth rate</t>
        </r>
      </text>
    </comment>
    <comment ref="AF1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Outcome:
Min DfT closing target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Minimum closing DfT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" authorId="0" shapeId="0" xr:uid="{00000000-0006-0000-0400-00000B000000}">
      <text>
        <r>
          <rPr>
            <sz val="9"/>
            <color indexed="81"/>
            <rFont val="Tahoma"/>
            <family val="2"/>
          </rPr>
          <t xml:space="preserve">End of second transition - per cap growth
</t>
        </r>
      </text>
    </comment>
    <comment ref="R2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Floor per cap growth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" authorId="0" shapeId="0" xr:uid="{00000000-0006-0000-0400-00000D000000}">
      <text>
        <r>
          <rPr>
            <sz val="9"/>
            <color indexed="81"/>
            <rFont val="Tahoma"/>
            <family val="2"/>
          </rPr>
          <t xml:space="preserve">
Per Capita switch</t>
        </r>
      </text>
    </comment>
    <comment ref="T2" authorId="0" shapeId="0" xr:uid="{00000000-0006-0000-0400-00000E000000}">
      <text>
        <r>
          <rPr>
            <sz val="9"/>
            <color indexed="81"/>
            <rFont val="Tahoma"/>
            <family val="2"/>
          </rPr>
          <t xml:space="preserve">
End of first transition - per capita growth</t>
        </r>
      </text>
    </comment>
    <comment ref="U2" authorId="0" shapeId="0" xr:uid="{00000000-0006-0000-0400-00000F000000}">
      <text>
        <r>
          <rPr>
            <sz val="9"/>
            <color indexed="81"/>
            <rFont val="Tahoma"/>
            <family val="2"/>
          </rPr>
          <t xml:space="preserve">
max per capita growth rate</t>
        </r>
      </text>
    </comment>
    <comment ref="AF2" authorId="0" shapeId="0" xr:uid="{00000000-0006-0000-0400-000010000000}">
      <text>
        <r>
          <rPr>
            <sz val="9"/>
            <color indexed="81"/>
            <rFont val="Tahoma"/>
            <family val="2"/>
          </rPr>
          <t xml:space="preserve">Outcome:
Max DfT closing target
</t>
        </r>
      </text>
    </comment>
    <comment ref="AF3" authorId="0" shapeId="0" xr:uid="{00000000-0006-0000-0400-000011000000}">
      <text>
        <r>
          <rPr>
            <b/>
            <sz val="9"/>
            <color indexed="81"/>
            <rFont val="Tahoma"/>
            <family val="2"/>
          </rPr>
          <t>Outcome:
Count CCGs DfT closing target &lt;  -5%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4" authorId="0" shapeId="0" xr:uid="{00000000-0006-0000-0400-000012000000}">
      <text>
        <r>
          <rPr>
            <sz val="9"/>
            <color indexed="81"/>
            <rFont val="Tahoma"/>
            <family val="2"/>
          </rPr>
          <t xml:space="preserve">
balance</t>
        </r>
      </text>
    </comment>
    <comment ref="AF4" authorId="0" shapeId="0" xr:uid="{00000000-0006-0000-0400-000013000000}">
      <text>
        <r>
          <rPr>
            <b/>
            <sz val="9"/>
            <color indexed="81"/>
            <rFont val="Tahoma"/>
            <family val="2"/>
          </rPr>
          <t xml:space="preserve">Outcome:
Count CCGs DfT closing target &lt;  -2.5%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5" authorId="0" shapeId="0" xr:uid="{00000000-0006-0000-0400-000014000000}">
      <text>
        <r>
          <rPr>
            <sz val="9"/>
            <color indexed="81"/>
            <rFont val="Tahoma"/>
            <family val="2"/>
          </rPr>
          <t xml:space="preserve">
total minimum allocation</t>
        </r>
      </text>
    </comment>
    <comment ref="AC5" authorId="0" shapeId="0" xr:uid="{00000000-0006-0000-0400-000015000000}">
      <text>
        <r>
          <rPr>
            <sz val="9"/>
            <color indexed="81"/>
            <rFont val="Tahoma"/>
            <family val="2"/>
          </rPr>
          <t xml:space="preserve">
total closing target current year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Williams, Darren</author>
  </authors>
  <commentList>
    <comment ref="E1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
Previous Year/Baseline Year</t>
        </r>
      </text>
    </comment>
    <comment ref="J1" authorId="0" shapeId="0" xr:uid="{00000000-0006-0000-0500-000002000000}">
      <text>
        <r>
          <rPr>
            <sz val="9"/>
            <color indexed="81"/>
            <rFont val="Tahoma"/>
            <family val="2"/>
          </rPr>
          <t xml:space="preserve">
Current Year</t>
        </r>
      </text>
    </comment>
    <comment ref="L1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Quantum growth 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" authorId="0" shapeId="0" xr:uid="{00000000-0006-0000-0500-000004000000}">
      <text>
        <r>
          <rPr>
            <sz val="9"/>
            <color indexed="81"/>
            <rFont val="Tahoma"/>
            <family val="2"/>
          </rPr>
          <t>Outcome:
Minimum DfT (per capita) opening target</t>
        </r>
      </text>
    </comment>
    <comment ref="Q1" authorId="0" shapeId="0" xr:uid="{00000000-0006-0000-0500-000005000000}">
      <text>
        <r>
          <rPr>
            <sz val="9"/>
            <color indexed="81"/>
            <rFont val="Tahoma"/>
            <family val="2"/>
          </rPr>
          <t xml:space="preserve">Start of second transition - per cap growth
</t>
        </r>
      </text>
    </comment>
    <comment ref="R1" authorId="0" shapeId="0" xr:uid="{00000000-0006-0000-0500-000006000000}">
      <text>
        <r>
          <rPr>
            <sz val="9"/>
            <color indexed="81"/>
            <rFont val="Tahoma"/>
            <family val="2"/>
          </rPr>
          <t>default (enhanced) per cap growth</t>
        </r>
      </text>
    </comment>
    <comment ref="T1" authorId="0" shapeId="0" xr:uid="{00000000-0006-0000-0500-000007000000}">
      <text>
        <r>
          <rPr>
            <sz val="9"/>
            <color indexed="81"/>
            <rFont val="Tahoma"/>
            <family val="2"/>
          </rPr>
          <t xml:space="preserve">
Start of first transition - per capita growth</t>
        </r>
      </text>
    </comment>
    <comment ref="U1" authorId="0" shapeId="0" xr:uid="{00000000-0006-0000-0500-000008000000}">
      <text>
        <r>
          <rPr>
            <sz val="9"/>
            <color indexed="81"/>
            <rFont val="Tahoma"/>
            <family val="2"/>
          </rPr>
          <t xml:space="preserve">
default per capita growth rate</t>
        </r>
      </text>
    </comment>
    <comment ref="AF1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Outcome:
Min DfT closing target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Minimum closing DfT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" authorId="0" shapeId="0" xr:uid="{00000000-0006-0000-0500-00000B000000}">
      <text>
        <r>
          <rPr>
            <sz val="9"/>
            <color indexed="81"/>
            <rFont val="Tahoma"/>
            <family val="2"/>
          </rPr>
          <t xml:space="preserve">End of second transition - per cap growth
</t>
        </r>
      </text>
    </comment>
    <comment ref="R2" authorId="0" shapeId="0" xr:uid="{00000000-0006-0000-0500-00000C000000}">
      <text>
        <r>
          <rPr>
            <b/>
            <sz val="9"/>
            <color indexed="81"/>
            <rFont val="Tahoma"/>
            <family val="2"/>
          </rPr>
          <t>Floor per cap growth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" authorId="0" shapeId="0" xr:uid="{00000000-0006-0000-0500-00000D000000}">
      <text>
        <r>
          <rPr>
            <sz val="9"/>
            <color indexed="81"/>
            <rFont val="Tahoma"/>
            <family val="2"/>
          </rPr>
          <t xml:space="preserve">
Per Capita switch</t>
        </r>
      </text>
    </comment>
    <comment ref="T2" authorId="0" shapeId="0" xr:uid="{00000000-0006-0000-0500-00000E000000}">
      <text>
        <r>
          <rPr>
            <sz val="9"/>
            <color indexed="81"/>
            <rFont val="Tahoma"/>
            <family val="2"/>
          </rPr>
          <t xml:space="preserve">
End of first transition - per capita growth</t>
        </r>
      </text>
    </comment>
    <comment ref="U2" authorId="0" shapeId="0" xr:uid="{00000000-0006-0000-0500-00000F000000}">
      <text>
        <r>
          <rPr>
            <sz val="9"/>
            <color indexed="81"/>
            <rFont val="Tahoma"/>
            <family val="2"/>
          </rPr>
          <t xml:space="preserve">
max per capita growth rate</t>
        </r>
      </text>
    </comment>
    <comment ref="AF2" authorId="0" shapeId="0" xr:uid="{00000000-0006-0000-0500-000010000000}">
      <text>
        <r>
          <rPr>
            <sz val="9"/>
            <color indexed="81"/>
            <rFont val="Tahoma"/>
            <family val="2"/>
          </rPr>
          <t xml:space="preserve">Outcome:
Max DfT closing target
</t>
        </r>
      </text>
    </comment>
    <comment ref="AF3" authorId="0" shapeId="0" xr:uid="{00000000-0006-0000-0500-000011000000}">
      <text>
        <r>
          <rPr>
            <b/>
            <sz val="9"/>
            <color indexed="81"/>
            <rFont val="Tahoma"/>
            <family val="2"/>
          </rPr>
          <t>Outcome:
Count CCGs DfT closing target &lt;  -5%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4" authorId="0" shapeId="0" xr:uid="{00000000-0006-0000-0500-000012000000}">
      <text>
        <r>
          <rPr>
            <sz val="9"/>
            <color indexed="81"/>
            <rFont val="Tahoma"/>
            <family val="2"/>
          </rPr>
          <t xml:space="preserve">
balance</t>
        </r>
      </text>
    </comment>
    <comment ref="AF4" authorId="0" shapeId="0" xr:uid="{00000000-0006-0000-0500-000013000000}">
      <text>
        <r>
          <rPr>
            <b/>
            <sz val="9"/>
            <color indexed="81"/>
            <rFont val="Tahoma"/>
            <family val="2"/>
          </rPr>
          <t xml:space="preserve">Outcome:
Count CCGs DfT closing target &lt;  -2.5%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5" authorId="0" shapeId="0" xr:uid="{00000000-0006-0000-0500-000014000000}">
      <text>
        <r>
          <rPr>
            <sz val="9"/>
            <color indexed="81"/>
            <rFont val="Tahoma"/>
            <family val="2"/>
          </rPr>
          <t xml:space="preserve">
total minimum allocation</t>
        </r>
      </text>
    </comment>
    <comment ref="AC5" authorId="0" shapeId="0" xr:uid="{00000000-0006-0000-0500-000015000000}">
      <text>
        <r>
          <rPr>
            <sz val="9"/>
            <color indexed="81"/>
            <rFont val="Tahoma"/>
            <family val="2"/>
          </rPr>
          <t xml:space="preserve">
total closing target current year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Williams, Darren</author>
  </authors>
  <commentList>
    <comment ref="E1" authorId="0" shapeId="0" xr:uid="{00000000-0006-0000-0600-000001000000}">
      <text>
        <r>
          <rPr>
            <sz val="9"/>
            <color indexed="81"/>
            <rFont val="Tahoma"/>
            <family val="2"/>
          </rPr>
          <t xml:space="preserve">
Previous Year/Baseline Year</t>
        </r>
      </text>
    </comment>
    <comment ref="J1" authorId="0" shapeId="0" xr:uid="{00000000-0006-0000-0600-000002000000}">
      <text>
        <r>
          <rPr>
            <sz val="9"/>
            <color indexed="81"/>
            <rFont val="Tahoma"/>
            <family val="2"/>
          </rPr>
          <t xml:space="preserve">
Current Year</t>
        </r>
      </text>
    </comment>
    <comment ref="L1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Quantum growth 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" authorId="0" shapeId="0" xr:uid="{00000000-0006-0000-0600-000004000000}">
      <text>
        <r>
          <rPr>
            <sz val="9"/>
            <color indexed="81"/>
            <rFont val="Tahoma"/>
            <family val="2"/>
          </rPr>
          <t>Outcome:
Minimum DfT (per capita) opening target</t>
        </r>
      </text>
    </comment>
    <comment ref="Q1" authorId="0" shapeId="0" xr:uid="{00000000-0006-0000-0600-000005000000}">
      <text>
        <r>
          <rPr>
            <sz val="9"/>
            <color indexed="81"/>
            <rFont val="Tahoma"/>
            <family val="2"/>
          </rPr>
          <t xml:space="preserve">Start of second transition - per cap growth
</t>
        </r>
      </text>
    </comment>
    <comment ref="R1" authorId="0" shapeId="0" xr:uid="{00000000-0006-0000-0600-000006000000}">
      <text>
        <r>
          <rPr>
            <sz val="9"/>
            <color indexed="81"/>
            <rFont val="Tahoma"/>
            <family val="2"/>
          </rPr>
          <t>default (enhanced) per cap growth</t>
        </r>
      </text>
    </comment>
    <comment ref="T1" authorId="0" shapeId="0" xr:uid="{00000000-0006-0000-0600-000007000000}">
      <text>
        <r>
          <rPr>
            <sz val="9"/>
            <color indexed="81"/>
            <rFont val="Tahoma"/>
            <family val="2"/>
          </rPr>
          <t xml:space="preserve">
Start of first transition - per capita growth</t>
        </r>
      </text>
    </comment>
    <comment ref="U1" authorId="0" shapeId="0" xr:uid="{00000000-0006-0000-0600-000008000000}">
      <text>
        <r>
          <rPr>
            <sz val="9"/>
            <color indexed="81"/>
            <rFont val="Tahoma"/>
            <family val="2"/>
          </rPr>
          <t xml:space="preserve">
default per capita growth rate</t>
        </r>
      </text>
    </comment>
    <comment ref="AF1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Outcome:
Min DfT closing target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Minimum closing DfT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" authorId="0" shapeId="0" xr:uid="{00000000-0006-0000-0600-00000B000000}">
      <text>
        <r>
          <rPr>
            <sz val="9"/>
            <color indexed="81"/>
            <rFont val="Tahoma"/>
            <family val="2"/>
          </rPr>
          <t xml:space="preserve">End of second transition - per cap growth
</t>
        </r>
      </text>
    </comment>
    <comment ref="R2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>Floor per cap growth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" authorId="0" shapeId="0" xr:uid="{00000000-0006-0000-0600-00000D000000}">
      <text>
        <r>
          <rPr>
            <sz val="9"/>
            <color indexed="81"/>
            <rFont val="Tahoma"/>
            <family val="2"/>
          </rPr>
          <t xml:space="preserve">
Per Capita switch</t>
        </r>
      </text>
    </comment>
    <comment ref="T2" authorId="0" shapeId="0" xr:uid="{00000000-0006-0000-0600-00000E000000}">
      <text>
        <r>
          <rPr>
            <sz val="9"/>
            <color indexed="81"/>
            <rFont val="Tahoma"/>
            <family val="2"/>
          </rPr>
          <t xml:space="preserve">
End of first transition - per capita growth</t>
        </r>
      </text>
    </comment>
    <comment ref="U2" authorId="0" shapeId="0" xr:uid="{00000000-0006-0000-0600-00000F000000}">
      <text>
        <r>
          <rPr>
            <sz val="9"/>
            <color indexed="81"/>
            <rFont val="Tahoma"/>
            <family val="2"/>
          </rPr>
          <t xml:space="preserve">
max per capita growth rate</t>
        </r>
      </text>
    </comment>
    <comment ref="AF2" authorId="0" shapeId="0" xr:uid="{00000000-0006-0000-0600-000010000000}">
      <text>
        <r>
          <rPr>
            <sz val="9"/>
            <color indexed="81"/>
            <rFont val="Tahoma"/>
            <family val="2"/>
          </rPr>
          <t xml:space="preserve">Outcome:
Max DfT closing target
</t>
        </r>
      </text>
    </comment>
    <comment ref="AF3" authorId="0" shapeId="0" xr:uid="{00000000-0006-0000-0600-000011000000}">
      <text>
        <r>
          <rPr>
            <b/>
            <sz val="9"/>
            <color indexed="81"/>
            <rFont val="Tahoma"/>
            <family val="2"/>
          </rPr>
          <t>Outcome:
Count CCGs DfT closing target &lt;  -5%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4" authorId="0" shapeId="0" xr:uid="{00000000-0006-0000-0600-000012000000}">
      <text>
        <r>
          <rPr>
            <sz val="9"/>
            <color indexed="81"/>
            <rFont val="Tahoma"/>
            <family val="2"/>
          </rPr>
          <t xml:space="preserve">
balance</t>
        </r>
      </text>
    </comment>
    <comment ref="AF4" authorId="0" shapeId="0" xr:uid="{00000000-0006-0000-0600-000013000000}">
      <text>
        <r>
          <rPr>
            <b/>
            <sz val="9"/>
            <color indexed="81"/>
            <rFont val="Tahoma"/>
            <family val="2"/>
          </rPr>
          <t xml:space="preserve">Outcome:
Count CCGs DfT closing target &lt;  -2.5%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5" authorId="0" shapeId="0" xr:uid="{00000000-0006-0000-0600-000014000000}">
      <text>
        <r>
          <rPr>
            <sz val="9"/>
            <color indexed="81"/>
            <rFont val="Tahoma"/>
            <family val="2"/>
          </rPr>
          <t xml:space="preserve">
total minimum allocation</t>
        </r>
      </text>
    </comment>
    <comment ref="AC5" authorId="0" shapeId="0" xr:uid="{00000000-0006-0000-0600-000015000000}">
      <text>
        <r>
          <rPr>
            <sz val="9"/>
            <color indexed="81"/>
            <rFont val="Tahoma"/>
            <family val="2"/>
          </rPr>
          <t xml:space="preserve">
total closing target current year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Williams, Darren</author>
  </authors>
  <commentList>
    <comment ref="E1" authorId="0" shapeId="0" xr:uid="{00000000-0006-0000-0700-000001000000}">
      <text>
        <r>
          <rPr>
            <sz val="9"/>
            <color indexed="81"/>
            <rFont val="Tahoma"/>
            <family val="2"/>
          </rPr>
          <t xml:space="preserve">
Previous Year/Baseline Year</t>
        </r>
      </text>
    </comment>
    <comment ref="J1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
Current Year</t>
        </r>
      </text>
    </comment>
    <comment ref="L1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Quantum growth 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" authorId="0" shapeId="0" xr:uid="{00000000-0006-0000-0700-000004000000}">
      <text>
        <r>
          <rPr>
            <sz val="9"/>
            <color indexed="81"/>
            <rFont val="Tahoma"/>
            <family val="2"/>
          </rPr>
          <t>Outcome:
Minimum DfT (per capita) opening target</t>
        </r>
      </text>
    </comment>
    <comment ref="Q1" authorId="0" shapeId="0" xr:uid="{00000000-0006-0000-0700-000005000000}">
      <text>
        <r>
          <rPr>
            <sz val="9"/>
            <color indexed="81"/>
            <rFont val="Tahoma"/>
            <family val="2"/>
          </rPr>
          <t xml:space="preserve">Start of second transition - per cap growth
</t>
        </r>
      </text>
    </comment>
    <comment ref="R1" authorId="0" shapeId="0" xr:uid="{00000000-0006-0000-0700-000006000000}">
      <text>
        <r>
          <rPr>
            <sz val="9"/>
            <color indexed="81"/>
            <rFont val="Tahoma"/>
            <family val="2"/>
          </rPr>
          <t>default (enhanced) per cap growth</t>
        </r>
      </text>
    </comment>
    <comment ref="T1" authorId="0" shapeId="0" xr:uid="{00000000-0006-0000-0700-000007000000}">
      <text>
        <r>
          <rPr>
            <sz val="9"/>
            <color indexed="81"/>
            <rFont val="Tahoma"/>
            <family val="2"/>
          </rPr>
          <t xml:space="preserve">
Start of first transition - per capita growth</t>
        </r>
      </text>
    </comment>
    <comment ref="U1" authorId="0" shapeId="0" xr:uid="{00000000-0006-0000-0700-000008000000}">
      <text>
        <r>
          <rPr>
            <sz val="9"/>
            <color indexed="81"/>
            <rFont val="Tahoma"/>
            <family val="2"/>
          </rPr>
          <t xml:space="preserve">
default per capita growth rate</t>
        </r>
      </text>
    </comment>
    <comment ref="AF1" authorId="0" shapeId="0" xr:uid="{00000000-0006-0000-0700-000009000000}">
      <text>
        <r>
          <rPr>
            <b/>
            <sz val="9"/>
            <color indexed="81"/>
            <rFont val="Tahoma"/>
            <family val="2"/>
          </rPr>
          <t>Outcome:
Min DfT closing target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00000000-0006-0000-0700-00000A000000}">
      <text>
        <r>
          <rPr>
            <b/>
            <sz val="9"/>
            <color indexed="81"/>
            <rFont val="Tahoma"/>
            <family val="2"/>
          </rPr>
          <t>Minimum closing DfT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" authorId="0" shapeId="0" xr:uid="{00000000-0006-0000-0700-00000B000000}">
      <text>
        <r>
          <rPr>
            <sz val="9"/>
            <color indexed="81"/>
            <rFont val="Tahoma"/>
            <family val="2"/>
          </rPr>
          <t xml:space="preserve">End of second transition - per cap growth
</t>
        </r>
      </text>
    </comment>
    <comment ref="R2" authorId="0" shapeId="0" xr:uid="{00000000-0006-0000-0700-00000C000000}">
      <text>
        <r>
          <rPr>
            <b/>
            <sz val="9"/>
            <color indexed="81"/>
            <rFont val="Tahoma"/>
            <family val="2"/>
          </rPr>
          <t>Floor per cap growth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" authorId="0" shapeId="0" xr:uid="{00000000-0006-0000-0700-00000D000000}">
      <text>
        <r>
          <rPr>
            <sz val="9"/>
            <color indexed="81"/>
            <rFont val="Tahoma"/>
            <family val="2"/>
          </rPr>
          <t xml:space="preserve">
Per Capita switch</t>
        </r>
      </text>
    </comment>
    <comment ref="T2" authorId="0" shapeId="0" xr:uid="{00000000-0006-0000-0700-00000E000000}">
      <text>
        <r>
          <rPr>
            <sz val="9"/>
            <color indexed="81"/>
            <rFont val="Tahoma"/>
            <family val="2"/>
          </rPr>
          <t xml:space="preserve">
End of first transition - per capita growth</t>
        </r>
      </text>
    </comment>
    <comment ref="U2" authorId="0" shapeId="0" xr:uid="{00000000-0006-0000-0700-00000F000000}">
      <text>
        <r>
          <rPr>
            <sz val="9"/>
            <color indexed="81"/>
            <rFont val="Tahoma"/>
            <family val="2"/>
          </rPr>
          <t xml:space="preserve">
max per capita growth rate</t>
        </r>
      </text>
    </comment>
    <comment ref="AF2" authorId="0" shapeId="0" xr:uid="{00000000-0006-0000-0700-000010000000}">
      <text>
        <r>
          <rPr>
            <sz val="9"/>
            <color indexed="81"/>
            <rFont val="Tahoma"/>
            <family val="2"/>
          </rPr>
          <t xml:space="preserve">Outcome:
Max DfT closing target
</t>
        </r>
      </text>
    </comment>
    <comment ref="AF3" authorId="0" shapeId="0" xr:uid="{00000000-0006-0000-0700-000011000000}">
      <text>
        <r>
          <rPr>
            <b/>
            <sz val="9"/>
            <color indexed="81"/>
            <rFont val="Tahoma"/>
            <family val="2"/>
          </rPr>
          <t>Outcome:
Count CCGs DfT closing target &lt;  -5%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4" authorId="0" shapeId="0" xr:uid="{00000000-0006-0000-0700-000012000000}">
      <text>
        <r>
          <rPr>
            <sz val="9"/>
            <color indexed="81"/>
            <rFont val="Tahoma"/>
            <family val="2"/>
          </rPr>
          <t xml:space="preserve">
balance</t>
        </r>
      </text>
    </comment>
    <comment ref="AF4" authorId="0" shapeId="0" xr:uid="{00000000-0006-0000-0700-000013000000}">
      <text>
        <r>
          <rPr>
            <b/>
            <sz val="9"/>
            <color indexed="81"/>
            <rFont val="Tahoma"/>
            <family val="2"/>
          </rPr>
          <t xml:space="preserve">Outcome:
Count CCGs DfT closing target &lt;  -2.5%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5" authorId="0" shapeId="0" xr:uid="{00000000-0006-0000-0700-000014000000}">
      <text>
        <r>
          <rPr>
            <sz val="9"/>
            <color indexed="81"/>
            <rFont val="Tahoma"/>
            <family val="2"/>
          </rPr>
          <t xml:space="preserve">
total minimum allocation</t>
        </r>
      </text>
    </comment>
    <comment ref="AC5" authorId="0" shapeId="0" xr:uid="{00000000-0006-0000-0700-000015000000}">
      <text>
        <r>
          <rPr>
            <sz val="9"/>
            <color indexed="81"/>
            <rFont val="Tahoma"/>
            <family val="2"/>
          </rPr>
          <t xml:space="preserve">
total closing target current year</t>
        </r>
      </text>
    </comment>
  </commentList>
</comments>
</file>

<file path=xl/sharedStrings.xml><?xml version="1.0" encoding="utf-8"?>
<sst xmlns="http://schemas.openxmlformats.org/spreadsheetml/2006/main" count="2291" uniqueCount="571">
  <si>
    <t>2018-19</t>
  </si>
  <si>
    <t>2019-20</t>
  </si>
  <si>
    <t>Baseline</t>
  </si>
  <si>
    <t>Opening Target</t>
  </si>
  <si>
    <t>Distance from Target</t>
  </si>
  <si>
    <t>Minimum per capita growth</t>
  </si>
  <si>
    <t>Per capita pace of change</t>
  </si>
  <si>
    <t>Closing target</t>
  </si>
  <si>
    <t>CCG</t>
  </si>
  <si>
    <t>Baseline
£000</t>
  </si>
  <si>
    <t>Estimated Population</t>
  </si>
  <si>
    <t>Allocation per capita
£</t>
  </si>
  <si>
    <t>Closing DfT</t>
  </si>
  <si>
    <t>Opening Target
£000</t>
  </si>
  <si>
    <t>Opening Target per capita
£</t>
  </si>
  <si>
    <t>population growth rate %</t>
  </si>
  <si>
    <t>DFT
(total allocation)</t>
  </si>
  <si>
    <t>DFT
(per capita)</t>
  </si>
  <si>
    <t>Apply minimum per capita growth [programme]</t>
  </si>
  <si>
    <t>Apply minimum per capita growth [per capita]</t>
  </si>
  <si>
    <t>Allocation after min per capita growth
£000</t>
  </si>
  <si>
    <t>First Transition position</t>
  </si>
  <si>
    <t>Growth on per capita parameters
[programme]</t>
  </si>
  <si>
    <t>Growth on per capita parameters
[per capita]</t>
  </si>
  <si>
    <t>Allocation after per capita p-o-c</t>
  </si>
  <si>
    <t>Minimum allocation
£000</t>
  </si>
  <si>
    <t>Minimum allocation per head
£</t>
  </si>
  <si>
    <t>Growth after rounding</t>
  </si>
  <si>
    <t>Per capita growth after rounding</t>
  </si>
  <si>
    <t>Target allocations from the fair shares formula £000</t>
  </si>
  <si>
    <t>Target per head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</si>
  <si>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</si>
  <si>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</si>
  <si>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</si>
  <si>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</si>
  <si>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</si>
  <si>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</si>
  <si>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</si>
  <si>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</si>
  <si>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</si>
  <si>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</si>
  <si>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</si>
  <si>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</si>
  <si>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</si>
  <si>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</si>
  <si>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</si>
  <si>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</si>
  <si>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</si>
  <si>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</si>
  <si>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</si>
  <si>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</si>
  <si>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</si>
  <si>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</si>
  <si>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</si>
  <si>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</si>
  <si>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</si>
  <si>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</si>
  <si>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</si>
  <si>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</si>
  <si>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</si>
  <si>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</si>
  <si>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</si>
  <si>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</si>
  <si>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</si>
  <si>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</si>
  <si>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</si>
  <si>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</si>
  <si>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</si>
  <si>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</si>
  <si>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</si>
  <si>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</si>
  <si>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</si>
  <si>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</si>
  <si>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</si>
  <si>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</si>
  <si>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</si>
  <si>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Morecambe Bay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</si>
  <si>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</si>
  <si>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</si>
  <si>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</si>
  <si>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</si>
  <si>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</si>
  <si>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</si>
  <si>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</si>
  <si>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</si>
  <si>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</si>
  <si>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</si>
  <si>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</si>
  <si>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</si>
  <si>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</si>
  <si>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</si>
  <si>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</si>
  <si>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</si>
  <si>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</si>
  <si>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</si>
  <si>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</si>
  <si>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</si>
  <si>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</si>
  <si>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</si>
  <si>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</si>
  <si>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</si>
  <si>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</si>
  <si>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</si>
  <si>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</si>
  <si>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</si>
  <si>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</si>
  <si>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</si>
  <si>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</si>
  <si>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</si>
  <si>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</si>
  <si>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</si>
  <si>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</si>
  <si>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</si>
  <si>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</si>
  <si>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</si>
  <si>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</si>
  <si>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</si>
  <si>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</si>
  <si>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</si>
  <si>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</si>
  <si>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</si>
  <si>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</si>
  <si>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</si>
  <si>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</si>
  <si>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</si>
  <si>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</si>
  <si>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</si>
  <si>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</si>
  <si>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</si>
  <si>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</si>
  <si>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</si>
  <si>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</si>
  <si>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</si>
  <si>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</si>
  <si>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</si>
  <si>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</si>
  <si>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</si>
  <si>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</si>
  <si>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</si>
  <si>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</si>
  <si>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</si>
  <si>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</si>
  <si>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</si>
  <si>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</si>
  <si>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</si>
  <si>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</si>
  <si>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</si>
  <si>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</si>
  <si>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</si>
  <si>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</si>
  <si>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</si>
  <si>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</si>
  <si>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</si>
  <si>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</si>
  <si>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</si>
  <si>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</si>
  <si>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</si>
  <si>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</si>
  <si>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</si>
  <si>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</si>
  <si>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&amp; Sherwood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</si>
  <si>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</si>
  <si>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</si>
  <si>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</si>
  <si>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</si>
  <si>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</si>
  <si>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</si>
  <si>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</si>
  <si>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</si>
  <si>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</si>
  <si>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</si>
  <si>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</si>
  <si>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</si>
  <si>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</si>
  <si>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</si>
  <si>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</si>
  <si>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</si>
  <si>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</si>
  <si>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</si>
  <si>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</si>
  <si>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</si>
  <si>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</si>
  <si>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</si>
  <si>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</si>
  <si>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</si>
  <si>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</si>
  <si>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</si>
  <si>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</si>
  <si>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</si>
  <si>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</si>
  <si>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</si>
  <si>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</si>
  <si>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</si>
  <si>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</si>
  <si>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</si>
  <si>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</si>
  <si>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</si>
  <si>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</si>
  <si>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</si>
  <si>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</si>
  <si>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</si>
  <si>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</si>
  <si>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</si>
  <si>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</si>
  <si>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</si>
  <si>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</si>
  <si>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</si>
  <si>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</si>
  <si>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</si>
  <si>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</si>
  <si>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</si>
  <si>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</si>
  <si>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</si>
  <si>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</si>
  <si>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</si>
  <si>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</si>
  <si>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</si>
  <si>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</si>
  <si>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</si>
  <si>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</si>
  <si>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</si>
  <si>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</si>
  <si>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</si>
  <si>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</si>
  <si>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</si>
  <si>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</si>
  <si>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</si>
  <si>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</si>
  <si>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</si>
  <si>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</si>
  <si>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</si>
  <si>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</si>
  <si>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</si>
  <si>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</si>
  <si>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</si>
  <si>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</si>
  <si>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</si>
  <si>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</si>
  <si>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</si>
  <si>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</si>
  <si>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</si>
  <si>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</si>
  <si>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</si>
  <si>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</si>
  <si>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</si>
  <si>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</si>
  <si>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</si>
  <si>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</si>
  <si>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</si>
  <si>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</si>
  <si>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</si>
  <si>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</si>
  <si>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</si>
  <si>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</si>
  <si>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</si>
  <si>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</si>
  <si>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</si>
  <si>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</si>
  <si>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</si>
  <si>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</si>
  <si>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</si>
  <si>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</si>
  <si>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</si>
  <si>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</si>
  <si>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</si>
  <si>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</si>
  <si>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</si>
  <si>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</si>
  <si>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</si>
  <si>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</si>
  <si>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</si>
  <si>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</si>
  <si>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</si>
  <si>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</si>
  <si>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</si>
  <si>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</si>
  <si>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</si>
  <si>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</si>
  <si>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</si>
  <si>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</si>
  <si>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</si>
  <si>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</si>
  <si>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</si>
  <si>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</si>
  <si>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</si>
  <si>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</si>
  <si>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</si>
  <si>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</si>
  <si>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</si>
  <si>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</si>
  <si>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</si>
  <si>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</si>
  <si>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</si>
  <si>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</si>
  <si>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</si>
  <si>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</si>
  <si>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</si>
  <si>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</si>
  <si>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</si>
  <si>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</si>
  <si>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</si>
  <si>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</si>
  <si>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</si>
  <si>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</si>
  <si>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</si>
  <si>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</si>
  <si>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</si>
  <si>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</si>
  <si>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</si>
  <si>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</si>
  <si>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</si>
  <si>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</si>
  <si>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</si>
  <si>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</si>
  <si>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</si>
  <si>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</si>
  <si>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</si>
  <si>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</si>
  <si>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</si>
  <si>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</si>
  <si>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</si>
  <si>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</si>
  <si>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</si>
  <si>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</si>
  <si>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</si>
  <si>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</si>
  <si>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</si>
  <si>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</si>
  <si>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</si>
  <si>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</si>
  <si>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</si>
  <si>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</si>
  <si>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</si>
  <si>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</si>
  <si>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</si>
  <si>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</si>
  <si>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</si>
  <si>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</si>
  <si>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</si>
  <si>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</si>
  <si>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</si>
  <si>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</si>
  <si>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</si>
  <si>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</si>
  <si>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</si>
  <si>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</si>
  <si>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</si>
  <si>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</si>
  <si>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</si>
  <si>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</si>
  <si>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</si>
  <si>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</si>
  <si>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</si>
  <si>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</si>
  <si>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</si>
  <si>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</si>
  <si>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</si>
  <si>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</si>
  <si>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</si>
  <si>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</si>
  <si>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</si>
  <si>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</si>
  <si>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</si>
  <si>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</si>
  <si>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</si>
  <si>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</si>
  <si>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</si>
  <si>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</si>
  <si>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</si>
  <si>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12F</t>
  </si>
  <si>
    <t>NHS Wirral CCG</t>
  </si>
  <si>
    <t>13T</t>
  </si>
  <si>
    <t>NHS Newcastle Gateshead CCG</t>
  </si>
  <si>
    <t>14L</t>
  </si>
  <si>
    <t>NHS Manchester CCG</t>
  </si>
  <si>
    <t>14Y</t>
  </si>
  <si>
    <t>NHS Buckinghamshire CCG</t>
  </si>
  <si>
    <t>15A</t>
  </si>
  <si>
    <t>NHS Berkshire West CCG</t>
  </si>
  <si>
    <t>15C</t>
  </si>
  <si>
    <t>NHS Bristol, North Somerset and South Gloucestershire CCG</t>
  </si>
  <si>
    <t>15D</t>
  </si>
  <si>
    <t>NHS East Berkshire CCG</t>
  </si>
  <si>
    <t>15E</t>
  </si>
  <si>
    <t>NHS Birmingham and Solihull CCG</t>
  </si>
  <si>
    <t>15F</t>
  </si>
  <si>
    <t>NHS Leeds CCG</t>
  </si>
  <si>
    <t>15M</t>
  </si>
  <si>
    <t>NHS Derby and Derbyshire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</si>
  <si>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</si>
  <si>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</si>
  <si>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</si>
  <si>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</si>
  <si>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</si>
  <si>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</si>
  <si>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</si>
  <si>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</si>
  <si>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</si>
  <si>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</si>
  <si>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</si>
  <si>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</si>
  <si>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</si>
  <si>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</si>
  <si>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</si>
  <si>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</si>
  <si>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</si>
  <si>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</si>
  <si>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</si>
  <si>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</si>
  <si>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</si>
  <si>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</si>
  <si>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</si>
  <si>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</si>
  <si>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</si>
  <si>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</si>
  <si>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2020-21</t>
  </si>
  <si>
    <t>2021-22</t>
  </si>
  <si>
    <t>2022-23</t>
  </si>
  <si>
    <t>2023-24</t>
  </si>
  <si>
    <t>GDP deflator and Population Growth</t>
  </si>
  <si>
    <t>GDP deflator</t>
  </si>
  <si>
    <t>Popn growth</t>
  </si>
  <si>
    <t>Reference growth</t>
  </si>
  <si>
    <t>Quanta</t>
  </si>
  <si>
    <t>Quanta £000</t>
  </si>
  <si>
    <t xml:space="preserve">Per Capita </t>
  </si>
  <si>
    <t>Maximum per cap growth</t>
  </si>
  <si>
    <t>Start of transition</t>
  </si>
  <si>
    <t>End of transition</t>
  </si>
  <si>
    <t>Start of second transition</t>
  </si>
  <si>
    <t>End of second transition</t>
  </si>
  <si>
    <t>Floor per cap growth</t>
  </si>
  <si>
    <t>Programme</t>
  </si>
  <si>
    <t>Default programme growth</t>
  </si>
  <si>
    <t>Switches</t>
  </si>
  <si>
    <t>Per capita switch</t>
  </si>
  <si>
    <t>PoC switch</t>
  </si>
  <si>
    <t>Performance</t>
  </si>
  <si>
    <t>Balance</t>
  </si>
  <si>
    <t>Balance / Quanta</t>
  </si>
  <si>
    <t>Minimum opening DfT</t>
  </si>
  <si>
    <t>Minimum closing DfT</t>
  </si>
  <si>
    <t>Maximum closing DfT</t>
  </si>
  <si>
    <t>Number &lt;-5%</t>
  </si>
  <si>
    <t>Number &lt;-2.5%</t>
  </si>
  <si>
    <t>Target min DfT</t>
  </si>
  <si>
    <t>NHS England - 2019-20 to 2023-24 Allocations</t>
  </si>
  <si>
    <t>Pace of change parameters</t>
  </si>
  <si>
    <t>Minimum allocations for specialist services</t>
  </si>
  <si>
    <t>2019-20 minimum allocation calculations</t>
  </si>
  <si>
    <t>England</t>
  </si>
  <si>
    <t>Please refer to the Technical Guide published alongside this spreadsheet for further information</t>
  </si>
  <si>
    <t xml:space="preserve">This calculation feeds in to the total place based pace of change in workbook Q </t>
  </si>
  <si>
    <t>inputs</t>
  </si>
  <si>
    <t>A series of parameters and switches to tune pace of change policy</t>
  </si>
  <si>
    <t xml:space="preserve">Rows 8-13 provide basic information on national population growth and GDP  </t>
  </si>
  <si>
    <t>deflators to inform setting growth limits.</t>
  </si>
  <si>
    <t xml:space="preserve">Rows 14-19 set the parameters for per capita growth rates. The minimum growth </t>
  </si>
  <si>
    <t xml:space="preserve">is set to the reference growth.  The recommended earliest point for the end of </t>
  </si>
  <si>
    <t xml:space="preserve">transition ensures that pace of change preserves the order of the initial DfTs. </t>
  </si>
  <si>
    <t>These parameters are set so that all CCGs see the same per capita growth.</t>
  </si>
  <si>
    <t xml:space="preserve">Rows 21-24 set the minimum programme growth and the parameters for the  </t>
  </si>
  <si>
    <t xml:space="preserve">introduction of capped growth.  These are set at values that ensure they are not </t>
  </si>
  <si>
    <t>operative.</t>
  </si>
  <si>
    <t xml:space="preserve">Rows 26-28 provide switches for turning on and off different parts of the pace of </t>
  </si>
  <si>
    <t>change policy.</t>
  </si>
  <si>
    <t>outputs</t>
  </si>
  <si>
    <t>Shows the calculation of the minimum allocation for 2016-17</t>
  </si>
  <si>
    <t>Baselines, target values and populations are brought in from workbook M.</t>
  </si>
  <si>
    <t>Columns L-N apply a minimum per capita growth</t>
  </si>
  <si>
    <t xml:space="preserve">Columns O-R apply enhanced per capita growth to those CCGs that are furthest  </t>
  </si>
  <si>
    <t>below target.  This adjustment is not used in this instance.</t>
  </si>
  <si>
    <t xml:space="preserve">Columns S-U apply a minimum programme [total allocation] growth. This  </t>
  </si>
  <si>
    <t>adjustment is not used in this instance.</t>
  </si>
  <si>
    <t xml:space="preserve">Columns V-Y limit the programme [total allocation] growth for those furthest over  </t>
  </si>
  <si>
    <t>target. This adjustment is not used in this instance.</t>
  </si>
  <si>
    <t xml:space="preserve">Columns Z-AD ensure that no CCG with a DfT above a threshold value falls below  </t>
  </si>
  <si>
    <t>that threshold value.  This adjustment is not used in this instance.</t>
  </si>
  <si>
    <t>Shows the calculation of the minimum allocation for 2020-21</t>
  </si>
  <si>
    <t>Default per cap growth</t>
  </si>
  <si>
    <t>NHS England - CCG allocations 2019/20 to 2023/24</t>
  </si>
  <si>
    <t>Technical Guidance Documentation</t>
  </si>
  <si>
    <t>Description of worksheets in this document</t>
  </si>
  <si>
    <t xml:space="preserve">This workbook performs the calculations necessary to set the </t>
  </si>
  <si>
    <t>Shows the calculation of the minimum allocation for 2021-22</t>
  </si>
  <si>
    <t>Shows the calculation of the minimum allocation for 2022-23</t>
  </si>
  <si>
    <t>Shows the calculation of the minimum allocation for 2023-24</t>
  </si>
  <si>
    <t>See also Technical Guidance Documentation</t>
  </si>
  <si>
    <t>www.england.nhs.uk/allocations</t>
  </si>
  <si>
    <t>For queries please contact</t>
  </si>
  <si>
    <t>england.revenue-allocations@nhs.net</t>
  </si>
  <si>
    <t xml:space="preserve">minimum recurrent revenue allocation for specialised services.  </t>
  </si>
  <si>
    <t>Clinical Commissioning Group</t>
  </si>
  <si>
    <t>Each year same per capita growth applied to all CCGs</t>
  </si>
  <si>
    <t>P - Minimum growth (Specialised services)</t>
  </si>
  <si>
    <t>Minimum allocation for specialised services</t>
  </si>
  <si>
    <t>VBA code</t>
  </si>
  <si>
    <t>calculations</t>
  </si>
  <si>
    <t>User defined Visual Basic functions used to set per capita growth</t>
  </si>
  <si>
    <t>Calculations are performed using this VBA code (comments describe process)</t>
  </si>
  <si>
    <r>
      <t xml:space="preserve"># </t>
    </r>
    <r>
      <rPr>
        <sz val="10"/>
        <color rgb="FF7030A0"/>
        <rFont val="Arial"/>
        <family val="2"/>
      </rPr>
      <t>These functions are shown in the order they are used in the minimum allocation calculations</t>
    </r>
  </si>
  <si>
    <r>
      <t xml:space="preserve"># Function </t>
    </r>
    <r>
      <rPr>
        <b/>
        <sz val="10"/>
        <color rgb="FF7030A0"/>
        <rFont val="Arial"/>
        <family val="2"/>
      </rPr>
      <t>MinGrowthPerhead</t>
    </r>
    <r>
      <rPr>
        <sz val="10"/>
        <color rgb="FF7030A0"/>
        <rFont val="Arial"/>
        <family val="2"/>
      </rPr>
      <t xml:space="preserve"> sets minimum per capita growth</t>
    </r>
  </si>
  <si>
    <t># Inputs are taken from the minimum allocation worksheet and the pace of change parameters</t>
  </si>
  <si>
    <r>
      <t xml:space="preserve"># </t>
    </r>
    <r>
      <rPr>
        <b/>
        <sz val="10"/>
        <color rgb="FF7030A0"/>
        <rFont val="Arial"/>
        <family val="2"/>
      </rPr>
      <t>X</t>
    </r>
    <r>
      <rPr>
        <sz val="10"/>
        <color rgb="FF7030A0"/>
        <rFont val="Arial"/>
        <family val="2"/>
      </rPr>
      <t xml:space="preserve"> is the opening DfT per capita, taken from the minimum allocation worksheet</t>
    </r>
  </si>
  <si>
    <r>
      <t xml:space="preserve"># </t>
    </r>
    <r>
      <rPr>
        <b/>
        <sz val="10"/>
        <color rgb="FF7030A0"/>
        <rFont val="Arial"/>
        <family val="2"/>
      </rPr>
      <t>minval</t>
    </r>
    <r>
      <rPr>
        <sz val="10"/>
        <color rgb="FF7030A0"/>
        <rFont val="Arial"/>
        <family val="2"/>
      </rPr>
      <t xml:space="preserve"> is 0</t>
    </r>
  </si>
  <si>
    <r>
      <t xml:space="preserve"># </t>
    </r>
    <r>
      <rPr>
        <b/>
        <sz val="10"/>
        <color rgb="FF7030A0"/>
        <rFont val="Arial"/>
        <family val="2"/>
      </rPr>
      <t>maxval</t>
    </r>
    <r>
      <rPr>
        <sz val="10"/>
        <color rgb="FF7030A0"/>
        <rFont val="Arial"/>
        <family val="2"/>
      </rPr>
      <t xml:space="preserve"> is 1</t>
    </r>
  </si>
  <si>
    <r>
      <t xml:space="preserve"># </t>
    </r>
    <r>
      <rPr>
        <b/>
        <sz val="10"/>
        <color rgb="FF7030A0"/>
        <rFont val="Arial"/>
        <family val="2"/>
      </rPr>
      <t>RampStart</t>
    </r>
    <r>
      <rPr>
        <sz val="10"/>
        <color rgb="FF7030A0"/>
        <rFont val="Arial"/>
        <family val="2"/>
      </rPr>
      <t xml:space="preserve"> is start of the second transition ( 5% over opening target)</t>
    </r>
  </si>
  <si>
    <r>
      <t xml:space="preserve"># </t>
    </r>
    <r>
      <rPr>
        <b/>
        <sz val="10"/>
        <color rgb="FF7030A0"/>
        <rFont val="Arial"/>
        <family val="2"/>
      </rPr>
      <t>RampEnd</t>
    </r>
    <r>
      <rPr>
        <sz val="10"/>
        <color rgb="FF7030A0"/>
        <rFont val="Arial"/>
        <family val="2"/>
      </rPr>
      <t xml:space="preserve"> is the end of the second transition (10% over opening target)</t>
    </r>
  </si>
  <si>
    <r>
      <t xml:space="preserve"># </t>
    </r>
    <r>
      <rPr>
        <b/>
        <sz val="10"/>
        <color rgb="FF7030A0"/>
        <rFont val="Arial"/>
        <family val="2"/>
      </rPr>
      <t>HigherRate</t>
    </r>
    <r>
      <rPr>
        <sz val="10"/>
        <color rgb="FF7030A0"/>
        <rFont val="Arial"/>
        <family val="2"/>
      </rPr>
      <t xml:space="preserve"> is the default per cap growth taken from the pace of change parameters</t>
    </r>
  </si>
  <si>
    <r>
      <t xml:space="preserve"># </t>
    </r>
    <r>
      <rPr>
        <b/>
        <sz val="10"/>
        <color rgb="FF7030A0"/>
        <rFont val="Arial"/>
        <family val="2"/>
      </rPr>
      <t>LowerRate</t>
    </r>
    <r>
      <rPr>
        <sz val="10"/>
        <color rgb="FF7030A0"/>
        <rFont val="Arial"/>
        <family val="2"/>
      </rPr>
      <t xml:space="preserve"> is the floor per cap growth taken from the pace of change parameters</t>
    </r>
  </si>
  <si>
    <t>Function MinGrowthPerHead(X, minval, maxval, RampStart, RampEnd, HigherRate, LowerRate)</t>
  </si>
  <si>
    <t xml:space="preserve">    Dim a, b As Double</t>
  </si>
  <si>
    <t># a is the transition ranging from minval =  0 (where opening DfT per capita &gt;= 10%) to  maxval = 1 (where opening DfT per capita &lt;= 5%)</t>
  </si>
  <si>
    <r>
      <t xml:space="preserve">    a = </t>
    </r>
    <r>
      <rPr>
        <sz val="10"/>
        <color rgb="FFFF0000"/>
        <rFont val="Arial"/>
        <family val="2"/>
      </rPr>
      <t>MinMaxRamp</t>
    </r>
    <r>
      <rPr>
        <sz val="10"/>
        <color rgb="FF009639"/>
        <rFont val="Arial"/>
        <family val="2"/>
      </rPr>
      <t>(X, minval, maxval, RampStart, RampEnd)</t>
    </r>
  </si>
  <si>
    <t xml:space="preserve">    b = 1 - a</t>
  </si>
  <si>
    <t># minimum growth per head is weighted average of the growth rates</t>
  </si>
  <si>
    <t xml:space="preserve">    MinGrowthPerHead = a * HigherRate + b * LowerRate</t>
  </si>
  <si>
    <t>End Function</t>
  </si>
  <si>
    <r>
      <t xml:space="preserve"># Function </t>
    </r>
    <r>
      <rPr>
        <b/>
        <sz val="10"/>
        <color rgb="FF7030A0"/>
        <rFont val="Arial"/>
        <family val="2"/>
      </rPr>
      <t>MinMaxRamp</t>
    </r>
    <r>
      <rPr>
        <sz val="10"/>
        <color rgb="FF7030A0"/>
        <rFont val="Arial"/>
        <family val="2"/>
      </rPr>
      <t xml:space="preserve"> sets transition</t>
    </r>
  </si>
  <si>
    <r>
      <t xml:space="preserve"># </t>
    </r>
    <r>
      <rPr>
        <b/>
        <sz val="10"/>
        <color rgb="FF7030A0"/>
        <rFont val="Arial"/>
        <family val="2"/>
      </rPr>
      <t>X</t>
    </r>
    <r>
      <rPr>
        <sz val="10"/>
        <color rgb="FF7030A0"/>
        <rFont val="Arial"/>
        <family val="2"/>
      </rPr>
      <t xml:space="preserve"> is opening DfT per capita, from the minimum allocation worksheet</t>
    </r>
  </si>
  <si>
    <t>Function MinMaxRamp(X, minval, maxval, RampStart, RampEnd)</t>
  </si>
  <si>
    <t xml:space="preserve">    If X &lt; RampStart Then</t>
  </si>
  <si>
    <t xml:space="preserve">    MinMaxRamp = maxval</t>
  </si>
  <si>
    <t xml:space="preserve">    ElseIf X &gt; RampEnd Then</t>
  </si>
  <si>
    <t xml:space="preserve">    MinMaxRamp = minval</t>
  </si>
  <si>
    <t xml:space="preserve">    Else</t>
  </si>
  <si>
    <t xml:space="preserve">    MinMaxRamp = (X - RampEnd) / (RampStart - RampEnd)</t>
  </si>
  <si>
    <t xml:space="preserve">    End If</t>
  </si>
  <si>
    <r>
      <t xml:space="preserve"># Function </t>
    </r>
    <r>
      <rPr>
        <b/>
        <sz val="10"/>
        <color rgb="FF7030A0"/>
        <rFont val="Arial"/>
        <family val="2"/>
      </rPr>
      <t>NewMinGrowthPerHead</t>
    </r>
    <r>
      <rPr>
        <sz val="10"/>
        <color rgb="FF7030A0"/>
        <rFont val="Arial"/>
        <family val="2"/>
      </rPr>
      <t xml:space="preserve"> sets higher per capita growth to ensure CCGs are within target minimum closing DfT</t>
    </r>
  </si>
  <si>
    <t># Inputs are taken from the minimum allocation sheet and the pace of change parameters</t>
  </si>
  <si>
    <r>
      <t xml:space="preserve"># </t>
    </r>
    <r>
      <rPr>
        <b/>
        <sz val="10"/>
        <color rgb="FF7030A0"/>
        <rFont val="Arial"/>
        <family val="2"/>
      </rPr>
      <t>minDfT</t>
    </r>
    <r>
      <rPr>
        <sz val="10"/>
        <color rgb="FF7030A0"/>
        <rFont val="Arial"/>
        <family val="2"/>
      </rPr>
      <t xml:space="preserve"> is the Target minimum closing DfT (increasing from -4.99% in 2019-20 to -3.50% in 2023/24), taken from the pace of change parameters worksheet</t>
    </r>
  </si>
  <si>
    <r>
      <t xml:space="preserve"># </t>
    </r>
    <r>
      <rPr>
        <b/>
        <sz val="10"/>
        <color rgb="FF7030A0"/>
        <rFont val="Arial"/>
        <family val="2"/>
      </rPr>
      <t>QuantumGrowth</t>
    </r>
    <r>
      <rPr>
        <sz val="10"/>
        <color rgb="FF7030A0"/>
        <rFont val="Arial"/>
        <family val="2"/>
      </rPr>
      <t xml:space="preserve"> is quantum growth taken from the pace of change parameters worksheet</t>
    </r>
  </si>
  <si>
    <r>
      <t xml:space="preserve"># </t>
    </r>
    <r>
      <rPr>
        <b/>
        <sz val="10"/>
        <color rgb="FF7030A0"/>
        <rFont val="Arial"/>
        <family val="2"/>
      </rPr>
      <t>DefaultGrowth</t>
    </r>
    <r>
      <rPr>
        <sz val="10"/>
        <color rgb="FF7030A0"/>
        <rFont val="Arial"/>
        <family val="2"/>
      </rPr>
      <t xml:space="preserve"> is the default per cap growth taken from pace of change parameters worksheet</t>
    </r>
  </si>
  <si>
    <r>
      <t xml:space="preserve"># </t>
    </r>
    <r>
      <rPr>
        <b/>
        <sz val="10"/>
        <color rgb="FF7030A0"/>
        <rFont val="Arial"/>
        <family val="2"/>
      </rPr>
      <t>RampEnd</t>
    </r>
    <r>
      <rPr>
        <sz val="10"/>
        <color rgb="FF7030A0"/>
        <rFont val="Arial"/>
        <family val="2"/>
      </rPr>
      <t xml:space="preserve"> is end of first transition (-2.5% in 2019-20 and 0% thereafter)</t>
    </r>
  </si>
  <si>
    <r>
      <t xml:space="preserve"># </t>
    </r>
    <r>
      <rPr>
        <b/>
        <sz val="10"/>
        <color rgb="FF7030A0"/>
        <rFont val="Arial"/>
        <family val="2"/>
      </rPr>
      <t xml:space="preserve">ClosingTargetPerHead </t>
    </r>
    <r>
      <rPr>
        <sz val="10"/>
        <color rgb="FF7030A0"/>
        <rFont val="Arial"/>
        <family val="2"/>
      </rPr>
      <t>is</t>
    </r>
    <r>
      <rPr>
        <b/>
        <sz val="10"/>
        <color rgb="FF7030A0"/>
        <rFont val="Arial"/>
        <family val="2"/>
      </rPr>
      <t xml:space="preserve"> closing target per capita</t>
    </r>
  </si>
  <si>
    <r>
      <t xml:space="preserve"># </t>
    </r>
    <r>
      <rPr>
        <b/>
        <sz val="10"/>
        <color rgb="FF7030A0"/>
        <rFont val="Arial"/>
        <family val="2"/>
      </rPr>
      <t>BaselinePerHead</t>
    </r>
    <r>
      <rPr>
        <sz val="10"/>
        <color rgb="FF7030A0"/>
        <rFont val="Arial"/>
        <family val="2"/>
      </rPr>
      <t xml:space="preserve"> is baseline allocation per capita</t>
    </r>
  </si>
  <si>
    <r>
      <t xml:space="preserve"># </t>
    </r>
    <r>
      <rPr>
        <b/>
        <sz val="10"/>
        <color rgb="FF7030A0"/>
        <rFont val="Arial"/>
        <family val="2"/>
      </rPr>
      <t>Transition</t>
    </r>
    <r>
      <rPr>
        <sz val="10"/>
        <color rgb="FF7030A0"/>
        <rFont val="Arial"/>
        <family val="2"/>
      </rPr>
      <t xml:space="preserve"> (in range 0  to 1) relates to first transition </t>
    </r>
  </si>
  <si>
    <r>
      <t xml:space="preserve"># </t>
    </r>
    <r>
      <rPr>
        <b/>
        <sz val="10"/>
        <color rgb="FF7030A0"/>
        <rFont val="Arial"/>
        <family val="2"/>
      </rPr>
      <t>lowestOpenDfT</t>
    </r>
    <r>
      <rPr>
        <sz val="10"/>
        <color rgb="FF7030A0"/>
        <rFont val="Arial"/>
        <family val="2"/>
      </rPr>
      <t xml:space="preserve"> is the minimum CCG opening DfT per capita</t>
    </r>
  </si>
  <si>
    <t>Function NewMinGrowthPerHead(X As Double, minDfT As Double, QuantumGrowth As Double, DefaultGrowth As Double, RampEnd As Double, ClosingTargetPerHead As Double, BaselinePerHead As Double, Transition As Double, lowestOpenDfT As Double) As Double</t>
  </si>
  <si>
    <t xml:space="preserve">    Dim GrowthDiff As Double</t>
  </si>
  <si>
    <t xml:space="preserve">    Dim gmax As Double</t>
  </si>
  <si>
    <t xml:space="preserve">    Dim adjlowestopenDfT As Double</t>
  </si>
  <si>
    <t xml:space="preserve">    GrowthDiff = DefaultGrowth - QuantumGrowth</t>
  </si>
  <si>
    <t># where opening DfT per capita is below minimum closing DfT, apply sufficient per capita growth to move closing DfT to minimum closing DfT</t>
  </si>
  <si>
    <t xml:space="preserve">    If X &lt; minDfT Then</t>
  </si>
  <si>
    <t xml:space="preserve">    NewMinGrowthPerHead = (ClosingTargetPerHead * (1 + minDfT) / BaselinePerHead) - 1</t>
  </si>
  <si>
    <t># where opening DfT per capita is between minimum closing DfT and end of first transition</t>
  </si>
  <si>
    <t># apply per capita growth based on opening DfT per capita position on first transition</t>
  </si>
  <si>
    <t xml:space="preserve">    ElseIf X &lt; RampEnd Then</t>
  </si>
  <si>
    <t># set adjusted lowest opening DfT as start of first transition</t>
  </si>
  <si>
    <t xml:space="preserve">        If lowestOpenDfT &lt; minDfT Then</t>
  </si>
  <si>
    <t xml:space="preserve">        adjlowestopenDfT = minDfT</t>
  </si>
  <si>
    <t xml:space="preserve">        Else</t>
  </si>
  <si>
    <t xml:space="preserve">        adjlowestopenDfT = lowestOpenDfT</t>
  </si>
  <si>
    <t xml:space="preserve">        End If</t>
  </si>
  <si>
    <t># per capita growth rate to apply to start of first transition</t>
  </si>
  <si>
    <t># default per cap growth applied to end of first transition</t>
  </si>
  <si>
    <t># per capita growth rate weighted average of two rates based on transition position</t>
  </si>
  <si>
    <t xml:space="preserve">    gmax = ((1 + minDfT) * (1 + QuantumGrowth) / (1 + adjlowestopenDfT)) - 1</t>
  </si>
  <si>
    <t xml:space="preserve">    NewMinGrowthPerHead = (1 - Transition) * DefaultGrowth + Transition * gmax</t>
  </si>
  <si>
    <t xml:space="preserve">    NewMinGrowthPerHead = 0</t>
  </si>
  <si>
    <t>Specialised</t>
  </si>
  <si>
    <t>Specialised 2019-20</t>
  </si>
  <si>
    <t>Specialised 2020-21</t>
  </si>
  <si>
    <t>Specialised 2021-22</t>
  </si>
  <si>
    <t>Specialised 2022-23</t>
  </si>
  <si>
    <t>Specialised 2023-24</t>
  </si>
  <si>
    <t>Please note that CCG specialised service allocations are notional, in the sense that the</t>
  </si>
  <si>
    <t xml:space="preserve">specialised services budget is actually managed at a national level; the resources are not </t>
  </si>
  <si>
    <t xml:space="preserve">tied to a CCG’s registered population in the way that they are for primary medical care and </t>
  </si>
  <si>
    <t>CCG commissioned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</si>
</sst>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_ ;[Red]\-#,##0\ "/>
    <numFmt numFmtId="165" formatCode="#,##0.00_ ;[Red]\-#,##0.00\ "/>
    <numFmt numFmtId="166" formatCode="_-* #,##0_-;\-* #,##0_-;_-* &quot;-&quot;??_-;_-@_-"/>
    <numFmt numFmtId="167" formatCode="0%;[Red]\-0%;\-"/>
    <numFmt numFmtId="168" formatCode="#,##0;;\-"/>
    <numFmt numFmtId="169" formatCode="0.000%"/>
  </numFmts>
  <fonts count="7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4"/>
      <name val="Arial"/>
      <family val="2"/>
    </font>
    <font>
      <sz val="10"/>
      <color theme="6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8"/>
      <name val="Arial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b/>
      <sz val="10"/>
      <color indexed="21"/>
      <name val="Arial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indexed="12"/>
      <name val="Arial MT"/>
      <family val="2"/>
    </font>
    <font>
      <u/>
      <sz val="11"/>
      <color indexed="12"/>
      <name val="Calibri"/>
      <family val="2"/>
    </font>
    <font>
      <u/>
      <sz val="11"/>
      <color indexed="12"/>
      <name val="Arial MT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name val="Calibri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2"/>
      <color theme="1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0"/>
      <color theme="4"/>
      <name val="Arial"/>
      <family val="2"/>
    </font>
    <font>
      <b/>
      <sz val="10"/>
      <color theme="1"/>
      <name val="Arial"/>
      <family val="2"/>
    </font>
    <font>
      <sz val="10"/>
      <color theme="3"/>
      <name val="Arial"/>
      <family val="2"/>
    </font>
    <font>
      <sz val="18"/>
      <name val="Arial"/>
      <family val="2"/>
    </font>
    <font>
      <b/>
      <u/>
      <sz val="10"/>
      <name val="Arial"/>
      <family val="2"/>
    </font>
    <font>
      <sz val="10"/>
      <color theme="4" tint="-0.249977111117893"/>
      <name val="Arial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rgb="FF009639"/>
      <name val="Arial"/>
      <family val="2"/>
    </font>
    <font>
      <b/>
      <sz val="10"/>
      <color indexed="8"/>
      <name val="Arial"/>
      <family val="2"/>
    </font>
    <font>
      <b/>
      <sz val="10"/>
      <color rgb="FF005EB8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</patternFill>
    </fill>
    <fill>
      <patternFill patternType="solid">
        <fgColor indexed="10"/>
        <bgColor indexed="60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C2855"/>
        <bgColor indexed="64"/>
      </patternFill>
    </fill>
    <fill>
      <patternFill patternType="solid">
        <fgColor rgb="FFF9EBF2"/>
        <bgColor indexed="64"/>
      </patternFill>
    </fill>
    <fill>
      <patternFill patternType="solid">
        <fgColor rgb="FF005EB8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009639"/>
        <bgColor indexed="64"/>
      </patternFill>
    </fill>
    <fill>
      <patternFill patternType="solid">
        <fgColor rgb="FFDDFFEA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</borders>
  <cellStyleXfs count="364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1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7" fillId="14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" fillId="18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7" fillId="2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7" fillId="26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7" fillId="3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7" fillId="11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7" fillId="1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7" fillId="19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7" fillId="23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7" fillId="27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7" fillId="31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5" fillId="12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5" fillId="1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5" fillId="20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5" fillId="24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5" fillId="28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5" fillId="3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9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13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5" fillId="17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5" fillId="21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5" fillId="25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5" fillId="29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7" fillId="0" borderId="0"/>
    <xf numFmtId="0" fontId="18" fillId="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0" fillId="6" borderId="4" applyNumberFormat="0" applyAlignment="0" applyProtection="0"/>
    <xf numFmtId="0" fontId="21" fillId="57" borderId="10" applyNumberFormat="0" applyAlignment="0" applyProtection="0"/>
    <xf numFmtId="0" fontId="21" fillId="57" borderId="10" applyNumberFormat="0" applyAlignment="0" applyProtection="0"/>
    <xf numFmtId="0" fontId="21" fillId="57" borderId="10" applyNumberFormat="0" applyAlignment="0" applyProtection="0"/>
    <xf numFmtId="0" fontId="21" fillId="57" borderId="10" applyNumberFormat="0" applyAlignment="0" applyProtection="0"/>
    <xf numFmtId="0" fontId="21" fillId="57" borderId="10" applyNumberFormat="0" applyAlignment="0" applyProtection="0"/>
    <xf numFmtId="0" fontId="22" fillId="7" borderId="7" applyNumberFormat="0" applyAlignment="0" applyProtection="0"/>
    <xf numFmtId="0" fontId="23" fillId="58" borderId="11" applyNumberFormat="0" applyAlignment="0" applyProtection="0"/>
    <xf numFmtId="0" fontId="23" fillId="58" borderId="11" applyNumberFormat="0" applyAlignment="0" applyProtection="0"/>
    <xf numFmtId="0" fontId="23" fillId="58" borderId="11" applyNumberFormat="0" applyAlignment="0" applyProtection="0"/>
    <xf numFmtId="0" fontId="23" fillId="58" borderId="11" applyNumberFormat="0" applyAlignment="0" applyProtection="0"/>
    <xf numFmtId="0" fontId="23" fillId="58" borderId="11" applyNumberFormat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Fill="0" applyProtection="0">
      <alignment horizontal="left" textRotation="60" wrapText="1"/>
    </xf>
    <xf numFmtId="0" fontId="29" fillId="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2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5" fillId="0" borderId="3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5" borderId="4" applyNumberFormat="0" applyAlignment="0" applyProtection="0"/>
    <xf numFmtId="0" fontId="45" fillId="44" borderId="10" applyNumberFormat="0" applyAlignment="0" applyProtection="0"/>
    <xf numFmtId="0" fontId="45" fillId="44" borderId="10" applyNumberFormat="0" applyAlignment="0" applyProtection="0"/>
    <xf numFmtId="0" fontId="45" fillId="44" borderId="10" applyNumberFormat="0" applyAlignment="0" applyProtection="0"/>
    <xf numFmtId="0" fontId="45" fillId="44" borderId="10" applyNumberFormat="0" applyAlignment="0" applyProtection="0"/>
    <xf numFmtId="0" fontId="45" fillId="44" borderId="10" applyNumberFormat="0" applyAlignment="0" applyProtection="0"/>
    <xf numFmtId="37" fontId="8" fillId="0" borderId="0" applyBorder="0" applyAlignment="0">
      <alignment horizontal="left"/>
      <protection locked="0"/>
    </xf>
    <xf numFmtId="0" fontId="46" fillId="0" borderId="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8" fillId="4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4" fillId="0" borderId="0"/>
    <xf numFmtId="0" fontId="8" fillId="0" borderId="0"/>
    <xf numFmtId="0" fontId="7" fillId="0" borderId="0"/>
    <xf numFmtId="0" fontId="51" fillId="0" borderId="0"/>
    <xf numFmtId="0" fontId="7" fillId="0" borderId="0"/>
    <xf numFmtId="0" fontId="52" fillId="0" borderId="0"/>
    <xf numFmtId="0" fontId="8" fillId="0" borderId="0"/>
    <xf numFmtId="0" fontId="4" fillId="0" borderId="0"/>
    <xf numFmtId="0" fontId="4" fillId="0" borderId="0"/>
    <xf numFmtId="0" fontId="24" fillId="0" borderId="0"/>
    <xf numFmtId="0" fontId="50" fillId="0" borderId="0"/>
    <xf numFmtId="0" fontId="4" fillId="0" borderId="0"/>
    <xf numFmtId="0" fontId="7" fillId="0" borderId="0"/>
    <xf numFmtId="0" fontId="53" fillId="0" borderId="0"/>
    <xf numFmtId="0" fontId="8" fillId="0" borderId="0"/>
    <xf numFmtId="0" fontId="7" fillId="0" borderId="0"/>
    <xf numFmtId="0" fontId="4" fillId="0" borderId="0"/>
    <xf numFmtId="0" fontId="2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56" fillId="0" borderId="0"/>
    <xf numFmtId="0" fontId="51" fillId="8" borderId="8" applyNumberFormat="0" applyFont="0" applyAlignment="0" applyProtection="0"/>
    <xf numFmtId="0" fontId="8" fillId="60" borderId="17" applyNumberFormat="0" applyFont="0" applyAlignment="0" applyProtection="0"/>
    <xf numFmtId="0" fontId="8" fillId="60" borderId="17" applyNumberFormat="0" applyFont="0" applyAlignment="0" applyProtection="0"/>
    <xf numFmtId="0" fontId="8" fillId="60" borderId="17" applyNumberFormat="0" applyFont="0" applyAlignment="0" applyProtection="0"/>
    <xf numFmtId="0" fontId="8" fillId="60" borderId="17" applyNumberFormat="0" applyFont="0" applyAlignment="0" applyProtection="0"/>
    <xf numFmtId="0" fontId="8" fillId="60" borderId="17" applyNumberFormat="0" applyFont="0" applyAlignment="0" applyProtection="0"/>
    <xf numFmtId="0" fontId="57" fillId="6" borderId="5" applyNumberFormat="0" applyAlignment="0" applyProtection="0"/>
    <xf numFmtId="0" fontId="58" fillId="57" borderId="18" applyNumberFormat="0" applyAlignment="0" applyProtection="0"/>
    <xf numFmtId="0" fontId="58" fillId="57" borderId="18" applyNumberFormat="0" applyAlignment="0" applyProtection="0"/>
    <xf numFmtId="0" fontId="58" fillId="57" borderId="18" applyNumberFormat="0" applyAlignment="0" applyProtection="0"/>
    <xf numFmtId="0" fontId="58" fillId="57" borderId="18" applyNumberFormat="0" applyAlignment="0" applyProtection="0"/>
    <xf numFmtId="0" fontId="58" fillId="57" borderId="1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0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9" fillId="61" borderId="19">
      <alignment horizontal="left" vertical="top" wrapText="1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7" fontId="8" fillId="0" borderId="0" applyNumberFormat="0" applyFont="0" applyBorder="0">
      <alignment horizontal="centerContinuous" vertical="top" wrapText="1"/>
      <protection locked="0"/>
    </xf>
    <xf numFmtId="0" fontId="61" fillId="0" borderId="9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9" fillId="6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0" fillId="0" borderId="0"/>
    <xf numFmtId="0" fontId="1" fillId="0" borderId="0"/>
  </cellStyleXfs>
  <cellXfs count="131">
    <xf numFmtId="0" fontId="0" fillId="0" borderId="0" xfId="0"/>
    <xf numFmtId="0" fontId="8" fillId="0" borderId="0" xfId="0" applyFont="1"/>
    <xf numFmtId="0" fontId="9" fillId="0" borderId="0" xfId="0" applyFont="1" applyBorder="1"/>
    <xf numFmtId="0" fontId="10" fillId="0" borderId="0" xfId="0" applyFont="1"/>
    <xf numFmtId="166" fontId="9" fillId="37" borderId="0" xfId="1" applyNumberFormat="1" applyFont="1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 applyBorder="1"/>
    <xf numFmtId="0" fontId="65" fillId="0" borderId="0" xfId="0" applyFont="1" applyBorder="1"/>
    <xf numFmtId="0" fontId="6" fillId="63" borderId="0" xfId="0" applyFont="1" applyFill="1"/>
    <xf numFmtId="0" fontId="8" fillId="63" borderId="0" xfId="0" applyFont="1" applyFill="1"/>
    <xf numFmtId="0" fontId="8" fillId="0" borderId="0" xfId="0" applyFont="1" applyFill="1" applyBorder="1"/>
    <xf numFmtId="0" fontId="6" fillId="63" borderId="0" xfId="0" applyFont="1" applyFill="1" applyBorder="1"/>
    <xf numFmtId="0" fontId="8" fillId="63" borderId="0" xfId="0" applyFont="1" applyFill="1" applyBorder="1"/>
    <xf numFmtId="0" fontId="8" fillId="36" borderId="0" xfId="0" applyFont="1" applyFill="1" applyBorder="1"/>
    <xf numFmtId="0" fontId="66" fillId="0" borderId="0" xfId="0" applyFont="1"/>
    <xf numFmtId="0" fontId="8" fillId="37" borderId="0" xfId="362" applyFont="1" applyFill="1"/>
    <xf numFmtId="0" fontId="8" fillId="0" borderId="0" xfId="362" applyFont="1"/>
    <xf numFmtId="0" fontId="9" fillId="37" borderId="0" xfId="362" applyFont="1" applyFill="1"/>
    <xf numFmtId="0" fontId="10" fillId="37" borderId="0" xfId="362" applyFont="1" applyFill="1"/>
    <xf numFmtId="0" fontId="68" fillId="64" borderId="0" xfId="362" applyFont="1" applyFill="1"/>
    <xf numFmtId="0" fontId="8" fillId="64" borderId="0" xfId="362" applyFont="1" applyFill="1"/>
    <xf numFmtId="0" fontId="8" fillId="64" borderId="0" xfId="362" applyFont="1" applyFill="1" applyAlignment="1">
      <alignment horizontal="right"/>
    </xf>
    <xf numFmtId="0" fontId="5" fillId="65" borderId="0" xfId="362" applyFont="1" applyFill="1"/>
    <xf numFmtId="0" fontId="6" fillId="65" borderId="0" xfId="362" applyFont="1" applyFill="1"/>
    <xf numFmtId="0" fontId="6" fillId="65" borderId="0" xfId="362" applyFont="1" applyFill="1" applyAlignment="1">
      <alignment horizontal="right"/>
    </xf>
    <xf numFmtId="0" fontId="9" fillId="66" borderId="0" xfId="362" applyFont="1" applyFill="1"/>
    <xf numFmtId="0" fontId="8" fillId="66" borderId="0" xfId="362" applyFont="1" applyFill="1"/>
    <xf numFmtId="0" fontId="5" fillId="67" borderId="0" xfId="362" applyFont="1" applyFill="1"/>
    <xf numFmtId="0" fontId="6" fillId="67" borderId="0" xfId="362" applyFont="1" applyFill="1"/>
    <xf numFmtId="0" fontId="6" fillId="67" borderId="0" xfId="362" applyFont="1" applyFill="1" applyAlignment="1">
      <alignment horizontal="right"/>
    </xf>
    <xf numFmtId="0" fontId="9" fillId="68" borderId="0" xfId="298" applyFont="1" applyFill="1"/>
    <xf numFmtId="0" fontId="8" fillId="68" borderId="0" xfId="362" applyFont="1" applyFill="1"/>
    <xf numFmtId="0" fontId="8" fillId="68" borderId="0" xfId="362" applyFont="1" applyFill="1" applyAlignment="1">
      <alignment horizontal="right"/>
    </xf>
    <xf numFmtId="0" fontId="8" fillId="68" borderId="0" xfId="274" applyFont="1" applyFill="1"/>
    <xf numFmtId="0" fontId="67" fillId="68" borderId="0" xfId="362" applyFont="1" applyFill="1"/>
    <xf numFmtId="0" fontId="8" fillId="68" borderId="0" xfId="298" applyFont="1" applyFill="1"/>
    <xf numFmtId="0" fontId="69" fillId="37" borderId="0" xfId="213" applyFont="1" applyFill="1" applyAlignment="1" applyProtection="1"/>
    <xf numFmtId="0" fontId="8" fillId="37" borderId="0" xfId="274" applyFont="1" applyFill="1"/>
    <xf numFmtId="0" fontId="69" fillId="37" borderId="0" xfId="237" applyFont="1" applyFill="1"/>
    <xf numFmtId="0" fontId="5" fillId="63" borderId="0" xfId="0" applyFont="1" applyFill="1" applyAlignment="1">
      <alignment horizontal="right"/>
    </xf>
    <xf numFmtId="0" fontId="5" fillId="63" borderId="0" xfId="0" applyFont="1" applyFill="1"/>
    <xf numFmtId="0" fontId="5" fillId="63" borderId="0" xfId="0" applyFont="1" applyFill="1" applyBorder="1"/>
    <xf numFmtId="0" fontId="3" fillId="0" borderId="0" xfId="0" applyFont="1"/>
    <xf numFmtId="10" fontId="3" fillId="0" borderId="0" xfId="0" applyNumberFormat="1" applyFont="1"/>
    <xf numFmtId="0" fontId="3" fillId="63" borderId="0" xfId="0" applyFont="1" applyFill="1"/>
    <xf numFmtId="166" fontId="3" fillId="0" borderId="0" xfId="1" applyNumberFormat="1" applyFont="1"/>
    <xf numFmtId="10" fontId="3" fillId="0" borderId="0" xfId="2" applyNumberFormat="1" applyFont="1"/>
    <xf numFmtId="0" fontId="3" fillId="0" borderId="0" xfId="0" applyFont="1" applyFill="1"/>
    <xf numFmtId="10" fontId="3" fillId="0" borderId="0" xfId="0" applyNumberFormat="1" applyFont="1" applyFill="1"/>
    <xf numFmtId="169" fontId="3" fillId="0" borderId="0" xfId="2" applyNumberFormat="1" applyFont="1"/>
    <xf numFmtId="0" fontId="3" fillId="36" borderId="0" xfId="0" applyFont="1" applyFill="1"/>
    <xf numFmtId="10" fontId="3" fillId="36" borderId="0" xfId="0" applyNumberFormat="1" applyFont="1" applyFill="1"/>
    <xf numFmtId="166" fontId="3" fillId="36" borderId="0" xfId="1" applyNumberFormat="1" applyFont="1" applyFill="1"/>
    <xf numFmtId="0" fontId="3" fillId="35" borderId="0" xfId="0" applyFont="1" applyFill="1"/>
    <xf numFmtId="10" fontId="3" fillId="35" borderId="0" xfId="0" applyNumberFormat="1" applyFont="1" applyFill="1"/>
    <xf numFmtId="164" fontId="3" fillId="35" borderId="0" xfId="0" applyNumberFormat="1" applyFont="1" applyFill="1"/>
    <xf numFmtId="10" fontId="3" fillId="35" borderId="0" xfId="2" applyNumberFormat="1" applyFont="1" applyFill="1"/>
    <xf numFmtId="166" fontId="3" fillId="36" borderId="0" xfId="0" applyNumberFormat="1" applyFont="1" applyFill="1"/>
    <xf numFmtId="166" fontId="3" fillId="35" borderId="0" xfId="0" applyNumberFormat="1" applyFont="1" applyFill="1"/>
    <xf numFmtId="0" fontId="70" fillId="0" borderId="0" xfId="0" applyFont="1"/>
    <xf numFmtId="164" fontId="3" fillId="36" borderId="0" xfId="0" applyNumberFormat="1" applyFont="1" applyFill="1"/>
    <xf numFmtId="9" fontId="3" fillId="0" borderId="0" xfId="0" applyNumberFormat="1" applyFont="1" applyFill="1"/>
    <xf numFmtId="0" fontId="2" fillId="0" borderId="0" xfId="0" applyFont="1"/>
    <xf numFmtId="166" fontId="2" fillId="0" borderId="0" xfId="1" applyNumberFormat="1" applyFont="1"/>
    <xf numFmtId="10" fontId="2" fillId="0" borderId="0" xfId="2" applyNumberFormat="1" applyFont="1"/>
    <xf numFmtId="0" fontId="5" fillId="69" borderId="0" xfId="274" applyFont="1" applyFill="1"/>
    <xf numFmtId="0" fontId="6" fillId="69" borderId="0" xfId="274" applyFont="1" applyFill="1"/>
    <xf numFmtId="0" fontId="6" fillId="69" borderId="0" xfId="274" applyFont="1" applyFill="1" applyAlignment="1">
      <alignment horizontal="right"/>
    </xf>
    <xf numFmtId="0" fontId="66" fillId="70" borderId="0" xfId="0" applyFont="1" applyFill="1"/>
    <xf numFmtId="0" fontId="8" fillId="70" borderId="0" xfId="274" applyFont="1" applyFill="1"/>
    <xf numFmtId="0" fontId="1" fillId="0" borderId="0" xfId="363" applyFont="1"/>
    <xf numFmtId="0" fontId="71" fillId="0" borderId="0" xfId="363" applyFont="1"/>
    <xf numFmtId="0" fontId="66" fillId="0" borderId="0" xfId="363" applyFont="1"/>
    <xf numFmtId="0" fontId="72" fillId="0" borderId="0" xfId="363" applyFont="1"/>
    <xf numFmtId="0" fontId="73" fillId="0" borderId="0" xfId="363" applyFont="1"/>
    <xf numFmtId="0" fontId="1" fillId="0" borderId="0" xfId="363"/>
    <xf numFmtId="0" fontId="74" fillId="0" borderId="0" xfId="363" applyFont="1"/>
    <xf numFmtId="0" fontId="74" fillId="0" borderId="0" xfId="363" applyFont="1" applyAlignment="1">
      <alignment horizontal="left"/>
    </xf>
    <xf numFmtId="0" fontId="75" fillId="33" borderId="0" xfId="0" applyFont="1" applyFill="1"/>
    <xf numFmtId="0" fontId="75" fillId="0" borderId="0" xfId="0" applyFont="1"/>
    <xf numFmtId="0" fontId="75" fillId="34" borderId="0" xfId="0" applyFont="1" applyFill="1"/>
    <xf numFmtId="0" fontId="9" fillId="0" borderId="0" xfId="0" applyFont="1"/>
    <xf numFmtId="0" fontId="76" fillId="0" borderId="0" xfId="0" applyFont="1"/>
    <xf numFmtId="0" fontId="1" fillId="0" borderId="0" xfId="0" applyFont="1"/>
    <xf numFmtId="0" fontId="10" fillId="0" borderId="0" xfId="0" applyFont="1" applyBorder="1"/>
    <xf numFmtId="9" fontId="11" fillId="35" borderId="21" xfId="0" applyNumberFormat="1" applyFont="1" applyFill="1" applyBorder="1" applyAlignment="1">
      <alignment horizontal="center"/>
    </xf>
    <xf numFmtId="0" fontId="76" fillId="0" borderId="0" xfId="0" applyFont="1" applyFill="1" applyBorder="1" applyAlignment="1">
      <alignment wrapText="1"/>
    </xf>
    <xf numFmtId="0" fontId="76" fillId="0" borderId="0" xfId="0" applyFont="1" applyFill="1" applyBorder="1"/>
    <xf numFmtId="0" fontId="9" fillId="33" borderId="0" xfId="0" applyFont="1" applyFill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9" fillId="34" borderId="0" xfId="0" applyFont="1" applyFill="1" applyBorder="1" applyAlignment="1">
      <alignment horizontal="right" wrapText="1"/>
    </xf>
    <xf numFmtId="0" fontId="9" fillId="35" borderId="21" xfId="0" applyFont="1" applyFill="1" applyBorder="1" applyAlignment="1">
      <alignment horizontal="right" wrapText="1"/>
    </xf>
    <xf numFmtId="166" fontId="9" fillId="37" borderId="0" xfId="1" applyNumberFormat="1" applyFont="1" applyFill="1" applyBorder="1" applyAlignment="1">
      <alignment horizontal="right" wrapText="1"/>
    </xf>
    <xf numFmtId="0" fontId="9" fillId="35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1" fillId="34" borderId="0" xfId="0" applyFont="1" applyFill="1"/>
    <xf numFmtId="10" fontId="1" fillId="34" borderId="0" xfId="0" applyNumberFormat="1" applyFont="1" applyFill="1"/>
    <xf numFmtId="0" fontId="1" fillId="35" borderId="21" xfId="0" applyFont="1" applyFill="1" applyBorder="1"/>
    <xf numFmtId="0" fontId="1" fillId="35" borderId="0" xfId="0" applyFont="1" applyFill="1"/>
    <xf numFmtId="10" fontId="1" fillId="35" borderId="0" xfId="0" applyNumberFormat="1" applyFont="1" applyFill="1"/>
    <xf numFmtId="10" fontId="1" fillId="35" borderId="21" xfId="0" applyNumberFormat="1" applyFont="1" applyFill="1" applyBorder="1"/>
    <xf numFmtId="0" fontId="1" fillId="33" borderId="0" xfId="0" applyFont="1" applyFill="1"/>
    <xf numFmtId="164" fontId="1" fillId="35" borderId="0" xfId="0" applyNumberFormat="1" applyFont="1" applyFill="1"/>
    <xf numFmtId="164" fontId="1" fillId="33" borderId="0" xfId="1" applyNumberFormat="1" applyFont="1" applyFill="1"/>
    <xf numFmtId="10" fontId="1" fillId="33" borderId="0" xfId="2" applyNumberFormat="1" applyFont="1" applyFill="1"/>
    <xf numFmtId="164" fontId="1" fillId="34" borderId="0" xfId="1" applyNumberFormat="1" applyFont="1" applyFill="1"/>
    <xf numFmtId="10" fontId="1" fillId="35" borderId="21" xfId="2" applyNumberFormat="1" applyFont="1" applyFill="1" applyBorder="1"/>
    <xf numFmtId="10" fontId="1" fillId="35" borderId="0" xfId="2" applyNumberFormat="1" applyFont="1" applyFill="1"/>
    <xf numFmtId="164" fontId="1" fillId="35" borderId="0" xfId="1" applyNumberFormat="1" applyFont="1" applyFill="1"/>
    <xf numFmtId="165" fontId="1" fillId="35" borderId="21" xfId="1" applyNumberFormat="1" applyFont="1" applyFill="1" applyBorder="1"/>
    <xf numFmtId="164" fontId="1" fillId="33" borderId="0" xfId="0" applyNumberFormat="1" applyFont="1" applyFill="1"/>
    <xf numFmtId="166" fontId="1" fillId="33" borderId="0" xfId="1" applyNumberFormat="1" applyFont="1" applyFill="1"/>
    <xf numFmtId="164" fontId="1" fillId="34" borderId="0" xfId="0" applyNumberFormat="1" applyFont="1" applyFill="1"/>
    <xf numFmtId="166" fontId="1" fillId="34" borderId="0" xfId="1" applyNumberFormat="1" applyFont="1" applyFill="1"/>
    <xf numFmtId="0" fontId="1" fillId="0" borderId="21" xfId="0" applyFont="1" applyBorder="1"/>
    <xf numFmtId="9" fontId="11" fillId="35" borderId="0" xfId="0" applyNumberFormat="1" applyFont="1" applyFill="1" applyBorder="1" applyAlignment="1">
      <alignment horizontal="center"/>
    </xf>
    <xf numFmtId="10" fontId="3" fillId="35" borderId="21" xfId="0" applyNumberFormat="1" applyFont="1" applyFill="1" applyBorder="1"/>
    <xf numFmtId="0" fontId="3" fillId="35" borderId="21" xfId="0" applyFont="1" applyFill="1" applyBorder="1"/>
    <xf numFmtId="164" fontId="3" fillId="35" borderId="21" xfId="0" applyNumberFormat="1" applyFont="1" applyFill="1" applyBorder="1"/>
    <xf numFmtId="166" fontId="11" fillId="35" borderId="21" xfId="1" applyNumberFormat="1" applyFont="1" applyFill="1" applyBorder="1" applyAlignment="1">
      <alignment horizontal="center"/>
    </xf>
    <xf numFmtId="165" fontId="3" fillId="35" borderId="21" xfId="0" applyNumberFormat="1" applyFont="1" applyFill="1" applyBorder="1"/>
    <xf numFmtId="0" fontId="3" fillId="0" borderId="21" xfId="0" applyFont="1" applyBorder="1"/>
    <xf numFmtId="0" fontId="9" fillId="36" borderId="0" xfId="0" applyFont="1" applyFill="1" applyBorder="1" applyAlignment="1">
      <alignment horizontal="right" wrapText="1"/>
    </xf>
    <xf numFmtId="0" fontId="8" fillId="37" borderId="0" xfId="362" applyFont="1" applyFill="1" applyAlignment="1"/>
    <xf numFmtId="0" fontId="3" fillId="0" borderId="0" xfId="0" applyFont="1" applyFill="1" applyAlignment="1">
      <alignment horizontal="left" wrapText="1"/>
    </xf>
    <xf numFmtId="9" fontId="6" fillId="38" borderId="0" xfId="0" applyNumberFormat="1" applyFont="1" applyFill="1" applyBorder="1" applyAlignment="1">
      <alignment horizontal="center"/>
    </xf>
    <xf numFmtId="0" fontId="5" fillId="71" borderId="0" xfId="0" applyFont="1" applyFill="1" applyBorder="1" applyAlignment="1">
      <alignment horizontal="center"/>
    </xf>
    <xf numFmtId="0" fontId="5" fillId="72" borderId="0" xfId="0" applyFont="1" applyFill="1" applyBorder="1" applyAlignment="1">
      <alignment horizontal="center" wrapText="1"/>
    </xf>
    <xf numFmtId="0" fontId="5" fillId="72" borderId="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166" fontId="5" fillId="38" borderId="0" xfId="1" applyNumberFormat="1" applyFont="1" applyFill="1" applyBorder="1" applyAlignment="1">
      <alignment horizontal="center"/>
    </xf>
  </cellXfs>
  <cellStyles count="364">
    <cellStyle name="%" xfId="3" xr:uid="{00000000-0005-0000-0000-000000000000}"/>
    <cellStyle name="%_A2 Common National NHS &amp; Other" xfId="4" xr:uid="{00000000-0005-0000-0000-000001000000}"/>
    <cellStyle name="0,0_x000d__x000a_NA_x000d__x000a_" xfId="5" xr:uid="{00000000-0005-0000-0000-000002000000}"/>
    <cellStyle name="20% - Accent1 2" xfId="6" xr:uid="{00000000-0005-0000-0000-000003000000}"/>
    <cellStyle name="20% - Accent1 3" xfId="7" xr:uid="{00000000-0005-0000-0000-000004000000}"/>
    <cellStyle name="20% - Accent1 4" xfId="8" xr:uid="{00000000-0005-0000-0000-000005000000}"/>
    <cellStyle name="20% - Accent1 5" xfId="9" xr:uid="{00000000-0005-0000-0000-000006000000}"/>
    <cellStyle name="20% - Accent1 6" xfId="10" xr:uid="{00000000-0005-0000-0000-000007000000}"/>
    <cellStyle name="20% - Accent1 7" xfId="11" xr:uid="{00000000-0005-0000-0000-000008000000}"/>
    <cellStyle name="20% - Accent2 2" xfId="12" xr:uid="{00000000-0005-0000-0000-000009000000}"/>
    <cellStyle name="20% - Accent2 3" xfId="13" xr:uid="{00000000-0005-0000-0000-00000A000000}"/>
    <cellStyle name="20% - Accent2 4" xfId="14" xr:uid="{00000000-0005-0000-0000-00000B000000}"/>
    <cellStyle name="20% - Accent2 5" xfId="15" xr:uid="{00000000-0005-0000-0000-00000C000000}"/>
    <cellStyle name="20% - Accent2 6" xfId="16" xr:uid="{00000000-0005-0000-0000-00000D000000}"/>
    <cellStyle name="20% - Accent2 7" xfId="17" xr:uid="{00000000-0005-0000-0000-00000E000000}"/>
    <cellStyle name="20% - Accent3 2" xfId="18" xr:uid="{00000000-0005-0000-0000-00000F000000}"/>
    <cellStyle name="20% - Accent3 3" xfId="19" xr:uid="{00000000-0005-0000-0000-000010000000}"/>
    <cellStyle name="20% - Accent3 4" xfId="20" xr:uid="{00000000-0005-0000-0000-000011000000}"/>
    <cellStyle name="20% - Accent3 5" xfId="21" xr:uid="{00000000-0005-0000-0000-000012000000}"/>
    <cellStyle name="20% - Accent3 6" xfId="22" xr:uid="{00000000-0005-0000-0000-000013000000}"/>
    <cellStyle name="20% - Accent3 7" xfId="23" xr:uid="{00000000-0005-0000-0000-000014000000}"/>
    <cellStyle name="20% - Accent4 2" xfId="24" xr:uid="{00000000-0005-0000-0000-000015000000}"/>
    <cellStyle name="20% - Accent4 3" xfId="25" xr:uid="{00000000-0005-0000-0000-000016000000}"/>
    <cellStyle name="20% - Accent4 4" xfId="26" xr:uid="{00000000-0005-0000-0000-000017000000}"/>
    <cellStyle name="20% - Accent4 5" xfId="27" xr:uid="{00000000-0005-0000-0000-000018000000}"/>
    <cellStyle name="20% - Accent4 6" xfId="28" xr:uid="{00000000-0005-0000-0000-000019000000}"/>
    <cellStyle name="20% - Accent4 7" xfId="29" xr:uid="{00000000-0005-0000-0000-00001A000000}"/>
    <cellStyle name="20% - Accent5 2" xfId="30" xr:uid="{00000000-0005-0000-0000-00001B000000}"/>
    <cellStyle name="20% - Accent5 3" xfId="31" xr:uid="{00000000-0005-0000-0000-00001C000000}"/>
    <cellStyle name="20% - Accent5 4" xfId="32" xr:uid="{00000000-0005-0000-0000-00001D000000}"/>
    <cellStyle name="20% - Accent5 5" xfId="33" xr:uid="{00000000-0005-0000-0000-00001E000000}"/>
    <cellStyle name="20% - Accent5 6" xfId="34" xr:uid="{00000000-0005-0000-0000-00001F000000}"/>
    <cellStyle name="20% - Accent5 7" xfId="35" xr:uid="{00000000-0005-0000-0000-000020000000}"/>
    <cellStyle name="20% - Accent6 2" xfId="36" xr:uid="{00000000-0005-0000-0000-000021000000}"/>
    <cellStyle name="20% - Accent6 3" xfId="37" xr:uid="{00000000-0005-0000-0000-000022000000}"/>
    <cellStyle name="20% - Accent6 4" xfId="38" xr:uid="{00000000-0005-0000-0000-000023000000}"/>
    <cellStyle name="20% - Accent6 5" xfId="39" xr:uid="{00000000-0005-0000-0000-000024000000}"/>
    <cellStyle name="20% - Accent6 6" xfId="40" xr:uid="{00000000-0005-0000-0000-000025000000}"/>
    <cellStyle name="20% - Accent6 7" xfId="41" xr:uid="{00000000-0005-0000-0000-000026000000}"/>
    <cellStyle name="40% - Accent1 2" xfId="42" xr:uid="{00000000-0005-0000-0000-000027000000}"/>
    <cellStyle name="40% - Accent1 3" xfId="43" xr:uid="{00000000-0005-0000-0000-000028000000}"/>
    <cellStyle name="40% - Accent1 4" xfId="44" xr:uid="{00000000-0005-0000-0000-000029000000}"/>
    <cellStyle name="40% - Accent1 5" xfId="45" xr:uid="{00000000-0005-0000-0000-00002A000000}"/>
    <cellStyle name="40% - Accent1 6" xfId="46" xr:uid="{00000000-0005-0000-0000-00002B000000}"/>
    <cellStyle name="40% - Accent1 7" xfId="47" xr:uid="{00000000-0005-0000-0000-00002C000000}"/>
    <cellStyle name="40% - Accent2 2" xfId="48" xr:uid="{00000000-0005-0000-0000-00002D000000}"/>
    <cellStyle name="40% - Accent2 3" xfId="49" xr:uid="{00000000-0005-0000-0000-00002E000000}"/>
    <cellStyle name="40% - Accent2 4" xfId="50" xr:uid="{00000000-0005-0000-0000-00002F000000}"/>
    <cellStyle name="40% - Accent2 5" xfId="51" xr:uid="{00000000-0005-0000-0000-000030000000}"/>
    <cellStyle name="40% - Accent2 6" xfId="52" xr:uid="{00000000-0005-0000-0000-000031000000}"/>
    <cellStyle name="40% - Accent2 7" xfId="53" xr:uid="{00000000-0005-0000-0000-000032000000}"/>
    <cellStyle name="40% - Accent3 2" xfId="54" xr:uid="{00000000-0005-0000-0000-000033000000}"/>
    <cellStyle name="40% - Accent3 3" xfId="55" xr:uid="{00000000-0005-0000-0000-000034000000}"/>
    <cellStyle name="40% - Accent3 4" xfId="56" xr:uid="{00000000-0005-0000-0000-000035000000}"/>
    <cellStyle name="40% - Accent3 5" xfId="57" xr:uid="{00000000-0005-0000-0000-000036000000}"/>
    <cellStyle name="40% - Accent3 6" xfId="58" xr:uid="{00000000-0005-0000-0000-000037000000}"/>
    <cellStyle name="40% - Accent3 7" xfId="59" xr:uid="{00000000-0005-0000-0000-000038000000}"/>
    <cellStyle name="40% - Accent4 2" xfId="60" xr:uid="{00000000-0005-0000-0000-000039000000}"/>
    <cellStyle name="40% - Accent4 3" xfId="61" xr:uid="{00000000-0005-0000-0000-00003A000000}"/>
    <cellStyle name="40% - Accent4 4" xfId="62" xr:uid="{00000000-0005-0000-0000-00003B000000}"/>
    <cellStyle name="40% - Accent4 5" xfId="63" xr:uid="{00000000-0005-0000-0000-00003C000000}"/>
    <cellStyle name="40% - Accent4 6" xfId="64" xr:uid="{00000000-0005-0000-0000-00003D000000}"/>
    <cellStyle name="40% - Accent4 7" xfId="65" xr:uid="{00000000-0005-0000-0000-00003E000000}"/>
    <cellStyle name="40% - Accent5 2" xfId="66" xr:uid="{00000000-0005-0000-0000-00003F000000}"/>
    <cellStyle name="40% - Accent5 3" xfId="67" xr:uid="{00000000-0005-0000-0000-000040000000}"/>
    <cellStyle name="40% - Accent5 4" xfId="68" xr:uid="{00000000-0005-0000-0000-000041000000}"/>
    <cellStyle name="40% - Accent5 5" xfId="69" xr:uid="{00000000-0005-0000-0000-000042000000}"/>
    <cellStyle name="40% - Accent5 6" xfId="70" xr:uid="{00000000-0005-0000-0000-000043000000}"/>
    <cellStyle name="40% - Accent5 7" xfId="71" xr:uid="{00000000-0005-0000-0000-000044000000}"/>
    <cellStyle name="40% - Accent6 2" xfId="72" xr:uid="{00000000-0005-0000-0000-000045000000}"/>
    <cellStyle name="40% - Accent6 3" xfId="73" xr:uid="{00000000-0005-0000-0000-000046000000}"/>
    <cellStyle name="40% - Accent6 4" xfId="74" xr:uid="{00000000-0005-0000-0000-000047000000}"/>
    <cellStyle name="40% - Accent6 5" xfId="75" xr:uid="{00000000-0005-0000-0000-000048000000}"/>
    <cellStyle name="40% - Accent6 6" xfId="76" xr:uid="{00000000-0005-0000-0000-000049000000}"/>
    <cellStyle name="40% - Accent6 7" xfId="77" xr:uid="{00000000-0005-0000-0000-00004A000000}"/>
    <cellStyle name="60% - Accent1 2" xfId="78" xr:uid="{00000000-0005-0000-0000-00004B000000}"/>
    <cellStyle name="60% - Accent1 3" xfId="79" xr:uid="{00000000-0005-0000-0000-00004C000000}"/>
    <cellStyle name="60% - Accent1 4" xfId="80" xr:uid="{00000000-0005-0000-0000-00004D000000}"/>
    <cellStyle name="60% - Accent1 5" xfId="81" xr:uid="{00000000-0005-0000-0000-00004E000000}"/>
    <cellStyle name="60% - Accent1 6" xfId="82" xr:uid="{00000000-0005-0000-0000-00004F000000}"/>
    <cellStyle name="60% - Accent1 7" xfId="83" xr:uid="{00000000-0005-0000-0000-000050000000}"/>
    <cellStyle name="60% - Accent2 2" xfId="84" xr:uid="{00000000-0005-0000-0000-000051000000}"/>
    <cellStyle name="60% - Accent2 3" xfId="85" xr:uid="{00000000-0005-0000-0000-000052000000}"/>
    <cellStyle name="60% - Accent2 4" xfId="86" xr:uid="{00000000-0005-0000-0000-000053000000}"/>
    <cellStyle name="60% - Accent2 5" xfId="87" xr:uid="{00000000-0005-0000-0000-000054000000}"/>
    <cellStyle name="60% - Accent2 6" xfId="88" xr:uid="{00000000-0005-0000-0000-000055000000}"/>
    <cellStyle name="60% - Accent2 7" xfId="89" xr:uid="{00000000-0005-0000-0000-000056000000}"/>
    <cellStyle name="60% - Accent3 2" xfId="90" xr:uid="{00000000-0005-0000-0000-000057000000}"/>
    <cellStyle name="60% - Accent3 3" xfId="91" xr:uid="{00000000-0005-0000-0000-000058000000}"/>
    <cellStyle name="60% - Accent3 4" xfId="92" xr:uid="{00000000-0005-0000-0000-000059000000}"/>
    <cellStyle name="60% - Accent3 5" xfId="93" xr:uid="{00000000-0005-0000-0000-00005A000000}"/>
    <cellStyle name="60% - Accent3 6" xfId="94" xr:uid="{00000000-0005-0000-0000-00005B000000}"/>
    <cellStyle name="60% - Accent3 7" xfId="95" xr:uid="{00000000-0005-0000-0000-00005C000000}"/>
    <cellStyle name="60% - Accent4 2" xfId="96" xr:uid="{00000000-0005-0000-0000-00005D000000}"/>
    <cellStyle name="60% - Accent4 3" xfId="97" xr:uid="{00000000-0005-0000-0000-00005E000000}"/>
    <cellStyle name="60% - Accent4 4" xfId="98" xr:uid="{00000000-0005-0000-0000-00005F000000}"/>
    <cellStyle name="60% - Accent4 5" xfId="99" xr:uid="{00000000-0005-0000-0000-000060000000}"/>
    <cellStyle name="60% - Accent4 6" xfId="100" xr:uid="{00000000-0005-0000-0000-000061000000}"/>
    <cellStyle name="60% - Accent4 7" xfId="101" xr:uid="{00000000-0005-0000-0000-000062000000}"/>
    <cellStyle name="60% - Accent5 2" xfId="102" xr:uid="{00000000-0005-0000-0000-000063000000}"/>
    <cellStyle name="60% - Accent5 3" xfId="103" xr:uid="{00000000-0005-0000-0000-000064000000}"/>
    <cellStyle name="60% - Accent5 4" xfId="104" xr:uid="{00000000-0005-0000-0000-000065000000}"/>
    <cellStyle name="60% - Accent5 5" xfId="105" xr:uid="{00000000-0005-0000-0000-000066000000}"/>
    <cellStyle name="60% - Accent5 6" xfId="106" xr:uid="{00000000-0005-0000-0000-000067000000}"/>
    <cellStyle name="60% - Accent5 7" xfId="107" xr:uid="{00000000-0005-0000-0000-000068000000}"/>
    <cellStyle name="60% - Accent6 2" xfId="108" xr:uid="{00000000-0005-0000-0000-000069000000}"/>
    <cellStyle name="60% - Accent6 3" xfId="109" xr:uid="{00000000-0005-0000-0000-00006A000000}"/>
    <cellStyle name="60% - Accent6 4" xfId="110" xr:uid="{00000000-0005-0000-0000-00006B000000}"/>
    <cellStyle name="60% - Accent6 5" xfId="111" xr:uid="{00000000-0005-0000-0000-00006C000000}"/>
    <cellStyle name="60% - Accent6 6" xfId="112" xr:uid="{00000000-0005-0000-0000-00006D000000}"/>
    <cellStyle name="60% - Accent6 7" xfId="113" xr:uid="{00000000-0005-0000-0000-00006E000000}"/>
    <cellStyle name="Accent1 2" xfId="114" xr:uid="{00000000-0005-0000-0000-00006F000000}"/>
    <cellStyle name="Accent1 3" xfId="115" xr:uid="{00000000-0005-0000-0000-000070000000}"/>
    <cellStyle name="Accent1 4" xfId="116" xr:uid="{00000000-0005-0000-0000-000071000000}"/>
    <cellStyle name="Accent1 5" xfId="117" xr:uid="{00000000-0005-0000-0000-000072000000}"/>
    <cellStyle name="Accent1 6" xfId="118" xr:uid="{00000000-0005-0000-0000-000073000000}"/>
    <cellStyle name="Accent1 7" xfId="119" xr:uid="{00000000-0005-0000-0000-000074000000}"/>
    <cellStyle name="Accent2 2" xfId="120" xr:uid="{00000000-0005-0000-0000-000075000000}"/>
    <cellStyle name="Accent2 3" xfId="121" xr:uid="{00000000-0005-0000-0000-000076000000}"/>
    <cellStyle name="Accent2 4" xfId="122" xr:uid="{00000000-0005-0000-0000-000077000000}"/>
    <cellStyle name="Accent2 5" xfId="123" xr:uid="{00000000-0005-0000-0000-000078000000}"/>
    <cellStyle name="Accent2 6" xfId="124" xr:uid="{00000000-0005-0000-0000-000079000000}"/>
    <cellStyle name="Accent2 7" xfId="125" xr:uid="{00000000-0005-0000-0000-00007A000000}"/>
    <cellStyle name="Accent3 2" xfId="126" xr:uid="{00000000-0005-0000-0000-00007B000000}"/>
    <cellStyle name="Accent3 3" xfId="127" xr:uid="{00000000-0005-0000-0000-00007C000000}"/>
    <cellStyle name="Accent3 4" xfId="128" xr:uid="{00000000-0005-0000-0000-00007D000000}"/>
    <cellStyle name="Accent3 5" xfId="129" xr:uid="{00000000-0005-0000-0000-00007E000000}"/>
    <cellStyle name="Accent3 6" xfId="130" xr:uid="{00000000-0005-0000-0000-00007F000000}"/>
    <cellStyle name="Accent3 7" xfId="131" xr:uid="{00000000-0005-0000-0000-000080000000}"/>
    <cellStyle name="Accent4 2" xfId="132" xr:uid="{00000000-0005-0000-0000-000081000000}"/>
    <cellStyle name="Accent4 3" xfId="133" xr:uid="{00000000-0005-0000-0000-000082000000}"/>
    <cellStyle name="Accent4 4" xfId="134" xr:uid="{00000000-0005-0000-0000-000083000000}"/>
    <cellStyle name="Accent4 5" xfId="135" xr:uid="{00000000-0005-0000-0000-000084000000}"/>
    <cellStyle name="Accent4 6" xfId="136" xr:uid="{00000000-0005-0000-0000-000085000000}"/>
    <cellStyle name="Accent4 7" xfId="137" xr:uid="{00000000-0005-0000-0000-000086000000}"/>
    <cellStyle name="Accent5 2" xfId="138" xr:uid="{00000000-0005-0000-0000-000087000000}"/>
    <cellStyle name="Accent5 3" xfId="139" xr:uid="{00000000-0005-0000-0000-000088000000}"/>
    <cellStyle name="Accent5 4" xfId="140" xr:uid="{00000000-0005-0000-0000-000089000000}"/>
    <cellStyle name="Accent5 5" xfId="141" xr:uid="{00000000-0005-0000-0000-00008A000000}"/>
    <cellStyle name="Accent5 6" xfId="142" xr:uid="{00000000-0005-0000-0000-00008B000000}"/>
    <cellStyle name="Accent5 7" xfId="143" xr:uid="{00000000-0005-0000-0000-00008C000000}"/>
    <cellStyle name="Accent6 2" xfId="144" xr:uid="{00000000-0005-0000-0000-00008D000000}"/>
    <cellStyle name="Accent6 3" xfId="145" xr:uid="{00000000-0005-0000-0000-00008E000000}"/>
    <cellStyle name="Accent6 4" xfId="146" xr:uid="{00000000-0005-0000-0000-00008F000000}"/>
    <cellStyle name="Accent6 5" xfId="147" xr:uid="{00000000-0005-0000-0000-000090000000}"/>
    <cellStyle name="Accent6 6" xfId="148" xr:uid="{00000000-0005-0000-0000-000091000000}"/>
    <cellStyle name="Accent6 7" xfId="149" xr:uid="{00000000-0005-0000-0000-000092000000}"/>
    <cellStyle name="ariel" xfId="150" xr:uid="{00000000-0005-0000-0000-000093000000}"/>
    <cellStyle name="Bad 2" xfId="151" xr:uid="{00000000-0005-0000-0000-000094000000}"/>
    <cellStyle name="Bad 3" xfId="152" xr:uid="{00000000-0005-0000-0000-000095000000}"/>
    <cellStyle name="Bad 4" xfId="153" xr:uid="{00000000-0005-0000-0000-000096000000}"/>
    <cellStyle name="Bad 5" xfId="154" xr:uid="{00000000-0005-0000-0000-000097000000}"/>
    <cellStyle name="Bad 6" xfId="155" xr:uid="{00000000-0005-0000-0000-000098000000}"/>
    <cellStyle name="Bad 7" xfId="156" xr:uid="{00000000-0005-0000-0000-000099000000}"/>
    <cellStyle name="Calculation 2" xfId="157" xr:uid="{00000000-0005-0000-0000-00009A000000}"/>
    <cellStyle name="Calculation 3" xfId="158" xr:uid="{00000000-0005-0000-0000-00009B000000}"/>
    <cellStyle name="Calculation 4" xfId="159" xr:uid="{00000000-0005-0000-0000-00009C000000}"/>
    <cellStyle name="Calculation 5" xfId="160" xr:uid="{00000000-0005-0000-0000-00009D000000}"/>
    <cellStyle name="Calculation 6" xfId="161" xr:uid="{00000000-0005-0000-0000-00009E000000}"/>
    <cellStyle name="Calculation 7" xfId="162" xr:uid="{00000000-0005-0000-0000-00009F000000}"/>
    <cellStyle name="Check Cell 2" xfId="163" xr:uid="{00000000-0005-0000-0000-0000A0000000}"/>
    <cellStyle name="Check Cell 3" xfId="164" xr:uid="{00000000-0005-0000-0000-0000A1000000}"/>
    <cellStyle name="Check Cell 4" xfId="165" xr:uid="{00000000-0005-0000-0000-0000A2000000}"/>
    <cellStyle name="Check Cell 5" xfId="166" xr:uid="{00000000-0005-0000-0000-0000A3000000}"/>
    <cellStyle name="Check Cell 6" xfId="167" xr:uid="{00000000-0005-0000-0000-0000A4000000}"/>
    <cellStyle name="Check Cell 7" xfId="168" xr:uid="{00000000-0005-0000-0000-0000A5000000}"/>
    <cellStyle name="Comma" xfId="1" builtinId="3"/>
    <cellStyle name="Comma 2" xfId="169" xr:uid="{00000000-0005-0000-0000-0000A7000000}"/>
    <cellStyle name="Comma 2 2" xfId="170" xr:uid="{00000000-0005-0000-0000-0000A8000000}"/>
    <cellStyle name="Comma 2 3" xfId="171" xr:uid="{00000000-0005-0000-0000-0000A9000000}"/>
    <cellStyle name="Comma 2 4" xfId="172" xr:uid="{00000000-0005-0000-0000-0000AA000000}"/>
    <cellStyle name="Comma 3" xfId="173" xr:uid="{00000000-0005-0000-0000-0000AB000000}"/>
    <cellStyle name="Excel Built-in Normal" xfId="174" xr:uid="{00000000-0005-0000-0000-0000AC000000}"/>
    <cellStyle name="Explanatory Text 2" xfId="175" xr:uid="{00000000-0005-0000-0000-0000AD000000}"/>
    <cellStyle name="Explanatory Text 3" xfId="176" xr:uid="{00000000-0005-0000-0000-0000AE000000}"/>
    <cellStyle name="Explanatory Text 4" xfId="177" xr:uid="{00000000-0005-0000-0000-0000AF000000}"/>
    <cellStyle name="Explanatory Text 5" xfId="178" xr:uid="{00000000-0005-0000-0000-0000B0000000}"/>
    <cellStyle name="Explanatory Text 6" xfId="179" xr:uid="{00000000-0005-0000-0000-0000B1000000}"/>
    <cellStyle name="Explanatory Text 7" xfId="180" xr:uid="{00000000-0005-0000-0000-0000B2000000}"/>
    <cellStyle name="ExportHeaderStyle" xfId="181" xr:uid="{00000000-0005-0000-0000-0000B3000000}"/>
    <cellStyle name="Good 2" xfId="182" xr:uid="{00000000-0005-0000-0000-0000B4000000}"/>
    <cellStyle name="Good 3" xfId="183" xr:uid="{00000000-0005-0000-0000-0000B5000000}"/>
    <cellStyle name="Good 4" xfId="184" xr:uid="{00000000-0005-0000-0000-0000B6000000}"/>
    <cellStyle name="Good 5" xfId="185" xr:uid="{00000000-0005-0000-0000-0000B7000000}"/>
    <cellStyle name="Good 6" xfId="186" xr:uid="{00000000-0005-0000-0000-0000B8000000}"/>
    <cellStyle name="Good 7" xfId="187" xr:uid="{00000000-0005-0000-0000-0000B9000000}"/>
    <cellStyle name="Heading 1 2" xfId="188" xr:uid="{00000000-0005-0000-0000-0000BA000000}"/>
    <cellStyle name="Heading 1 3" xfId="189" xr:uid="{00000000-0005-0000-0000-0000BB000000}"/>
    <cellStyle name="Heading 1 4" xfId="190" xr:uid="{00000000-0005-0000-0000-0000BC000000}"/>
    <cellStyle name="Heading 1 5" xfId="191" xr:uid="{00000000-0005-0000-0000-0000BD000000}"/>
    <cellStyle name="Heading 1 6" xfId="192" xr:uid="{00000000-0005-0000-0000-0000BE000000}"/>
    <cellStyle name="Heading 1 7" xfId="193" xr:uid="{00000000-0005-0000-0000-0000BF000000}"/>
    <cellStyle name="Heading 2 2" xfId="194" xr:uid="{00000000-0005-0000-0000-0000C0000000}"/>
    <cellStyle name="Heading 2 3" xfId="195" xr:uid="{00000000-0005-0000-0000-0000C1000000}"/>
    <cellStyle name="Heading 2 4" xfId="196" xr:uid="{00000000-0005-0000-0000-0000C2000000}"/>
    <cellStyle name="Heading 2 5" xfId="197" xr:uid="{00000000-0005-0000-0000-0000C3000000}"/>
    <cellStyle name="Heading 2 6" xfId="198" xr:uid="{00000000-0005-0000-0000-0000C4000000}"/>
    <cellStyle name="Heading 2 7" xfId="199" xr:uid="{00000000-0005-0000-0000-0000C5000000}"/>
    <cellStyle name="Heading 3 2" xfId="200" xr:uid="{00000000-0005-0000-0000-0000C6000000}"/>
    <cellStyle name="Heading 3 3" xfId="201" xr:uid="{00000000-0005-0000-0000-0000C7000000}"/>
    <cellStyle name="Heading 3 4" xfId="202" xr:uid="{00000000-0005-0000-0000-0000C8000000}"/>
    <cellStyle name="Heading 3 5" xfId="203" xr:uid="{00000000-0005-0000-0000-0000C9000000}"/>
    <cellStyle name="Heading 3 6" xfId="204" xr:uid="{00000000-0005-0000-0000-0000CA000000}"/>
    <cellStyle name="Heading 3 7" xfId="205" xr:uid="{00000000-0005-0000-0000-0000CB000000}"/>
    <cellStyle name="Heading 4 2" xfId="206" xr:uid="{00000000-0005-0000-0000-0000CC000000}"/>
    <cellStyle name="Heading 4 3" xfId="207" xr:uid="{00000000-0005-0000-0000-0000CD000000}"/>
    <cellStyle name="Heading 4 4" xfId="208" xr:uid="{00000000-0005-0000-0000-0000CE000000}"/>
    <cellStyle name="Heading 4 5" xfId="209" xr:uid="{00000000-0005-0000-0000-0000CF000000}"/>
    <cellStyle name="Heading 4 6" xfId="210" xr:uid="{00000000-0005-0000-0000-0000D0000000}"/>
    <cellStyle name="Heading 4 7" xfId="211" xr:uid="{00000000-0005-0000-0000-0000D1000000}"/>
    <cellStyle name="Hyperlink 2" xfId="212" xr:uid="{00000000-0005-0000-0000-0000D2000000}"/>
    <cellStyle name="Hyperlink 2 2" xfId="213" xr:uid="{00000000-0005-0000-0000-0000D3000000}"/>
    <cellStyle name="Hyperlink 2 2 2" xfId="214" xr:uid="{00000000-0005-0000-0000-0000D4000000}"/>
    <cellStyle name="Hyperlink 2 2 3" xfId="215" xr:uid="{00000000-0005-0000-0000-0000D5000000}"/>
    <cellStyle name="Hyperlink 2 2 4" xfId="216" xr:uid="{00000000-0005-0000-0000-0000D6000000}"/>
    <cellStyle name="Hyperlink 2 2 5" xfId="217" xr:uid="{00000000-0005-0000-0000-0000D7000000}"/>
    <cellStyle name="Hyperlink 2 2 6" xfId="218" xr:uid="{00000000-0005-0000-0000-0000D8000000}"/>
    <cellStyle name="Hyperlink 2 3" xfId="219" xr:uid="{00000000-0005-0000-0000-0000D9000000}"/>
    <cellStyle name="Hyperlink 2 4" xfId="220" xr:uid="{00000000-0005-0000-0000-0000DA000000}"/>
    <cellStyle name="Hyperlink 2 5" xfId="221" xr:uid="{00000000-0005-0000-0000-0000DB000000}"/>
    <cellStyle name="Hyperlink 2 6" xfId="222" xr:uid="{00000000-0005-0000-0000-0000DC000000}"/>
    <cellStyle name="Hyperlink 3" xfId="223" xr:uid="{00000000-0005-0000-0000-0000DD000000}"/>
    <cellStyle name="Hyperlink 3 2" xfId="224" xr:uid="{00000000-0005-0000-0000-0000DE000000}"/>
    <cellStyle name="Hyperlink 3 2 2" xfId="225" xr:uid="{00000000-0005-0000-0000-0000DF000000}"/>
    <cellStyle name="Hyperlink 3 2 3" xfId="226" xr:uid="{00000000-0005-0000-0000-0000E0000000}"/>
    <cellStyle name="Hyperlink 3 2 4" xfId="227" xr:uid="{00000000-0005-0000-0000-0000E1000000}"/>
    <cellStyle name="Hyperlink 3 2 5" xfId="228" xr:uid="{00000000-0005-0000-0000-0000E2000000}"/>
    <cellStyle name="Hyperlink 3 2 6" xfId="229" xr:uid="{00000000-0005-0000-0000-0000E3000000}"/>
    <cellStyle name="Hyperlink 3 3" xfId="230" xr:uid="{00000000-0005-0000-0000-0000E4000000}"/>
    <cellStyle name="Hyperlink 3 4" xfId="231" xr:uid="{00000000-0005-0000-0000-0000E5000000}"/>
    <cellStyle name="Hyperlink 3 5" xfId="232" xr:uid="{00000000-0005-0000-0000-0000E6000000}"/>
    <cellStyle name="Hyperlink 3 6" xfId="233" xr:uid="{00000000-0005-0000-0000-0000E7000000}"/>
    <cellStyle name="Hyperlink 4" xfId="234" xr:uid="{00000000-0005-0000-0000-0000E8000000}"/>
    <cellStyle name="Hyperlink 4 2" xfId="235" xr:uid="{00000000-0005-0000-0000-0000E9000000}"/>
    <cellStyle name="Hyperlink 5" xfId="236" xr:uid="{00000000-0005-0000-0000-0000EA000000}"/>
    <cellStyle name="Hyperlink 6" xfId="237" xr:uid="{00000000-0005-0000-0000-0000EB000000}"/>
    <cellStyle name="Input 2" xfId="238" xr:uid="{00000000-0005-0000-0000-0000EC000000}"/>
    <cellStyle name="Input 3" xfId="239" xr:uid="{00000000-0005-0000-0000-0000ED000000}"/>
    <cellStyle name="Input 4" xfId="240" xr:uid="{00000000-0005-0000-0000-0000EE000000}"/>
    <cellStyle name="Input 5" xfId="241" xr:uid="{00000000-0005-0000-0000-0000EF000000}"/>
    <cellStyle name="Input 6" xfId="242" xr:uid="{00000000-0005-0000-0000-0000F0000000}"/>
    <cellStyle name="Input 7" xfId="243" xr:uid="{00000000-0005-0000-0000-0000F1000000}"/>
    <cellStyle name="Large" xfId="244" xr:uid="{00000000-0005-0000-0000-0000F2000000}"/>
    <cellStyle name="Linked Cell 2" xfId="245" xr:uid="{00000000-0005-0000-0000-0000F3000000}"/>
    <cellStyle name="Linked Cell 3" xfId="246" xr:uid="{00000000-0005-0000-0000-0000F4000000}"/>
    <cellStyle name="Linked Cell 4" xfId="247" xr:uid="{00000000-0005-0000-0000-0000F5000000}"/>
    <cellStyle name="Linked Cell 5" xfId="248" xr:uid="{00000000-0005-0000-0000-0000F6000000}"/>
    <cellStyle name="Linked Cell 6" xfId="249" xr:uid="{00000000-0005-0000-0000-0000F7000000}"/>
    <cellStyle name="Linked Cell 7" xfId="250" xr:uid="{00000000-0005-0000-0000-0000F8000000}"/>
    <cellStyle name="Neutral 2" xfId="251" xr:uid="{00000000-0005-0000-0000-0000F9000000}"/>
    <cellStyle name="Neutral 3" xfId="252" xr:uid="{00000000-0005-0000-0000-0000FA000000}"/>
    <cellStyle name="Neutral 4" xfId="253" xr:uid="{00000000-0005-0000-0000-0000FB000000}"/>
    <cellStyle name="Neutral 5" xfId="254" xr:uid="{00000000-0005-0000-0000-0000FC000000}"/>
    <cellStyle name="Neutral 6" xfId="255" xr:uid="{00000000-0005-0000-0000-0000FD000000}"/>
    <cellStyle name="Neutral 7" xfId="256" xr:uid="{00000000-0005-0000-0000-0000FE000000}"/>
    <cellStyle name="Normal" xfId="0" builtinId="0"/>
    <cellStyle name="Normal 10" xfId="257" xr:uid="{00000000-0005-0000-0000-000000010000}"/>
    <cellStyle name="Normal 10 2" xfId="258" xr:uid="{00000000-0005-0000-0000-000001010000}"/>
    <cellStyle name="Normal 11" xfId="259" xr:uid="{00000000-0005-0000-0000-000002010000}"/>
    <cellStyle name="Normal 11 2" xfId="260" xr:uid="{00000000-0005-0000-0000-000003010000}"/>
    <cellStyle name="Normal 12" xfId="261" xr:uid="{00000000-0005-0000-0000-000004010000}"/>
    <cellStyle name="Normal 13" xfId="262" xr:uid="{00000000-0005-0000-0000-000005010000}"/>
    <cellStyle name="Normal 14" xfId="263" xr:uid="{00000000-0005-0000-0000-000006010000}"/>
    <cellStyle name="Normal 15" xfId="363" xr:uid="{00000000-0005-0000-0000-000007010000}"/>
    <cellStyle name="Normal 2" xfId="264" xr:uid="{00000000-0005-0000-0000-000008010000}"/>
    <cellStyle name="Normal 2 2" xfId="265" xr:uid="{00000000-0005-0000-0000-000009010000}"/>
    <cellStyle name="Normal 2 2 2" xfId="266" xr:uid="{00000000-0005-0000-0000-00000A010000}"/>
    <cellStyle name="Normal 2 3" xfId="267" xr:uid="{00000000-0005-0000-0000-00000B010000}"/>
    <cellStyle name="Normal 2 3 2" xfId="268" xr:uid="{00000000-0005-0000-0000-00000C010000}"/>
    <cellStyle name="Normal 2 4" xfId="269" xr:uid="{00000000-0005-0000-0000-00000D010000}"/>
    <cellStyle name="Normal 2 4 2" xfId="270" xr:uid="{00000000-0005-0000-0000-00000E010000}"/>
    <cellStyle name="Normal 2 5" xfId="271" xr:uid="{00000000-0005-0000-0000-00000F010000}"/>
    <cellStyle name="Normal 2 5 2" xfId="272" xr:uid="{00000000-0005-0000-0000-000010010000}"/>
    <cellStyle name="Normal 2 6" xfId="273" xr:uid="{00000000-0005-0000-0000-000011010000}"/>
    <cellStyle name="Normal 2 7" xfId="274" xr:uid="{00000000-0005-0000-0000-000012010000}"/>
    <cellStyle name="Normal 3" xfId="275" xr:uid="{00000000-0005-0000-0000-000013010000}"/>
    <cellStyle name="Normal 3 2" xfId="276" xr:uid="{00000000-0005-0000-0000-000014010000}"/>
    <cellStyle name="Normal 3 2 2" xfId="277" xr:uid="{00000000-0005-0000-0000-000015010000}"/>
    <cellStyle name="Normal 3 3" xfId="278" xr:uid="{00000000-0005-0000-0000-000016010000}"/>
    <cellStyle name="Normal 3 4" xfId="362" xr:uid="{00000000-0005-0000-0000-000017010000}"/>
    <cellStyle name="Normal 37" xfId="279" xr:uid="{00000000-0005-0000-0000-000018010000}"/>
    <cellStyle name="Normal 4" xfId="280" xr:uid="{00000000-0005-0000-0000-000019010000}"/>
    <cellStyle name="Normal 4 2" xfId="281" xr:uid="{00000000-0005-0000-0000-00001A010000}"/>
    <cellStyle name="Normal 4 2 2" xfId="282" xr:uid="{00000000-0005-0000-0000-00001B010000}"/>
    <cellStyle name="Normal 4 3" xfId="283" xr:uid="{00000000-0005-0000-0000-00001C010000}"/>
    <cellStyle name="Normal 4 4" xfId="284" xr:uid="{00000000-0005-0000-0000-00001D010000}"/>
    <cellStyle name="Normal 4 5" xfId="285" xr:uid="{00000000-0005-0000-0000-00001E010000}"/>
    <cellStyle name="Normal 4 6" xfId="286" xr:uid="{00000000-0005-0000-0000-00001F010000}"/>
    <cellStyle name="Normal 4 7" xfId="287" xr:uid="{00000000-0005-0000-0000-000020010000}"/>
    <cellStyle name="Normal 4 8" xfId="288" xr:uid="{00000000-0005-0000-0000-000021010000}"/>
    <cellStyle name="Normal 4 9" xfId="289" xr:uid="{00000000-0005-0000-0000-000022010000}"/>
    <cellStyle name="Normal 40" xfId="290" xr:uid="{00000000-0005-0000-0000-000023010000}"/>
    <cellStyle name="Normal 5" xfId="291" xr:uid="{00000000-0005-0000-0000-000024010000}"/>
    <cellStyle name="Normal 5 2" xfId="292" xr:uid="{00000000-0005-0000-0000-000025010000}"/>
    <cellStyle name="Normal 5 2 2" xfId="293" xr:uid="{00000000-0005-0000-0000-000026010000}"/>
    <cellStyle name="Normal 5 2 3" xfId="294" xr:uid="{00000000-0005-0000-0000-000027010000}"/>
    <cellStyle name="Normal 5 2 4" xfId="295" xr:uid="{00000000-0005-0000-0000-000028010000}"/>
    <cellStyle name="Normal 5 2 5" xfId="296" xr:uid="{00000000-0005-0000-0000-000029010000}"/>
    <cellStyle name="Normal 5 2 6" xfId="297" xr:uid="{00000000-0005-0000-0000-00002A010000}"/>
    <cellStyle name="Normal 5 3" xfId="298" xr:uid="{00000000-0005-0000-0000-00002B010000}"/>
    <cellStyle name="Normal 5 4" xfId="299" xr:uid="{00000000-0005-0000-0000-00002C010000}"/>
    <cellStyle name="Normal 5 5" xfId="300" xr:uid="{00000000-0005-0000-0000-00002D010000}"/>
    <cellStyle name="Normal 5 6" xfId="301" xr:uid="{00000000-0005-0000-0000-00002E010000}"/>
    <cellStyle name="Normal 5 7" xfId="302" xr:uid="{00000000-0005-0000-0000-00002F010000}"/>
    <cellStyle name="Normal 5 8" xfId="303" xr:uid="{00000000-0005-0000-0000-000030010000}"/>
    <cellStyle name="Normal 6" xfId="304" xr:uid="{00000000-0005-0000-0000-000031010000}"/>
    <cellStyle name="Normal 6 2" xfId="305" xr:uid="{00000000-0005-0000-0000-000032010000}"/>
    <cellStyle name="Normal 6 2 2" xfId="306" xr:uid="{00000000-0005-0000-0000-000033010000}"/>
    <cellStyle name="Normal 6 2 2 2" xfId="307" xr:uid="{00000000-0005-0000-0000-000034010000}"/>
    <cellStyle name="Normal 7" xfId="308" xr:uid="{00000000-0005-0000-0000-000035010000}"/>
    <cellStyle name="Normal 7 2" xfId="309" xr:uid="{00000000-0005-0000-0000-000036010000}"/>
    <cellStyle name="Normal 7 2 2" xfId="310" xr:uid="{00000000-0005-0000-0000-000037010000}"/>
    <cellStyle name="Normal 7 2 2 2" xfId="311" xr:uid="{00000000-0005-0000-0000-000038010000}"/>
    <cellStyle name="Normal 7 2 3" xfId="312" xr:uid="{00000000-0005-0000-0000-000039010000}"/>
    <cellStyle name="Normal 7 2 3 2" xfId="313" xr:uid="{00000000-0005-0000-0000-00003A010000}"/>
    <cellStyle name="Normal 7 2 4" xfId="314" xr:uid="{00000000-0005-0000-0000-00003B010000}"/>
    <cellStyle name="Normal 7 2 4 2" xfId="315" xr:uid="{00000000-0005-0000-0000-00003C010000}"/>
    <cellStyle name="Normal 7 2 5" xfId="316" xr:uid="{00000000-0005-0000-0000-00003D010000}"/>
    <cellStyle name="Normal 8" xfId="317" xr:uid="{00000000-0005-0000-0000-00003E010000}"/>
    <cellStyle name="Normal 9" xfId="318" xr:uid="{00000000-0005-0000-0000-00003F010000}"/>
    <cellStyle name="Note 2" xfId="319" xr:uid="{00000000-0005-0000-0000-000040010000}"/>
    <cellStyle name="Note 3" xfId="320" xr:uid="{00000000-0005-0000-0000-000041010000}"/>
    <cellStyle name="Note 4" xfId="321" xr:uid="{00000000-0005-0000-0000-000042010000}"/>
    <cellStyle name="Note 5" xfId="322" xr:uid="{00000000-0005-0000-0000-000043010000}"/>
    <cellStyle name="Note 6" xfId="323" xr:uid="{00000000-0005-0000-0000-000044010000}"/>
    <cellStyle name="Note 7" xfId="324" xr:uid="{00000000-0005-0000-0000-000045010000}"/>
    <cellStyle name="Output 2" xfId="325" xr:uid="{00000000-0005-0000-0000-000046010000}"/>
    <cellStyle name="Output 3" xfId="326" xr:uid="{00000000-0005-0000-0000-000047010000}"/>
    <cellStyle name="Output 4" xfId="327" xr:uid="{00000000-0005-0000-0000-000048010000}"/>
    <cellStyle name="Output 5" xfId="328" xr:uid="{00000000-0005-0000-0000-000049010000}"/>
    <cellStyle name="Output 6" xfId="329" xr:uid="{00000000-0005-0000-0000-00004A010000}"/>
    <cellStyle name="Output 7" xfId="330" xr:uid="{00000000-0005-0000-0000-00004B010000}"/>
    <cellStyle name="Percent" xfId="2" builtinId="5"/>
    <cellStyle name="Percent 2" xfId="331" xr:uid="{00000000-0005-0000-0000-00004D010000}"/>
    <cellStyle name="Percent 2 2" xfId="332" xr:uid="{00000000-0005-0000-0000-00004E010000}"/>
    <cellStyle name="Percent 2 3" xfId="333" xr:uid="{00000000-0005-0000-0000-00004F010000}"/>
    <cellStyle name="Percent 3" xfId="334" xr:uid="{00000000-0005-0000-0000-000050010000}"/>
    <cellStyle name="Percent 3 2" xfId="335" xr:uid="{00000000-0005-0000-0000-000051010000}"/>
    <cellStyle name="Percent 4" xfId="336" xr:uid="{00000000-0005-0000-0000-000052010000}"/>
    <cellStyle name="Percent 5" xfId="337" xr:uid="{00000000-0005-0000-0000-000053010000}"/>
    <cellStyle name="Percent 6" xfId="338" xr:uid="{00000000-0005-0000-0000-000054010000}"/>
    <cellStyle name="percent%" xfId="339" xr:uid="{00000000-0005-0000-0000-000055010000}"/>
    <cellStyle name="population" xfId="340" xr:uid="{00000000-0005-0000-0000-000056010000}"/>
    <cellStyle name="Style 1" xfId="341" xr:uid="{00000000-0005-0000-0000-000057010000}"/>
    <cellStyle name="Title 2" xfId="342" xr:uid="{00000000-0005-0000-0000-000058010000}"/>
    <cellStyle name="Title 3" xfId="343" xr:uid="{00000000-0005-0000-0000-000059010000}"/>
    <cellStyle name="Title 4" xfId="344" xr:uid="{00000000-0005-0000-0000-00005A010000}"/>
    <cellStyle name="Title 5" xfId="345" xr:uid="{00000000-0005-0000-0000-00005B010000}"/>
    <cellStyle name="Title 6" xfId="346" xr:uid="{00000000-0005-0000-0000-00005C010000}"/>
    <cellStyle name="Title 7" xfId="347" xr:uid="{00000000-0005-0000-0000-00005D010000}"/>
    <cellStyle name="Top_Wrap" xfId="348" xr:uid="{00000000-0005-0000-0000-00005E010000}"/>
    <cellStyle name="Total 2" xfId="349" xr:uid="{00000000-0005-0000-0000-00005F010000}"/>
    <cellStyle name="Total 3" xfId="350" xr:uid="{00000000-0005-0000-0000-000060010000}"/>
    <cellStyle name="Total 4" xfId="351" xr:uid="{00000000-0005-0000-0000-000061010000}"/>
    <cellStyle name="Total 5" xfId="352" xr:uid="{00000000-0005-0000-0000-000062010000}"/>
    <cellStyle name="Total 6" xfId="353" xr:uid="{00000000-0005-0000-0000-000063010000}"/>
    <cellStyle name="Total 7" xfId="354" xr:uid="{00000000-0005-0000-0000-000064010000}"/>
    <cellStyle name="Untitled2" xfId="355" xr:uid="{00000000-0005-0000-0000-000065010000}"/>
    <cellStyle name="Warning Text 2" xfId="356" xr:uid="{00000000-0005-0000-0000-000066010000}"/>
    <cellStyle name="Warning Text 3" xfId="357" xr:uid="{00000000-0005-0000-0000-000067010000}"/>
    <cellStyle name="Warning Text 4" xfId="358" xr:uid="{00000000-0005-0000-0000-000068010000}"/>
    <cellStyle name="Warning Text 5" xfId="359" xr:uid="{00000000-0005-0000-0000-000069010000}"/>
    <cellStyle name="Warning Text 6" xfId="360" xr:uid="{00000000-0005-0000-0000-00006A010000}"/>
    <cellStyle name="Warning Text 7" xfId="361" xr:uid="{00000000-0005-0000-0000-00006B010000}"/>
  </cellStyles>
  <dxfs count="0"/>
  <tableStyles count="0" defaultTableStyle="TableStyleMedium2" defaultPivotStyle="PivotStyleLight16"/>
  <colors>
    <mruColors>
      <color rgb="FF005EB8"/>
      <color rgb="FF7C2855"/>
      <color rgb="FFDDFFEA"/>
      <color rgb="FF009639"/>
      <color rgb="FFF9EBF2"/>
      <color rgb="FFE5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672499</xdr:colOff>
      <xdr:row>0</xdr:row>
      <xdr:rowOff>0</xdr:rowOff>
    </xdr:from>
    <xdr:to>
      <xdr:col>7</xdr:col>
      <xdr:colOff>1361069</xdr:colOff>
      <xdr:row>1</xdr:row>
      <xdr:rowOff>133350</xdr:rowOff>
    </xdr:to>
    <xdr:pic>
      <xdr:nvPicPr>
        <xdr:cNvPr id="2" name="Picture 1" descr="NHS England logo" title="Logo">
          <a:extLst>
            <a:ext uri="{FF2B5EF4-FFF2-40B4-BE49-F238E27FC236}">
              <a16:creationId xmlns:a16="http://schemas.microsoft.com/office/drawing/2014/main" id="{4C01AB8C-8318-4DC3-8E2F-AEE1C18504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643"/>
        <a:stretch/>
      </xdr:blipFill>
      <xdr:spPr>
        <a:xfrm>
          <a:off x="4558699" y="0"/>
          <a:ext cx="688570" cy="295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D-RAMA\RAMA1\Allocations\Rev%2013%20PH\July%202012%20onwards\MFF\PCT%20to%20LA%20overall%20MFF%2012%20Nov%202012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ceOfChangeModel1920%2020190104%20v28%20revised%20-%20fin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HS%20CB\Finance\Strategic%20Finance\Allocations\Allocation%20Control%20SB%20Draf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FID-RAMA\RAMA1\Allocations\Publications_Final%20Versions%20Only\PCT%20Exposition%20Books\2011_12\2012ExpoBook_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%20-%20Pace%20of%20change%20model%20(supporting%20informat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D_Totals"/>
      <sheetName val="PCT_Totals"/>
      <sheetName val="LAs to PCTs"/>
      <sheetName val="PCTs to LAs"/>
      <sheetName val="ADS2010_Map"/>
    </sheetNames>
    <sheetDataSet>
      <sheetData sheetId="0"/>
      <sheetData sheetId="1"/>
      <sheetData sheetId="2"/>
      <sheetData sheetId="3">
        <row r="5">
          <cell r="L5" t="str">
            <v>OK</v>
          </cell>
        </row>
      </sheetData>
      <sheetData sheetId="4">
        <row r="7">
          <cell r="G7">
            <v>12911.28</v>
          </cell>
        </row>
        <row r="8">
          <cell r="G8">
            <v>175396.54000000056</v>
          </cell>
        </row>
        <row r="9">
          <cell r="G9">
            <v>349332.2300000008</v>
          </cell>
        </row>
        <row r="10">
          <cell r="G10">
            <v>228979.37000000032</v>
          </cell>
        </row>
        <row r="11">
          <cell r="G11">
            <v>251984.88000000041</v>
          </cell>
        </row>
        <row r="12">
          <cell r="G12">
            <v>315198.41999999702</v>
          </cell>
        </row>
        <row r="13">
          <cell r="G13">
            <v>237725.82999999847</v>
          </cell>
        </row>
        <row r="14">
          <cell r="G14">
            <v>346629.23000000184</v>
          </cell>
        </row>
        <row r="15">
          <cell r="G15">
            <v>316782.47000000038</v>
          </cell>
        </row>
        <row r="16">
          <cell r="G16">
            <v>294656.37000000052</v>
          </cell>
        </row>
        <row r="17">
          <cell r="G17">
            <v>227042.69000000108</v>
          </cell>
        </row>
        <row r="18">
          <cell r="G18">
            <v>215422.7599999978</v>
          </cell>
        </row>
        <row r="19">
          <cell r="G19">
            <v>168284.71000000072</v>
          </cell>
        </row>
        <row r="20">
          <cell r="G20">
            <v>227244.51999999801</v>
          </cell>
        </row>
        <row r="21">
          <cell r="G21">
            <v>232616.68000000008</v>
          </cell>
        </row>
        <row r="22">
          <cell r="G22">
            <v>237424.72999999992</v>
          </cell>
        </row>
        <row r="23">
          <cell r="G23">
            <v>264558.72000000387</v>
          </cell>
        </row>
        <row r="24">
          <cell r="G24">
            <v>237859.46000000034</v>
          </cell>
        </row>
        <row r="25">
          <cell r="G25">
            <v>192413.44999999832</v>
          </cell>
        </row>
        <row r="26">
          <cell r="G26">
            <v>175370.45000000013</v>
          </cell>
        </row>
        <row r="27">
          <cell r="G27">
            <v>172768.6000000005</v>
          </cell>
        </row>
        <row r="28">
          <cell r="G28">
            <v>286604.84000000049</v>
          </cell>
        </row>
        <row r="29">
          <cell r="G29">
            <v>269419.00999999943</v>
          </cell>
        </row>
        <row r="30">
          <cell r="G30">
            <v>210503.73999999961</v>
          </cell>
        </row>
        <row r="31">
          <cell r="G31">
            <v>238724.03999999983</v>
          </cell>
        </row>
        <row r="32">
          <cell r="G32">
            <v>273363.09999999864</v>
          </cell>
        </row>
        <row r="33">
          <cell r="G33">
            <v>194658.94000000096</v>
          </cell>
        </row>
        <row r="34">
          <cell r="G34">
            <v>296523.77</v>
          </cell>
        </row>
        <row r="35">
          <cell r="G35">
            <v>194639.67000000048</v>
          </cell>
        </row>
        <row r="36">
          <cell r="G36">
            <v>237079.97999999917</v>
          </cell>
        </row>
        <row r="37">
          <cell r="G37">
            <v>223055.57000000271</v>
          </cell>
        </row>
        <row r="38">
          <cell r="G38">
            <v>288796.60999999772</v>
          </cell>
        </row>
        <row r="39">
          <cell r="G39">
            <v>261459.48999999886</v>
          </cell>
        </row>
        <row r="40">
          <cell r="G40">
            <v>265325.06000000477</v>
          </cell>
        </row>
        <row r="41">
          <cell r="G41">
            <v>182640.97999999943</v>
          </cell>
        </row>
        <row r="42">
          <cell r="G42">
            <v>494956.58999999554</v>
          </cell>
        </row>
        <row r="43">
          <cell r="G43">
            <v>219772.75999999954</v>
          </cell>
        </row>
        <row r="44">
          <cell r="G44">
            <v>204043.31999999861</v>
          </cell>
        </row>
        <row r="45">
          <cell r="G45">
            <v>227863.00000000067</v>
          </cell>
        </row>
        <row r="46">
          <cell r="G46">
            <v>283608.13000000507</v>
          </cell>
        </row>
        <row r="47">
          <cell r="G47">
            <v>216320.50000000015</v>
          </cell>
        </row>
        <row r="48">
          <cell r="G48">
            <v>216845.7499999979</v>
          </cell>
        </row>
        <row r="49">
          <cell r="G49">
            <v>307626.93999999703</v>
          </cell>
        </row>
        <row r="50">
          <cell r="G50">
            <v>149969.31999999989</v>
          </cell>
        </row>
        <row r="51">
          <cell r="G51">
            <v>443629.01999999397</v>
          </cell>
        </row>
        <row r="52">
          <cell r="G52">
            <v>177266.71999999904</v>
          </cell>
        </row>
        <row r="53">
          <cell r="G53">
            <v>270870.25999999669</v>
          </cell>
        </row>
        <row r="54">
          <cell r="G54">
            <v>306589.36999999947</v>
          </cell>
        </row>
        <row r="55">
          <cell r="G55">
            <v>229392.70999999825</v>
          </cell>
        </row>
        <row r="56">
          <cell r="G56">
            <v>289047.90000000148</v>
          </cell>
        </row>
        <row r="57">
          <cell r="G57">
            <v>255484.24000000017</v>
          </cell>
        </row>
        <row r="58">
          <cell r="G58">
            <v>556984.77000000561</v>
          </cell>
        </row>
        <row r="59">
          <cell r="G59">
            <v>190852.23000000126</v>
          </cell>
        </row>
        <row r="60">
          <cell r="G60">
            <v>285393.1900000014</v>
          </cell>
        </row>
        <row r="61">
          <cell r="G61">
            <v>199673.53000000012</v>
          </cell>
        </row>
        <row r="62">
          <cell r="G62">
            <v>152468.29000000062</v>
          </cell>
        </row>
        <row r="63">
          <cell r="G63">
            <v>281253.38000000088</v>
          </cell>
        </row>
        <row r="64">
          <cell r="G64">
            <v>337535.4002340252</v>
          </cell>
        </row>
        <row r="65">
          <cell r="G65">
            <v>295727.12644938694</v>
          </cell>
        </row>
        <row r="66">
          <cell r="G66">
            <v>407943.01331659715</v>
          </cell>
        </row>
        <row r="67">
          <cell r="G67">
            <v>317263.20999999874</v>
          </cell>
        </row>
        <row r="68">
          <cell r="G68">
            <v>308244.07000000111</v>
          </cell>
        </row>
        <row r="69">
          <cell r="G69">
            <v>292157.34000000084</v>
          </cell>
        </row>
        <row r="70">
          <cell r="G70">
            <v>206704.16000000088</v>
          </cell>
        </row>
        <row r="71">
          <cell r="G71">
            <v>256880.9300000002</v>
          </cell>
        </row>
        <row r="72">
          <cell r="G72">
            <v>239848.56000000061</v>
          </cell>
        </row>
        <row r="73">
          <cell r="G73">
            <v>518610.83000000485</v>
          </cell>
        </row>
        <row r="74">
          <cell r="G74">
            <v>204474.06000000096</v>
          </cell>
        </row>
        <row r="75">
          <cell r="G75">
            <v>412375.58999999904</v>
          </cell>
        </row>
        <row r="76">
          <cell r="G76">
            <v>810930.35</v>
          </cell>
        </row>
        <row r="77">
          <cell r="G77">
            <v>326271.86000000057</v>
          </cell>
        </row>
        <row r="78">
          <cell r="G78">
            <v>91622.88999999981</v>
          </cell>
        </row>
        <row r="79">
          <cell r="G79">
            <v>141022.32</v>
          </cell>
        </row>
        <row r="80">
          <cell r="G80">
            <v>137493.2699999997</v>
          </cell>
        </row>
        <row r="81">
          <cell r="G81">
            <v>191951.06999999989</v>
          </cell>
        </row>
        <row r="82">
          <cell r="G82">
            <v>101423.20000000007</v>
          </cell>
        </row>
        <row r="83">
          <cell r="G83">
            <v>119223.11999999973</v>
          </cell>
        </row>
        <row r="84">
          <cell r="G84">
            <v>198173.97999999925</v>
          </cell>
        </row>
        <row r="85">
          <cell r="G85">
            <v>140104.73999999859</v>
          </cell>
        </row>
        <row r="86">
          <cell r="G86">
            <v>140176.09999999995</v>
          </cell>
        </row>
        <row r="87">
          <cell r="G87">
            <v>268105.0199999999</v>
          </cell>
        </row>
        <row r="88">
          <cell r="G88">
            <v>343256.85000000236</v>
          </cell>
        </row>
        <row r="89">
          <cell r="G89">
            <v>157593.23000000077</v>
          </cell>
        </row>
        <row r="90">
          <cell r="G90">
            <v>160208.79672936487</v>
          </cell>
        </row>
        <row r="91">
          <cell r="G91">
            <v>2410.0284151135993</v>
          </cell>
        </row>
        <row r="92">
          <cell r="G92">
            <v>1373.4548555211666</v>
          </cell>
        </row>
        <row r="93">
          <cell r="G93">
            <v>201930.90000000043</v>
          </cell>
        </row>
        <row r="94">
          <cell r="G94">
            <v>249259.38000000032</v>
          </cell>
        </row>
        <row r="95">
          <cell r="G95">
            <v>315074.74999999342</v>
          </cell>
        </row>
        <row r="96">
          <cell r="G96">
            <v>36411.330000000031</v>
          </cell>
        </row>
        <row r="97">
          <cell r="G97">
            <v>309973.02999999915</v>
          </cell>
        </row>
        <row r="98">
          <cell r="G98">
            <v>180137.03000000014</v>
          </cell>
        </row>
        <row r="99">
          <cell r="G99">
            <v>163142.09999999969</v>
          </cell>
        </row>
        <row r="100">
          <cell r="G100">
            <v>241085.98999999888</v>
          </cell>
        </row>
        <row r="101">
          <cell r="G101">
            <v>181841.07000000024</v>
          </cell>
        </row>
        <row r="102">
          <cell r="G102">
            <v>450236.85000000137</v>
          </cell>
        </row>
        <row r="103">
          <cell r="G103">
            <v>216566.19000000088</v>
          </cell>
        </row>
        <row r="104">
          <cell r="G104">
            <v>267823.90999999951</v>
          </cell>
        </row>
        <row r="105">
          <cell r="G105">
            <v>256291.77000000057</v>
          </cell>
        </row>
        <row r="106">
          <cell r="G106">
            <v>135898.47999999963</v>
          </cell>
        </row>
        <row r="107">
          <cell r="G107">
            <v>165983.55999999971</v>
          </cell>
        </row>
        <row r="108">
          <cell r="G108">
            <v>141992.41999999978</v>
          </cell>
        </row>
        <row r="109">
          <cell r="G109">
            <v>203646.08000000045</v>
          </cell>
        </row>
        <row r="110">
          <cell r="G110">
            <v>173212.58000000016</v>
          </cell>
        </row>
        <row r="111">
          <cell r="G111">
            <v>196221.67999999967</v>
          </cell>
        </row>
        <row r="112">
          <cell r="G112">
            <v>165968.95999999894</v>
          </cell>
        </row>
        <row r="113">
          <cell r="G113">
            <v>162145.37000000023</v>
          </cell>
        </row>
        <row r="114">
          <cell r="G114">
            <v>255002.35999999967</v>
          </cell>
        </row>
        <row r="115">
          <cell r="G115">
            <v>115301.56999999985</v>
          </cell>
        </row>
        <row r="116">
          <cell r="G116">
            <v>154828.6800000002</v>
          </cell>
        </row>
        <row r="117">
          <cell r="G117">
            <v>154547.89000000019</v>
          </cell>
        </row>
        <row r="118">
          <cell r="G118">
            <v>129640.50000000042</v>
          </cell>
        </row>
        <row r="119">
          <cell r="G119">
            <v>144709.46999999983</v>
          </cell>
        </row>
        <row r="120">
          <cell r="G120">
            <v>164971.30000000016</v>
          </cell>
        </row>
        <row r="121">
          <cell r="G121">
            <v>242561.709999999</v>
          </cell>
        </row>
        <row r="122">
          <cell r="G122">
            <v>258758.80999999921</v>
          </cell>
        </row>
        <row r="123">
          <cell r="G123">
            <v>203102.03000000081</v>
          </cell>
        </row>
        <row r="124">
          <cell r="G124">
            <v>242920.08000000173</v>
          </cell>
        </row>
        <row r="125">
          <cell r="G125">
            <v>142047.50999999978</v>
          </cell>
        </row>
        <row r="126">
          <cell r="G126">
            <v>137587.70000000016</v>
          </cell>
        </row>
        <row r="127">
          <cell r="G127">
            <v>159847.38999999966</v>
          </cell>
        </row>
        <row r="128">
          <cell r="G128">
            <v>119939.25000000016</v>
          </cell>
        </row>
        <row r="129">
          <cell r="G129">
            <v>5677.4631394139378</v>
          </cell>
        </row>
        <row r="130">
          <cell r="G130">
            <v>166979.10686058542</v>
          </cell>
        </row>
        <row r="131">
          <cell r="G131">
            <v>92591.969999999841</v>
          </cell>
        </row>
        <row r="132">
          <cell r="G132">
            <v>67717.459999999934</v>
          </cell>
        </row>
        <row r="133">
          <cell r="G133">
            <v>163019.97999999954</v>
          </cell>
        </row>
        <row r="134">
          <cell r="G134">
            <v>121819.67999999979</v>
          </cell>
        </row>
        <row r="135">
          <cell r="G135">
            <v>84889.740000000034</v>
          </cell>
        </row>
        <row r="136">
          <cell r="G136">
            <v>94484.059999999954</v>
          </cell>
        </row>
        <row r="137">
          <cell r="G137">
            <v>163842.38000000006</v>
          </cell>
        </row>
        <row r="138">
          <cell r="G138">
            <v>146540.37000000005</v>
          </cell>
        </row>
        <row r="139">
          <cell r="G139">
            <v>118335.45999999972</v>
          </cell>
        </row>
        <row r="140">
          <cell r="G140">
            <v>92947.220000000118</v>
          </cell>
        </row>
        <row r="141">
          <cell r="G141">
            <v>10114.848049223276</v>
          </cell>
        </row>
        <row r="142">
          <cell r="G142">
            <v>111105.40195077677</v>
          </cell>
        </row>
        <row r="143">
          <cell r="G143">
            <v>80244.160000000091</v>
          </cell>
        </row>
        <row r="144">
          <cell r="G144">
            <v>152743.4899999999</v>
          </cell>
        </row>
        <row r="145">
          <cell r="G145">
            <v>24795.312641321078</v>
          </cell>
        </row>
        <row r="146">
          <cell r="G146">
            <v>104191.31735867892</v>
          </cell>
        </row>
        <row r="147">
          <cell r="G147">
            <v>84043.050000000105</v>
          </cell>
        </row>
        <row r="148">
          <cell r="G148">
            <v>94939.709999999963</v>
          </cell>
        </row>
        <row r="149">
          <cell r="G149">
            <v>100387.75999999997</v>
          </cell>
        </row>
        <row r="150">
          <cell r="G150">
            <v>88738.08</v>
          </cell>
        </row>
        <row r="151">
          <cell r="G151">
            <v>64833.24000000002</v>
          </cell>
        </row>
        <row r="152">
          <cell r="G152">
            <v>104532.23000000029</v>
          </cell>
        </row>
        <row r="153">
          <cell r="G153">
            <v>2425.94</v>
          </cell>
        </row>
        <row r="154">
          <cell r="G154">
            <v>94519.05</v>
          </cell>
        </row>
        <row r="155">
          <cell r="G155">
            <v>70604.98000000004</v>
          </cell>
        </row>
        <row r="156">
          <cell r="G156">
            <v>107184.7000000001</v>
          </cell>
        </row>
        <row r="157">
          <cell r="G157">
            <v>70200.529999999955</v>
          </cell>
        </row>
        <row r="158">
          <cell r="G158">
            <v>52091.54000000003</v>
          </cell>
        </row>
        <row r="159">
          <cell r="G159">
            <v>104337.1</v>
          </cell>
        </row>
        <row r="160">
          <cell r="G160">
            <v>122749.42000000009</v>
          </cell>
        </row>
        <row r="161">
          <cell r="G161">
            <v>75217.430000000008</v>
          </cell>
        </row>
        <row r="162">
          <cell r="G162">
            <v>101696.19</v>
          </cell>
        </row>
        <row r="163">
          <cell r="G163">
            <v>69838.090000000069</v>
          </cell>
        </row>
        <row r="164">
          <cell r="G164">
            <v>111178.7399999997</v>
          </cell>
        </row>
        <row r="165">
          <cell r="G165">
            <v>34389.881510800114</v>
          </cell>
        </row>
        <row r="166">
          <cell r="G166">
            <v>59102.408489199821</v>
          </cell>
        </row>
        <row r="167">
          <cell r="G167">
            <v>98672.899999999805</v>
          </cell>
        </row>
        <row r="168">
          <cell r="G168">
            <v>94883.18000000008</v>
          </cell>
        </row>
        <row r="169">
          <cell r="G169">
            <v>134702.19000000026</v>
          </cell>
        </row>
        <row r="170">
          <cell r="G170">
            <v>121211.74000000033</v>
          </cell>
        </row>
        <row r="171">
          <cell r="G171">
            <v>77733.540000000037</v>
          </cell>
        </row>
        <row r="172">
          <cell r="G172">
            <v>92071.629999999917</v>
          </cell>
        </row>
        <row r="173">
          <cell r="G173">
            <v>83085.729999999967</v>
          </cell>
        </row>
        <row r="174">
          <cell r="G174">
            <v>128209.1499999997</v>
          </cell>
        </row>
        <row r="175">
          <cell r="G175">
            <v>67640.589999999982</v>
          </cell>
        </row>
        <row r="176">
          <cell r="G176">
            <v>53383.239999999962</v>
          </cell>
        </row>
        <row r="177">
          <cell r="G177">
            <v>47597.369999999981</v>
          </cell>
        </row>
        <row r="178">
          <cell r="G178">
            <v>88752.31000000007</v>
          </cell>
        </row>
        <row r="179">
          <cell r="G179">
            <v>63744.379999999932</v>
          </cell>
        </row>
        <row r="180">
          <cell r="G180">
            <v>45424.450000000026</v>
          </cell>
        </row>
        <row r="181">
          <cell r="G181">
            <v>96768.349999999933</v>
          </cell>
        </row>
        <row r="182">
          <cell r="G182">
            <v>62309.620000000075</v>
          </cell>
        </row>
        <row r="183">
          <cell r="G183">
            <v>53051.209999999875</v>
          </cell>
        </row>
        <row r="184">
          <cell r="G184">
            <v>90143.379999999932</v>
          </cell>
        </row>
        <row r="185">
          <cell r="G185">
            <v>95457.970000000147</v>
          </cell>
        </row>
        <row r="186">
          <cell r="G186">
            <v>97012.299999999785</v>
          </cell>
        </row>
        <row r="187">
          <cell r="G187">
            <v>87257.100000000108</v>
          </cell>
        </row>
        <row r="188">
          <cell r="G188">
            <v>24213.780000000006</v>
          </cell>
        </row>
        <row r="189">
          <cell r="G189">
            <v>64292.190000000024</v>
          </cell>
        </row>
        <row r="190">
          <cell r="G190">
            <v>99648.21999999987</v>
          </cell>
        </row>
        <row r="191">
          <cell r="G191">
            <v>87164.749999999884</v>
          </cell>
        </row>
        <row r="192">
          <cell r="G192">
            <v>97366.819999999992</v>
          </cell>
        </row>
        <row r="193">
          <cell r="G193">
            <v>91459.309999999794</v>
          </cell>
        </row>
        <row r="194">
          <cell r="G194">
            <v>142406.15472517884</v>
          </cell>
        </row>
        <row r="195">
          <cell r="G195">
            <v>2331.8652748207446</v>
          </cell>
        </row>
        <row r="196">
          <cell r="G196">
            <v>178527.54000000042</v>
          </cell>
        </row>
        <row r="197">
          <cell r="G197">
            <v>2550.0037969970394</v>
          </cell>
        </row>
        <row r="198">
          <cell r="G198">
            <v>144310.11620300307</v>
          </cell>
        </row>
        <row r="199">
          <cell r="G199">
            <v>74997.419999999925</v>
          </cell>
        </row>
        <row r="200">
          <cell r="G200">
            <v>89918.94000000009</v>
          </cell>
        </row>
        <row r="201">
          <cell r="G201">
            <v>171021.5500000008</v>
          </cell>
        </row>
        <row r="202">
          <cell r="G202">
            <v>181408.04000000088</v>
          </cell>
        </row>
        <row r="203">
          <cell r="G203">
            <v>124994.53999999985</v>
          </cell>
        </row>
        <row r="204">
          <cell r="G204">
            <v>81110.360000000015</v>
          </cell>
        </row>
        <row r="205">
          <cell r="G205">
            <v>64353.319999999956</v>
          </cell>
        </row>
        <row r="206">
          <cell r="G206">
            <v>85008.429999999484</v>
          </cell>
        </row>
        <row r="207">
          <cell r="G207">
            <v>152356.28000000026</v>
          </cell>
        </row>
        <row r="208">
          <cell r="G208">
            <v>76121.930000000022</v>
          </cell>
        </row>
        <row r="209">
          <cell r="G209">
            <v>115158.20000000029</v>
          </cell>
        </row>
        <row r="210">
          <cell r="G210">
            <v>84150.790000000139</v>
          </cell>
        </row>
        <row r="211">
          <cell r="G211">
            <v>83759.979999999981</v>
          </cell>
        </row>
        <row r="212">
          <cell r="G212">
            <v>119403.75999999988</v>
          </cell>
        </row>
        <row r="213">
          <cell r="G213">
            <v>111671.31999999993</v>
          </cell>
        </row>
        <row r="214">
          <cell r="G214">
            <v>80906.130000000034</v>
          </cell>
        </row>
        <row r="215">
          <cell r="G215">
            <v>165707.85000000033</v>
          </cell>
        </row>
        <row r="216">
          <cell r="G216">
            <v>110634.70999999985</v>
          </cell>
        </row>
        <row r="217">
          <cell r="G217">
            <v>122484.09999999999</v>
          </cell>
        </row>
        <row r="218">
          <cell r="G218">
            <v>109953.34000000014</v>
          </cell>
        </row>
        <row r="219">
          <cell r="G219">
            <v>78833.720000000161</v>
          </cell>
        </row>
        <row r="220">
          <cell r="G220">
            <v>91331.440000000162</v>
          </cell>
        </row>
        <row r="221">
          <cell r="G221">
            <v>116452.25999999975</v>
          </cell>
        </row>
        <row r="222">
          <cell r="G222">
            <v>178207.18999999992</v>
          </cell>
        </row>
        <row r="223">
          <cell r="G223">
            <v>88216.839999999909</v>
          </cell>
        </row>
        <row r="224">
          <cell r="G224">
            <v>114059.05</v>
          </cell>
        </row>
        <row r="225">
          <cell r="G225">
            <v>113082.25000000017</v>
          </cell>
        </row>
        <row r="226">
          <cell r="G226">
            <v>91073.340000000113</v>
          </cell>
        </row>
        <row r="227">
          <cell r="G227">
            <v>140809.14000000001</v>
          </cell>
        </row>
        <row r="228">
          <cell r="G228">
            <v>138111.76999999981</v>
          </cell>
        </row>
        <row r="229">
          <cell r="G229">
            <v>100117.81000000001</v>
          </cell>
        </row>
        <row r="230">
          <cell r="G230">
            <v>126515.00000000012</v>
          </cell>
        </row>
        <row r="231">
          <cell r="G231">
            <v>138684.83000000037</v>
          </cell>
        </row>
        <row r="232">
          <cell r="G232">
            <v>81063.920000000056</v>
          </cell>
        </row>
        <row r="233">
          <cell r="G233">
            <v>88563.330000000307</v>
          </cell>
        </row>
        <row r="234">
          <cell r="G234">
            <v>84957.830000000045</v>
          </cell>
        </row>
        <row r="235">
          <cell r="G235">
            <v>118176.42000000006</v>
          </cell>
        </row>
        <row r="236">
          <cell r="G236">
            <v>117606.02000000012</v>
          </cell>
        </row>
        <row r="237">
          <cell r="G237">
            <v>152214.7600000001</v>
          </cell>
        </row>
        <row r="238">
          <cell r="G238">
            <v>96693.549999999639</v>
          </cell>
        </row>
        <row r="239">
          <cell r="G239">
            <v>106695.4200000002</v>
          </cell>
        </row>
        <row r="240">
          <cell r="G240">
            <v>100873.66000000012</v>
          </cell>
        </row>
        <row r="241">
          <cell r="G241">
            <v>149709.26999999981</v>
          </cell>
        </row>
        <row r="242">
          <cell r="G242">
            <v>115065.68000000005</v>
          </cell>
        </row>
        <row r="243">
          <cell r="G243">
            <v>101142.39000000049</v>
          </cell>
        </row>
        <row r="244">
          <cell r="G244">
            <v>132779.94000000047</v>
          </cell>
        </row>
        <row r="245">
          <cell r="G245">
            <v>132265.95000000013</v>
          </cell>
        </row>
        <row r="246">
          <cell r="G246">
            <v>119221.85999999997</v>
          </cell>
        </row>
        <row r="247">
          <cell r="G247">
            <v>108298.58999999988</v>
          </cell>
        </row>
        <row r="248">
          <cell r="G248">
            <v>85152.769999999844</v>
          </cell>
        </row>
        <row r="249">
          <cell r="G249">
            <v>104518.62999999984</v>
          </cell>
        </row>
        <row r="250">
          <cell r="G250">
            <v>75338.820000000094</v>
          </cell>
        </row>
        <row r="251">
          <cell r="G251">
            <v>81178.949999999837</v>
          </cell>
        </row>
        <row r="252">
          <cell r="G252">
            <v>142304.49000000063</v>
          </cell>
        </row>
        <row r="253">
          <cell r="G253">
            <v>89615.070000000109</v>
          </cell>
        </row>
        <row r="254">
          <cell r="G254">
            <v>137222.81000000008</v>
          </cell>
        </row>
        <row r="255">
          <cell r="G255">
            <v>58505.489999999932</v>
          </cell>
        </row>
        <row r="256">
          <cell r="G256">
            <v>67262.100000000006</v>
          </cell>
        </row>
        <row r="257">
          <cell r="G257">
            <v>108942.02000000064</v>
          </cell>
        </row>
        <row r="258">
          <cell r="G258">
            <v>111260.12000000059</v>
          </cell>
        </row>
        <row r="259">
          <cell r="G259">
            <v>112453.94999999982</v>
          </cell>
        </row>
        <row r="260">
          <cell r="G260">
            <v>94574.00999999982</v>
          </cell>
        </row>
        <row r="261">
          <cell r="G261">
            <v>168019.36999999962</v>
          </cell>
        </row>
        <row r="262">
          <cell r="G262">
            <v>84031.579999999813</v>
          </cell>
        </row>
        <row r="263">
          <cell r="G263">
            <v>106437.53999999985</v>
          </cell>
        </row>
        <row r="264">
          <cell r="G264">
            <v>48908.429999999978</v>
          </cell>
        </row>
        <row r="265">
          <cell r="G265">
            <v>92268.490000000107</v>
          </cell>
        </row>
        <row r="266">
          <cell r="G266">
            <v>60229.910000000069</v>
          </cell>
        </row>
        <row r="267">
          <cell r="G267">
            <v>59871.770000000019</v>
          </cell>
        </row>
        <row r="268">
          <cell r="G268">
            <v>143212.93999999986</v>
          </cell>
        </row>
        <row r="269">
          <cell r="G269">
            <v>88342.089999999967</v>
          </cell>
        </row>
        <row r="270">
          <cell r="G270">
            <v>103890.00000000016</v>
          </cell>
        </row>
        <row r="271">
          <cell r="G271">
            <v>86256.46</v>
          </cell>
        </row>
        <row r="272">
          <cell r="G272">
            <v>131857.25999999992</v>
          </cell>
        </row>
        <row r="273">
          <cell r="G273">
            <v>90938.089999999807</v>
          </cell>
        </row>
        <row r="274">
          <cell r="G274">
            <v>128802.3199999998</v>
          </cell>
        </row>
        <row r="275">
          <cell r="G275">
            <v>124975.35000000005</v>
          </cell>
        </row>
        <row r="276">
          <cell r="G276">
            <v>98618.199999999822</v>
          </cell>
        </row>
        <row r="277">
          <cell r="G277">
            <v>143115.15000000008</v>
          </cell>
        </row>
        <row r="278">
          <cell r="G278">
            <v>102898.02</v>
          </cell>
        </row>
        <row r="279">
          <cell r="G279">
            <v>145127.50000000003</v>
          </cell>
        </row>
        <row r="280">
          <cell r="G280">
            <v>120991.98999999993</v>
          </cell>
        </row>
        <row r="281">
          <cell r="G281">
            <v>55619.829999999936</v>
          </cell>
        </row>
        <row r="282">
          <cell r="G282">
            <v>78957.95</v>
          </cell>
        </row>
        <row r="283">
          <cell r="G283">
            <v>86810.120000000097</v>
          </cell>
        </row>
        <row r="284">
          <cell r="G284">
            <v>92362.819999999847</v>
          </cell>
        </row>
        <row r="285">
          <cell r="G285">
            <v>217666.93999999992</v>
          </cell>
        </row>
        <row r="286">
          <cell r="G286">
            <v>91103.890000000072</v>
          </cell>
        </row>
        <row r="287">
          <cell r="G287">
            <v>76697.620000000155</v>
          </cell>
        </row>
        <row r="288">
          <cell r="G288">
            <v>32458.610000000015</v>
          </cell>
        </row>
        <row r="289">
          <cell r="G289">
            <v>26451.51</v>
          </cell>
        </row>
        <row r="290">
          <cell r="G290">
            <v>80992.390000000029</v>
          </cell>
        </row>
        <row r="291">
          <cell r="G291">
            <v>49353.010000000053</v>
          </cell>
        </row>
        <row r="292">
          <cell r="G292">
            <v>59406.170000000056</v>
          </cell>
        </row>
        <row r="293">
          <cell r="G293">
            <v>62446.760000000097</v>
          </cell>
        </row>
        <row r="294">
          <cell r="G294">
            <v>56475.000000000022</v>
          </cell>
        </row>
        <row r="295">
          <cell r="G295">
            <v>85427.950000000012</v>
          </cell>
        </row>
        <row r="296">
          <cell r="G296">
            <v>155256.23999999993</v>
          </cell>
        </row>
        <row r="297">
          <cell r="G297">
            <v>47339.600000000049</v>
          </cell>
        </row>
        <row r="298">
          <cell r="G298">
            <v>53919.620000000032</v>
          </cell>
        </row>
        <row r="299">
          <cell r="G299">
            <v>109572.27999999972</v>
          </cell>
        </row>
        <row r="300">
          <cell r="G300">
            <v>83830.070000000007</v>
          </cell>
        </row>
        <row r="301">
          <cell r="G301">
            <v>118080.96000000038</v>
          </cell>
        </row>
        <row r="302">
          <cell r="G302">
            <v>111725.77</v>
          </cell>
        </row>
        <row r="303">
          <cell r="G303">
            <v>112973.94000000013</v>
          </cell>
        </row>
        <row r="304">
          <cell r="G304">
            <v>113739.98000000007</v>
          </cell>
        </row>
        <row r="305">
          <cell r="G305">
            <v>100804.53000000023</v>
          </cell>
        </row>
        <row r="306">
          <cell r="G306">
            <v>114280.32000000001</v>
          </cell>
        </row>
        <row r="307">
          <cell r="G307">
            <v>112652.66999999963</v>
          </cell>
        </row>
        <row r="308">
          <cell r="G308">
            <v>140036.40000000014</v>
          </cell>
        </row>
        <row r="309">
          <cell r="G309">
            <v>150270.87000000037</v>
          </cell>
        </row>
        <row r="310">
          <cell r="G310">
            <v>19294.000276658669</v>
          </cell>
        </row>
        <row r="311">
          <cell r="G311">
            <v>110734.31972334131</v>
          </cell>
        </row>
        <row r="312">
          <cell r="G312">
            <v>4613.7348738315677</v>
          </cell>
        </row>
        <row r="313">
          <cell r="G313">
            <v>112765.47512616862</v>
          </cell>
        </row>
        <row r="314">
          <cell r="G314">
            <v>102315.42000000007</v>
          </cell>
        </row>
        <row r="315">
          <cell r="G315">
            <v>50350.93</v>
          </cell>
        </row>
        <row r="316">
          <cell r="G316">
            <v>60730.97999999996</v>
          </cell>
        </row>
        <row r="317">
          <cell r="G317">
            <v>41565.630000000041</v>
          </cell>
        </row>
        <row r="318">
          <cell r="G318">
            <v>95602.089999999938</v>
          </cell>
        </row>
        <row r="319">
          <cell r="G319">
            <v>43408.590000000026</v>
          </cell>
        </row>
        <row r="320">
          <cell r="G320">
            <v>109811.86000000004</v>
          </cell>
        </row>
        <row r="321">
          <cell r="G321">
            <v>114783.73999999989</v>
          </cell>
        </row>
        <row r="322">
          <cell r="G322">
            <v>159726.19999999981</v>
          </cell>
        </row>
        <row r="323">
          <cell r="G323">
            <v>109847.13000000022</v>
          </cell>
        </row>
        <row r="324">
          <cell r="G324">
            <v>35735.919999999976</v>
          </cell>
        </row>
        <row r="325">
          <cell r="G325">
            <v>95110.449999999677</v>
          </cell>
        </row>
        <row r="326">
          <cell r="G326">
            <v>109184.23999999985</v>
          </cell>
        </row>
        <row r="327">
          <cell r="G327">
            <v>99535.879999999874</v>
          </cell>
        </row>
        <row r="328">
          <cell r="G328">
            <v>125446.79000000001</v>
          </cell>
        </row>
        <row r="329">
          <cell r="G329">
            <v>105881.71000000008</v>
          </cell>
        </row>
        <row r="330">
          <cell r="G330">
            <v>126292.9200000001</v>
          </cell>
        </row>
        <row r="331">
          <cell r="G331">
            <v>87680.861573174989</v>
          </cell>
        </row>
        <row r="332">
          <cell r="G332">
            <v>8163.6884268250096</v>
          </cell>
        </row>
        <row r="333">
          <cell r="G333">
            <v>75862.709999999803</v>
          </cell>
        </row>
        <row r="334">
          <cell r="G334">
            <v>86801.049999999886</v>
          </cell>
        </row>
        <row r="335">
          <cell r="G335">
            <v>53673.709999999985</v>
          </cell>
        </row>
        <row r="336">
          <cell r="G336">
            <v>131010.62999999993</v>
          </cell>
        </row>
        <row r="337">
          <cell r="G337">
            <v>95658.14</v>
          </cell>
        </row>
        <row r="338">
          <cell r="G338">
            <v>102125.52000000022</v>
          </cell>
        </row>
        <row r="339">
          <cell r="G339">
            <v>128018.9799999997</v>
          </cell>
        </row>
        <row r="340">
          <cell r="G340">
            <v>120314.63</v>
          </cell>
        </row>
        <row r="341">
          <cell r="G341">
            <v>132289.96999999983</v>
          </cell>
        </row>
        <row r="342">
          <cell r="G342">
            <v>74296.150000000067</v>
          </cell>
        </row>
        <row r="343">
          <cell r="G343">
            <v>134371.18000000002</v>
          </cell>
        </row>
        <row r="344">
          <cell r="G344">
            <v>84252.889999999752</v>
          </cell>
        </row>
        <row r="345">
          <cell r="G345">
            <v>137561.06000000038</v>
          </cell>
        </row>
        <row r="346">
          <cell r="G346">
            <v>73393.23204089592</v>
          </cell>
        </row>
        <row r="347">
          <cell r="G347">
            <v>11417.467959104144</v>
          </cell>
        </row>
        <row r="348">
          <cell r="G348">
            <v>93232.09</v>
          </cell>
        </row>
        <row r="349">
          <cell r="G349">
            <v>82900.840000000215</v>
          </cell>
        </row>
        <row r="350">
          <cell r="G350">
            <v>82434.599999999889</v>
          </cell>
        </row>
        <row r="351">
          <cell r="G351">
            <v>119557.37000000034</v>
          </cell>
        </row>
        <row r="352">
          <cell r="G352">
            <v>93181.469999999943</v>
          </cell>
        </row>
        <row r="353">
          <cell r="G353">
            <v>62014.389999999919</v>
          </cell>
        </row>
        <row r="354">
          <cell r="G354">
            <v>123120.28000000038</v>
          </cell>
        </row>
        <row r="355">
          <cell r="G355">
            <v>94331.780000000072</v>
          </cell>
        </row>
        <row r="356">
          <cell r="G356">
            <v>121804.60000000033</v>
          </cell>
        </row>
        <row r="357">
          <cell r="G357">
            <v>143016.45000000086</v>
          </cell>
        </row>
        <row r="358">
          <cell r="G358">
            <v>61682.29999999993</v>
          </cell>
        </row>
        <row r="359">
          <cell r="G359">
            <v>152668.92999999973</v>
          </cell>
        </row>
        <row r="360">
          <cell r="G360">
            <v>114441.19000000016</v>
          </cell>
        </row>
        <row r="361">
          <cell r="G361">
            <v>107593.21000000006</v>
          </cell>
        </row>
        <row r="362">
          <cell r="G362">
            <v>131516.22000000018</v>
          </cell>
        </row>
        <row r="363">
          <cell r="G363">
            <v>132758.51000000015</v>
          </cell>
        </row>
        <row r="364">
          <cell r="G364">
            <v>104300.81999999995</v>
          </cell>
        </row>
        <row r="365">
          <cell r="G365">
            <v>75130.560000000056</v>
          </cell>
        </row>
        <row r="366">
          <cell r="G366">
            <v>131671.80000000037</v>
          </cell>
        </row>
        <row r="367">
          <cell r="G367">
            <v>112145.48000000001</v>
          </cell>
        </row>
        <row r="368">
          <cell r="G368">
            <v>128123.02999999996</v>
          </cell>
        </row>
        <row r="369">
          <cell r="G369">
            <v>93823.299999999901</v>
          </cell>
        </row>
        <row r="370">
          <cell r="G370">
            <v>75239.470000000161</v>
          </cell>
        </row>
        <row r="371">
          <cell r="G371">
            <v>79199.560000000114</v>
          </cell>
        </row>
        <row r="372">
          <cell r="G372">
            <v>94736.780000000013</v>
          </cell>
        </row>
        <row r="373">
          <cell r="G373">
            <v>117367.78999999992</v>
          </cell>
        </row>
        <row r="374">
          <cell r="G374">
            <v>99016.28000000013</v>
          </cell>
        </row>
        <row r="377">
          <cell r="G377">
            <v>91073.340000000113</v>
          </cell>
        </row>
        <row r="378">
          <cell r="G378">
            <v>140809.14000000001</v>
          </cell>
        </row>
        <row r="379">
          <cell r="G379">
            <v>138111.76999999981</v>
          </cell>
        </row>
        <row r="380">
          <cell r="G380">
            <v>100117.81000000001</v>
          </cell>
        </row>
        <row r="381">
          <cell r="G381">
            <v>126515.00000000012</v>
          </cell>
        </row>
        <row r="382">
          <cell r="G382">
            <v>138684.83000000037</v>
          </cell>
        </row>
        <row r="383">
          <cell r="G383">
            <v>81063.920000000056</v>
          </cell>
        </row>
        <row r="384">
          <cell r="G384">
            <v>88563.330000000307</v>
          </cell>
        </row>
        <row r="385">
          <cell r="G385">
            <v>84957.830000000045</v>
          </cell>
        </row>
        <row r="386">
          <cell r="G386">
            <v>118176.42000000006</v>
          </cell>
        </row>
        <row r="388">
          <cell r="G388">
            <v>140104.73999999859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Years"/>
      <sheetName val="Version"/>
      <sheetName val="Names"/>
      <sheetName val="CCG1819"/>
      <sheetName val="Population estimates 1819"/>
      <sheetName val="Quanta 1819"/>
      <sheetName val="working J 1819"/>
      <sheetName val="working J 1920"/>
      <sheetName val="working J 2021"/>
      <sheetName val="working J 2122"/>
      <sheetName val="working J 2223"/>
      <sheetName val="working J 2324"/>
      <sheetName val="working K1 1819"/>
      <sheetName val="working K1 1920"/>
      <sheetName val="working K1 2021"/>
      <sheetName val="working K1 2122"/>
      <sheetName val="working K1 2223"/>
      <sheetName val="working K1 2324"/>
      <sheetName val="working K1 1819 old"/>
      <sheetName val="working L 1819"/>
      <sheetName val="working L 1920"/>
      <sheetName val="working L 2021"/>
      <sheetName val="working L 2122"/>
      <sheetName val="working L 2223"/>
      <sheetName val="working L 2324"/>
      <sheetName val="working L (1718) baseline old "/>
      <sheetName val="CCG Core Pub Feb 2018"/>
      <sheetName val="Finance Baseline"/>
      <sheetName val="ambulance funding adjs"/>
      <sheetName val="Dispensing Doctors"/>
      <sheetName val="Transfers"/>
      <sheetName val="Baselines 1819"/>
      <sheetName val="BaseWeightedPopulations 1819"/>
      <sheetName val="CCG Wgt Pop 1819"/>
      <sheetName val="PC Med Wgt Pop 1819"/>
      <sheetName val="PC Other Wgt Pop 1819"/>
      <sheetName val="SS Wgt Pop 1819"/>
      <sheetName val="AGG Wgt Pop 1819"/>
      <sheetName val="AGG2 Wgt Pop 1819"/>
      <sheetName val="CCG POC Parameters 2018"/>
      <sheetName val="PCM POC Parameters 2018"/>
      <sheetName val="PCOther POC Parameters 2018"/>
      <sheetName val="SS POC Parameters 2018"/>
      <sheetName val="Agg POC Parameters 2018"/>
      <sheetName val="Template Min Alloc"/>
      <sheetName val="Template Agg Alloc"/>
      <sheetName val="Template Dis Alloc"/>
      <sheetName val="Template Results"/>
      <sheetName val="BUTTONS"/>
      <sheetName val="new charts"/>
      <sheetName val="Table5"/>
      <sheetName val="OutputOrder"/>
      <sheetName val="CCG pub Jan 2016"/>
      <sheetName val="Total Output"/>
      <sheetName val="SS Output"/>
      <sheetName val="PCM Output"/>
      <sheetName val="CCG core Output"/>
      <sheetName val="London"/>
      <sheetName val="PCM planning template"/>
      <sheetName val="CCG core planning template"/>
      <sheetName val="new output"/>
      <sheetName val="output"/>
      <sheetName val="Sheet1"/>
      <sheetName val="CCG 2019-20"/>
      <sheetName val="PCM 2019-20"/>
      <sheetName val="SS 2019-20"/>
      <sheetName val="AGG 2019-20"/>
      <sheetName val="DISAGG 2019-20"/>
      <sheetName val="CCG 2020-21"/>
      <sheetName val="PCM 2020-21"/>
      <sheetName val="SS 2020-21"/>
      <sheetName val="AGG 2020-21"/>
      <sheetName val="DISAGG 2020-21"/>
      <sheetName val="CCG 2021-22"/>
      <sheetName val="PCM 2021-22"/>
      <sheetName val="SS 2021-22"/>
      <sheetName val="AGG 2021-22"/>
      <sheetName val="DISAGG 2021-22"/>
      <sheetName val="CCG 2022-23"/>
      <sheetName val="PCM 2022-23"/>
      <sheetName val="SS 2022-23"/>
      <sheetName val="AGG 2022-23"/>
      <sheetName val="DISAGG 2022-23"/>
      <sheetName val="CCG 2023-24"/>
      <sheetName val="PCM 2023-24"/>
      <sheetName val="SS 2023-24"/>
      <sheetName val="AGG 2023-24"/>
      <sheetName val="DISAGG 2023-24"/>
    </sheetNames>
    <sheetDataSet>
      <sheetData sheetId="0">
        <row r="3">
          <cell r="B3" t="str">
            <v>2018-19</v>
          </cell>
        </row>
      </sheetData>
      <sheetData sheetId="1"/>
      <sheetData sheetId="2"/>
      <sheetData sheetId="3">
        <row r="9">
          <cell r="B9" t="str">
            <v>00C</v>
          </cell>
          <cell r="E9" t="str">
            <v>North</v>
          </cell>
          <cell r="G9" t="str">
            <v>Cumbria and North East</v>
          </cell>
          <cell r="P9" t="str">
            <v>D07</v>
          </cell>
          <cell r="Q9" t="str">
            <v>A07</v>
          </cell>
          <cell r="R9" t="str">
            <v>D07A07</v>
          </cell>
          <cell r="S9" t="str">
            <v>D04</v>
          </cell>
          <cell r="T9" t="str">
            <v>A04</v>
          </cell>
          <cell r="U9" t="str">
            <v>D04A04</v>
          </cell>
        </row>
        <row r="10">
          <cell r="B10" t="str">
            <v>00D</v>
          </cell>
          <cell r="E10" t="str">
            <v>North</v>
          </cell>
          <cell r="G10" t="str">
            <v>Cumbria and North East</v>
          </cell>
          <cell r="P10" t="str">
            <v>D09</v>
          </cell>
          <cell r="Q10" t="str">
            <v>A08</v>
          </cell>
          <cell r="R10" t="str">
            <v>D09A08</v>
          </cell>
          <cell r="S10" t="str">
            <v>D05</v>
          </cell>
          <cell r="T10" t="str">
            <v>A04</v>
          </cell>
          <cell r="U10" t="str">
            <v>D05A04</v>
          </cell>
        </row>
        <row r="11">
          <cell r="B11" t="str">
            <v>00J</v>
          </cell>
          <cell r="E11" t="str">
            <v>North</v>
          </cell>
          <cell r="G11" t="str">
            <v>Cumbria and North East</v>
          </cell>
          <cell r="P11" t="str">
            <v>D05</v>
          </cell>
          <cell r="Q11" t="str">
            <v>A06</v>
          </cell>
          <cell r="R11" t="str">
            <v>D05A06</v>
          </cell>
          <cell r="S11" t="str">
            <v>D03</v>
          </cell>
          <cell r="T11" t="str">
            <v>A03</v>
          </cell>
          <cell r="U11" t="str">
            <v>D03A03</v>
          </cell>
        </row>
        <row r="12">
          <cell r="B12" t="str">
            <v>00K</v>
          </cell>
          <cell r="E12" t="str">
            <v>North</v>
          </cell>
          <cell r="G12" t="str">
            <v>Cumbria and North East</v>
          </cell>
          <cell r="P12" t="str">
            <v>D08</v>
          </cell>
          <cell r="Q12" t="str">
            <v>A05</v>
          </cell>
          <cell r="R12" t="str">
            <v>D08A05</v>
          </cell>
          <cell r="S12" t="str">
            <v>D04</v>
          </cell>
          <cell r="T12" t="str">
            <v>A03</v>
          </cell>
          <cell r="U12" t="str">
            <v>D04A03</v>
          </cell>
        </row>
        <row r="13">
          <cell r="B13" t="str">
            <v>00L</v>
          </cell>
          <cell r="E13" t="str">
            <v>North</v>
          </cell>
          <cell r="G13" t="str">
            <v>Cumbria and North East</v>
          </cell>
          <cell r="P13" t="str">
            <v>D05</v>
          </cell>
          <cell r="Q13" t="str">
            <v>A10</v>
          </cell>
          <cell r="R13" t="str">
            <v>D05A10</v>
          </cell>
          <cell r="S13" t="str">
            <v>D03</v>
          </cell>
          <cell r="T13" t="str">
            <v>A05</v>
          </cell>
          <cell r="U13" t="str">
            <v>D03A05</v>
          </cell>
        </row>
        <row r="14">
          <cell r="B14" t="str">
            <v>00M</v>
          </cell>
          <cell r="E14" t="str">
            <v>North</v>
          </cell>
          <cell r="G14" t="str">
            <v>Cumbria and North East</v>
          </cell>
          <cell r="P14" t="str">
            <v>D10</v>
          </cell>
          <cell r="Q14" t="str">
            <v>A06</v>
          </cell>
          <cell r="R14" t="str">
            <v>D10A06</v>
          </cell>
          <cell r="S14" t="str">
            <v>D05</v>
          </cell>
          <cell r="T14" t="str">
            <v>A03</v>
          </cell>
          <cell r="U14" t="str">
            <v>D05A03</v>
          </cell>
        </row>
        <row r="15">
          <cell r="B15" t="str">
            <v>00N</v>
          </cell>
          <cell r="E15" t="str">
            <v>North</v>
          </cell>
          <cell r="G15" t="str">
            <v>Cumbria and North East</v>
          </cell>
          <cell r="P15" t="str">
            <v>D09</v>
          </cell>
          <cell r="Q15" t="str">
            <v>A07</v>
          </cell>
          <cell r="R15" t="str">
            <v>D09A07</v>
          </cell>
          <cell r="S15" t="str">
            <v>D05</v>
          </cell>
          <cell r="T15" t="str">
            <v>A04</v>
          </cell>
          <cell r="U15" t="str">
            <v>D05A04</v>
          </cell>
        </row>
        <row r="16">
          <cell r="B16" t="str">
            <v>00P</v>
          </cell>
          <cell r="E16" t="str">
            <v>North</v>
          </cell>
          <cell r="G16" t="str">
            <v>Cumbria and North East</v>
          </cell>
          <cell r="P16" t="str">
            <v>D09</v>
          </cell>
          <cell r="Q16" t="str">
            <v>A06</v>
          </cell>
          <cell r="R16" t="str">
            <v>D09A06</v>
          </cell>
          <cell r="S16" t="str">
            <v>D05</v>
          </cell>
          <cell r="T16" t="str">
            <v>A03</v>
          </cell>
          <cell r="U16" t="str">
            <v>D05A03</v>
          </cell>
        </row>
        <row r="17">
          <cell r="B17" t="str">
            <v>00Q</v>
          </cell>
          <cell r="E17" t="str">
            <v>North</v>
          </cell>
          <cell r="G17" t="str">
            <v>Lancashire and South Cumbria</v>
          </cell>
          <cell r="P17" t="str">
            <v>D10</v>
          </cell>
          <cell r="Q17" t="str">
            <v>A03</v>
          </cell>
          <cell r="R17" t="str">
            <v>D10A03</v>
          </cell>
          <cell r="S17" t="str">
            <v>D05</v>
          </cell>
          <cell r="T17" t="str">
            <v>A02</v>
          </cell>
          <cell r="U17" t="str">
            <v>D05A02</v>
          </cell>
        </row>
        <row r="18">
          <cell r="B18" t="str">
            <v>00R</v>
          </cell>
          <cell r="E18" t="str">
            <v>North</v>
          </cell>
          <cell r="G18" t="str">
            <v>Lancashire and South Cumbria</v>
          </cell>
          <cell r="P18" t="str">
            <v>D10</v>
          </cell>
          <cell r="Q18" t="str">
            <v>A07</v>
          </cell>
          <cell r="R18" t="str">
            <v>D10A07</v>
          </cell>
          <cell r="S18" t="str">
            <v>D05</v>
          </cell>
          <cell r="T18" t="str">
            <v>A04</v>
          </cell>
          <cell r="U18" t="str">
            <v>D05A04</v>
          </cell>
        </row>
        <row r="19">
          <cell r="B19" t="str">
            <v>00T</v>
          </cell>
          <cell r="E19" t="str">
            <v>North</v>
          </cell>
          <cell r="G19" t="str">
            <v>Greater Manchester</v>
          </cell>
          <cell r="P19" t="str">
            <v>D08</v>
          </cell>
          <cell r="Q19" t="str">
            <v>A04</v>
          </cell>
          <cell r="R19" t="str">
            <v>D08A04</v>
          </cell>
          <cell r="S19" t="str">
            <v>D04</v>
          </cell>
          <cell r="T19" t="str">
            <v>A02</v>
          </cell>
          <cell r="U19" t="str">
            <v>D04A02</v>
          </cell>
        </row>
        <row r="20">
          <cell r="B20" t="str">
            <v>00V</v>
          </cell>
          <cell r="E20" t="str">
            <v>North</v>
          </cell>
          <cell r="G20" t="str">
            <v>Greater Manchester</v>
          </cell>
          <cell r="P20" t="str">
            <v>D06</v>
          </cell>
          <cell r="Q20" t="str">
            <v>A05</v>
          </cell>
          <cell r="R20" t="str">
            <v>D06A05</v>
          </cell>
          <cell r="S20" t="str">
            <v>D03</v>
          </cell>
          <cell r="T20" t="str">
            <v>A03</v>
          </cell>
          <cell r="U20" t="str">
            <v>D03A03</v>
          </cell>
        </row>
        <row r="21">
          <cell r="B21" t="str">
            <v>00X</v>
          </cell>
          <cell r="E21" t="str">
            <v>North</v>
          </cell>
          <cell r="G21" t="str">
            <v>Lancashire and South Cumbria</v>
          </cell>
          <cell r="P21" t="str">
            <v>D03</v>
          </cell>
          <cell r="Q21" t="str">
            <v>A07</v>
          </cell>
          <cell r="R21" t="str">
            <v>D03A07</v>
          </cell>
          <cell r="S21" t="str">
            <v>D02</v>
          </cell>
          <cell r="T21" t="str">
            <v>A04</v>
          </cell>
          <cell r="U21" t="str">
            <v>D02A04</v>
          </cell>
        </row>
        <row r="22">
          <cell r="B22" t="str">
            <v>00Y</v>
          </cell>
          <cell r="E22" t="str">
            <v>North</v>
          </cell>
          <cell r="G22" t="str">
            <v>Greater Manchester</v>
          </cell>
          <cell r="P22" t="str">
            <v>D09</v>
          </cell>
          <cell r="Q22" t="str">
            <v>A03</v>
          </cell>
          <cell r="R22" t="str">
            <v>D09A03</v>
          </cell>
          <cell r="S22" t="str">
            <v>D05</v>
          </cell>
          <cell r="T22" t="str">
            <v>A02</v>
          </cell>
          <cell r="U22" t="str">
            <v>D05A02</v>
          </cell>
        </row>
        <row r="23">
          <cell r="B23" t="str">
            <v>01A</v>
          </cell>
          <cell r="E23" t="str">
            <v>North</v>
          </cell>
          <cell r="G23" t="str">
            <v>Lancashire and South Cumbria</v>
          </cell>
          <cell r="P23" t="str">
            <v>D09</v>
          </cell>
          <cell r="Q23" t="str">
            <v>A05</v>
          </cell>
          <cell r="R23" t="str">
            <v>D09A05</v>
          </cell>
          <cell r="S23" t="str">
            <v>D05</v>
          </cell>
          <cell r="T23" t="str">
            <v>A03</v>
          </cell>
          <cell r="U23" t="str">
            <v>D05A03</v>
          </cell>
        </row>
        <row r="24">
          <cell r="B24" t="str">
            <v>01C</v>
          </cell>
          <cell r="E24" t="str">
            <v>North</v>
          </cell>
          <cell r="G24" t="str">
            <v>Cheshire and Merseyside</v>
          </cell>
          <cell r="P24" t="str">
            <v>D01</v>
          </cell>
          <cell r="Q24" t="str">
            <v>A09</v>
          </cell>
          <cell r="R24" t="str">
            <v>D01A09</v>
          </cell>
          <cell r="S24" t="str">
            <v>D01</v>
          </cell>
          <cell r="T24" t="str">
            <v>A05</v>
          </cell>
          <cell r="U24" t="str">
            <v>D01A05</v>
          </cell>
        </row>
        <row r="25">
          <cell r="B25" t="str">
            <v>01D</v>
          </cell>
          <cell r="E25" t="str">
            <v>North</v>
          </cell>
          <cell r="G25" t="str">
            <v>Greater Manchester</v>
          </cell>
          <cell r="P25" t="str">
            <v>D10</v>
          </cell>
          <cell r="Q25" t="str">
            <v>A03</v>
          </cell>
          <cell r="R25" t="str">
            <v>D10A03</v>
          </cell>
          <cell r="S25" t="str">
            <v>D05</v>
          </cell>
          <cell r="T25" t="str">
            <v>A02</v>
          </cell>
          <cell r="U25" t="str">
            <v>D05A02</v>
          </cell>
        </row>
        <row r="26">
          <cell r="B26" t="str">
            <v>01E</v>
          </cell>
          <cell r="E26" t="str">
            <v>North</v>
          </cell>
          <cell r="G26" t="str">
            <v>Lancashire and South Cumbria</v>
          </cell>
          <cell r="P26" t="str">
            <v>D06</v>
          </cell>
          <cell r="Q26" t="str">
            <v>A04</v>
          </cell>
          <cell r="R26" t="str">
            <v>D06A04</v>
          </cell>
          <cell r="S26" t="str">
            <v>D03</v>
          </cell>
          <cell r="T26" t="str">
            <v>A02</v>
          </cell>
          <cell r="U26" t="str">
            <v>D03A02</v>
          </cell>
        </row>
        <row r="27">
          <cell r="B27" t="str">
            <v>01F</v>
          </cell>
          <cell r="E27" t="str">
            <v>North</v>
          </cell>
          <cell r="G27" t="str">
            <v>Cheshire and Merseyside</v>
          </cell>
          <cell r="P27" t="str">
            <v>D10</v>
          </cell>
          <cell r="Q27" t="str">
            <v>A05</v>
          </cell>
          <cell r="R27" t="str">
            <v>D10A05</v>
          </cell>
          <cell r="S27" t="str">
            <v>D05</v>
          </cell>
          <cell r="T27" t="str">
            <v>A03</v>
          </cell>
          <cell r="U27" t="str">
            <v>D05A03</v>
          </cell>
        </row>
        <row r="28">
          <cell r="B28" t="str">
            <v>01G</v>
          </cell>
          <cell r="E28" t="str">
            <v>North</v>
          </cell>
          <cell r="G28" t="str">
            <v>Greater Manchester</v>
          </cell>
          <cell r="P28" t="str">
            <v>D10</v>
          </cell>
          <cell r="Q28" t="str">
            <v>A02</v>
          </cell>
          <cell r="R28" t="str">
            <v>D10A02</v>
          </cell>
          <cell r="S28" t="str">
            <v>D05</v>
          </cell>
          <cell r="T28" t="str">
            <v>A01</v>
          </cell>
          <cell r="U28" t="str">
            <v>D05A01</v>
          </cell>
        </row>
        <row r="29">
          <cell r="B29" t="str">
            <v>01H</v>
          </cell>
          <cell r="E29" t="str">
            <v>North</v>
          </cell>
          <cell r="G29" t="str">
            <v>Cumbria and North East</v>
          </cell>
          <cell r="P29" t="str">
            <v>D06</v>
          </cell>
          <cell r="Q29" t="str">
            <v>A09</v>
          </cell>
          <cell r="R29" t="str">
            <v>D06A09</v>
          </cell>
          <cell r="S29" t="str">
            <v>D03</v>
          </cell>
          <cell r="T29" t="str">
            <v>A05</v>
          </cell>
          <cell r="U29" t="str">
            <v>D03A05</v>
          </cell>
        </row>
        <row r="30">
          <cell r="B30" t="str">
            <v>01J</v>
          </cell>
          <cell r="E30" t="str">
            <v>North</v>
          </cell>
          <cell r="G30" t="str">
            <v>Cheshire and Merseyside</v>
          </cell>
          <cell r="P30" t="str">
            <v>D10</v>
          </cell>
          <cell r="Q30" t="str">
            <v>A04</v>
          </cell>
          <cell r="R30" t="str">
            <v>D10A04</v>
          </cell>
          <cell r="S30" t="str">
            <v>D05</v>
          </cell>
          <cell r="T30" t="str">
            <v>A02</v>
          </cell>
          <cell r="U30" t="str">
            <v>D05A02</v>
          </cell>
        </row>
        <row r="31">
          <cell r="B31" t="str">
            <v>01K</v>
          </cell>
          <cell r="E31" t="str">
            <v>North</v>
          </cell>
          <cell r="G31" t="str">
            <v>Lancashire and South Cumbria</v>
          </cell>
          <cell r="P31" t="str">
            <v>D06</v>
          </cell>
          <cell r="Q31" t="str">
            <v>A08</v>
          </cell>
          <cell r="R31" t="str">
            <v>D06A08</v>
          </cell>
          <cell r="S31" t="str">
            <v>D03</v>
          </cell>
          <cell r="T31" t="str">
            <v>A04</v>
          </cell>
          <cell r="U31" t="str">
            <v>D03A04</v>
          </cell>
        </row>
        <row r="32">
          <cell r="B32" t="str">
            <v>01R</v>
          </cell>
          <cell r="E32" t="str">
            <v>North</v>
          </cell>
          <cell r="G32" t="str">
            <v>Cheshire and Merseyside</v>
          </cell>
          <cell r="P32" t="str">
            <v>D03</v>
          </cell>
          <cell r="Q32" t="str">
            <v>A07</v>
          </cell>
          <cell r="R32" t="str">
            <v>D03A07</v>
          </cell>
          <cell r="S32" t="str">
            <v>D02</v>
          </cell>
          <cell r="T32" t="str">
            <v>A04</v>
          </cell>
          <cell r="U32" t="str">
            <v>D02A04</v>
          </cell>
        </row>
        <row r="33">
          <cell r="B33" t="str">
            <v>01T</v>
          </cell>
          <cell r="E33" t="str">
            <v>North</v>
          </cell>
          <cell r="G33" t="str">
            <v>Cheshire and Merseyside</v>
          </cell>
          <cell r="P33" t="str">
            <v>D09</v>
          </cell>
          <cell r="Q33" t="str">
            <v>A06</v>
          </cell>
          <cell r="R33" t="str">
            <v>D09A06</v>
          </cell>
          <cell r="S33" t="str">
            <v>D05</v>
          </cell>
          <cell r="T33" t="str">
            <v>A03</v>
          </cell>
          <cell r="U33" t="str">
            <v>D05A03</v>
          </cell>
        </row>
        <row r="34">
          <cell r="B34" t="str">
            <v>01V</v>
          </cell>
          <cell r="E34" t="str">
            <v>North</v>
          </cell>
          <cell r="G34" t="str">
            <v>Cheshire and Merseyside</v>
          </cell>
          <cell r="P34" t="str">
            <v>D04</v>
          </cell>
          <cell r="Q34" t="str">
            <v>A10</v>
          </cell>
          <cell r="R34" t="str">
            <v>D04A10</v>
          </cell>
          <cell r="S34" t="str">
            <v>D02</v>
          </cell>
          <cell r="T34" t="str">
            <v>A05</v>
          </cell>
          <cell r="U34" t="str">
            <v>D02A05</v>
          </cell>
        </row>
        <row r="35">
          <cell r="B35" t="str">
            <v>01W</v>
          </cell>
          <cell r="E35" t="str">
            <v>North</v>
          </cell>
          <cell r="G35" t="str">
            <v>Greater Manchester</v>
          </cell>
          <cell r="P35" t="str">
            <v>D05</v>
          </cell>
          <cell r="Q35" t="str">
            <v>A06</v>
          </cell>
          <cell r="R35" t="str">
            <v>D05A06</v>
          </cell>
          <cell r="S35" t="str">
            <v>D03</v>
          </cell>
          <cell r="T35" t="str">
            <v>A03</v>
          </cell>
          <cell r="U35" t="str">
            <v>D03A03</v>
          </cell>
        </row>
        <row r="36">
          <cell r="B36" t="str">
            <v>01X</v>
          </cell>
          <cell r="E36" t="str">
            <v>North</v>
          </cell>
          <cell r="G36" t="str">
            <v>Cheshire and Merseyside</v>
          </cell>
          <cell r="P36" t="str">
            <v>D09</v>
          </cell>
          <cell r="Q36" t="str">
            <v>A07</v>
          </cell>
          <cell r="R36" t="str">
            <v>D09A07</v>
          </cell>
          <cell r="S36" t="str">
            <v>D05</v>
          </cell>
          <cell r="T36" t="str">
            <v>A04</v>
          </cell>
          <cell r="U36" t="str">
            <v>D05A04</v>
          </cell>
        </row>
        <row r="37">
          <cell r="B37" t="str">
            <v>01Y</v>
          </cell>
          <cell r="E37" t="str">
            <v>North</v>
          </cell>
          <cell r="G37" t="str">
            <v>Greater Manchester</v>
          </cell>
          <cell r="P37" t="str">
            <v>D08</v>
          </cell>
          <cell r="Q37" t="str">
            <v>A05</v>
          </cell>
          <cell r="R37" t="str">
            <v>D08A05</v>
          </cell>
          <cell r="S37" t="str">
            <v>D04</v>
          </cell>
          <cell r="T37" t="str">
            <v>A03</v>
          </cell>
          <cell r="U37" t="str">
            <v>D04A03</v>
          </cell>
        </row>
        <row r="38">
          <cell r="B38" t="str">
            <v>02A</v>
          </cell>
          <cell r="E38" t="str">
            <v>North</v>
          </cell>
          <cell r="G38" t="str">
            <v>Greater Manchester</v>
          </cell>
          <cell r="P38" t="str">
            <v>D03</v>
          </cell>
          <cell r="Q38" t="str">
            <v>A04</v>
          </cell>
          <cell r="R38" t="str">
            <v>D03A04</v>
          </cell>
          <cell r="S38" t="str">
            <v>D02</v>
          </cell>
          <cell r="T38" t="str">
            <v>A02</v>
          </cell>
          <cell r="U38" t="str">
            <v>D02A02</v>
          </cell>
        </row>
        <row r="39">
          <cell r="B39" t="str">
            <v>02D</v>
          </cell>
          <cell r="E39" t="str">
            <v>North</v>
          </cell>
          <cell r="G39" t="str">
            <v>Cheshire and Merseyside</v>
          </cell>
          <cell r="P39" t="str">
            <v>D05</v>
          </cell>
          <cell r="Q39" t="str">
            <v>A06</v>
          </cell>
          <cell r="R39" t="str">
            <v>D05A06</v>
          </cell>
          <cell r="S39" t="str">
            <v>D03</v>
          </cell>
          <cell r="T39" t="str">
            <v>A03</v>
          </cell>
          <cell r="U39" t="str">
            <v>D03A03</v>
          </cell>
        </row>
        <row r="40">
          <cell r="B40" t="str">
            <v>02E</v>
          </cell>
          <cell r="E40" t="str">
            <v>North</v>
          </cell>
          <cell r="G40" t="str">
            <v>Cheshire and Merseyside</v>
          </cell>
          <cell r="P40" t="str">
            <v>D05</v>
          </cell>
          <cell r="Q40" t="str">
            <v>A05</v>
          </cell>
          <cell r="R40" t="str">
            <v>D05A05</v>
          </cell>
          <cell r="S40" t="str">
            <v>D03</v>
          </cell>
          <cell r="T40" t="str">
            <v>A03</v>
          </cell>
          <cell r="U40" t="str">
            <v>D03A03</v>
          </cell>
        </row>
        <row r="41">
          <cell r="B41" t="str">
            <v>02F</v>
          </cell>
          <cell r="E41" t="str">
            <v>North</v>
          </cell>
          <cell r="G41" t="str">
            <v>Cheshire and Merseyside</v>
          </cell>
          <cell r="P41" t="str">
            <v>D04</v>
          </cell>
          <cell r="Q41" t="str">
            <v>A08</v>
          </cell>
          <cell r="R41" t="str">
            <v>D04A08</v>
          </cell>
          <cell r="S41" t="str">
            <v>D02</v>
          </cell>
          <cell r="T41" t="str">
            <v>A04</v>
          </cell>
          <cell r="U41" t="str">
            <v>D02A04</v>
          </cell>
        </row>
        <row r="42">
          <cell r="B42" t="str">
            <v>02G</v>
          </cell>
          <cell r="E42" t="str">
            <v>North</v>
          </cell>
          <cell r="G42" t="str">
            <v>Lancashire and South Cumbria</v>
          </cell>
          <cell r="P42" t="str">
            <v>D05</v>
          </cell>
          <cell r="Q42" t="str">
            <v>A08</v>
          </cell>
          <cell r="R42" t="str">
            <v>D05A08</v>
          </cell>
          <cell r="S42" t="str">
            <v>D03</v>
          </cell>
          <cell r="T42" t="str">
            <v>A04</v>
          </cell>
          <cell r="U42" t="str">
            <v>D03A04</v>
          </cell>
        </row>
        <row r="43">
          <cell r="B43" t="str">
            <v>02H</v>
          </cell>
          <cell r="E43" t="str">
            <v>North</v>
          </cell>
          <cell r="G43" t="str">
            <v>Greater Manchester</v>
          </cell>
          <cell r="P43" t="str">
            <v>D07</v>
          </cell>
          <cell r="Q43" t="str">
            <v>A06</v>
          </cell>
          <cell r="R43" t="str">
            <v>D07A06</v>
          </cell>
          <cell r="S43" t="str">
            <v>D04</v>
          </cell>
          <cell r="T43" t="str">
            <v>A03</v>
          </cell>
          <cell r="U43" t="str">
            <v>D04A03</v>
          </cell>
        </row>
        <row r="44">
          <cell r="B44" t="str">
            <v>02M</v>
          </cell>
          <cell r="E44" t="str">
            <v>North</v>
          </cell>
          <cell r="G44" t="str">
            <v>Lancashire and South Cumbria</v>
          </cell>
          <cell r="P44" t="str">
            <v>D04</v>
          </cell>
          <cell r="Q44" t="str">
            <v>A10</v>
          </cell>
          <cell r="R44" t="str">
            <v>D04A10</v>
          </cell>
          <cell r="S44" t="str">
            <v>D02</v>
          </cell>
          <cell r="T44" t="str">
            <v>A05</v>
          </cell>
          <cell r="U44" t="str">
            <v>D02A05</v>
          </cell>
        </row>
        <row r="45">
          <cell r="B45" t="str">
            <v>02N</v>
          </cell>
          <cell r="E45" t="str">
            <v>North</v>
          </cell>
          <cell r="G45" t="str">
            <v>Yorkshire and the Humber</v>
          </cell>
          <cell r="P45" t="str">
            <v>D05</v>
          </cell>
          <cell r="Q45" t="str">
            <v>A08</v>
          </cell>
          <cell r="R45" t="str">
            <v>D05A08</v>
          </cell>
          <cell r="S45" t="str">
            <v>D03</v>
          </cell>
          <cell r="T45" t="str">
            <v>A04</v>
          </cell>
          <cell r="U45" t="str">
            <v>D03A04</v>
          </cell>
        </row>
        <row r="46">
          <cell r="B46" t="str">
            <v>02P</v>
          </cell>
          <cell r="E46" t="str">
            <v>North</v>
          </cell>
          <cell r="G46" t="str">
            <v>Yorkshire and the Humber</v>
          </cell>
          <cell r="P46" t="str">
            <v>D09</v>
          </cell>
          <cell r="Q46" t="str">
            <v>A06</v>
          </cell>
          <cell r="R46" t="str">
            <v>D09A06</v>
          </cell>
          <cell r="S46" t="str">
            <v>D05</v>
          </cell>
          <cell r="T46" t="str">
            <v>A03</v>
          </cell>
          <cell r="U46" t="str">
            <v>D05A03</v>
          </cell>
        </row>
        <row r="47">
          <cell r="B47" t="str">
            <v>02Q</v>
          </cell>
          <cell r="E47" t="str">
            <v>North</v>
          </cell>
          <cell r="G47" t="str">
            <v>Yorkshire and the Humber</v>
          </cell>
          <cell r="P47" t="str">
            <v>D06</v>
          </cell>
          <cell r="Q47" t="str">
            <v>A08</v>
          </cell>
          <cell r="R47" t="str">
            <v>D06A08</v>
          </cell>
          <cell r="S47" t="str">
            <v>D03</v>
          </cell>
          <cell r="T47" t="str">
            <v>A04</v>
          </cell>
          <cell r="U47" t="str">
            <v>D03A04</v>
          </cell>
        </row>
        <row r="48">
          <cell r="B48" t="str">
            <v>02R</v>
          </cell>
          <cell r="E48" t="str">
            <v>North</v>
          </cell>
          <cell r="G48" t="str">
            <v>Yorkshire and the Humber</v>
          </cell>
          <cell r="P48" t="str">
            <v>D09</v>
          </cell>
          <cell r="Q48" t="str">
            <v>A03</v>
          </cell>
          <cell r="R48" t="str">
            <v>D09A03</v>
          </cell>
          <cell r="S48" t="str">
            <v>D05</v>
          </cell>
          <cell r="T48" t="str">
            <v>A02</v>
          </cell>
          <cell r="U48" t="str">
            <v>D05A02</v>
          </cell>
        </row>
        <row r="49">
          <cell r="B49" t="str">
            <v>02T</v>
          </cell>
          <cell r="E49" t="str">
            <v>North</v>
          </cell>
          <cell r="G49" t="str">
            <v>Yorkshire and the Humber</v>
          </cell>
          <cell r="P49" t="str">
            <v>D07</v>
          </cell>
          <cell r="Q49" t="str">
            <v>A05</v>
          </cell>
          <cell r="R49" t="str">
            <v>D07A05</v>
          </cell>
          <cell r="S49" t="str">
            <v>D04</v>
          </cell>
          <cell r="T49" t="str">
            <v>A03</v>
          </cell>
          <cell r="U49" t="str">
            <v>D04A03</v>
          </cell>
        </row>
        <row r="50">
          <cell r="B50" t="str">
            <v>02W</v>
          </cell>
          <cell r="E50" t="str">
            <v>North</v>
          </cell>
          <cell r="G50" t="str">
            <v>Yorkshire and the Humber</v>
          </cell>
          <cell r="P50" t="str">
            <v>D10</v>
          </cell>
          <cell r="Q50" t="str">
            <v>A01</v>
          </cell>
          <cell r="R50" t="str">
            <v>D10A01</v>
          </cell>
          <cell r="S50" t="str">
            <v>D05</v>
          </cell>
          <cell r="T50" t="str">
            <v>A01</v>
          </cell>
          <cell r="U50" t="str">
            <v>D05A01</v>
          </cell>
        </row>
        <row r="51">
          <cell r="B51" t="str">
            <v>02X</v>
          </cell>
          <cell r="E51" t="str">
            <v>North</v>
          </cell>
          <cell r="G51" t="str">
            <v>Yorkshire and the Humber</v>
          </cell>
          <cell r="P51" t="str">
            <v>D09</v>
          </cell>
          <cell r="Q51" t="str">
            <v>A06</v>
          </cell>
          <cell r="R51" t="str">
            <v>D09A06</v>
          </cell>
          <cell r="S51" t="str">
            <v>D05</v>
          </cell>
          <cell r="T51" t="str">
            <v>A03</v>
          </cell>
          <cell r="U51" t="str">
            <v>D05A03</v>
          </cell>
        </row>
        <row r="52">
          <cell r="B52" t="str">
            <v>02Y</v>
          </cell>
          <cell r="E52" t="str">
            <v>North</v>
          </cell>
          <cell r="G52" t="str">
            <v>Yorkshire and the Humber</v>
          </cell>
          <cell r="P52" t="str">
            <v>D03</v>
          </cell>
          <cell r="Q52" t="str">
            <v>A10</v>
          </cell>
          <cell r="R52" t="str">
            <v>D03A10</v>
          </cell>
          <cell r="S52" t="str">
            <v>D02</v>
          </cell>
          <cell r="T52" t="str">
            <v>A05</v>
          </cell>
          <cell r="U52" t="str">
            <v>D02A05</v>
          </cell>
        </row>
        <row r="53">
          <cell r="B53" t="str">
            <v>03A</v>
          </cell>
          <cell r="E53" t="str">
            <v>North</v>
          </cell>
          <cell r="G53" t="str">
            <v>Yorkshire and the Humber</v>
          </cell>
          <cell r="P53" t="str">
            <v>D06</v>
          </cell>
          <cell r="Q53" t="str">
            <v>A05</v>
          </cell>
          <cell r="R53" t="str">
            <v>D06A05</v>
          </cell>
          <cell r="S53" t="str">
            <v>D03</v>
          </cell>
          <cell r="T53" t="str">
            <v>A03</v>
          </cell>
          <cell r="U53" t="str">
            <v>D03A03</v>
          </cell>
        </row>
        <row r="54">
          <cell r="B54" t="str">
            <v>03D</v>
          </cell>
          <cell r="E54" t="str">
            <v>North</v>
          </cell>
          <cell r="G54" t="str">
            <v>Yorkshire and the Humber</v>
          </cell>
          <cell r="P54" t="str">
            <v>D02</v>
          </cell>
          <cell r="Q54" t="str">
            <v>A10</v>
          </cell>
          <cell r="R54" t="str">
            <v>D02A10</v>
          </cell>
          <cell r="S54" t="str">
            <v>D01</v>
          </cell>
          <cell r="T54" t="str">
            <v>A05</v>
          </cell>
          <cell r="U54" t="str">
            <v>D01A05</v>
          </cell>
        </row>
        <row r="55">
          <cell r="B55" t="str">
            <v>03E</v>
          </cell>
          <cell r="E55" t="str">
            <v>North</v>
          </cell>
          <cell r="G55" t="str">
            <v>Yorkshire and the Humber</v>
          </cell>
          <cell r="P55" t="str">
            <v>D01</v>
          </cell>
          <cell r="Q55" t="str">
            <v>A09</v>
          </cell>
          <cell r="R55" t="str">
            <v>D01A09</v>
          </cell>
          <cell r="S55" t="str">
            <v>D01</v>
          </cell>
          <cell r="T55" t="str">
            <v>A05</v>
          </cell>
          <cell r="U55" t="str">
            <v>D01A05</v>
          </cell>
        </row>
        <row r="56">
          <cell r="B56" t="str">
            <v>03F</v>
          </cell>
          <cell r="E56" t="str">
            <v>North</v>
          </cell>
          <cell r="G56" t="str">
            <v>Yorkshire and the Humber</v>
          </cell>
          <cell r="P56" t="str">
            <v>D10</v>
          </cell>
          <cell r="Q56" t="str">
            <v>A03</v>
          </cell>
          <cell r="R56" t="str">
            <v>D10A03</v>
          </cell>
          <cell r="S56" t="str">
            <v>D05</v>
          </cell>
          <cell r="T56" t="str">
            <v>A02</v>
          </cell>
          <cell r="U56" t="str">
            <v>D05A02</v>
          </cell>
        </row>
        <row r="57">
          <cell r="B57" t="str">
            <v>03H</v>
          </cell>
          <cell r="E57" t="str">
            <v>North</v>
          </cell>
          <cell r="G57" t="str">
            <v>Yorkshire and the Humber</v>
          </cell>
          <cell r="P57" t="str">
            <v>D09</v>
          </cell>
          <cell r="Q57" t="str">
            <v>A07</v>
          </cell>
          <cell r="R57" t="str">
            <v>D09A07</v>
          </cell>
          <cell r="S57" t="str">
            <v>D05</v>
          </cell>
          <cell r="T57" t="str">
            <v>A04</v>
          </cell>
          <cell r="U57" t="str">
            <v>D05A04</v>
          </cell>
        </row>
        <row r="58">
          <cell r="B58" t="str">
            <v>03J</v>
          </cell>
          <cell r="E58" t="str">
            <v>North</v>
          </cell>
          <cell r="G58" t="str">
            <v>Yorkshire and the Humber</v>
          </cell>
          <cell r="P58" t="str">
            <v>D08</v>
          </cell>
          <cell r="Q58" t="str">
            <v>A03</v>
          </cell>
          <cell r="R58" t="str">
            <v>D08A03</v>
          </cell>
          <cell r="S58" t="str">
            <v>D04</v>
          </cell>
          <cell r="T58" t="str">
            <v>A02</v>
          </cell>
          <cell r="U58" t="str">
            <v>D04A02</v>
          </cell>
        </row>
        <row r="59">
          <cell r="B59" t="str">
            <v>03K</v>
          </cell>
          <cell r="E59" t="str">
            <v>North</v>
          </cell>
          <cell r="G59" t="str">
            <v>Yorkshire and the Humber</v>
          </cell>
          <cell r="P59" t="str">
            <v>D06</v>
          </cell>
          <cell r="Q59" t="str">
            <v>A08</v>
          </cell>
          <cell r="R59" t="str">
            <v>D06A08</v>
          </cell>
          <cell r="S59" t="str">
            <v>D03</v>
          </cell>
          <cell r="T59" t="str">
            <v>A04</v>
          </cell>
          <cell r="U59" t="str">
            <v>D03A04</v>
          </cell>
        </row>
        <row r="60">
          <cell r="B60" t="str">
            <v>03L</v>
          </cell>
          <cell r="E60" t="str">
            <v>North</v>
          </cell>
          <cell r="G60" t="str">
            <v>Yorkshire and the Humber</v>
          </cell>
          <cell r="P60" t="str">
            <v>D08</v>
          </cell>
          <cell r="Q60" t="str">
            <v>A06</v>
          </cell>
          <cell r="R60" t="str">
            <v>D08A06</v>
          </cell>
          <cell r="S60" t="str">
            <v>D04</v>
          </cell>
          <cell r="T60" t="str">
            <v>A03</v>
          </cell>
          <cell r="U60" t="str">
            <v>D04A03</v>
          </cell>
        </row>
        <row r="61">
          <cell r="B61" t="str">
            <v>03M</v>
          </cell>
          <cell r="E61" t="str">
            <v>North</v>
          </cell>
          <cell r="G61" t="str">
            <v>Yorkshire and the Humber</v>
          </cell>
          <cell r="P61" t="str">
            <v>D07</v>
          </cell>
          <cell r="Q61" t="str">
            <v>A10</v>
          </cell>
          <cell r="R61" t="str">
            <v>D07A10</v>
          </cell>
          <cell r="S61" t="str">
            <v>D04</v>
          </cell>
          <cell r="T61" t="str">
            <v>A05</v>
          </cell>
          <cell r="U61" t="str">
            <v>D04A05</v>
          </cell>
        </row>
        <row r="62">
          <cell r="B62" t="str">
            <v>03N</v>
          </cell>
          <cell r="E62" t="str">
            <v>North</v>
          </cell>
          <cell r="G62" t="str">
            <v>Yorkshire and the Humber</v>
          </cell>
          <cell r="P62" t="str">
            <v>D08</v>
          </cell>
          <cell r="Q62" t="str">
            <v>A04</v>
          </cell>
          <cell r="R62" t="str">
            <v>D08A04</v>
          </cell>
          <cell r="S62" t="str">
            <v>D04</v>
          </cell>
          <cell r="T62" t="str">
            <v>A02</v>
          </cell>
          <cell r="U62" t="str">
            <v>D04A02</v>
          </cell>
        </row>
        <row r="63">
          <cell r="B63" t="str">
            <v>03Q</v>
          </cell>
          <cell r="E63" t="str">
            <v>North</v>
          </cell>
          <cell r="G63" t="str">
            <v>Yorkshire and the Humber</v>
          </cell>
          <cell r="P63" t="str">
            <v>D02</v>
          </cell>
          <cell r="Q63" t="str">
            <v>A07</v>
          </cell>
          <cell r="R63" t="str">
            <v>D02A07</v>
          </cell>
          <cell r="S63" t="str">
            <v>D01</v>
          </cell>
          <cell r="T63" t="str">
            <v>A04</v>
          </cell>
          <cell r="U63" t="str">
            <v>D01A04</v>
          </cell>
        </row>
        <row r="64">
          <cell r="B64" t="str">
            <v>03R</v>
          </cell>
          <cell r="E64" t="str">
            <v>North</v>
          </cell>
          <cell r="G64" t="str">
            <v>Yorkshire and the Humber</v>
          </cell>
          <cell r="P64" t="str">
            <v>D08</v>
          </cell>
          <cell r="Q64" t="str">
            <v>A05</v>
          </cell>
          <cell r="R64" t="str">
            <v>D08A05</v>
          </cell>
          <cell r="S64" t="str">
            <v>D04</v>
          </cell>
          <cell r="T64" t="str">
            <v>A03</v>
          </cell>
          <cell r="U64" t="str">
            <v>D04A03</v>
          </cell>
        </row>
        <row r="65">
          <cell r="B65" t="str">
            <v>03T</v>
          </cell>
          <cell r="E65" t="str">
            <v>Midlands and East</v>
          </cell>
          <cell r="G65" t="str">
            <v>Central Midlands</v>
          </cell>
          <cell r="P65" t="str">
            <v>D08</v>
          </cell>
          <cell r="Q65" t="str">
            <v>A10</v>
          </cell>
          <cell r="R65" t="str">
            <v>D08A10</v>
          </cell>
          <cell r="S65" t="str">
            <v>D04</v>
          </cell>
          <cell r="T65" t="str">
            <v>A05</v>
          </cell>
          <cell r="U65" t="str">
            <v>D04A05</v>
          </cell>
        </row>
        <row r="66">
          <cell r="B66" t="str">
            <v>03V</v>
          </cell>
          <cell r="E66" t="str">
            <v>Midlands and East</v>
          </cell>
          <cell r="G66" t="str">
            <v>Central Midlands</v>
          </cell>
          <cell r="P66" t="str">
            <v>D07</v>
          </cell>
          <cell r="Q66" t="str">
            <v>A03</v>
          </cell>
          <cell r="R66" t="str">
            <v>D07A03</v>
          </cell>
          <cell r="S66" t="str">
            <v>D04</v>
          </cell>
          <cell r="T66" t="str">
            <v>A02</v>
          </cell>
          <cell r="U66" t="str">
            <v>D04A02</v>
          </cell>
        </row>
        <row r="67">
          <cell r="B67" t="str">
            <v>03W</v>
          </cell>
          <cell r="E67" t="str">
            <v>Midlands and East</v>
          </cell>
          <cell r="G67" t="str">
            <v>Central Midlands</v>
          </cell>
          <cell r="P67" t="str">
            <v>D01</v>
          </cell>
          <cell r="Q67" t="str">
            <v>A08</v>
          </cell>
          <cell r="R67" t="str">
            <v>D01A08</v>
          </cell>
          <cell r="S67" t="str">
            <v>D01</v>
          </cell>
          <cell r="T67" t="str">
            <v>A04</v>
          </cell>
          <cell r="U67" t="str">
            <v>D01A04</v>
          </cell>
        </row>
        <row r="68">
          <cell r="B68" t="str">
            <v>04C</v>
          </cell>
          <cell r="E68" t="str">
            <v>Midlands and East</v>
          </cell>
          <cell r="G68" t="str">
            <v>Central Midlands</v>
          </cell>
          <cell r="P68" t="str">
            <v>D09</v>
          </cell>
          <cell r="Q68" t="str">
            <v>A02</v>
          </cell>
          <cell r="R68" t="str">
            <v>D09A02</v>
          </cell>
          <cell r="S68" t="str">
            <v>D05</v>
          </cell>
          <cell r="T68" t="str">
            <v>A01</v>
          </cell>
          <cell r="U68" t="str">
            <v>D05A01</v>
          </cell>
        </row>
        <row r="69">
          <cell r="B69" t="str">
            <v>04D</v>
          </cell>
          <cell r="E69" t="str">
            <v>Midlands and East</v>
          </cell>
          <cell r="G69" t="str">
            <v>Central Midlands</v>
          </cell>
          <cell r="P69" t="str">
            <v>D05</v>
          </cell>
          <cell r="Q69" t="str">
            <v>A07</v>
          </cell>
          <cell r="R69" t="str">
            <v>D05A07</v>
          </cell>
          <cell r="S69" t="str">
            <v>D03</v>
          </cell>
          <cell r="T69" t="str">
            <v>A04</v>
          </cell>
          <cell r="U69" t="str">
            <v>D03A04</v>
          </cell>
        </row>
        <row r="70">
          <cell r="B70" t="str">
            <v>04E</v>
          </cell>
          <cell r="E70" t="str">
            <v>Midlands and East</v>
          </cell>
          <cell r="G70" t="str">
            <v>North Midlands</v>
          </cell>
          <cell r="P70" t="str">
            <v>D08</v>
          </cell>
          <cell r="Q70" t="str">
            <v>A06</v>
          </cell>
          <cell r="R70" t="str">
            <v>D08A06</v>
          </cell>
          <cell r="S70" t="str">
            <v>D04</v>
          </cell>
          <cell r="T70" t="str">
            <v>A03</v>
          </cell>
          <cell r="U70" t="str">
            <v>D04A03</v>
          </cell>
        </row>
        <row r="71">
          <cell r="B71" t="str">
            <v>04F</v>
          </cell>
          <cell r="E71" t="str">
            <v>Midlands and East</v>
          </cell>
          <cell r="G71" t="str">
            <v>Central Midlands</v>
          </cell>
          <cell r="P71" t="str">
            <v>D04</v>
          </cell>
          <cell r="Q71" t="str">
            <v>A02</v>
          </cell>
          <cell r="R71" t="str">
            <v>D04A02</v>
          </cell>
          <cell r="S71" t="str">
            <v>D02</v>
          </cell>
          <cell r="T71" t="str">
            <v>A01</v>
          </cell>
          <cell r="U71" t="str">
            <v>D02A01</v>
          </cell>
        </row>
        <row r="72">
          <cell r="B72" t="str">
            <v>04G</v>
          </cell>
          <cell r="E72" t="str">
            <v>Midlands and East</v>
          </cell>
          <cell r="G72" t="str">
            <v>Central Midlands</v>
          </cell>
          <cell r="P72" t="str">
            <v>D05</v>
          </cell>
          <cell r="Q72" t="str">
            <v>A05</v>
          </cell>
          <cell r="R72" t="str">
            <v>D05A05</v>
          </cell>
          <cell r="S72" t="str">
            <v>D03</v>
          </cell>
          <cell r="T72" t="str">
            <v>A03</v>
          </cell>
          <cell r="U72" t="str">
            <v>D03A03</v>
          </cell>
        </row>
        <row r="73">
          <cell r="B73" t="str">
            <v>04H</v>
          </cell>
          <cell r="E73" t="str">
            <v>Midlands and East</v>
          </cell>
          <cell r="G73" t="str">
            <v>North Midlands</v>
          </cell>
          <cell r="P73" t="str">
            <v>D05</v>
          </cell>
          <cell r="Q73" t="str">
            <v>A08</v>
          </cell>
          <cell r="R73" t="str">
            <v>D05A08</v>
          </cell>
          <cell r="S73" t="str">
            <v>D03</v>
          </cell>
          <cell r="T73" t="str">
            <v>A04</v>
          </cell>
          <cell r="U73" t="str">
            <v>D03A04</v>
          </cell>
        </row>
        <row r="74">
          <cell r="B74" t="str">
            <v>04K</v>
          </cell>
          <cell r="E74" t="str">
            <v>Midlands and East</v>
          </cell>
          <cell r="G74" t="str">
            <v>North Midlands</v>
          </cell>
          <cell r="P74" t="str">
            <v>D10</v>
          </cell>
          <cell r="Q74" t="str">
            <v>A02</v>
          </cell>
          <cell r="R74" t="str">
            <v>D10A02</v>
          </cell>
          <cell r="S74" t="str">
            <v>D05</v>
          </cell>
          <cell r="T74" t="str">
            <v>A01</v>
          </cell>
          <cell r="U74" t="str">
            <v>D05A01</v>
          </cell>
        </row>
        <row r="75">
          <cell r="B75" t="str">
            <v>04L</v>
          </cell>
          <cell r="E75" t="str">
            <v>Midlands and East</v>
          </cell>
          <cell r="G75" t="str">
            <v>North Midlands</v>
          </cell>
          <cell r="P75" t="str">
            <v>D04</v>
          </cell>
          <cell r="Q75" t="str">
            <v>A08</v>
          </cell>
          <cell r="R75" t="str">
            <v>D04A08</v>
          </cell>
          <cell r="S75" t="str">
            <v>D02</v>
          </cell>
          <cell r="T75" t="str">
            <v>A04</v>
          </cell>
          <cell r="U75" t="str">
            <v>D02A04</v>
          </cell>
        </row>
        <row r="76">
          <cell r="B76" t="str">
            <v>04M</v>
          </cell>
          <cell r="E76" t="str">
            <v>Midlands and East</v>
          </cell>
          <cell r="G76" t="str">
            <v>North Midlands</v>
          </cell>
          <cell r="P76" t="str">
            <v>D03</v>
          </cell>
          <cell r="Q76" t="str">
            <v>A08</v>
          </cell>
          <cell r="R76" t="str">
            <v>D03A08</v>
          </cell>
          <cell r="S76" t="str">
            <v>D02</v>
          </cell>
          <cell r="T76" t="str">
            <v>A04</v>
          </cell>
          <cell r="U76" t="str">
            <v>D02A04</v>
          </cell>
        </row>
        <row r="77">
          <cell r="B77" t="str">
            <v>04N</v>
          </cell>
          <cell r="E77" t="str">
            <v>Midlands and East</v>
          </cell>
          <cell r="G77" t="str">
            <v>North Midlands</v>
          </cell>
          <cell r="P77" t="str">
            <v>D01</v>
          </cell>
          <cell r="Q77" t="str">
            <v>A08</v>
          </cell>
          <cell r="R77" t="str">
            <v>D01A08</v>
          </cell>
          <cell r="S77" t="str">
            <v>D01</v>
          </cell>
          <cell r="T77" t="str">
            <v>A04</v>
          </cell>
          <cell r="U77" t="str">
            <v>D01A04</v>
          </cell>
        </row>
        <row r="78">
          <cell r="B78" t="str">
            <v>04Q</v>
          </cell>
          <cell r="E78" t="str">
            <v>Midlands and East</v>
          </cell>
          <cell r="G78" t="str">
            <v>Central Midlands</v>
          </cell>
          <cell r="P78" t="str">
            <v>D03</v>
          </cell>
          <cell r="Q78" t="str">
            <v>A09</v>
          </cell>
          <cell r="R78" t="str">
            <v>D03A09</v>
          </cell>
          <cell r="S78" t="str">
            <v>D02</v>
          </cell>
          <cell r="T78" t="str">
            <v>A05</v>
          </cell>
          <cell r="U78" t="str">
            <v>D02A05</v>
          </cell>
        </row>
        <row r="79">
          <cell r="B79" t="str">
            <v>04V</v>
          </cell>
          <cell r="E79" t="str">
            <v>Midlands and East</v>
          </cell>
          <cell r="G79" t="str">
            <v>Central Midlands</v>
          </cell>
          <cell r="P79" t="str">
            <v>D02</v>
          </cell>
          <cell r="Q79" t="str">
            <v>A06</v>
          </cell>
          <cell r="R79" t="str">
            <v>D02A06</v>
          </cell>
          <cell r="S79" t="str">
            <v>D01</v>
          </cell>
          <cell r="T79" t="str">
            <v>A03</v>
          </cell>
          <cell r="U79" t="str">
            <v>D01A03</v>
          </cell>
        </row>
        <row r="80">
          <cell r="B80" t="str">
            <v>04Y</v>
          </cell>
          <cell r="E80" t="str">
            <v>Midlands and East</v>
          </cell>
          <cell r="G80" t="str">
            <v>North Midlands</v>
          </cell>
          <cell r="P80" t="str">
            <v>D05</v>
          </cell>
          <cell r="Q80" t="str">
            <v>A07</v>
          </cell>
          <cell r="R80" t="str">
            <v>D05A07</v>
          </cell>
          <cell r="S80" t="str">
            <v>D03</v>
          </cell>
          <cell r="T80" t="str">
            <v>A04</v>
          </cell>
          <cell r="U80" t="str">
            <v>D03A04</v>
          </cell>
        </row>
        <row r="81">
          <cell r="B81" t="str">
            <v>05A</v>
          </cell>
          <cell r="E81" t="str">
            <v>Midlands and East</v>
          </cell>
          <cell r="G81" t="str">
            <v>West Midlands</v>
          </cell>
          <cell r="P81" t="str">
            <v>D07</v>
          </cell>
          <cell r="Q81" t="str">
            <v>A03</v>
          </cell>
          <cell r="R81" t="str">
            <v>D07A03</v>
          </cell>
          <cell r="S81" t="str">
            <v>D04</v>
          </cell>
          <cell r="T81" t="str">
            <v>A02</v>
          </cell>
          <cell r="U81" t="str">
            <v>D04A02</v>
          </cell>
        </row>
        <row r="82">
          <cell r="B82" t="str">
            <v>05C</v>
          </cell>
          <cell r="E82" t="str">
            <v>Midlands and East</v>
          </cell>
          <cell r="G82" t="str">
            <v>West Midlands</v>
          </cell>
          <cell r="P82" t="str">
            <v>D06</v>
          </cell>
          <cell r="Q82" t="str">
            <v>A07</v>
          </cell>
          <cell r="R82" t="str">
            <v>D06A07</v>
          </cell>
          <cell r="S82" t="str">
            <v>D03</v>
          </cell>
          <cell r="T82" t="str">
            <v>A04</v>
          </cell>
          <cell r="U82" t="str">
            <v>D03A04</v>
          </cell>
        </row>
        <row r="83">
          <cell r="B83" t="str">
            <v>05D</v>
          </cell>
          <cell r="E83" t="str">
            <v>Midlands and East</v>
          </cell>
          <cell r="G83" t="str">
            <v>North Midlands</v>
          </cell>
          <cell r="P83" t="str">
            <v>D04</v>
          </cell>
          <cell r="Q83" t="str">
            <v>A06</v>
          </cell>
          <cell r="R83" t="str">
            <v>D04A06</v>
          </cell>
          <cell r="S83" t="str">
            <v>D02</v>
          </cell>
          <cell r="T83" t="str">
            <v>A03</v>
          </cell>
          <cell r="U83" t="str">
            <v>D02A03</v>
          </cell>
        </row>
        <row r="84">
          <cell r="B84" t="str">
            <v>05F</v>
          </cell>
          <cell r="E84" t="str">
            <v>Midlands and East</v>
          </cell>
          <cell r="G84" t="str">
            <v>West Midlands</v>
          </cell>
          <cell r="P84" t="str">
            <v>D05</v>
          </cell>
          <cell r="Q84" t="str">
            <v>A10</v>
          </cell>
          <cell r="R84" t="str">
            <v>D05A10</v>
          </cell>
          <cell r="S84" t="str">
            <v>D03</v>
          </cell>
          <cell r="T84" t="str">
            <v>A05</v>
          </cell>
          <cell r="U84" t="str">
            <v>D03A05</v>
          </cell>
        </row>
        <row r="85">
          <cell r="B85" t="str">
            <v>05G</v>
          </cell>
          <cell r="E85" t="str">
            <v>Midlands and East</v>
          </cell>
          <cell r="G85" t="str">
            <v>North Midlands</v>
          </cell>
          <cell r="P85" t="str">
            <v>D04</v>
          </cell>
          <cell r="Q85" t="str">
            <v>A08</v>
          </cell>
          <cell r="R85" t="str">
            <v>D04A08</v>
          </cell>
          <cell r="S85" t="str">
            <v>D02</v>
          </cell>
          <cell r="T85" t="str">
            <v>A04</v>
          </cell>
          <cell r="U85" t="str">
            <v>D02A04</v>
          </cell>
        </row>
        <row r="86">
          <cell r="B86" t="str">
            <v>05H</v>
          </cell>
          <cell r="E86" t="str">
            <v>Midlands and East</v>
          </cell>
          <cell r="G86" t="str">
            <v>West Midlands</v>
          </cell>
          <cell r="P86" t="str">
            <v>D05</v>
          </cell>
          <cell r="Q86" t="str">
            <v>A07</v>
          </cell>
          <cell r="R86" t="str">
            <v>D05A07</v>
          </cell>
          <cell r="S86" t="str">
            <v>D03</v>
          </cell>
          <cell r="T86" t="str">
            <v>A04</v>
          </cell>
          <cell r="U86" t="str">
            <v>D03A04</v>
          </cell>
        </row>
        <row r="87">
          <cell r="B87" t="str">
            <v>05J</v>
          </cell>
          <cell r="E87" t="str">
            <v>Midlands and East</v>
          </cell>
          <cell r="G87" t="str">
            <v>West Midlands</v>
          </cell>
          <cell r="P87" t="str">
            <v>D04</v>
          </cell>
          <cell r="Q87" t="str">
            <v>A07</v>
          </cell>
          <cell r="R87" t="str">
            <v>D04A07</v>
          </cell>
          <cell r="S87" t="str">
            <v>D02</v>
          </cell>
          <cell r="T87" t="str">
            <v>A04</v>
          </cell>
          <cell r="U87" t="str">
            <v>D02A04</v>
          </cell>
        </row>
        <row r="88">
          <cell r="B88" t="str">
            <v>05L</v>
          </cell>
          <cell r="E88" t="str">
            <v>Midlands and East</v>
          </cell>
          <cell r="G88" t="str">
            <v>West Midlands</v>
          </cell>
          <cell r="P88" t="str">
            <v>D10</v>
          </cell>
          <cell r="Q88" t="str">
            <v>A02</v>
          </cell>
          <cell r="R88" t="str">
            <v>D10A02</v>
          </cell>
          <cell r="S88" t="str">
            <v>D05</v>
          </cell>
          <cell r="T88" t="str">
            <v>A01</v>
          </cell>
          <cell r="U88" t="str">
            <v>D05A01</v>
          </cell>
        </row>
        <row r="89">
          <cell r="B89" t="str">
            <v>05N</v>
          </cell>
          <cell r="E89" t="str">
            <v>Midlands and East</v>
          </cell>
          <cell r="G89" t="str">
            <v>North Midlands</v>
          </cell>
          <cell r="P89" t="str">
            <v>D03</v>
          </cell>
          <cell r="Q89" t="str">
            <v>A10</v>
          </cell>
          <cell r="R89" t="str">
            <v>D03A10</v>
          </cell>
          <cell r="S89" t="str">
            <v>D02</v>
          </cell>
          <cell r="T89" t="str">
            <v>A05</v>
          </cell>
          <cell r="U89" t="str">
            <v>D02A05</v>
          </cell>
        </row>
        <row r="90">
          <cell r="B90" t="str">
            <v>05Q</v>
          </cell>
          <cell r="E90" t="str">
            <v>Midlands and East</v>
          </cell>
          <cell r="G90" t="str">
            <v>North Midlands</v>
          </cell>
          <cell r="P90" t="str">
            <v>D03</v>
          </cell>
          <cell r="Q90" t="str">
            <v>A08</v>
          </cell>
          <cell r="R90" t="str">
            <v>D03A08</v>
          </cell>
          <cell r="S90" t="str">
            <v>D02</v>
          </cell>
          <cell r="T90" t="str">
            <v>A04</v>
          </cell>
          <cell r="U90" t="str">
            <v>D02A04</v>
          </cell>
        </row>
        <row r="91">
          <cell r="B91" t="str">
            <v>05R</v>
          </cell>
          <cell r="E91" t="str">
            <v>Midlands and East</v>
          </cell>
          <cell r="G91" t="str">
            <v>West Midlands</v>
          </cell>
          <cell r="P91" t="str">
            <v>D01</v>
          </cell>
          <cell r="Q91" t="str">
            <v>A08</v>
          </cell>
          <cell r="R91" t="str">
            <v>D01A08</v>
          </cell>
          <cell r="S91" t="str">
            <v>D01</v>
          </cell>
          <cell r="T91" t="str">
            <v>A04</v>
          </cell>
          <cell r="U91" t="str">
            <v>D01A04</v>
          </cell>
        </row>
        <row r="92">
          <cell r="B92" t="str">
            <v>05T</v>
          </cell>
          <cell r="E92" t="str">
            <v>Midlands and East</v>
          </cell>
          <cell r="G92" t="str">
            <v>West Midlands</v>
          </cell>
          <cell r="P92" t="str">
            <v>D04</v>
          </cell>
          <cell r="Q92" t="str">
            <v>A09</v>
          </cell>
          <cell r="R92" t="str">
            <v>D04A09</v>
          </cell>
          <cell r="S92" t="str">
            <v>D02</v>
          </cell>
          <cell r="T92" t="str">
            <v>A05</v>
          </cell>
          <cell r="U92" t="str">
            <v>D02A05</v>
          </cell>
        </row>
        <row r="93">
          <cell r="B93" t="str">
            <v>05V</v>
          </cell>
          <cell r="E93" t="str">
            <v>Midlands and East</v>
          </cell>
          <cell r="G93" t="str">
            <v>North Midlands</v>
          </cell>
          <cell r="P93" t="str">
            <v>D02</v>
          </cell>
          <cell r="Q93" t="str">
            <v>A09</v>
          </cell>
          <cell r="R93" t="str">
            <v>D02A09</v>
          </cell>
          <cell r="S93" t="str">
            <v>D01</v>
          </cell>
          <cell r="T93" t="str">
            <v>A05</v>
          </cell>
          <cell r="U93" t="str">
            <v>D01A05</v>
          </cell>
        </row>
        <row r="94">
          <cell r="B94" t="str">
            <v>05W</v>
          </cell>
          <cell r="E94" t="str">
            <v>Midlands and East</v>
          </cell>
          <cell r="G94" t="str">
            <v>North Midlands</v>
          </cell>
          <cell r="P94" t="str">
            <v>D10</v>
          </cell>
          <cell r="Q94" t="str">
            <v>A04</v>
          </cell>
          <cell r="R94" t="str">
            <v>D10A04</v>
          </cell>
          <cell r="S94" t="str">
            <v>D05</v>
          </cell>
          <cell r="T94" t="str">
            <v>A02</v>
          </cell>
          <cell r="U94" t="str">
            <v>D05A02</v>
          </cell>
        </row>
        <row r="95">
          <cell r="B95" t="str">
            <v>05X</v>
          </cell>
          <cell r="E95" t="str">
            <v>Midlands and East</v>
          </cell>
          <cell r="G95" t="str">
            <v>North Midlands</v>
          </cell>
          <cell r="P95" t="str">
            <v>D07</v>
          </cell>
          <cell r="Q95" t="str">
            <v>A04</v>
          </cell>
          <cell r="R95" t="str">
            <v>D07A04</v>
          </cell>
          <cell r="S95" t="str">
            <v>D04</v>
          </cell>
          <cell r="T95" t="str">
            <v>A02</v>
          </cell>
          <cell r="U95" t="str">
            <v>D04A02</v>
          </cell>
        </row>
        <row r="96">
          <cell r="B96" t="str">
            <v>05Y</v>
          </cell>
          <cell r="E96" t="str">
            <v>Midlands and East</v>
          </cell>
          <cell r="G96" t="str">
            <v>West Midlands</v>
          </cell>
          <cell r="P96" t="str">
            <v>D09</v>
          </cell>
          <cell r="Q96" t="str">
            <v>A04</v>
          </cell>
          <cell r="R96" t="str">
            <v>D09A04</v>
          </cell>
          <cell r="S96" t="str">
            <v>D05</v>
          </cell>
          <cell r="T96" t="str">
            <v>A02</v>
          </cell>
          <cell r="U96" t="str">
            <v>D05A02</v>
          </cell>
        </row>
        <row r="97">
          <cell r="B97" t="str">
            <v>06A</v>
          </cell>
          <cell r="E97" t="str">
            <v>Midlands and East</v>
          </cell>
          <cell r="G97" t="str">
            <v>West Midlands</v>
          </cell>
          <cell r="P97" t="str">
            <v>D10</v>
          </cell>
          <cell r="Q97" t="str">
            <v>A04</v>
          </cell>
          <cell r="R97" t="str">
            <v>D10A04</v>
          </cell>
          <cell r="S97" t="str">
            <v>D05</v>
          </cell>
          <cell r="T97" t="str">
            <v>A02</v>
          </cell>
          <cell r="U97" t="str">
            <v>D05A02</v>
          </cell>
        </row>
        <row r="98">
          <cell r="B98" t="str">
            <v>06D</v>
          </cell>
          <cell r="E98" t="str">
            <v>Midlands and East</v>
          </cell>
          <cell r="G98" t="str">
            <v>West Midlands</v>
          </cell>
          <cell r="P98" t="str">
            <v>D06</v>
          </cell>
          <cell r="Q98" t="str">
            <v>A10</v>
          </cell>
          <cell r="R98" t="str">
            <v>D06A10</v>
          </cell>
          <cell r="S98" t="str">
            <v>D03</v>
          </cell>
          <cell r="T98" t="str">
            <v>A05</v>
          </cell>
          <cell r="U98" t="str">
            <v>D03A05</v>
          </cell>
        </row>
        <row r="99">
          <cell r="B99" t="str">
            <v>06F</v>
          </cell>
          <cell r="E99" t="str">
            <v>Midlands and East</v>
          </cell>
          <cell r="G99" t="str">
            <v>Central Midlands</v>
          </cell>
          <cell r="P99" t="str">
            <v>D02</v>
          </cell>
          <cell r="Q99" t="str">
            <v>A05</v>
          </cell>
          <cell r="R99" t="str">
            <v>D02A05</v>
          </cell>
          <cell r="S99" t="str">
            <v>D01</v>
          </cell>
          <cell r="T99" t="str">
            <v>A03</v>
          </cell>
          <cell r="U99" t="str">
            <v>D01A03</v>
          </cell>
        </row>
        <row r="100">
          <cell r="B100" t="str">
            <v>06H</v>
          </cell>
          <cell r="E100" t="str">
            <v>Midlands and East</v>
          </cell>
          <cell r="G100" t="str">
            <v>East</v>
          </cell>
          <cell r="P100" t="str">
            <v>D03</v>
          </cell>
          <cell r="Q100" t="str">
            <v>A04</v>
          </cell>
          <cell r="R100" t="str">
            <v>D03A04</v>
          </cell>
          <cell r="S100" t="str">
            <v>D02</v>
          </cell>
          <cell r="T100" t="str">
            <v>A02</v>
          </cell>
          <cell r="U100" t="str">
            <v>D02A02</v>
          </cell>
        </row>
        <row r="101">
          <cell r="B101" t="str">
            <v>06K</v>
          </cell>
          <cell r="E101" t="str">
            <v>Midlands and East</v>
          </cell>
          <cell r="G101" t="str">
            <v>Central Midlands</v>
          </cell>
          <cell r="P101" t="str">
            <v>D02</v>
          </cell>
          <cell r="Q101" t="str">
            <v>A04</v>
          </cell>
          <cell r="R101" t="str">
            <v>D02A04</v>
          </cell>
          <cell r="S101" t="str">
            <v>D01</v>
          </cell>
          <cell r="T101" t="str">
            <v>A02</v>
          </cell>
          <cell r="U101" t="str">
            <v>D01A02</v>
          </cell>
        </row>
        <row r="102">
          <cell r="B102" t="str">
            <v>06L</v>
          </cell>
          <cell r="E102" t="str">
            <v>Midlands and East</v>
          </cell>
          <cell r="G102" t="str">
            <v>East</v>
          </cell>
          <cell r="P102" t="str">
            <v>D04</v>
          </cell>
          <cell r="Q102" t="str">
            <v>A08</v>
          </cell>
          <cell r="R102" t="str">
            <v>D04A08</v>
          </cell>
          <cell r="S102" t="str">
            <v>D02</v>
          </cell>
          <cell r="T102" t="str">
            <v>A04</v>
          </cell>
          <cell r="U102" t="str">
            <v>D02A04</v>
          </cell>
        </row>
        <row r="103">
          <cell r="B103" t="str">
            <v>06M</v>
          </cell>
          <cell r="E103" t="str">
            <v>Midlands and East</v>
          </cell>
          <cell r="G103" t="str">
            <v>East</v>
          </cell>
          <cell r="P103" t="str">
            <v>D09</v>
          </cell>
          <cell r="Q103" t="str">
            <v>A10</v>
          </cell>
          <cell r="R103" t="str">
            <v>D09A10</v>
          </cell>
          <cell r="S103" t="str">
            <v>D05</v>
          </cell>
          <cell r="T103" t="str">
            <v>A05</v>
          </cell>
          <cell r="U103" t="str">
            <v>D05A05</v>
          </cell>
        </row>
        <row r="104">
          <cell r="B104" t="str">
            <v>06N</v>
          </cell>
          <cell r="E104" t="str">
            <v>Midlands and East</v>
          </cell>
          <cell r="G104" t="str">
            <v>Central Midlands</v>
          </cell>
          <cell r="P104" t="str">
            <v>D01</v>
          </cell>
          <cell r="Q104" t="str">
            <v>A04</v>
          </cell>
          <cell r="R104" t="str">
            <v>D01A04</v>
          </cell>
          <cell r="S104" t="str">
            <v>D01</v>
          </cell>
          <cell r="T104" t="str">
            <v>A02</v>
          </cell>
          <cell r="U104" t="str">
            <v>D01A02</v>
          </cell>
        </row>
        <row r="105">
          <cell r="B105" t="str">
            <v>06P</v>
          </cell>
          <cell r="E105" t="str">
            <v>Midlands and East</v>
          </cell>
          <cell r="G105" t="str">
            <v>Central Midlands</v>
          </cell>
          <cell r="P105" t="str">
            <v>D08</v>
          </cell>
          <cell r="Q105" t="str">
            <v>A02</v>
          </cell>
          <cell r="R105" t="str">
            <v>D08A02</v>
          </cell>
          <cell r="S105" t="str">
            <v>D04</v>
          </cell>
          <cell r="T105" t="str">
            <v>A01</v>
          </cell>
          <cell r="U105" t="str">
            <v>D04A01</v>
          </cell>
        </row>
        <row r="106">
          <cell r="B106" t="str">
            <v>06Q</v>
          </cell>
          <cell r="E106" t="str">
            <v>Midlands and East</v>
          </cell>
          <cell r="G106" t="str">
            <v>East</v>
          </cell>
          <cell r="P106" t="str">
            <v>D02</v>
          </cell>
          <cell r="Q106" t="str">
            <v>A07</v>
          </cell>
          <cell r="R106" t="str">
            <v>D02A07</v>
          </cell>
          <cell r="S106" t="str">
            <v>D01</v>
          </cell>
          <cell r="T106" t="str">
            <v>A04</v>
          </cell>
          <cell r="U106" t="str">
            <v>D01A04</v>
          </cell>
        </row>
        <row r="107">
          <cell r="B107" t="str">
            <v>06T</v>
          </cell>
          <cell r="E107" t="str">
            <v>Midlands and East</v>
          </cell>
          <cell r="G107" t="str">
            <v>East</v>
          </cell>
          <cell r="P107" t="str">
            <v>D06</v>
          </cell>
          <cell r="Q107" t="str">
            <v>A09</v>
          </cell>
          <cell r="R107" t="str">
            <v>D06A09</v>
          </cell>
          <cell r="S107" t="str">
            <v>D03</v>
          </cell>
          <cell r="T107" t="str">
            <v>A05</v>
          </cell>
          <cell r="U107" t="str">
            <v>D03A05</v>
          </cell>
        </row>
        <row r="108">
          <cell r="B108" t="str">
            <v>06V</v>
          </cell>
          <cell r="E108" t="str">
            <v>Midlands and East</v>
          </cell>
          <cell r="G108" t="str">
            <v>East</v>
          </cell>
          <cell r="P108" t="str">
            <v>D04</v>
          </cell>
          <cell r="Q108" t="str">
            <v>A10</v>
          </cell>
          <cell r="R108" t="str">
            <v>D04A10</v>
          </cell>
          <cell r="S108" t="str">
            <v>D02</v>
          </cell>
          <cell r="T108" t="str">
            <v>A05</v>
          </cell>
          <cell r="U108" t="str">
            <v>D02A05</v>
          </cell>
        </row>
        <row r="109">
          <cell r="B109" t="str">
            <v>06W</v>
          </cell>
          <cell r="E109" t="str">
            <v>Midlands and East</v>
          </cell>
          <cell r="G109" t="str">
            <v>East</v>
          </cell>
          <cell r="P109" t="str">
            <v>D06</v>
          </cell>
          <cell r="Q109" t="str">
            <v>A04</v>
          </cell>
          <cell r="R109" t="str">
            <v>D06A04</v>
          </cell>
          <cell r="S109" t="str">
            <v>D03</v>
          </cell>
          <cell r="T109" t="str">
            <v>A02</v>
          </cell>
          <cell r="U109" t="str">
            <v>D03A02</v>
          </cell>
        </row>
        <row r="110">
          <cell r="B110" t="str">
            <v>06Y</v>
          </cell>
          <cell r="E110" t="str">
            <v>Midlands and East</v>
          </cell>
          <cell r="G110" t="str">
            <v>East</v>
          </cell>
          <cell r="P110" t="str">
            <v>D03</v>
          </cell>
          <cell r="Q110" t="str">
            <v>A09</v>
          </cell>
          <cell r="R110" t="str">
            <v>D03A09</v>
          </cell>
          <cell r="S110" t="str">
            <v>D02</v>
          </cell>
          <cell r="T110" t="str">
            <v>A05</v>
          </cell>
          <cell r="U110" t="str">
            <v>D02A05</v>
          </cell>
        </row>
        <row r="111">
          <cell r="B111" t="str">
            <v>07G</v>
          </cell>
          <cell r="E111" t="str">
            <v>Midlands and East</v>
          </cell>
          <cell r="G111" t="str">
            <v>East</v>
          </cell>
          <cell r="P111" t="str">
            <v>D06</v>
          </cell>
          <cell r="Q111" t="str">
            <v>A03</v>
          </cell>
          <cell r="R111" t="str">
            <v>D06A03</v>
          </cell>
          <cell r="S111" t="str">
            <v>D03</v>
          </cell>
          <cell r="T111" t="str">
            <v>A02</v>
          </cell>
          <cell r="U111" t="str">
            <v>D03A02</v>
          </cell>
        </row>
        <row r="112">
          <cell r="B112" t="str">
            <v>07H</v>
          </cell>
          <cell r="E112" t="str">
            <v>Midlands and East</v>
          </cell>
          <cell r="G112" t="str">
            <v>East</v>
          </cell>
          <cell r="P112" t="str">
            <v>D03</v>
          </cell>
          <cell r="Q112" t="str">
            <v>A05</v>
          </cell>
          <cell r="R112" t="str">
            <v>D03A05</v>
          </cell>
          <cell r="S112" t="str">
            <v>D02</v>
          </cell>
          <cell r="T112" t="str">
            <v>A03</v>
          </cell>
          <cell r="U112" t="str">
            <v>D02A03</v>
          </cell>
        </row>
        <row r="113">
          <cell r="B113" t="str">
            <v>07J</v>
          </cell>
          <cell r="E113" t="str">
            <v>Midlands and East</v>
          </cell>
          <cell r="G113" t="str">
            <v>East</v>
          </cell>
          <cell r="P113" t="str">
            <v>D07</v>
          </cell>
          <cell r="Q113" t="str">
            <v>A10</v>
          </cell>
          <cell r="R113" t="str">
            <v>D07A10</v>
          </cell>
          <cell r="S113" t="str">
            <v>D04</v>
          </cell>
          <cell r="T113" t="str">
            <v>A05</v>
          </cell>
          <cell r="U113" t="str">
            <v>D04A05</v>
          </cell>
        </row>
        <row r="114">
          <cell r="B114" t="str">
            <v>07K</v>
          </cell>
          <cell r="E114" t="str">
            <v>Midlands and East</v>
          </cell>
          <cell r="G114" t="str">
            <v>East</v>
          </cell>
          <cell r="P114" t="str">
            <v>D03</v>
          </cell>
          <cell r="Q114" t="str">
            <v>A09</v>
          </cell>
          <cell r="R114" t="str">
            <v>D03A09</v>
          </cell>
          <cell r="S114" t="str">
            <v>D02</v>
          </cell>
          <cell r="T114" t="str">
            <v>A05</v>
          </cell>
          <cell r="U114" t="str">
            <v>D02A05</v>
          </cell>
        </row>
        <row r="115">
          <cell r="B115" t="str">
            <v>07L</v>
          </cell>
          <cell r="E115" t="str">
            <v>London</v>
          </cell>
          <cell r="F115" t="str">
            <v>Outer London</v>
          </cell>
          <cell r="G115" t="str">
            <v>Outer London</v>
          </cell>
          <cell r="P115" t="str">
            <v>D10</v>
          </cell>
          <cell r="Q115" t="str">
            <v>A01</v>
          </cell>
          <cell r="R115" t="str">
            <v>D10A01</v>
          </cell>
          <cell r="S115" t="str">
            <v>D05</v>
          </cell>
          <cell r="T115" t="str">
            <v>A01</v>
          </cell>
          <cell r="U115" t="str">
            <v>D05A01</v>
          </cell>
        </row>
        <row r="116">
          <cell r="B116" t="str">
            <v>07M</v>
          </cell>
          <cell r="E116" t="str">
            <v>London</v>
          </cell>
          <cell r="F116" t="str">
            <v>Outer London</v>
          </cell>
          <cell r="G116" t="str">
            <v>Outer London</v>
          </cell>
          <cell r="P116" t="str">
            <v>D04</v>
          </cell>
          <cell r="Q116" t="str">
            <v>A02</v>
          </cell>
          <cell r="R116" t="str">
            <v>D04A02</v>
          </cell>
          <cell r="S116" t="str">
            <v>D02</v>
          </cell>
          <cell r="T116" t="str">
            <v>A01</v>
          </cell>
          <cell r="U116" t="str">
            <v>D02A01</v>
          </cell>
        </row>
        <row r="117">
          <cell r="B117" t="str">
            <v>07N</v>
          </cell>
          <cell r="E117" t="str">
            <v>London</v>
          </cell>
          <cell r="F117" t="str">
            <v>Outer London</v>
          </cell>
          <cell r="G117" t="str">
            <v>Outer London</v>
          </cell>
          <cell r="P117" t="str">
            <v>D03</v>
          </cell>
          <cell r="Q117" t="str">
            <v>A04</v>
          </cell>
          <cell r="R117" t="str">
            <v>D03A04</v>
          </cell>
          <cell r="S117" t="str">
            <v>D02</v>
          </cell>
          <cell r="T117" t="str">
            <v>A02</v>
          </cell>
          <cell r="U117" t="str">
            <v>D02A02</v>
          </cell>
        </row>
        <row r="118">
          <cell r="B118" t="str">
            <v>07P</v>
          </cell>
          <cell r="E118" t="str">
            <v>London</v>
          </cell>
          <cell r="F118" t="str">
            <v>Outer London</v>
          </cell>
          <cell r="G118" t="str">
            <v>Outer London</v>
          </cell>
          <cell r="P118" t="str">
            <v>D08</v>
          </cell>
          <cell r="Q118" t="str">
            <v>A01</v>
          </cell>
          <cell r="R118" t="str">
            <v>D08A01</v>
          </cell>
          <cell r="S118" t="str">
            <v>D04</v>
          </cell>
          <cell r="T118" t="str">
            <v>A01</v>
          </cell>
          <cell r="U118" t="str">
            <v>D04A01</v>
          </cell>
        </row>
        <row r="119">
          <cell r="B119" t="str">
            <v>07Q</v>
          </cell>
          <cell r="E119" t="str">
            <v>London</v>
          </cell>
          <cell r="F119" t="str">
            <v>Outer London</v>
          </cell>
          <cell r="G119" t="str">
            <v>Outer London</v>
          </cell>
          <cell r="P119" t="str">
            <v>D03</v>
          </cell>
          <cell r="Q119" t="str">
            <v>A05</v>
          </cell>
          <cell r="R119" t="str">
            <v>D03A05</v>
          </cell>
          <cell r="S119" t="str">
            <v>D02</v>
          </cell>
          <cell r="T119" t="str">
            <v>A03</v>
          </cell>
          <cell r="U119" t="str">
            <v>D02A03</v>
          </cell>
        </row>
        <row r="120">
          <cell r="B120" t="str">
            <v>07R</v>
          </cell>
          <cell r="E120" t="str">
            <v>London</v>
          </cell>
          <cell r="F120" t="str">
            <v>Inner London</v>
          </cell>
          <cell r="G120" t="str">
            <v>Inner London</v>
          </cell>
          <cell r="P120" t="str">
            <v>D07</v>
          </cell>
          <cell r="Q120" t="str">
            <v>A01</v>
          </cell>
          <cell r="R120" t="str">
            <v>D07A01</v>
          </cell>
          <cell r="S120" t="str">
            <v>D04</v>
          </cell>
          <cell r="T120" t="str">
            <v>A01</v>
          </cell>
          <cell r="U120" t="str">
            <v>D04A01</v>
          </cell>
        </row>
        <row r="121">
          <cell r="B121" t="str">
            <v>07T</v>
          </cell>
          <cell r="E121" t="str">
            <v>London</v>
          </cell>
          <cell r="F121" t="str">
            <v>Inner London</v>
          </cell>
          <cell r="G121" t="str">
            <v>Inner London</v>
          </cell>
          <cell r="P121" t="str">
            <v>D10</v>
          </cell>
          <cell r="Q121" t="str">
            <v>A01</v>
          </cell>
          <cell r="R121" t="str">
            <v>D10A01</v>
          </cell>
          <cell r="S121" t="str">
            <v>D05</v>
          </cell>
          <cell r="T121" t="str">
            <v>A01</v>
          </cell>
          <cell r="U121" t="str">
            <v>D05A01</v>
          </cell>
        </row>
        <row r="122">
          <cell r="B122" t="str">
            <v>07V</v>
          </cell>
          <cell r="E122" t="str">
            <v>London</v>
          </cell>
          <cell r="F122" t="str">
            <v>Outer London</v>
          </cell>
          <cell r="G122" t="str">
            <v>Outer London</v>
          </cell>
          <cell r="P122" t="str">
            <v>D07</v>
          </cell>
          <cell r="Q122" t="str">
            <v>A02</v>
          </cell>
          <cell r="R122" t="str">
            <v>D07A02</v>
          </cell>
          <cell r="S122" t="str">
            <v>D04</v>
          </cell>
          <cell r="T122" t="str">
            <v>A01</v>
          </cell>
          <cell r="U122" t="str">
            <v>D04A01</v>
          </cell>
        </row>
        <row r="123">
          <cell r="B123" t="str">
            <v>07W</v>
          </cell>
          <cell r="E123" t="str">
            <v>London</v>
          </cell>
          <cell r="F123" t="str">
            <v>Outer London</v>
          </cell>
          <cell r="G123" t="str">
            <v>Outer London</v>
          </cell>
          <cell r="P123" t="str">
            <v>D07</v>
          </cell>
          <cell r="Q123" t="str">
            <v>A01</v>
          </cell>
          <cell r="R123" t="str">
            <v>D07A01</v>
          </cell>
          <cell r="S123" t="str">
            <v>D04</v>
          </cell>
          <cell r="T123" t="str">
            <v>A01</v>
          </cell>
          <cell r="U123" t="str">
            <v>D04A01</v>
          </cell>
        </row>
        <row r="124">
          <cell r="B124" t="str">
            <v>07X</v>
          </cell>
          <cell r="E124" t="str">
            <v>London</v>
          </cell>
          <cell r="F124" t="str">
            <v>Outer London</v>
          </cell>
          <cell r="G124" t="str">
            <v>Outer London</v>
          </cell>
          <cell r="P124" t="str">
            <v>D08</v>
          </cell>
          <cell r="Q124" t="str">
            <v>A02</v>
          </cell>
          <cell r="R124" t="str">
            <v>D08A02</v>
          </cell>
          <cell r="S124" t="str">
            <v>D04</v>
          </cell>
          <cell r="T124" t="str">
            <v>A01</v>
          </cell>
          <cell r="U124" t="str">
            <v>D04A01</v>
          </cell>
        </row>
        <row r="125">
          <cell r="B125" t="str">
            <v>07Y</v>
          </cell>
          <cell r="E125" t="str">
            <v>London</v>
          </cell>
          <cell r="F125" t="str">
            <v>Outer London</v>
          </cell>
          <cell r="G125" t="str">
            <v>Outer London</v>
          </cell>
          <cell r="P125" t="str">
            <v>D06</v>
          </cell>
          <cell r="Q125" t="str">
            <v>A02</v>
          </cell>
          <cell r="R125" t="str">
            <v>D06A02</v>
          </cell>
          <cell r="S125" t="str">
            <v>D03</v>
          </cell>
          <cell r="T125" t="str">
            <v>A01</v>
          </cell>
          <cell r="U125" t="str">
            <v>D03A01</v>
          </cell>
        </row>
        <row r="126">
          <cell r="B126" t="str">
            <v>08A</v>
          </cell>
          <cell r="E126" t="str">
            <v>London</v>
          </cell>
          <cell r="F126" t="str">
            <v>Inner London</v>
          </cell>
          <cell r="G126" t="str">
            <v>Inner London</v>
          </cell>
          <cell r="P126" t="str">
            <v>D07</v>
          </cell>
          <cell r="Q126" t="str">
            <v>A01</v>
          </cell>
          <cell r="R126" t="str">
            <v>D07A01</v>
          </cell>
          <cell r="S126" t="str">
            <v>D04</v>
          </cell>
          <cell r="T126" t="str">
            <v>A01</v>
          </cell>
          <cell r="U126" t="str">
            <v>D04A01</v>
          </cell>
        </row>
        <row r="127">
          <cell r="B127" t="str">
            <v>08C</v>
          </cell>
          <cell r="E127" t="str">
            <v>London</v>
          </cell>
          <cell r="F127" t="str">
            <v>Inner London</v>
          </cell>
          <cell r="G127" t="str">
            <v>Inner London</v>
          </cell>
          <cell r="P127" t="str">
            <v>D07</v>
          </cell>
          <cell r="Q127" t="str">
            <v>A01</v>
          </cell>
          <cell r="R127" t="str">
            <v>D07A01</v>
          </cell>
          <cell r="S127" t="str">
            <v>D04</v>
          </cell>
          <cell r="T127" t="str">
            <v>A01</v>
          </cell>
          <cell r="U127" t="str">
            <v>D04A01</v>
          </cell>
        </row>
        <row r="128">
          <cell r="B128" t="str">
            <v>08D</v>
          </cell>
          <cell r="E128" t="str">
            <v>London</v>
          </cell>
          <cell r="F128" t="str">
            <v>Outer London</v>
          </cell>
          <cell r="G128" t="str">
            <v>Outer London</v>
          </cell>
          <cell r="P128" t="str">
            <v>D09</v>
          </cell>
          <cell r="Q128" t="str">
            <v>A01</v>
          </cell>
          <cell r="R128" t="str">
            <v>D09A01</v>
          </cell>
          <cell r="S128" t="str">
            <v>D05</v>
          </cell>
          <cell r="T128" t="str">
            <v>A01</v>
          </cell>
          <cell r="U128" t="str">
            <v>D05A01</v>
          </cell>
        </row>
        <row r="129">
          <cell r="B129" t="str">
            <v>08E</v>
          </cell>
          <cell r="E129" t="str">
            <v>London</v>
          </cell>
          <cell r="F129" t="str">
            <v>Outer London</v>
          </cell>
          <cell r="G129" t="str">
            <v>Outer London</v>
          </cell>
          <cell r="P129" t="str">
            <v>D02</v>
          </cell>
          <cell r="Q129" t="str">
            <v>A03</v>
          </cell>
          <cell r="R129" t="str">
            <v>D02A03</v>
          </cell>
          <cell r="S129" t="str">
            <v>D01</v>
          </cell>
          <cell r="T129" t="str">
            <v>A02</v>
          </cell>
          <cell r="U129" t="str">
            <v>D01A02</v>
          </cell>
        </row>
        <row r="130">
          <cell r="B130" t="str">
            <v>08F</v>
          </cell>
          <cell r="E130" t="str">
            <v>London</v>
          </cell>
          <cell r="F130" t="str">
            <v>Outer London</v>
          </cell>
          <cell r="G130" t="str">
            <v>Outer London</v>
          </cell>
          <cell r="P130" t="str">
            <v>D05</v>
          </cell>
          <cell r="Q130" t="str">
            <v>A05</v>
          </cell>
          <cell r="R130" t="str">
            <v>D05A05</v>
          </cell>
          <cell r="S130" t="str">
            <v>D03</v>
          </cell>
          <cell r="T130" t="str">
            <v>A03</v>
          </cell>
          <cell r="U130" t="str">
            <v>D03A03</v>
          </cell>
        </row>
        <row r="131">
          <cell r="B131" t="str">
            <v>08G</v>
          </cell>
          <cell r="E131" t="str">
            <v>London</v>
          </cell>
          <cell r="F131" t="str">
            <v>Outer London</v>
          </cell>
          <cell r="G131" t="str">
            <v>Outer London</v>
          </cell>
          <cell r="P131" t="str">
            <v>D04</v>
          </cell>
          <cell r="Q131" t="str">
            <v>A02</v>
          </cell>
          <cell r="R131" t="str">
            <v>D04A02</v>
          </cell>
          <cell r="S131" t="str">
            <v>D02</v>
          </cell>
          <cell r="T131" t="str">
            <v>A01</v>
          </cell>
          <cell r="U131" t="str">
            <v>D02A01</v>
          </cell>
        </row>
        <row r="132">
          <cell r="B132" t="str">
            <v>08H</v>
          </cell>
          <cell r="E132" t="str">
            <v>London</v>
          </cell>
          <cell r="F132" t="str">
            <v>Inner London</v>
          </cell>
          <cell r="G132" t="str">
            <v>Inner London</v>
          </cell>
          <cell r="P132" t="str">
            <v>D09</v>
          </cell>
          <cell r="Q132" t="str">
            <v>A01</v>
          </cell>
          <cell r="R132" t="str">
            <v>D09A01</v>
          </cell>
          <cell r="S132" t="str">
            <v>D05</v>
          </cell>
          <cell r="T132" t="str">
            <v>A01</v>
          </cell>
          <cell r="U132" t="str">
            <v>D05A01</v>
          </cell>
        </row>
        <row r="133">
          <cell r="B133" t="str">
            <v>08J</v>
          </cell>
          <cell r="E133" t="str">
            <v>London</v>
          </cell>
          <cell r="F133" t="str">
            <v>Outer London</v>
          </cell>
          <cell r="G133" t="str">
            <v>Outer London</v>
          </cell>
          <cell r="P133" t="str">
            <v>D01</v>
          </cell>
          <cell r="Q133" t="str">
            <v>A02</v>
          </cell>
          <cell r="R133" t="str">
            <v>D01A02</v>
          </cell>
          <cell r="S133" t="str">
            <v>D01</v>
          </cell>
          <cell r="T133" t="str">
            <v>A01</v>
          </cell>
          <cell r="U133" t="str">
            <v>D01A01</v>
          </cell>
        </row>
        <row r="134">
          <cell r="B134" t="str">
            <v>08K</v>
          </cell>
          <cell r="E134" t="str">
            <v>London</v>
          </cell>
          <cell r="F134" t="str">
            <v>Inner London</v>
          </cell>
          <cell r="G134" t="str">
            <v>Inner London</v>
          </cell>
          <cell r="P134" t="str">
            <v>D08</v>
          </cell>
          <cell r="Q134" t="str">
            <v>A01</v>
          </cell>
          <cell r="R134" t="str">
            <v>D08A01</v>
          </cell>
          <cell r="S134" t="str">
            <v>D04</v>
          </cell>
          <cell r="T134" t="str">
            <v>A01</v>
          </cell>
          <cell r="U134" t="str">
            <v>D04A01</v>
          </cell>
        </row>
        <row r="135">
          <cell r="B135" t="str">
            <v>08L</v>
          </cell>
          <cell r="E135" t="str">
            <v>London</v>
          </cell>
          <cell r="F135" t="str">
            <v>Inner London</v>
          </cell>
          <cell r="G135" t="str">
            <v>Inner London</v>
          </cell>
          <cell r="P135" t="str">
            <v>D08</v>
          </cell>
          <cell r="Q135" t="str">
            <v>A01</v>
          </cell>
          <cell r="R135" t="str">
            <v>D08A01</v>
          </cell>
          <cell r="S135" t="str">
            <v>D04</v>
          </cell>
          <cell r="T135" t="str">
            <v>A01</v>
          </cell>
          <cell r="U135" t="str">
            <v>D04A01</v>
          </cell>
        </row>
        <row r="136">
          <cell r="B136" t="str">
            <v>08M</v>
          </cell>
          <cell r="E136" t="str">
            <v>London</v>
          </cell>
          <cell r="F136" t="str">
            <v>Inner London</v>
          </cell>
          <cell r="G136" t="str">
            <v>Inner London</v>
          </cell>
          <cell r="P136" t="str">
            <v>D10</v>
          </cell>
          <cell r="Q136" t="str">
            <v>A01</v>
          </cell>
          <cell r="R136" t="str">
            <v>D10A01</v>
          </cell>
          <cell r="S136" t="str">
            <v>D05</v>
          </cell>
          <cell r="T136" t="str">
            <v>A01</v>
          </cell>
          <cell r="U136" t="str">
            <v>D05A01</v>
          </cell>
        </row>
        <row r="137">
          <cell r="B137" t="str">
            <v>08N</v>
          </cell>
          <cell r="E137" t="str">
            <v>London</v>
          </cell>
          <cell r="F137" t="str">
            <v>Outer London</v>
          </cell>
          <cell r="G137" t="str">
            <v>Outer London</v>
          </cell>
          <cell r="P137" t="str">
            <v>D05</v>
          </cell>
          <cell r="Q137" t="str">
            <v>A02</v>
          </cell>
          <cell r="R137" t="str">
            <v>D05A02</v>
          </cell>
          <cell r="S137" t="str">
            <v>D03</v>
          </cell>
          <cell r="T137" t="str">
            <v>A01</v>
          </cell>
          <cell r="U137" t="str">
            <v>D03A01</v>
          </cell>
        </row>
        <row r="138">
          <cell r="B138" t="str">
            <v>08P</v>
          </cell>
          <cell r="E138" t="str">
            <v>London</v>
          </cell>
          <cell r="F138" t="str">
            <v>Outer London</v>
          </cell>
          <cell r="G138" t="str">
            <v>Outer London</v>
          </cell>
          <cell r="P138" t="str">
            <v>D01</v>
          </cell>
          <cell r="Q138" t="str">
            <v>A03</v>
          </cell>
          <cell r="R138" t="str">
            <v>D01A03</v>
          </cell>
          <cell r="S138" t="str">
            <v>D01</v>
          </cell>
          <cell r="T138" t="str">
            <v>A02</v>
          </cell>
          <cell r="U138" t="str">
            <v>D01A02</v>
          </cell>
        </row>
        <row r="139">
          <cell r="B139" t="str">
            <v>08Q</v>
          </cell>
          <cell r="E139" t="str">
            <v>London</v>
          </cell>
          <cell r="F139" t="str">
            <v>Inner London</v>
          </cell>
          <cell r="G139" t="str">
            <v>Inner London</v>
          </cell>
          <cell r="P139" t="str">
            <v>D09</v>
          </cell>
          <cell r="Q139" t="str">
            <v>A01</v>
          </cell>
          <cell r="R139" t="str">
            <v>D09A01</v>
          </cell>
          <cell r="S139" t="str">
            <v>D05</v>
          </cell>
          <cell r="T139" t="str">
            <v>A01</v>
          </cell>
          <cell r="U139" t="str">
            <v>D05A01</v>
          </cell>
        </row>
        <row r="140">
          <cell r="B140" t="str">
            <v>08R</v>
          </cell>
          <cell r="E140" t="str">
            <v>London</v>
          </cell>
          <cell r="F140" t="str">
            <v>Outer London</v>
          </cell>
          <cell r="G140" t="str">
            <v>Outer London</v>
          </cell>
          <cell r="P140" t="str">
            <v>D02</v>
          </cell>
          <cell r="Q140" t="str">
            <v>A02</v>
          </cell>
          <cell r="R140" t="str">
            <v>D02A02</v>
          </cell>
          <cell r="S140" t="str">
            <v>D01</v>
          </cell>
          <cell r="T140" t="str">
            <v>A01</v>
          </cell>
          <cell r="U140" t="str">
            <v>D01A01</v>
          </cell>
        </row>
        <row r="141">
          <cell r="B141" t="str">
            <v>08T</v>
          </cell>
          <cell r="E141" t="str">
            <v>London</v>
          </cell>
          <cell r="F141" t="str">
            <v>Outer London</v>
          </cell>
          <cell r="G141" t="str">
            <v>Outer London</v>
          </cell>
          <cell r="P141" t="str">
            <v>D03</v>
          </cell>
          <cell r="Q141" t="str">
            <v>A03</v>
          </cell>
          <cell r="R141" t="str">
            <v>D03A03</v>
          </cell>
          <cell r="S141" t="str">
            <v>D02</v>
          </cell>
          <cell r="T141" t="str">
            <v>A02</v>
          </cell>
          <cell r="U141" t="str">
            <v>D02A02</v>
          </cell>
        </row>
        <row r="142">
          <cell r="B142" t="str">
            <v>08V</v>
          </cell>
          <cell r="E142" t="str">
            <v>London</v>
          </cell>
          <cell r="F142" t="str">
            <v>Inner London</v>
          </cell>
          <cell r="G142" t="str">
            <v>Inner London</v>
          </cell>
          <cell r="P142" t="str">
            <v>D10</v>
          </cell>
          <cell r="Q142" t="str">
            <v>A01</v>
          </cell>
          <cell r="R142" t="str">
            <v>D10A01</v>
          </cell>
          <cell r="S142" t="str">
            <v>D05</v>
          </cell>
          <cell r="T142" t="str">
            <v>A01</v>
          </cell>
          <cell r="U142" t="str">
            <v>D05A01</v>
          </cell>
        </row>
        <row r="143">
          <cell r="B143" t="str">
            <v>08W</v>
          </cell>
          <cell r="E143" t="str">
            <v>London</v>
          </cell>
          <cell r="F143" t="str">
            <v>Outer London</v>
          </cell>
          <cell r="G143" t="str">
            <v>Outer London</v>
          </cell>
          <cell r="P143" t="str">
            <v>D09</v>
          </cell>
          <cell r="Q143" t="str">
            <v>A01</v>
          </cell>
          <cell r="R143" t="str">
            <v>D09A01</v>
          </cell>
          <cell r="S143" t="str">
            <v>D05</v>
          </cell>
          <cell r="T143" t="str">
            <v>A01</v>
          </cell>
          <cell r="U143" t="str">
            <v>D05A01</v>
          </cell>
        </row>
        <row r="144">
          <cell r="B144" t="str">
            <v>08X</v>
          </cell>
          <cell r="E144" t="str">
            <v>London</v>
          </cell>
          <cell r="F144" t="str">
            <v>Inner London</v>
          </cell>
          <cell r="G144" t="str">
            <v>Inner London</v>
          </cell>
          <cell r="P144" t="str">
            <v>D04</v>
          </cell>
          <cell r="Q144" t="str">
            <v>A01</v>
          </cell>
          <cell r="R144" t="str">
            <v>D04A01</v>
          </cell>
          <cell r="S144" t="str">
            <v>D02</v>
          </cell>
          <cell r="T144" t="str">
            <v>A01</v>
          </cell>
          <cell r="U144" t="str">
            <v>D02A01</v>
          </cell>
        </row>
        <row r="145">
          <cell r="B145" t="str">
            <v>08Y</v>
          </cell>
          <cell r="E145" t="str">
            <v>London</v>
          </cell>
          <cell r="F145" t="str">
            <v>Inner London</v>
          </cell>
          <cell r="G145" t="str">
            <v>Inner London</v>
          </cell>
          <cell r="P145" t="str">
            <v>D07</v>
          </cell>
          <cell r="Q145" t="str">
            <v>A02</v>
          </cell>
          <cell r="R145" t="str">
            <v>D07A02</v>
          </cell>
          <cell r="S145" t="str">
            <v>D04</v>
          </cell>
          <cell r="T145" t="str">
            <v>A01</v>
          </cell>
          <cell r="U145" t="str">
            <v>D04A01</v>
          </cell>
        </row>
        <row r="146">
          <cell r="B146" t="str">
            <v>09A</v>
          </cell>
          <cell r="E146" t="str">
            <v>London</v>
          </cell>
          <cell r="F146" t="str">
            <v>Inner London</v>
          </cell>
          <cell r="G146" t="str">
            <v>Inner London</v>
          </cell>
          <cell r="P146" t="str">
            <v>D07</v>
          </cell>
          <cell r="Q146" t="str">
            <v>A01</v>
          </cell>
          <cell r="R146" t="str">
            <v>D07A01</v>
          </cell>
          <cell r="S146" t="str">
            <v>D04</v>
          </cell>
          <cell r="T146" t="str">
            <v>A01</v>
          </cell>
          <cell r="U146" t="str">
            <v>D04A01</v>
          </cell>
        </row>
        <row r="147">
          <cell r="B147" t="str">
            <v>09C</v>
          </cell>
          <cell r="E147" t="str">
            <v>South East</v>
          </cell>
          <cell r="G147" t="str">
            <v>Kent, Surrey and Sussex</v>
          </cell>
          <cell r="P147" t="str">
            <v>D04</v>
          </cell>
          <cell r="Q147" t="str">
            <v>A06</v>
          </cell>
          <cell r="R147" t="str">
            <v>D04A06</v>
          </cell>
          <cell r="S147" t="str">
            <v>D02</v>
          </cell>
          <cell r="T147" t="str">
            <v>A03</v>
          </cell>
          <cell r="U147" t="str">
            <v>D02A03</v>
          </cell>
        </row>
        <row r="148">
          <cell r="B148" t="str">
            <v>09D</v>
          </cell>
          <cell r="E148" t="str">
            <v>South East</v>
          </cell>
          <cell r="G148" t="str">
            <v>Kent, Surrey and Sussex</v>
          </cell>
          <cell r="P148" t="str">
            <v>D06</v>
          </cell>
          <cell r="Q148" t="str">
            <v>A02</v>
          </cell>
          <cell r="R148" t="str">
            <v>D06A02</v>
          </cell>
          <cell r="S148" t="str">
            <v>D03</v>
          </cell>
          <cell r="T148" t="str">
            <v>A01</v>
          </cell>
          <cell r="U148" t="str">
            <v>D03A01</v>
          </cell>
        </row>
        <row r="149">
          <cell r="B149" t="str">
            <v>09E</v>
          </cell>
          <cell r="E149" t="str">
            <v>South East</v>
          </cell>
          <cell r="G149" t="str">
            <v>Kent, Surrey and Sussex</v>
          </cell>
          <cell r="P149" t="str">
            <v>D03</v>
          </cell>
          <cell r="Q149" t="str">
            <v>A07</v>
          </cell>
          <cell r="R149" t="str">
            <v>D03A07</v>
          </cell>
          <cell r="S149" t="str">
            <v>D02</v>
          </cell>
          <cell r="T149" t="str">
            <v>A04</v>
          </cell>
          <cell r="U149" t="str">
            <v>D02A04</v>
          </cell>
        </row>
        <row r="150">
          <cell r="B150" t="str">
            <v>09F</v>
          </cell>
          <cell r="E150" t="str">
            <v>South East</v>
          </cell>
          <cell r="G150" t="str">
            <v>Kent, Surrey and Sussex</v>
          </cell>
          <cell r="P150" t="str">
            <v>D04</v>
          </cell>
          <cell r="Q150" t="str">
            <v>A10</v>
          </cell>
          <cell r="R150" t="str">
            <v>D04A10</v>
          </cell>
          <cell r="S150" t="str">
            <v>D02</v>
          </cell>
          <cell r="T150" t="str">
            <v>A05</v>
          </cell>
          <cell r="U150" t="str">
            <v>D02A05</v>
          </cell>
        </row>
        <row r="151">
          <cell r="B151" t="str">
            <v>09G</v>
          </cell>
          <cell r="E151" t="str">
            <v>South East</v>
          </cell>
          <cell r="G151" t="str">
            <v>Kent, Surrey and Sussex</v>
          </cell>
          <cell r="P151" t="str">
            <v>D03</v>
          </cell>
          <cell r="Q151" t="str">
            <v>A10</v>
          </cell>
          <cell r="R151" t="str">
            <v>D03A10</v>
          </cell>
          <cell r="S151" t="str">
            <v>D02</v>
          </cell>
          <cell r="T151" t="str">
            <v>A05</v>
          </cell>
          <cell r="U151" t="str">
            <v>D02A05</v>
          </cell>
        </row>
        <row r="152">
          <cell r="B152" t="str">
            <v>09H</v>
          </cell>
          <cell r="E152" t="str">
            <v>South East</v>
          </cell>
          <cell r="G152" t="str">
            <v>Kent, Surrey and Sussex</v>
          </cell>
          <cell r="P152" t="str">
            <v>D04</v>
          </cell>
          <cell r="Q152" t="str">
            <v>A02</v>
          </cell>
          <cell r="R152" t="str">
            <v>D04A02</v>
          </cell>
          <cell r="S152" t="str">
            <v>D02</v>
          </cell>
          <cell r="T152" t="str">
            <v>A01</v>
          </cell>
          <cell r="U152" t="str">
            <v>D02A01</v>
          </cell>
        </row>
        <row r="153">
          <cell r="B153" t="str">
            <v>09J</v>
          </cell>
          <cell r="E153" t="str">
            <v>South East</v>
          </cell>
          <cell r="G153" t="str">
            <v>Kent, Surrey and Sussex</v>
          </cell>
          <cell r="P153" t="str">
            <v>D05</v>
          </cell>
          <cell r="Q153" t="str">
            <v>A04</v>
          </cell>
          <cell r="R153" t="str">
            <v>D05A04</v>
          </cell>
          <cell r="S153" t="str">
            <v>D03</v>
          </cell>
          <cell r="T153" t="str">
            <v>A02</v>
          </cell>
          <cell r="U153" t="str">
            <v>D03A02</v>
          </cell>
        </row>
        <row r="154">
          <cell r="B154" t="str">
            <v>09L</v>
          </cell>
          <cell r="E154" t="str">
            <v>South East</v>
          </cell>
          <cell r="G154" t="str">
            <v>Kent, Surrey and Sussex</v>
          </cell>
          <cell r="P154" t="str">
            <v>D01</v>
          </cell>
          <cell r="Q154" t="str">
            <v>A05</v>
          </cell>
          <cell r="R154" t="str">
            <v>D01A05</v>
          </cell>
          <cell r="S154" t="str">
            <v>D01</v>
          </cell>
          <cell r="T154" t="str">
            <v>A03</v>
          </cell>
          <cell r="U154" t="str">
            <v>D01A03</v>
          </cell>
        </row>
        <row r="155">
          <cell r="B155" t="str">
            <v>09N</v>
          </cell>
          <cell r="E155" t="str">
            <v>South East</v>
          </cell>
          <cell r="G155" t="str">
            <v>Kent, Surrey and Sussex</v>
          </cell>
          <cell r="P155" t="str">
            <v>D01</v>
          </cell>
          <cell r="Q155" t="str">
            <v>A06</v>
          </cell>
          <cell r="R155" t="str">
            <v>D01A06</v>
          </cell>
          <cell r="S155" t="str">
            <v>D01</v>
          </cell>
          <cell r="T155" t="str">
            <v>A03</v>
          </cell>
          <cell r="U155" t="str">
            <v>D01A03</v>
          </cell>
        </row>
        <row r="156">
          <cell r="B156" t="str">
            <v>09P</v>
          </cell>
          <cell r="E156" t="str">
            <v>South East</v>
          </cell>
          <cell r="G156" t="str">
            <v>Kent, Surrey and Sussex</v>
          </cell>
          <cell r="P156" t="str">
            <v>D07</v>
          </cell>
          <cell r="Q156" t="str">
            <v>A10</v>
          </cell>
          <cell r="R156" t="str">
            <v>D07A10</v>
          </cell>
          <cell r="S156" t="str">
            <v>D04</v>
          </cell>
          <cell r="T156" t="str">
            <v>A05</v>
          </cell>
          <cell r="U156" t="str">
            <v>D04A05</v>
          </cell>
        </row>
        <row r="157">
          <cell r="B157" t="str">
            <v>09W</v>
          </cell>
          <cell r="E157" t="str">
            <v>South East</v>
          </cell>
          <cell r="G157" t="str">
            <v>Kent, Surrey and Sussex</v>
          </cell>
          <cell r="P157" t="str">
            <v>D06</v>
          </cell>
          <cell r="Q157" t="str">
            <v>A04</v>
          </cell>
          <cell r="R157" t="str">
            <v>D06A04</v>
          </cell>
          <cell r="S157" t="str">
            <v>D03</v>
          </cell>
          <cell r="T157" t="str">
            <v>A02</v>
          </cell>
          <cell r="U157" t="str">
            <v>D03A02</v>
          </cell>
        </row>
        <row r="158">
          <cell r="B158" t="str">
            <v>09X</v>
          </cell>
          <cell r="E158" t="str">
            <v>South East</v>
          </cell>
          <cell r="G158" t="str">
            <v>Kent, Surrey and Sussex</v>
          </cell>
          <cell r="P158" t="str">
            <v>D01</v>
          </cell>
          <cell r="Q158" t="str">
            <v>A07</v>
          </cell>
          <cell r="R158" t="str">
            <v>D01A07</v>
          </cell>
          <cell r="S158" t="str">
            <v>D01</v>
          </cell>
          <cell r="T158" t="str">
            <v>A04</v>
          </cell>
          <cell r="U158" t="str">
            <v>D01A04</v>
          </cell>
        </row>
        <row r="159">
          <cell r="B159" t="str">
            <v>09Y</v>
          </cell>
          <cell r="E159" t="str">
            <v>South East</v>
          </cell>
          <cell r="G159" t="str">
            <v>Kent, Surrey and Sussex</v>
          </cell>
          <cell r="P159" t="str">
            <v>D01</v>
          </cell>
          <cell r="Q159" t="str">
            <v>A04</v>
          </cell>
          <cell r="R159" t="str">
            <v>D01A04</v>
          </cell>
          <cell r="S159" t="str">
            <v>D01</v>
          </cell>
          <cell r="T159" t="str">
            <v>A02</v>
          </cell>
          <cell r="U159" t="str">
            <v>D01A02</v>
          </cell>
        </row>
        <row r="160">
          <cell r="B160" t="str">
            <v>10A</v>
          </cell>
          <cell r="E160" t="str">
            <v>South East</v>
          </cell>
          <cell r="G160" t="str">
            <v>Kent, Surrey and Sussex</v>
          </cell>
          <cell r="P160" t="str">
            <v>D06</v>
          </cell>
          <cell r="Q160" t="str">
            <v>A09</v>
          </cell>
          <cell r="R160" t="str">
            <v>D06A09</v>
          </cell>
          <cell r="S160" t="str">
            <v>D03</v>
          </cell>
          <cell r="T160" t="str">
            <v>A05</v>
          </cell>
          <cell r="U160" t="str">
            <v>D03A05</v>
          </cell>
        </row>
        <row r="161">
          <cell r="B161" t="str">
            <v>10C</v>
          </cell>
          <cell r="E161" t="str">
            <v>South East</v>
          </cell>
          <cell r="G161" t="str">
            <v>Hampshire, Isle of Wight and Thames Valley</v>
          </cell>
          <cell r="P161" t="str">
            <v>D01</v>
          </cell>
          <cell r="Q161" t="str">
            <v>A06</v>
          </cell>
          <cell r="R161" t="str">
            <v>D01A06</v>
          </cell>
          <cell r="S161" t="str">
            <v>D01</v>
          </cell>
          <cell r="T161" t="str">
            <v>A03</v>
          </cell>
          <cell r="U161" t="str">
            <v>D01A03</v>
          </cell>
        </row>
        <row r="162">
          <cell r="B162" t="str">
            <v>10D</v>
          </cell>
          <cell r="E162" t="str">
            <v>South East</v>
          </cell>
          <cell r="G162" t="str">
            <v>Kent, Surrey and Sussex</v>
          </cell>
          <cell r="P162" t="str">
            <v>D08</v>
          </cell>
          <cell r="Q162" t="str">
            <v>A05</v>
          </cell>
          <cell r="R162" t="str">
            <v>D08A05</v>
          </cell>
          <cell r="S162" t="str">
            <v>D04</v>
          </cell>
          <cell r="T162" t="str">
            <v>A03</v>
          </cell>
          <cell r="U162" t="str">
            <v>D04A03</v>
          </cell>
        </row>
        <row r="163">
          <cell r="B163" t="str">
            <v>10E</v>
          </cell>
          <cell r="E163" t="str">
            <v>South East</v>
          </cell>
          <cell r="G163" t="str">
            <v>Kent, Surrey and Sussex</v>
          </cell>
          <cell r="P163" t="str">
            <v>D09</v>
          </cell>
          <cell r="Q163" t="str">
            <v>A09</v>
          </cell>
          <cell r="R163" t="str">
            <v>D09A09</v>
          </cell>
          <cell r="S163" t="str">
            <v>D05</v>
          </cell>
          <cell r="T163" t="str">
            <v>A05</v>
          </cell>
          <cell r="U163" t="str">
            <v>D05A05</v>
          </cell>
        </row>
        <row r="164">
          <cell r="B164" t="str">
            <v>10J</v>
          </cell>
          <cell r="E164" t="str">
            <v>South East</v>
          </cell>
          <cell r="G164" t="str">
            <v>Hampshire, Isle of Wight and Thames Valley</v>
          </cell>
          <cell r="P164" t="str">
            <v>D01</v>
          </cell>
          <cell r="Q164" t="str">
            <v>A05</v>
          </cell>
          <cell r="R164" t="str">
            <v>D01A05</v>
          </cell>
          <cell r="S164" t="str">
            <v>D01</v>
          </cell>
          <cell r="T164" t="str">
            <v>A03</v>
          </cell>
          <cell r="U164" t="str">
            <v>D01A03</v>
          </cell>
        </row>
        <row r="165">
          <cell r="B165" t="str">
            <v>10K</v>
          </cell>
          <cell r="E165" t="str">
            <v>South East</v>
          </cell>
          <cell r="G165" t="str">
            <v>Hampshire, Isle of Wight and Thames Valley</v>
          </cell>
          <cell r="P165" t="str">
            <v>D02</v>
          </cell>
          <cell r="Q165" t="str">
            <v>A09</v>
          </cell>
          <cell r="R165" t="str">
            <v>D02A09</v>
          </cell>
          <cell r="S165" t="str">
            <v>D01</v>
          </cell>
          <cell r="T165" t="str">
            <v>A05</v>
          </cell>
          <cell r="U165" t="str">
            <v>D01A05</v>
          </cell>
        </row>
        <row r="166">
          <cell r="B166" t="str">
            <v>10L</v>
          </cell>
          <cell r="E166" t="str">
            <v>South East</v>
          </cell>
          <cell r="G166" t="str">
            <v>Hampshire, Isle of Wight and Thames Valley</v>
          </cell>
          <cell r="P166" t="str">
            <v>D06</v>
          </cell>
          <cell r="Q166" t="str">
            <v>A10</v>
          </cell>
          <cell r="R166" t="str">
            <v>D06A10</v>
          </cell>
          <cell r="S166" t="str">
            <v>D03</v>
          </cell>
          <cell r="T166" t="str">
            <v>A05</v>
          </cell>
          <cell r="U166" t="str">
            <v>D03A05</v>
          </cell>
        </row>
        <row r="167">
          <cell r="B167" t="str">
            <v>10Q</v>
          </cell>
          <cell r="E167" t="str">
            <v>South East</v>
          </cell>
          <cell r="G167" t="str">
            <v>Hampshire, Isle of Wight and Thames Valley</v>
          </cell>
          <cell r="P167" t="str">
            <v>D01</v>
          </cell>
          <cell r="Q167" t="str">
            <v>A04</v>
          </cell>
          <cell r="R167" t="str">
            <v>D01A04</v>
          </cell>
          <cell r="S167" t="str">
            <v>D01</v>
          </cell>
          <cell r="T167" t="str">
            <v>A02</v>
          </cell>
          <cell r="U167" t="str">
            <v>D01A02</v>
          </cell>
        </row>
        <row r="168">
          <cell r="B168" t="str">
            <v>10R</v>
          </cell>
          <cell r="E168" t="str">
            <v>South East</v>
          </cell>
          <cell r="G168" t="str">
            <v>Hampshire, Isle of Wight and Thames Valley</v>
          </cell>
          <cell r="P168" t="str">
            <v>D08</v>
          </cell>
          <cell r="Q168" t="str">
            <v>A03</v>
          </cell>
          <cell r="R168" t="str">
            <v>D08A03</v>
          </cell>
          <cell r="S168" t="str">
            <v>D04</v>
          </cell>
          <cell r="T168" t="str">
            <v>A02</v>
          </cell>
          <cell r="U168" t="str">
            <v>D04A02</v>
          </cell>
        </row>
        <row r="169">
          <cell r="B169" t="str">
            <v>10V</v>
          </cell>
          <cell r="E169" t="str">
            <v>South East</v>
          </cell>
          <cell r="G169" t="str">
            <v>Hampshire, Isle of Wight and Thames Valley</v>
          </cell>
          <cell r="P169" t="str">
            <v>D03</v>
          </cell>
          <cell r="Q169" t="str">
            <v>A09</v>
          </cell>
          <cell r="R169" t="str">
            <v>D03A09</v>
          </cell>
          <cell r="S169" t="str">
            <v>D02</v>
          </cell>
          <cell r="T169" t="str">
            <v>A05</v>
          </cell>
          <cell r="U169" t="str">
            <v>D02A05</v>
          </cell>
        </row>
        <row r="170">
          <cell r="B170" t="str">
            <v>10X</v>
          </cell>
          <cell r="E170" t="str">
            <v>South East</v>
          </cell>
          <cell r="G170" t="str">
            <v>Hampshire, Isle of Wight and Thames Valley</v>
          </cell>
          <cell r="P170" t="str">
            <v>D07</v>
          </cell>
          <cell r="Q170" t="str">
            <v>A02</v>
          </cell>
          <cell r="R170" t="str">
            <v>D07A02</v>
          </cell>
          <cell r="S170" t="str">
            <v>D04</v>
          </cell>
          <cell r="T170" t="str">
            <v>A01</v>
          </cell>
          <cell r="U170" t="str">
            <v>D04A01</v>
          </cell>
        </row>
        <row r="171">
          <cell r="B171" t="str">
            <v>11A</v>
          </cell>
          <cell r="E171" t="str">
            <v>South East</v>
          </cell>
          <cell r="G171" t="str">
            <v>Hampshire, Isle of Wight and Thames Valley</v>
          </cell>
          <cell r="P171" t="str">
            <v>D01</v>
          </cell>
          <cell r="Q171" t="str">
            <v>A09</v>
          </cell>
          <cell r="R171" t="str">
            <v>D01A09</v>
          </cell>
          <cell r="S171" t="str">
            <v>D01</v>
          </cell>
          <cell r="T171" t="str">
            <v>A05</v>
          </cell>
          <cell r="U171" t="str">
            <v>D01A05</v>
          </cell>
        </row>
        <row r="172">
          <cell r="B172" t="str">
            <v>11E</v>
          </cell>
          <cell r="E172" t="str">
            <v>South West</v>
          </cell>
          <cell r="G172" t="str">
            <v>South West North</v>
          </cell>
          <cell r="P172" t="str">
            <v>D02</v>
          </cell>
          <cell r="Q172" t="str">
            <v>A06</v>
          </cell>
          <cell r="R172" t="str">
            <v>D02A06</v>
          </cell>
          <cell r="S172" t="str">
            <v>D01</v>
          </cell>
          <cell r="T172" t="str">
            <v>A03</v>
          </cell>
          <cell r="U172" t="str">
            <v>D01A03</v>
          </cell>
        </row>
        <row r="173">
          <cell r="B173" t="str">
            <v>11J</v>
          </cell>
          <cell r="E173" t="str">
            <v>South West</v>
          </cell>
          <cell r="G173" t="str">
            <v>South West South</v>
          </cell>
          <cell r="P173" t="str">
            <v>D03</v>
          </cell>
          <cell r="Q173" t="str">
            <v>A10</v>
          </cell>
          <cell r="R173" t="str">
            <v>D03A10</v>
          </cell>
          <cell r="S173" t="str">
            <v>D02</v>
          </cell>
          <cell r="T173" t="str">
            <v>A05</v>
          </cell>
          <cell r="U173" t="str">
            <v>D02A05</v>
          </cell>
        </row>
        <row r="174">
          <cell r="B174" t="str">
            <v>11M</v>
          </cell>
          <cell r="E174" t="str">
            <v>South West</v>
          </cell>
          <cell r="G174" t="str">
            <v>South West North</v>
          </cell>
          <cell r="P174" t="str">
            <v>D02</v>
          </cell>
          <cell r="Q174" t="str">
            <v>A08</v>
          </cell>
          <cell r="R174" t="str">
            <v>D02A08</v>
          </cell>
          <cell r="S174" t="str">
            <v>D01</v>
          </cell>
          <cell r="T174" t="str">
            <v>A04</v>
          </cell>
          <cell r="U174" t="str">
            <v>D01A04</v>
          </cell>
        </row>
        <row r="175">
          <cell r="B175" t="str">
            <v>11N</v>
          </cell>
          <cell r="E175" t="str">
            <v>South West</v>
          </cell>
          <cell r="G175" t="str">
            <v>South West South</v>
          </cell>
          <cell r="P175" t="str">
            <v>D07</v>
          </cell>
          <cell r="Q175" t="str">
            <v>A10</v>
          </cell>
          <cell r="R175" t="str">
            <v>D07A10</v>
          </cell>
          <cell r="S175" t="str">
            <v>D04</v>
          </cell>
          <cell r="T175" t="str">
            <v>A05</v>
          </cell>
          <cell r="U175" t="str">
            <v>D04A05</v>
          </cell>
        </row>
        <row r="176">
          <cell r="B176" t="str">
            <v>11X</v>
          </cell>
          <cell r="E176" t="str">
            <v>South West</v>
          </cell>
          <cell r="G176" t="str">
            <v>South West South</v>
          </cell>
          <cell r="P176" t="str">
            <v>D04</v>
          </cell>
          <cell r="Q176" t="str">
            <v>A09</v>
          </cell>
          <cell r="R176" t="str">
            <v>D04A09</v>
          </cell>
          <cell r="S176" t="str">
            <v>D02</v>
          </cell>
          <cell r="T176" t="str">
            <v>A05</v>
          </cell>
          <cell r="U176" t="str">
            <v>D02A05</v>
          </cell>
        </row>
        <row r="177">
          <cell r="B177" t="str">
            <v>12D</v>
          </cell>
          <cell r="E177" t="str">
            <v>South West</v>
          </cell>
          <cell r="G177" t="str">
            <v>South West North</v>
          </cell>
          <cell r="P177" t="str">
            <v>D04</v>
          </cell>
          <cell r="Q177" t="str">
            <v>A03</v>
          </cell>
          <cell r="R177" t="str">
            <v>D04A03</v>
          </cell>
          <cell r="S177" t="str">
            <v>D02</v>
          </cell>
          <cell r="T177" t="str">
            <v>A02</v>
          </cell>
          <cell r="U177" t="str">
            <v>D02A02</v>
          </cell>
        </row>
        <row r="178">
          <cell r="B178" t="str">
            <v>12F</v>
          </cell>
          <cell r="E178" t="str">
            <v>North</v>
          </cell>
          <cell r="G178" t="str">
            <v>Cheshire and Merseyside</v>
          </cell>
          <cell r="P178" t="str">
            <v>D08</v>
          </cell>
          <cell r="Q178" t="str">
            <v>A08</v>
          </cell>
          <cell r="R178" t="str">
            <v>D08A08</v>
          </cell>
          <cell r="S178" t="str">
            <v>D04</v>
          </cell>
          <cell r="T178" t="str">
            <v>A04</v>
          </cell>
          <cell r="U178" t="str">
            <v>D04A04</v>
          </cell>
        </row>
        <row r="179">
          <cell r="B179" t="str">
            <v>13T</v>
          </cell>
          <cell r="E179" t="str">
            <v>North</v>
          </cell>
          <cell r="G179" t="str">
            <v>Cumbria and North East</v>
          </cell>
          <cell r="P179" t="str">
            <v>D08</v>
          </cell>
          <cell r="Q179" t="str">
            <v>A03</v>
          </cell>
          <cell r="R179" t="str">
            <v>D08A03</v>
          </cell>
          <cell r="S179" t="str">
            <v>D04</v>
          </cell>
          <cell r="T179" t="str">
            <v>A02</v>
          </cell>
          <cell r="U179" t="str">
            <v>D04A02</v>
          </cell>
        </row>
        <row r="180">
          <cell r="B180" t="str">
            <v>14L</v>
          </cell>
          <cell r="E180" t="str">
            <v>North</v>
          </cell>
          <cell r="G180" t="str">
            <v>Greater Manchester</v>
          </cell>
          <cell r="P180" t="str">
            <v>D10</v>
          </cell>
          <cell r="Q180" t="str">
            <v>A01</v>
          </cell>
          <cell r="R180" t="str">
            <v>D10A01</v>
          </cell>
          <cell r="S180" t="str">
            <v>D05</v>
          </cell>
          <cell r="T180" t="str">
            <v>A01</v>
          </cell>
          <cell r="U180" t="str">
            <v>D05A01</v>
          </cell>
        </row>
        <row r="181">
          <cell r="B181" t="str">
            <v>14Y</v>
          </cell>
          <cell r="E181" t="str">
            <v>South East</v>
          </cell>
          <cell r="G181" t="str">
            <v>Hampshire, Isle of Wight and Thames Valley</v>
          </cell>
          <cell r="P181" t="str">
            <v>D01</v>
          </cell>
          <cell r="Q181" t="str">
            <v>A05</v>
          </cell>
          <cell r="R181" t="str">
            <v>D01A05</v>
          </cell>
          <cell r="S181" t="str">
            <v>D01</v>
          </cell>
          <cell r="T181" t="str">
            <v>A03</v>
          </cell>
          <cell r="U181" t="str">
            <v>D01A03</v>
          </cell>
        </row>
        <row r="182">
          <cell r="B182" t="str">
            <v>15A</v>
          </cell>
          <cell r="E182" t="str">
            <v>South East</v>
          </cell>
          <cell r="G182" t="str">
            <v>Hampshire, Isle of Wight and Thames Valley</v>
          </cell>
          <cell r="P182" t="str">
            <v>D02</v>
          </cell>
          <cell r="Q182" t="str">
            <v>A03</v>
          </cell>
          <cell r="R182" t="str">
            <v>D02A03</v>
          </cell>
          <cell r="S182" t="str">
            <v>D01</v>
          </cell>
          <cell r="T182" t="str">
            <v>A02</v>
          </cell>
          <cell r="U182" t="str">
            <v>D01A02</v>
          </cell>
        </row>
        <row r="183">
          <cell r="B183" t="str">
            <v>15C</v>
          </cell>
          <cell r="E183" t="str">
            <v>South West</v>
          </cell>
          <cell r="G183" t="str">
            <v>South West North</v>
          </cell>
          <cell r="P183" t="str">
            <v>D05</v>
          </cell>
          <cell r="Q183" t="str">
            <v>A04</v>
          </cell>
          <cell r="R183" t="str">
            <v>D05A04</v>
          </cell>
          <cell r="S183" t="str">
            <v>D03</v>
          </cell>
          <cell r="T183" t="str">
            <v>A02</v>
          </cell>
          <cell r="U183" t="str">
            <v>D03A02</v>
          </cell>
        </row>
        <row r="184">
          <cell r="B184" t="str">
            <v>15D</v>
          </cell>
          <cell r="E184" t="str">
            <v>South East</v>
          </cell>
          <cell r="G184" t="str">
            <v>Hampshire, Isle of Wight and Thames Valley</v>
          </cell>
          <cell r="P184" t="str">
            <v>D02</v>
          </cell>
          <cell r="Q184" t="str">
            <v>A02</v>
          </cell>
          <cell r="R184" t="str">
            <v>D02A02</v>
          </cell>
          <cell r="S184" t="str">
            <v>D01</v>
          </cell>
          <cell r="T184" t="str">
            <v>A01</v>
          </cell>
          <cell r="U184" t="str">
            <v>D01A01</v>
          </cell>
        </row>
        <row r="185">
          <cell r="B185" t="str">
            <v>15E</v>
          </cell>
          <cell r="E185" t="str">
            <v>Midlands and East</v>
          </cell>
          <cell r="G185" t="str">
            <v>West Midlands</v>
          </cell>
          <cell r="P185" t="str">
            <v>D10</v>
          </cell>
          <cell r="Q185" t="str">
            <v>A03</v>
          </cell>
          <cell r="R185" t="str">
            <v>D10A03</v>
          </cell>
          <cell r="S185" t="str">
            <v>D05</v>
          </cell>
          <cell r="T185" t="str">
            <v>A02</v>
          </cell>
          <cell r="U185" t="str">
            <v>D05A02</v>
          </cell>
        </row>
        <row r="186">
          <cell r="B186" t="str">
            <v>15F</v>
          </cell>
          <cell r="E186" t="str">
            <v>North</v>
          </cell>
          <cell r="G186" t="str">
            <v>Yorkshire and the Humber</v>
          </cell>
          <cell r="P186" t="str">
            <v>D08</v>
          </cell>
          <cell r="Q186" t="str">
            <v>A03</v>
          </cell>
          <cell r="R186" t="str">
            <v>D08A03</v>
          </cell>
          <cell r="S186" t="str">
            <v>D04</v>
          </cell>
          <cell r="T186" t="str">
            <v>A02</v>
          </cell>
          <cell r="U186" t="str">
            <v>D04A02</v>
          </cell>
        </row>
        <row r="187">
          <cell r="B187" t="str">
            <v>15M</v>
          </cell>
          <cell r="E187" t="str">
            <v>Midlands and East</v>
          </cell>
          <cell r="G187" t="str">
            <v>North Midlands</v>
          </cell>
          <cell r="P187" t="str">
            <v>D06</v>
          </cell>
          <cell r="Q187" t="str">
            <v>A07</v>
          </cell>
          <cell r="R187" t="str">
            <v>D06A07</v>
          </cell>
          <cell r="S187" t="str">
            <v>D03</v>
          </cell>
          <cell r="T187" t="str">
            <v>A04</v>
          </cell>
          <cell r="U187" t="str">
            <v>D03A04</v>
          </cell>
        </row>
        <row r="188">
          <cell r="B188" t="str">
            <v>99A</v>
          </cell>
          <cell r="E188" t="str">
            <v>North</v>
          </cell>
          <cell r="G188" t="str">
            <v>Cheshire and Merseyside</v>
          </cell>
          <cell r="P188" t="str">
            <v>D10</v>
          </cell>
          <cell r="Q188" t="str">
            <v>A03</v>
          </cell>
          <cell r="R188" t="str">
            <v>D10A03</v>
          </cell>
          <cell r="S188" t="str">
            <v>D05</v>
          </cell>
          <cell r="T188" t="str">
            <v>A02</v>
          </cell>
          <cell r="U188" t="str">
            <v>D05A02</v>
          </cell>
        </row>
        <row r="189">
          <cell r="B189" t="str">
            <v>99C</v>
          </cell>
          <cell r="E189" t="str">
            <v>North</v>
          </cell>
          <cell r="G189" t="str">
            <v>Cumbria and North East</v>
          </cell>
          <cell r="P189" t="str">
            <v>D05</v>
          </cell>
          <cell r="Q189" t="str">
            <v>A07</v>
          </cell>
          <cell r="R189" t="str">
            <v>D05A07</v>
          </cell>
          <cell r="S189" t="str">
            <v>D03</v>
          </cell>
          <cell r="T189" t="str">
            <v>A04</v>
          </cell>
          <cell r="U189" t="str">
            <v>D03A04</v>
          </cell>
        </row>
        <row r="190">
          <cell r="B190" t="str">
            <v>99D</v>
          </cell>
          <cell r="E190" t="str">
            <v>Midlands and East</v>
          </cell>
          <cell r="G190" t="str">
            <v>Central Midlands</v>
          </cell>
          <cell r="P190" t="str">
            <v>D02</v>
          </cell>
          <cell r="Q190" t="str">
            <v>A09</v>
          </cell>
          <cell r="R190" t="str">
            <v>D02A09</v>
          </cell>
          <cell r="S190" t="str">
            <v>D01</v>
          </cell>
          <cell r="T190" t="str">
            <v>A05</v>
          </cell>
          <cell r="U190" t="str">
            <v>D01A05</v>
          </cell>
        </row>
        <row r="191">
          <cell r="B191" t="str">
            <v>99E</v>
          </cell>
          <cell r="E191" t="str">
            <v>Midlands and East</v>
          </cell>
          <cell r="G191" t="str">
            <v>East</v>
          </cell>
          <cell r="P191" t="str">
            <v>D05</v>
          </cell>
          <cell r="Q191" t="str">
            <v>A05</v>
          </cell>
          <cell r="R191" t="str">
            <v>D05A05</v>
          </cell>
          <cell r="S191" t="str">
            <v>D03</v>
          </cell>
          <cell r="T191" t="str">
            <v>A03</v>
          </cell>
          <cell r="U191" t="str">
            <v>D03A03</v>
          </cell>
        </row>
        <row r="192">
          <cell r="B192" t="str">
            <v>99F</v>
          </cell>
          <cell r="E192" t="str">
            <v>Midlands and East</v>
          </cell>
          <cell r="G192" t="str">
            <v>East</v>
          </cell>
          <cell r="P192" t="str">
            <v>D02</v>
          </cell>
          <cell r="Q192" t="str">
            <v>A09</v>
          </cell>
          <cell r="R192" t="str">
            <v>D02A09</v>
          </cell>
          <cell r="S192" t="str">
            <v>D01</v>
          </cell>
          <cell r="T192" t="str">
            <v>A05</v>
          </cell>
          <cell r="U192" t="str">
            <v>D01A05</v>
          </cell>
        </row>
        <row r="193">
          <cell r="B193" t="str">
            <v>99G</v>
          </cell>
          <cell r="E193" t="str">
            <v>Midlands and East</v>
          </cell>
          <cell r="G193" t="str">
            <v>East</v>
          </cell>
          <cell r="P193" t="str">
            <v>D07</v>
          </cell>
          <cell r="Q193" t="str">
            <v>A06</v>
          </cell>
          <cell r="R193" t="str">
            <v>D07A06</v>
          </cell>
          <cell r="S193" t="str">
            <v>D04</v>
          </cell>
          <cell r="T193" t="str">
            <v>A03</v>
          </cell>
          <cell r="U193" t="str">
            <v>D04A03</v>
          </cell>
        </row>
        <row r="194">
          <cell r="B194" t="str">
            <v>99H</v>
          </cell>
          <cell r="E194" t="str">
            <v>South East</v>
          </cell>
          <cell r="G194" t="str">
            <v>Kent, Surrey and Sussex</v>
          </cell>
          <cell r="P194" t="str">
            <v>D01</v>
          </cell>
          <cell r="Q194" t="str">
            <v>A07</v>
          </cell>
          <cell r="R194" t="str">
            <v>D01A07</v>
          </cell>
          <cell r="S194" t="str">
            <v>D01</v>
          </cell>
          <cell r="T194" t="str">
            <v>A04</v>
          </cell>
          <cell r="U194" t="str">
            <v>D01A04</v>
          </cell>
        </row>
        <row r="195">
          <cell r="B195" t="str">
            <v>99J</v>
          </cell>
          <cell r="E195" t="str">
            <v>South East</v>
          </cell>
          <cell r="G195" t="str">
            <v>Kent, Surrey and Sussex</v>
          </cell>
          <cell r="P195" t="str">
            <v>D02</v>
          </cell>
          <cell r="Q195" t="str">
            <v>A06</v>
          </cell>
          <cell r="R195" t="str">
            <v>D02A06</v>
          </cell>
          <cell r="S195" t="str">
            <v>D01</v>
          </cell>
          <cell r="T195" t="str">
            <v>A03</v>
          </cell>
          <cell r="U195" t="str">
            <v>D01A03</v>
          </cell>
        </row>
        <row r="196">
          <cell r="B196" t="str">
            <v>99K</v>
          </cell>
          <cell r="E196" t="str">
            <v>South East</v>
          </cell>
          <cell r="G196" t="str">
            <v>Kent, Surrey and Sussex</v>
          </cell>
          <cell r="P196" t="str">
            <v>D02</v>
          </cell>
          <cell r="Q196" t="str">
            <v>A09</v>
          </cell>
          <cell r="R196" t="str">
            <v>D02A09</v>
          </cell>
          <cell r="S196" t="str">
            <v>D01</v>
          </cell>
          <cell r="T196" t="str">
            <v>A05</v>
          </cell>
          <cell r="U196" t="str">
            <v>D01A05</v>
          </cell>
        </row>
        <row r="197">
          <cell r="B197" t="str">
            <v>99M</v>
          </cell>
          <cell r="E197" t="str">
            <v>South East</v>
          </cell>
          <cell r="G197" t="str">
            <v>Hampshire, Isle of Wight and Thames Valley</v>
          </cell>
          <cell r="P197" t="str">
            <v>D01</v>
          </cell>
          <cell r="Q197" t="str">
            <v>A05</v>
          </cell>
          <cell r="R197" t="str">
            <v>D01A05</v>
          </cell>
          <cell r="S197" t="str">
            <v>D01</v>
          </cell>
          <cell r="T197" t="str">
            <v>A03</v>
          </cell>
          <cell r="U197" t="str">
            <v>D01A03</v>
          </cell>
        </row>
        <row r="198">
          <cell r="B198" t="str">
            <v>99N</v>
          </cell>
          <cell r="E198" t="str">
            <v>South West</v>
          </cell>
          <cell r="G198" t="str">
            <v>South West North</v>
          </cell>
          <cell r="P198" t="str">
            <v>D02</v>
          </cell>
          <cell r="Q198" t="str">
            <v>A08</v>
          </cell>
          <cell r="R198" t="str">
            <v>D02A08</v>
          </cell>
          <cell r="S198" t="str">
            <v>D01</v>
          </cell>
          <cell r="T198" t="str">
            <v>A04</v>
          </cell>
          <cell r="U198" t="str">
            <v>D01A04</v>
          </cell>
        </row>
        <row r="199">
          <cell r="B199" t="str">
            <v>99P</v>
          </cell>
          <cell r="E199" t="str">
            <v>South West</v>
          </cell>
          <cell r="G199" t="str">
            <v>South West South</v>
          </cell>
          <cell r="P199" t="str">
            <v>D05</v>
          </cell>
          <cell r="Q199" t="str">
            <v>A09</v>
          </cell>
          <cell r="R199" t="str">
            <v>D05A09</v>
          </cell>
          <cell r="S199" t="str">
            <v>D03</v>
          </cell>
          <cell r="T199" t="str">
            <v>A05</v>
          </cell>
          <cell r="U199" t="str">
            <v>D03A05</v>
          </cell>
        </row>
        <row r="200">
          <cell r="B200" t="str">
            <v>99Q</v>
          </cell>
          <cell r="E200" t="str">
            <v>South West</v>
          </cell>
          <cell r="G200" t="str">
            <v>South West South</v>
          </cell>
          <cell r="P200" t="str">
            <v>D06</v>
          </cell>
          <cell r="Q200" t="str">
            <v>A10</v>
          </cell>
          <cell r="R200" t="str">
            <v>D06A10</v>
          </cell>
          <cell r="S200" t="str">
            <v>D03</v>
          </cell>
          <cell r="T200" t="str">
            <v>A05</v>
          </cell>
          <cell r="U200" t="str">
            <v>D03A05</v>
          </cell>
        </row>
      </sheetData>
      <sheetData sheetId="4">
        <row r="9">
          <cell r="E9">
            <v>108354.66748046875</v>
          </cell>
          <cell r="F9">
            <v>108392.1875</v>
          </cell>
          <cell r="G9">
            <v>108449.640625</v>
          </cell>
          <cell r="H9">
            <v>108477.078125</v>
          </cell>
          <cell r="I9">
            <v>108490.84375</v>
          </cell>
          <cell r="J9">
            <v>108475.96875</v>
          </cell>
        </row>
        <row r="10">
          <cell r="E10">
            <v>292189.83605957031</v>
          </cell>
          <cell r="F10">
            <v>293122.5</v>
          </cell>
          <cell r="G10">
            <v>294087.8125</v>
          </cell>
          <cell r="H10">
            <v>295084.125</v>
          </cell>
          <cell r="I10">
            <v>296002.53125</v>
          </cell>
          <cell r="J10">
            <v>296842.9375</v>
          </cell>
        </row>
        <row r="11">
          <cell r="E11">
            <v>259367.9208984375</v>
          </cell>
          <cell r="F11">
            <v>260056.4375</v>
          </cell>
          <cell r="G11">
            <v>260704.78125</v>
          </cell>
          <cell r="H11">
            <v>261174</v>
          </cell>
          <cell r="I11">
            <v>261762.296875</v>
          </cell>
          <cell r="J11">
            <v>262460.8125</v>
          </cell>
        </row>
        <row r="12">
          <cell r="E12">
            <v>297298.9188079834</v>
          </cell>
          <cell r="F12">
            <v>298132.21875</v>
          </cell>
          <cell r="G12">
            <v>298891.875</v>
          </cell>
          <cell r="H12">
            <v>299587.75</v>
          </cell>
          <cell r="I12">
            <v>300221.375</v>
          </cell>
          <cell r="J12">
            <v>300764.21875</v>
          </cell>
        </row>
        <row r="13">
          <cell r="E13">
            <v>325418</v>
          </cell>
          <cell r="F13">
            <v>325474.59375</v>
          </cell>
          <cell r="G13">
            <v>325564.0625</v>
          </cell>
          <cell r="H13">
            <v>325652.125</v>
          </cell>
          <cell r="I13">
            <v>325740.3125</v>
          </cell>
          <cell r="J13">
            <v>325781.3125</v>
          </cell>
        </row>
        <row r="14">
          <cell r="E14">
            <v>296987.75262069702</v>
          </cell>
          <cell r="F14">
            <v>297279.8125</v>
          </cell>
          <cell r="G14">
            <v>297414.375</v>
          </cell>
          <cell r="H14">
            <v>297457.03125</v>
          </cell>
          <cell r="I14">
            <v>297528.96875</v>
          </cell>
          <cell r="J14">
            <v>297502.90625</v>
          </cell>
        </row>
        <row r="15">
          <cell r="E15">
            <v>157204.24853515625</v>
          </cell>
          <cell r="F15">
            <v>157356.140625</v>
          </cell>
          <cell r="G15">
            <v>157527.421875</v>
          </cell>
          <cell r="H15">
            <v>157706.65625</v>
          </cell>
          <cell r="I15">
            <v>157875.640625</v>
          </cell>
          <cell r="J15">
            <v>158029.90625</v>
          </cell>
        </row>
        <row r="16">
          <cell r="E16">
            <v>284072.08127784729</v>
          </cell>
          <cell r="F16">
            <v>284309.3125</v>
          </cell>
          <cell r="G16">
            <v>284521.125</v>
          </cell>
          <cell r="H16">
            <v>284736.65625</v>
          </cell>
          <cell r="I16">
            <v>284950.625</v>
          </cell>
          <cell r="J16">
            <v>285102.71875</v>
          </cell>
        </row>
        <row r="17">
          <cell r="E17">
            <v>175120.75170898438</v>
          </cell>
          <cell r="F17">
            <v>175157.515625</v>
          </cell>
          <cell r="G17">
            <v>175171.625</v>
          </cell>
          <cell r="H17">
            <v>175123.546875</v>
          </cell>
          <cell r="I17">
            <v>175059.828125</v>
          </cell>
          <cell r="J17">
            <v>174947.40625</v>
          </cell>
        </row>
        <row r="18">
          <cell r="E18">
            <v>173468.50117397308</v>
          </cell>
          <cell r="F18">
            <v>173096.546875</v>
          </cell>
          <cell r="G18">
            <v>172778.25</v>
          </cell>
          <cell r="H18">
            <v>172451.375</v>
          </cell>
          <cell r="I18">
            <v>172164.8125</v>
          </cell>
          <cell r="J18">
            <v>171872.28125</v>
          </cell>
        </row>
        <row r="19">
          <cell r="E19">
            <v>309358.24694824219</v>
          </cell>
          <cell r="F19">
            <v>310601.6875</v>
          </cell>
          <cell r="G19">
            <v>311766.75</v>
          </cell>
          <cell r="H19">
            <v>312848.8125</v>
          </cell>
          <cell r="I19">
            <v>313833.6875</v>
          </cell>
          <cell r="J19">
            <v>314693.71875</v>
          </cell>
        </row>
        <row r="20">
          <cell r="E20">
            <v>204179.50073242188</v>
          </cell>
          <cell r="F20">
            <v>204868.28125</v>
          </cell>
          <cell r="G20">
            <v>205557.65625</v>
          </cell>
          <cell r="H20">
            <v>206201.6875</v>
          </cell>
          <cell r="I20">
            <v>206811.75</v>
          </cell>
          <cell r="J20">
            <v>207373.1875</v>
          </cell>
        </row>
        <row r="21">
          <cell r="E21">
            <v>183604.58435058594</v>
          </cell>
          <cell r="F21">
            <v>184909.5625</v>
          </cell>
          <cell r="G21">
            <v>186178.53125</v>
          </cell>
          <cell r="H21">
            <v>187455.0625</v>
          </cell>
          <cell r="I21">
            <v>188646.0625</v>
          </cell>
          <cell r="J21">
            <v>189732.125</v>
          </cell>
        </row>
        <row r="22">
          <cell r="E22">
            <v>255302.4150390625</v>
          </cell>
          <cell r="F22">
            <v>256758.234375</v>
          </cell>
          <cell r="G22">
            <v>258134.734375</v>
          </cell>
          <cell r="H22">
            <v>259393.0625</v>
          </cell>
          <cell r="I22">
            <v>260564.6875</v>
          </cell>
          <cell r="J22">
            <v>261632.890625</v>
          </cell>
        </row>
        <row r="23">
          <cell r="E23">
            <v>382164.08624267578</v>
          </cell>
          <cell r="F23">
            <v>382499.5625</v>
          </cell>
          <cell r="G23">
            <v>382833.375</v>
          </cell>
          <cell r="H23">
            <v>383179.65625</v>
          </cell>
          <cell r="I23">
            <v>383372.625</v>
          </cell>
          <cell r="J23">
            <v>383509.125</v>
          </cell>
        </row>
        <row r="24">
          <cell r="E24">
            <v>208597.41194677353</v>
          </cell>
          <cell r="F24">
            <v>209256.765625</v>
          </cell>
          <cell r="G24">
            <v>209983.75</v>
          </cell>
          <cell r="H24">
            <v>210671.90625</v>
          </cell>
          <cell r="I24">
            <v>211367.828125</v>
          </cell>
          <cell r="J24">
            <v>211983.75</v>
          </cell>
        </row>
        <row r="25">
          <cell r="E25">
            <v>233537.333984375</v>
          </cell>
          <cell r="F25">
            <v>234477.703125</v>
          </cell>
          <cell r="G25">
            <v>235364.390625</v>
          </cell>
          <cell r="H25">
            <v>236209.796875</v>
          </cell>
          <cell r="I25">
            <v>236985.09375</v>
          </cell>
          <cell r="J25">
            <v>237655.25</v>
          </cell>
        </row>
        <row r="26">
          <cell r="E26">
            <v>209211.58392333984</v>
          </cell>
          <cell r="F26">
            <v>209249.015625</v>
          </cell>
          <cell r="G26">
            <v>209231.71875</v>
          </cell>
          <cell r="H26">
            <v>209111.484375</v>
          </cell>
          <cell r="I26">
            <v>209021.90625</v>
          </cell>
          <cell r="J26">
            <v>208953.40625</v>
          </cell>
        </row>
        <row r="27">
          <cell r="E27">
            <v>131379.166015625</v>
          </cell>
          <cell r="F27">
            <v>131605.6875</v>
          </cell>
          <cell r="G27">
            <v>131833.640625</v>
          </cell>
          <cell r="H27">
            <v>132053.203125</v>
          </cell>
          <cell r="I27">
            <v>132256.265625</v>
          </cell>
          <cell r="J27">
            <v>132445.78125</v>
          </cell>
        </row>
        <row r="28">
          <cell r="E28">
            <v>272953.16479492188</v>
          </cell>
          <cell r="F28">
            <v>275610.5</v>
          </cell>
          <cell r="G28">
            <v>278114.5</v>
          </cell>
          <cell r="H28">
            <v>280451.75</v>
          </cell>
          <cell r="I28">
            <v>282634.25</v>
          </cell>
          <cell r="J28">
            <v>284661.875</v>
          </cell>
        </row>
        <row r="29">
          <cell r="E29">
            <v>324183.16345214844</v>
          </cell>
          <cell r="F29">
            <v>323764.0625</v>
          </cell>
          <cell r="G29">
            <v>323354.90625</v>
          </cell>
          <cell r="H29">
            <v>322940.9375</v>
          </cell>
          <cell r="I29">
            <v>322521.5</v>
          </cell>
          <cell r="J29">
            <v>322059.09375</v>
          </cell>
        </row>
        <row r="30">
          <cell r="E30">
            <v>165151.58276367188</v>
          </cell>
          <cell r="F30">
            <v>165618.96875</v>
          </cell>
          <cell r="G30">
            <v>166135.671875</v>
          </cell>
          <cell r="H30">
            <v>166636.78125</v>
          </cell>
          <cell r="I30">
            <v>167131.125</v>
          </cell>
          <cell r="J30">
            <v>167623.1875</v>
          </cell>
        </row>
        <row r="31">
          <cell r="E31">
            <v>345955.67114257813</v>
          </cell>
          <cell r="F31">
            <v>346843</v>
          </cell>
          <cell r="G31">
            <v>347573.9375</v>
          </cell>
          <cell r="H31">
            <v>348167.625</v>
          </cell>
          <cell r="I31">
            <v>348893.9375</v>
          </cell>
          <cell r="J31">
            <v>349661.28125</v>
          </cell>
        </row>
        <row r="32">
          <cell r="E32">
            <v>185925.41552734375</v>
          </cell>
          <cell r="F32">
            <v>186311.0625</v>
          </cell>
          <cell r="G32">
            <v>186706.96875</v>
          </cell>
          <cell r="H32">
            <v>187151.71875</v>
          </cell>
          <cell r="I32">
            <v>187566.8125</v>
          </cell>
          <cell r="J32">
            <v>187958.15625</v>
          </cell>
        </row>
        <row r="33">
          <cell r="E33">
            <v>155093.08374023438</v>
          </cell>
          <cell r="F33">
            <v>155182.25</v>
          </cell>
          <cell r="G33">
            <v>155277.4375</v>
          </cell>
          <cell r="H33">
            <v>155438.515625</v>
          </cell>
          <cell r="I33">
            <v>155548.953125</v>
          </cell>
          <cell r="J33">
            <v>155685.9375</v>
          </cell>
        </row>
        <row r="34">
          <cell r="E34">
            <v>125038.33166503906</v>
          </cell>
          <cell r="F34">
            <v>125268.4765625</v>
          </cell>
          <cell r="G34">
            <v>125542.484375</v>
          </cell>
          <cell r="H34">
            <v>125805.15625</v>
          </cell>
          <cell r="I34">
            <v>126104.796875</v>
          </cell>
          <cell r="J34">
            <v>126395.96875</v>
          </cell>
        </row>
        <row r="35">
          <cell r="E35">
            <v>312021.74751663208</v>
          </cell>
          <cell r="F35">
            <v>313465.75</v>
          </cell>
          <cell r="G35">
            <v>314968.75</v>
          </cell>
          <cell r="H35">
            <v>316512.0625</v>
          </cell>
          <cell r="I35">
            <v>318037.1875</v>
          </cell>
          <cell r="J35">
            <v>319476.125</v>
          </cell>
        </row>
        <row r="36">
          <cell r="E36">
            <v>197589.50048828125</v>
          </cell>
          <cell r="F36">
            <v>198154.4375</v>
          </cell>
          <cell r="G36">
            <v>198715.859375</v>
          </cell>
          <cell r="H36">
            <v>199263.546875</v>
          </cell>
          <cell r="I36">
            <v>199834.59375</v>
          </cell>
          <cell r="J36">
            <v>200353.046875</v>
          </cell>
        </row>
        <row r="37">
          <cell r="E37">
            <v>247904.74877929688</v>
          </cell>
          <cell r="F37">
            <v>248556.28125</v>
          </cell>
          <cell r="G37">
            <v>249223.8125</v>
          </cell>
          <cell r="H37">
            <v>249879.5625</v>
          </cell>
          <cell r="I37">
            <v>250518.5625</v>
          </cell>
          <cell r="J37">
            <v>251105.359375</v>
          </cell>
        </row>
        <row r="38">
          <cell r="E38">
            <v>242027.00146484375</v>
          </cell>
          <cell r="F38">
            <v>243556.875</v>
          </cell>
          <cell r="G38">
            <v>245133.5625</v>
          </cell>
          <cell r="H38">
            <v>246695.3125</v>
          </cell>
          <cell r="I38">
            <v>248209.3125</v>
          </cell>
          <cell r="J38">
            <v>249686.25</v>
          </cell>
        </row>
        <row r="39">
          <cell r="E39">
            <v>107018.25</v>
          </cell>
          <cell r="F39">
            <v>107292.4375</v>
          </cell>
          <cell r="G39">
            <v>107566.421875</v>
          </cell>
          <cell r="H39">
            <v>107859.390625</v>
          </cell>
          <cell r="I39">
            <v>108122.484375</v>
          </cell>
          <cell r="J39">
            <v>108345.4375</v>
          </cell>
        </row>
        <row r="40">
          <cell r="E40">
            <v>218209.00561523438</v>
          </cell>
          <cell r="F40">
            <v>219281.65625</v>
          </cell>
          <cell r="G40">
            <v>220369.640625</v>
          </cell>
          <cell r="H40">
            <v>221421.6875</v>
          </cell>
          <cell r="I40">
            <v>222454</v>
          </cell>
          <cell r="J40">
            <v>223407.53125</v>
          </cell>
        </row>
        <row r="41">
          <cell r="E41">
            <v>263907.41619873047</v>
          </cell>
          <cell r="F41">
            <v>264776.84375</v>
          </cell>
          <cell r="G41">
            <v>265597.6875</v>
          </cell>
          <cell r="H41">
            <v>266357.6875</v>
          </cell>
          <cell r="I41">
            <v>267133.375</v>
          </cell>
          <cell r="J41">
            <v>267887.4375</v>
          </cell>
        </row>
        <row r="42">
          <cell r="E42">
            <v>113598.50024414063</v>
          </cell>
          <cell r="F42">
            <v>113720.625</v>
          </cell>
          <cell r="G42">
            <v>113877.375</v>
          </cell>
          <cell r="H42">
            <v>114012.53125</v>
          </cell>
          <cell r="I42">
            <v>114212.703125</v>
          </cell>
          <cell r="J42">
            <v>114388.2109375</v>
          </cell>
        </row>
        <row r="43">
          <cell r="E43">
            <v>327903.66906738281</v>
          </cell>
          <cell r="F43">
            <v>328789.4375</v>
          </cell>
          <cell r="G43">
            <v>329583.8125</v>
          </cell>
          <cell r="H43">
            <v>330294.3125</v>
          </cell>
          <cell r="I43">
            <v>330954.25</v>
          </cell>
          <cell r="J43">
            <v>331514.75</v>
          </cell>
        </row>
        <row r="44">
          <cell r="E44">
            <v>177596.66862010956</v>
          </cell>
          <cell r="F44">
            <v>178249.3125</v>
          </cell>
          <cell r="G44">
            <v>178955.03125</v>
          </cell>
          <cell r="H44">
            <v>179679.0625</v>
          </cell>
          <cell r="I44">
            <v>180360.34375</v>
          </cell>
          <cell r="J44">
            <v>181031.734375</v>
          </cell>
        </row>
        <row r="45">
          <cell r="E45">
            <v>159178.16723632813</v>
          </cell>
          <cell r="F45">
            <v>159702.5</v>
          </cell>
          <cell r="G45">
            <v>160223.21875</v>
          </cell>
          <cell r="H45">
            <v>160710.53125</v>
          </cell>
          <cell r="I45">
            <v>161179.25</v>
          </cell>
          <cell r="J45">
            <v>161620.40625</v>
          </cell>
        </row>
        <row r="46">
          <cell r="E46">
            <v>260349.66607666016</v>
          </cell>
          <cell r="F46">
            <v>262230.9375</v>
          </cell>
          <cell r="G46">
            <v>264060.15625</v>
          </cell>
          <cell r="H46">
            <v>265800.34375</v>
          </cell>
          <cell r="I46">
            <v>267480.9375</v>
          </cell>
          <cell r="J46">
            <v>269068.4375</v>
          </cell>
        </row>
        <row r="47">
          <cell r="E47">
            <v>117382.6669921875</v>
          </cell>
          <cell r="F47">
            <v>117732.3671875</v>
          </cell>
          <cell r="G47">
            <v>118099.2578125</v>
          </cell>
          <cell r="H47">
            <v>118456.671875</v>
          </cell>
          <cell r="I47">
            <v>118797.6484375</v>
          </cell>
          <cell r="J47">
            <v>119119.7421875</v>
          </cell>
        </row>
        <row r="48">
          <cell r="E48">
            <v>333179.24963378906</v>
          </cell>
          <cell r="F48">
            <v>334130.3125</v>
          </cell>
          <cell r="G48">
            <v>334984.21875</v>
          </cell>
          <cell r="H48">
            <v>335719.3125</v>
          </cell>
          <cell r="I48">
            <v>336312.5</v>
          </cell>
          <cell r="J48">
            <v>336869.125</v>
          </cell>
        </row>
        <row r="49">
          <cell r="E49">
            <v>220614.66503953934</v>
          </cell>
          <cell r="F49">
            <v>221396.0625</v>
          </cell>
          <cell r="G49">
            <v>222195.15625</v>
          </cell>
          <cell r="H49">
            <v>222935.90625</v>
          </cell>
          <cell r="I49">
            <v>223652.9375</v>
          </cell>
          <cell r="J49">
            <v>224282.46875</v>
          </cell>
        </row>
        <row r="50">
          <cell r="E50">
            <v>140422.67003250122</v>
          </cell>
          <cell r="F50">
            <v>140352.578125</v>
          </cell>
          <cell r="G50">
            <v>140252.546875</v>
          </cell>
          <cell r="H50">
            <v>140106.984375</v>
          </cell>
          <cell r="I50">
            <v>139954.5</v>
          </cell>
          <cell r="J50">
            <v>139737.625</v>
          </cell>
        </row>
        <row r="51">
          <cell r="E51">
            <v>320731.41687011719</v>
          </cell>
          <cell r="F51">
            <v>321430.5625</v>
          </cell>
          <cell r="G51">
            <v>322119.46875</v>
          </cell>
          <cell r="H51">
            <v>322742.1875</v>
          </cell>
          <cell r="I51">
            <v>323321.6875</v>
          </cell>
          <cell r="J51">
            <v>323822.3125</v>
          </cell>
        </row>
        <row r="52">
          <cell r="E52">
            <v>304284.99792480469</v>
          </cell>
          <cell r="F52">
            <v>304863.65625</v>
          </cell>
          <cell r="G52">
            <v>305466.34375</v>
          </cell>
          <cell r="H52">
            <v>306030.75</v>
          </cell>
          <cell r="I52">
            <v>306600.3125</v>
          </cell>
          <cell r="J52">
            <v>307151.28125</v>
          </cell>
        </row>
        <row r="53">
          <cell r="E53">
            <v>248802.74963378906</v>
          </cell>
          <cell r="F53">
            <v>249965.9375</v>
          </cell>
          <cell r="G53">
            <v>251006.78125</v>
          </cell>
          <cell r="H53">
            <v>251959.515625</v>
          </cell>
          <cell r="I53">
            <v>252882.71875</v>
          </cell>
          <cell r="J53">
            <v>253765.15625</v>
          </cell>
        </row>
        <row r="54">
          <cell r="E54">
            <v>144071.99926757813</v>
          </cell>
          <cell r="F54">
            <v>144023.375</v>
          </cell>
          <cell r="G54">
            <v>144107.09375</v>
          </cell>
          <cell r="H54">
            <v>144141.25</v>
          </cell>
          <cell r="I54">
            <v>144168.25</v>
          </cell>
          <cell r="J54">
            <v>144181.875</v>
          </cell>
        </row>
        <row r="55">
          <cell r="E55">
            <v>163132.0810546875</v>
          </cell>
          <cell r="F55">
            <v>163245.0625</v>
          </cell>
          <cell r="G55">
            <v>163361.4375</v>
          </cell>
          <cell r="H55">
            <v>163420</v>
          </cell>
          <cell r="I55">
            <v>163457.59375</v>
          </cell>
          <cell r="J55">
            <v>163536.34375</v>
          </cell>
        </row>
        <row r="56">
          <cell r="E56">
            <v>299081.3346862793</v>
          </cell>
          <cell r="F56">
            <v>299668.03125</v>
          </cell>
          <cell r="G56">
            <v>300221.8125</v>
          </cell>
          <cell r="H56">
            <v>300771.90625</v>
          </cell>
          <cell r="I56">
            <v>301211.5</v>
          </cell>
          <cell r="J56">
            <v>301602.59375</v>
          </cell>
        </row>
        <row r="57">
          <cell r="E57">
            <v>169648.75170898438</v>
          </cell>
          <cell r="F57">
            <v>169562.078125</v>
          </cell>
          <cell r="G57">
            <v>169500.15625</v>
          </cell>
          <cell r="H57">
            <v>169391.1875</v>
          </cell>
          <cell r="I57">
            <v>169266.1875</v>
          </cell>
          <cell r="J57">
            <v>169122.828125</v>
          </cell>
        </row>
        <row r="58">
          <cell r="E58">
            <v>193733.75102114677</v>
          </cell>
          <cell r="F58">
            <v>194611.96875</v>
          </cell>
          <cell r="G58">
            <v>195498.4375</v>
          </cell>
          <cell r="H58">
            <v>196266.046875</v>
          </cell>
          <cell r="I58">
            <v>196989.609375</v>
          </cell>
          <cell r="J58">
            <v>197670.6875</v>
          </cell>
        </row>
        <row r="59">
          <cell r="E59">
            <v>177178.1650390625</v>
          </cell>
          <cell r="F59">
            <v>177652.984375</v>
          </cell>
          <cell r="G59">
            <v>178117.21875</v>
          </cell>
          <cell r="H59">
            <v>178564.71875</v>
          </cell>
          <cell r="I59">
            <v>178958.21875</v>
          </cell>
          <cell r="J59">
            <v>179307.4375</v>
          </cell>
        </row>
        <row r="60">
          <cell r="E60">
            <v>263162.83093261719</v>
          </cell>
          <cell r="F60">
            <v>263993.09375</v>
          </cell>
          <cell r="G60">
            <v>264819.25</v>
          </cell>
          <cell r="H60">
            <v>265637.28125</v>
          </cell>
          <cell r="I60">
            <v>266398.0625</v>
          </cell>
          <cell r="J60">
            <v>267122.5625</v>
          </cell>
        </row>
        <row r="61">
          <cell r="E61">
            <v>120479.5810546875</v>
          </cell>
          <cell r="F61">
            <v>120626.71875</v>
          </cell>
          <cell r="G61">
            <v>120801.65625</v>
          </cell>
          <cell r="H61">
            <v>120953.375</v>
          </cell>
          <cell r="I61">
            <v>121109.2734375</v>
          </cell>
          <cell r="J61">
            <v>121247.1875</v>
          </cell>
        </row>
        <row r="62">
          <cell r="E62">
            <v>601173.15856933594</v>
          </cell>
          <cell r="F62">
            <v>604647.125</v>
          </cell>
          <cell r="G62">
            <v>607792.6875</v>
          </cell>
          <cell r="H62">
            <v>610593</v>
          </cell>
          <cell r="I62">
            <v>613445.25</v>
          </cell>
          <cell r="J62">
            <v>616304.875</v>
          </cell>
        </row>
        <row r="63">
          <cell r="E63">
            <v>357151.74291992188</v>
          </cell>
          <cell r="F63">
            <v>358916.4375</v>
          </cell>
          <cell r="G63">
            <v>360500</v>
          </cell>
          <cell r="H63">
            <v>361942.90625</v>
          </cell>
          <cell r="I63">
            <v>363417.84375</v>
          </cell>
          <cell r="J63">
            <v>364988.4375</v>
          </cell>
        </row>
        <row r="64">
          <cell r="E64">
            <v>373747.33666992188</v>
          </cell>
          <cell r="F64">
            <v>375745.53125</v>
          </cell>
          <cell r="G64">
            <v>377694.125</v>
          </cell>
          <cell r="H64">
            <v>379592.1875</v>
          </cell>
          <cell r="I64">
            <v>381399.6875</v>
          </cell>
          <cell r="J64">
            <v>383065.875</v>
          </cell>
        </row>
        <row r="65">
          <cell r="E65">
            <v>250451.33483886719</v>
          </cell>
          <cell r="F65">
            <v>251486.8125</v>
          </cell>
          <cell r="G65">
            <v>252526.296875</v>
          </cell>
          <cell r="H65">
            <v>253605.703125</v>
          </cell>
          <cell r="I65">
            <v>254547.03125</v>
          </cell>
          <cell r="J65">
            <v>255466.890625</v>
          </cell>
        </row>
        <row r="66">
          <cell r="E66">
            <v>78638.086181640625</v>
          </cell>
          <cell r="F66">
            <v>79913.375</v>
          </cell>
          <cell r="G66">
            <v>81145.171875</v>
          </cell>
          <cell r="H66">
            <v>82345.015625</v>
          </cell>
          <cell r="I66">
            <v>83501.453125</v>
          </cell>
          <cell r="J66">
            <v>84600.1171875</v>
          </cell>
        </row>
        <row r="67">
          <cell r="E67">
            <v>331537.58283996582</v>
          </cell>
          <cell r="F67">
            <v>333199</v>
          </cell>
          <cell r="G67">
            <v>335015.1875</v>
          </cell>
          <cell r="H67">
            <v>336898.34375</v>
          </cell>
          <cell r="I67">
            <v>338844.3125</v>
          </cell>
          <cell r="J67">
            <v>340758.125</v>
          </cell>
        </row>
        <row r="68">
          <cell r="E68">
            <v>406178.91770935059</v>
          </cell>
          <cell r="F68">
            <v>409607.5625</v>
          </cell>
          <cell r="G68">
            <v>412727.875</v>
          </cell>
          <cell r="H68">
            <v>415521.0625</v>
          </cell>
          <cell r="I68">
            <v>418147.4375</v>
          </cell>
          <cell r="J68">
            <v>420660.6875</v>
          </cell>
        </row>
        <row r="69">
          <cell r="E69">
            <v>237516.33752441406</v>
          </cell>
          <cell r="F69">
            <v>238697.65625</v>
          </cell>
          <cell r="G69">
            <v>239817.171875</v>
          </cell>
          <cell r="H69">
            <v>240844.4375</v>
          </cell>
          <cell r="I69">
            <v>241950.1875</v>
          </cell>
          <cell r="J69">
            <v>243125.265625</v>
          </cell>
        </row>
        <row r="70">
          <cell r="E70">
            <v>193960.4169921875</v>
          </cell>
          <cell r="F70">
            <v>195172.625</v>
          </cell>
          <cell r="G70">
            <v>196347.5</v>
          </cell>
          <cell r="H70">
            <v>197463.0625</v>
          </cell>
          <cell r="I70">
            <v>198553.5625</v>
          </cell>
          <cell r="J70">
            <v>199596.0625</v>
          </cell>
        </row>
        <row r="71">
          <cell r="E71">
            <v>294316.6708984375</v>
          </cell>
          <cell r="F71">
            <v>297252.1875</v>
          </cell>
          <cell r="G71">
            <v>300121.75</v>
          </cell>
          <cell r="H71">
            <v>302910.25</v>
          </cell>
          <cell r="I71">
            <v>305531.875</v>
          </cell>
          <cell r="J71">
            <v>308021.09375</v>
          </cell>
        </row>
        <row r="72">
          <cell r="E72">
            <v>685994.91723632813</v>
          </cell>
          <cell r="F72">
            <v>691032.875</v>
          </cell>
          <cell r="G72">
            <v>695931.1875</v>
          </cell>
          <cell r="H72">
            <v>700670.125</v>
          </cell>
          <cell r="I72">
            <v>705242.9375</v>
          </cell>
          <cell r="J72">
            <v>709528.375</v>
          </cell>
        </row>
        <row r="73">
          <cell r="E73">
            <v>135028.08618164063</v>
          </cell>
          <cell r="F73">
            <v>136000.96875</v>
          </cell>
          <cell r="G73">
            <v>136950.875</v>
          </cell>
          <cell r="H73">
            <v>137881.5625</v>
          </cell>
          <cell r="I73">
            <v>138786.6875</v>
          </cell>
          <cell r="J73">
            <v>139660.3125</v>
          </cell>
        </row>
        <row r="74">
          <cell r="E74">
            <v>379334.08333206177</v>
          </cell>
          <cell r="F74">
            <v>381504.375</v>
          </cell>
          <cell r="G74">
            <v>383184.875</v>
          </cell>
          <cell r="H74">
            <v>384540.0625</v>
          </cell>
          <cell r="I74">
            <v>386002.6875</v>
          </cell>
          <cell r="J74">
            <v>387657.1875</v>
          </cell>
        </row>
        <row r="75">
          <cell r="E75">
            <v>152471.7529296875</v>
          </cell>
          <cell r="F75">
            <v>153479.546875</v>
          </cell>
          <cell r="G75">
            <v>154496.78125</v>
          </cell>
          <cell r="H75">
            <v>155536.734375</v>
          </cell>
          <cell r="I75">
            <v>156546.078125</v>
          </cell>
          <cell r="J75">
            <v>157520.875</v>
          </cell>
        </row>
        <row r="76">
          <cell r="E76">
            <v>94123.332763671875</v>
          </cell>
          <cell r="F76">
            <v>94623.328125</v>
          </cell>
          <cell r="G76">
            <v>95121.6640625</v>
          </cell>
          <cell r="H76">
            <v>95606.65625</v>
          </cell>
          <cell r="I76">
            <v>96096.2890625</v>
          </cell>
          <cell r="J76">
            <v>96553.703125</v>
          </cell>
        </row>
        <row r="77">
          <cell r="E77">
            <v>127118.41943359375</v>
          </cell>
          <cell r="F77">
            <v>128001.953125</v>
          </cell>
          <cell r="G77">
            <v>128916.765625</v>
          </cell>
          <cell r="H77">
            <v>129817.625</v>
          </cell>
          <cell r="I77">
            <v>130702.5</v>
          </cell>
          <cell r="J77">
            <v>131573.6875</v>
          </cell>
        </row>
        <row r="78">
          <cell r="E78">
            <v>133650.33349609375</v>
          </cell>
          <cell r="F78">
            <v>134597.28125</v>
          </cell>
          <cell r="G78">
            <v>135580.46875</v>
          </cell>
          <cell r="H78">
            <v>136527.40625</v>
          </cell>
          <cell r="I78">
            <v>137420.75</v>
          </cell>
          <cell r="J78">
            <v>138313.15625</v>
          </cell>
        </row>
        <row r="79">
          <cell r="E79">
            <v>392938.00183105469</v>
          </cell>
          <cell r="F79">
            <v>396364.25</v>
          </cell>
          <cell r="G79">
            <v>399689.625</v>
          </cell>
          <cell r="H79">
            <v>402919.5625</v>
          </cell>
          <cell r="I79">
            <v>406123.09375</v>
          </cell>
          <cell r="J79">
            <v>409296.0625</v>
          </cell>
        </row>
        <row r="80">
          <cell r="E80">
            <v>133195.41455078125</v>
          </cell>
          <cell r="F80">
            <v>133391.125</v>
          </cell>
          <cell r="G80">
            <v>133519.90625</v>
          </cell>
          <cell r="H80">
            <v>133701.59375</v>
          </cell>
          <cell r="I80">
            <v>133863.078125</v>
          </cell>
          <cell r="J80">
            <v>133985.1875</v>
          </cell>
        </row>
        <row r="81">
          <cell r="E81">
            <v>514597.92022705078</v>
          </cell>
          <cell r="F81">
            <v>521674.40625</v>
          </cell>
          <cell r="G81">
            <v>528344.125</v>
          </cell>
          <cell r="H81">
            <v>534572.25</v>
          </cell>
          <cell r="I81">
            <v>540727.25</v>
          </cell>
          <cell r="J81">
            <v>546703.125</v>
          </cell>
        </row>
        <row r="82">
          <cell r="E82">
            <v>319480.24545288086</v>
          </cell>
          <cell r="F82">
            <v>320331.8125</v>
          </cell>
          <cell r="G82">
            <v>321186.375</v>
          </cell>
          <cell r="H82">
            <v>322034.875</v>
          </cell>
          <cell r="I82">
            <v>322859.25</v>
          </cell>
          <cell r="J82">
            <v>323657.90625</v>
          </cell>
        </row>
        <row r="83">
          <cell r="E83">
            <v>142069.916015625</v>
          </cell>
          <cell r="F83">
            <v>142623.875</v>
          </cell>
          <cell r="G83">
            <v>143146.21875</v>
          </cell>
          <cell r="H83">
            <v>143672.5</v>
          </cell>
          <cell r="I83">
            <v>144150.78125</v>
          </cell>
          <cell r="J83">
            <v>144588.703125</v>
          </cell>
        </row>
        <row r="84">
          <cell r="E84">
            <v>187473.50024414063</v>
          </cell>
          <cell r="F84">
            <v>188340.4375</v>
          </cell>
          <cell r="G84">
            <v>189233.078125</v>
          </cell>
          <cell r="H84">
            <v>190084.8125</v>
          </cell>
          <cell r="I84">
            <v>190942.375</v>
          </cell>
          <cell r="J84">
            <v>191742.015625</v>
          </cell>
        </row>
        <row r="85">
          <cell r="E85">
            <v>218066.25219726563</v>
          </cell>
          <cell r="F85">
            <v>218799.09375</v>
          </cell>
          <cell r="G85">
            <v>219545.28125</v>
          </cell>
          <cell r="H85">
            <v>220264.125</v>
          </cell>
          <cell r="I85">
            <v>220962.984375</v>
          </cell>
          <cell r="J85">
            <v>221690.71875</v>
          </cell>
        </row>
        <row r="86">
          <cell r="E86">
            <v>191658.75146484375</v>
          </cell>
          <cell r="F86">
            <v>192349.4375</v>
          </cell>
          <cell r="G86">
            <v>193056.65625</v>
          </cell>
          <cell r="H86">
            <v>193794.265625</v>
          </cell>
          <cell r="I86">
            <v>194543.78125</v>
          </cell>
          <cell r="J86">
            <v>195284.375</v>
          </cell>
        </row>
        <row r="87">
          <cell r="E87">
            <v>177842.75146484375</v>
          </cell>
          <cell r="F87">
            <v>178487.765625</v>
          </cell>
          <cell r="G87">
            <v>179143.15625</v>
          </cell>
          <cell r="H87">
            <v>179792.78125</v>
          </cell>
          <cell r="I87">
            <v>180447.46875</v>
          </cell>
          <cell r="J87">
            <v>181022.609375</v>
          </cell>
        </row>
        <row r="88">
          <cell r="E88">
            <v>571256.65789794922</v>
          </cell>
          <cell r="F88">
            <v>575628.9375</v>
          </cell>
          <cell r="G88">
            <v>579789.375</v>
          </cell>
          <cell r="H88">
            <v>583751.6875</v>
          </cell>
          <cell r="I88">
            <v>587474.25</v>
          </cell>
          <cell r="J88">
            <v>591023.0625</v>
          </cell>
        </row>
        <row r="89">
          <cell r="E89">
            <v>310001.58166503906</v>
          </cell>
          <cell r="F89">
            <v>311223.875</v>
          </cell>
          <cell r="G89">
            <v>312527.375</v>
          </cell>
          <cell r="H89">
            <v>313786.34375</v>
          </cell>
          <cell r="I89">
            <v>315019.0625</v>
          </cell>
          <cell r="J89">
            <v>316252.9375</v>
          </cell>
        </row>
        <row r="90">
          <cell r="E90">
            <v>217891.49946594238</v>
          </cell>
          <cell r="F90">
            <v>218123.328125</v>
          </cell>
          <cell r="G90">
            <v>218447.40625</v>
          </cell>
          <cell r="H90">
            <v>218756.5625</v>
          </cell>
          <cell r="I90">
            <v>219024.84375</v>
          </cell>
          <cell r="J90">
            <v>219228.71875</v>
          </cell>
        </row>
        <row r="91">
          <cell r="E91">
            <v>287548.66461181641</v>
          </cell>
          <cell r="F91">
            <v>288329.125</v>
          </cell>
          <cell r="G91">
            <v>289400.875</v>
          </cell>
          <cell r="H91">
            <v>290531.75</v>
          </cell>
          <cell r="I91">
            <v>291609.40625</v>
          </cell>
          <cell r="J91">
            <v>292492.1875</v>
          </cell>
        </row>
        <row r="92">
          <cell r="E92">
            <v>311742.33544921875</v>
          </cell>
          <cell r="F92">
            <v>313593.1875</v>
          </cell>
          <cell r="G92">
            <v>315466.28125</v>
          </cell>
          <cell r="H92">
            <v>317283.6875</v>
          </cell>
          <cell r="I92">
            <v>319072.6875</v>
          </cell>
          <cell r="J92">
            <v>320802.53125</v>
          </cell>
        </row>
        <row r="93">
          <cell r="E93">
            <v>149033.412109375</v>
          </cell>
          <cell r="F93">
            <v>149500.5</v>
          </cell>
          <cell r="G93">
            <v>150004.234375</v>
          </cell>
          <cell r="H93">
            <v>150473.53125</v>
          </cell>
          <cell r="I93">
            <v>150934</v>
          </cell>
          <cell r="J93">
            <v>151357.890625</v>
          </cell>
        </row>
        <row r="94">
          <cell r="E94">
            <v>291168.83239746094</v>
          </cell>
          <cell r="F94">
            <v>292240</v>
          </cell>
          <cell r="G94">
            <v>293148.125</v>
          </cell>
          <cell r="H94">
            <v>293995</v>
          </cell>
          <cell r="I94">
            <v>294842.5</v>
          </cell>
          <cell r="J94">
            <v>295589</v>
          </cell>
        </row>
        <row r="95">
          <cell r="E95">
            <v>186593.41552734375</v>
          </cell>
          <cell r="F95">
            <v>187726.609375</v>
          </cell>
          <cell r="G95">
            <v>188812.21875</v>
          </cell>
          <cell r="H95">
            <v>189833.40625</v>
          </cell>
          <cell r="I95">
            <v>190842.6875</v>
          </cell>
          <cell r="J95">
            <v>191801.03125</v>
          </cell>
        </row>
        <row r="96">
          <cell r="E96">
            <v>285891.33435058594</v>
          </cell>
          <cell r="F96">
            <v>287643.6875</v>
          </cell>
          <cell r="G96">
            <v>289358.9375</v>
          </cell>
          <cell r="H96">
            <v>291028.75</v>
          </cell>
          <cell r="I96">
            <v>292661.875</v>
          </cell>
          <cell r="J96">
            <v>294240.34375</v>
          </cell>
        </row>
        <row r="97">
          <cell r="E97">
            <v>280643.16400146484</v>
          </cell>
          <cell r="F97">
            <v>282238.0625</v>
          </cell>
          <cell r="G97">
            <v>283758.125</v>
          </cell>
          <cell r="H97">
            <v>285175.65625</v>
          </cell>
          <cell r="I97">
            <v>286551.59375</v>
          </cell>
          <cell r="J97">
            <v>287812.9375</v>
          </cell>
        </row>
        <row r="98">
          <cell r="E98">
            <v>116333.33471679688</v>
          </cell>
          <cell r="F98">
            <v>116725.796875</v>
          </cell>
          <cell r="G98">
            <v>117143.3125</v>
          </cell>
          <cell r="H98">
            <v>117548.75</v>
          </cell>
          <cell r="I98">
            <v>117911.875</v>
          </cell>
          <cell r="J98">
            <v>118259.265625</v>
          </cell>
        </row>
        <row r="99">
          <cell r="E99">
            <v>480292.08276367188</v>
          </cell>
          <cell r="F99">
            <v>486320.96875</v>
          </cell>
          <cell r="G99">
            <v>492199.875</v>
          </cell>
          <cell r="H99">
            <v>497931.125</v>
          </cell>
          <cell r="I99">
            <v>503442.40625</v>
          </cell>
          <cell r="J99">
            <v>508753.4375</v>
          </cell>
        </row>
        <row r="100">
          <cell r="E100">
            <v>967901.83978271484</v>
          </cell>
          <cell r="F100">
            <v>973472.4375</v>
          </cell>
          <cell r="G100">
            <v>978624.0625</v>
          </cell>
          <cell r="H100">
            <v>983454</v>
          </cell>
          <cell r="I100">
            <v>988083.5</v>
          </cell>
          <cell r="J100">
            <v>992432.125</v>
          </cell>
        </row>
        <row r="101">
          <cell r="E101">
            <v>598378.24904632568</v>
          </cell>
          <cell r="F101">
            <v>603318.875</v>
          </cell>
          <cell r="G101">
            <v>608245.0625</v>
          </cell>
          <cell r="H101">
            <v>613067.4375</v>
          </cell>
          <cell r="I101">
            <v>617798</v>
          </cell>
          <cell r="J101">
            <v>622377.375</v>
          </cell>
        </row>
        <row r="102">
          <cell r="E102">
            <v>407773.1640625</v>
          </cell>
          <cell r="F102">
            <v>409731.90625</v>
          </cell>
          <cell r="G102">
            <v>411776.53125</v>
          </cell>
          <cell r="H102">
            <v>413861.6875</v>
          </cell>
          <cell r="I102">
            <v>415892.8125</v>
          </cell>
          <cell r="J102">
            <v>417783.125</v>
          </cell>
        </row>
        <row r="103">
          <cell r="E103">
            <v>239834.41975784302</v>
          </cell>
          <cell r="F103">
            <v>240583.375</v>
          </cell>
          <cell r="G103">
            <v>241371.125</v>
          </cell>
          <cell r="H103">
            <v>242140.625</v>
          </cell>
          <cell r="I103">
            <v>242885.5625</v>
          </cell>
          <cell r="J103">
            <v>243632.0625</v>
          </cell>
        </row>
        <row r="104">
          <cell r="E104">
            <v>646355.75421142578</v>
          </cell>
          <cell r="F104">
            <v>651355.75</v>
          </cell>
          <cell r="G104">
            <v>656279.25</v>
          </cell>
          <cell r="H104">
            <v>661256.5</v>
          </cell>
          <cell r="I104">
            <v>665965.0625</v>
          </cell>
          <cell r="J104">
            <v>670354.25</v>
          </cell>
        </row>
        <row r="105">
          <cell r="E105">
            <v>234034.251953125</v>
          </cell>
          <cell r="F105">
            <v>236174.59375</v>
          </cell>
          <cell r="G105">
            <v>238103.296875</v>
          </cell>
          <cell r="H105">
            <v>239908.109375</v>
          </cell>
          <cell r="I105">
            <v>241516.59375</v>
          </cell>
          <cell r="J105">
            <v>242997.84375</v>
          </cell>
        </row>
        <row r="106">
          <cell r="E106">
            <v>391510.001953125</v>
          </cell>
          <cell r="F106">
            <v>393605.25</v>
          </cell>
          <cell r="G106">
            <v>395722.8125</v>
          </cell>
          <cell r="H106">
            <v>397889.4375</v>
          </cell>
          <cell r="I106">
            <v>399975.65625</v>
          </cell>
          <cell r="J106">
            <v>402065.0625</v>
          </cell>
        </row>
        <row r="107">
          <cell r="E107">
            <v>351813.58211326599</v>
          </cell>
          <cell r="F107">
            <v>355431.3125</v>
          </cell>
          <cell r="G107">
            <v>359002.8125</v>
          </cell>
          <cell r="H107">
            <v>362455.78125</v>
          </cell>
          <cell r="I107">
            <v>365919.3125</v>
          </cell>
          <cell r="J107">
            <v>369316.75</v>
          </cell>
        </row>
        <row r="108">
          <cell r="E108">
            <v>173764.16845703125</v>
          </cell>
          <cell r="F108">
            <v>174474.546875</v>
          </cell>
          <cell r="G108">
            <v>175179.875</v>
          </cell>
          <cell r="H108">
            <v>175923.09375</v>
          </cell>
          <cell r="I108">
            <v>176687.609375</v>
          </cell>
          <cell r="J108">
            <v>177440.375</v>
          </cell>
        </row>
        <row r="109">
          <cell r="E109">
            <v>235861.92057037354</v>
          </cell>
          <cell r="F109">
            <v>237093.515625</v>
          </cell>
          <cell r="G109">
            <v>238141.71875</v>
          </cell>
          <cell r="H109">
            <v>239075.65625</v>
          </cell>
          <cell r="I109">
            <v>240052.09375</v>
          </cell>
          <cell r="J109">
            <v>241057.828125</v>
          </cell>
        </row>
        <row r="110">
          <cell r="E110">
            <v>228211.0830078125</v>
          </cell>
          <cell r="F110">
            <v>230298.28125</v>
          </cell>
          <cell r="G110">
            <v>232384.46875</v>
          </cell>
          <cell r="H110">
            <v>234526.75</v>
          </cell>
          <cell r="I110">
            <v>236620.125</v>
          </cell>
          <cell r="J110">
            <v>238623.671875</v>
          </cell>
        </row>
        <row r="111">
          <cell r="E111">
            <v>176522.3330078125</v>
          </cell>
          <cell r="F111">
            <v>178554.9375</v>
          </cell>
          <cell r="G111">
            <v>180604.5625</v>
          </cell>
          <cell r="H111">
            <v>182607.109375</v>
          </cell>
          <cell r="I111">
            <v>184554.375</v>
          </cell>
          <cell r="J111">
            <v>186438.09375</v>
          </cell>
        </row>
        <row r="112">
          <cell r="E112">
            <v>313283.41552734375</v>
          </cell>
          <cell r="F112">
            <v>316014.28125</v>
          </cell>
          <cell r="G112">
            <v>318751.09375</v>
          </cell>
          <cell r="H112">
            <v>321457</v>
          </cell>
          <cell r="I112">
            <v>324123.21875</v>
          </cell>
          <cell r="J112">
            <v>326655.53125</v>
          </cell>
        </row>
        <row r="113">
          <cell r="E113">
            <v>175842.08203125</v>
          </cell>
          <cell r="F113">
            <v>176762.8125</v>
          </cell>
          <cell r="G113">
            <v>177701.8125</v>
          </cell>
          <cell r="H113">
            <v>178607.328125</v>
          </cell>
          <cell r="I113">
            <v>179520.9375</v>
          </cell>
          <cell r="J113">
            <v>180433.140625</v>
          </cell>
        </row>
        <row r="114">
          <cell r="E114">
            <v>250879.66259765625</v>
          </cell>
          <cell r="F114">
            <v>252258.15625</v>
          </cell>
          <cell r="G114">
            <v>253729.046875</v>
          </cell>
          <cell r="H114">
            <v>255215.78125</v>
          </cell>
          <cell r="I114">
            <v>256610.453125</v>
          </cell>
          <cell r="J114">
            <v>257935.40625</v>
          </cell>
        </row>
        <row r="115">
          <cell r="E115">
            <v>224031.66444396973</v>
          </cell>
          <cell r="F115">
            <v>227890.296875</v>
          </cell>
          <cell r="G115">
            <v>231530.3125</v>
          </cell>
          <cell r="H115">
            <v>235011.34375</v>
          </cell>
          <cell r="I115">
            <v>238261.5625</v>
          </cell>
          <cell r="J115">
            <v>241310.453125</v>
          </cell>
        </row>
        <row r="116">
          <cell r="E116">
            <v>423732.57261180878</v>
          </cell>
          <cell r="F116">
            <v>428645.75</v>
          </cell>
          <cell r="G116">
            <v>433326.53125</v>
          </cell>
          <cell r="H116">
            <v>437661.96875</v>
          </cell>
          <cell r="I116">
            <v>441642.9375</v>
          </cell>
          <cell r="J116">
            <v>445286.75</v>
          </cell>
        </row>
        <row r="117">
          <cell r="E117">
            <v>241442.50463867188</v>
          </cell>
          <cell r="F117">
            <v>243943.6875</v>
          </cell>
          <cell r="G117">
            <v>246476.640625</v>
          </cell>
          <cell r="H117">
            <v>248993.375</v>
          </cell>
          <cell r="I117">
            <v>251494.125</v>
          </cell>
          <cell r="J117">
            <v>253957.0625</v>
          </cell>
        </row>
        <row r="118">
          <cell r="E118">
            <v>381905.08129882813</v>
          </cell>
          <cell r="F118">
            <v>383764.34375</v>
          </cell>
          <cell r="G118">
            <v>385367</v>
          </cell>
          <cell r="H118">
            <v>386772.15625</v>
          </cell>
          <cell r="I118">
            <v>387949.21875</v>
          </cell>
          <cell r="J118">
            <v>388845.3125</v>
          </cell>
        </row>
        <row r="119">
          <cell r="E119">
            <v>349360.75073242188</v>
          </cell>
          <cell r="F119">
            <v>353043.375</v>
          </cell>
          <cell r="G119">
            <v>356784.1875</v>
          </cell>
          <cell r="H119">
            <v>360567.53125</v>
          </cell>
          <cell r="I119">
            <v>364165.25</v>
          </cell>
          <cell r="J119">
            <v>367658.8125</v>
          </cell>
        </row>
        <row r="120">
          <cell r="E120">
            <v>284025.75010299683</v>
          </cell>
          <cell r="F120">
            <v>287746.65625</v>
          </cell>
          <cell r="G120">
            <v>290829.90625</v>
          </cell>
          <cell r="H120">
            <v>293392.75</v>
          </cell>
          <cell r="I120">
            <v>295595.875</v>
          </cell>
          <cell r="J120">
            <v>297470.6875</v>
          </cell>
        </row>
        <row r="121">
          <cell r="E121">
            <v>319028.99714660645</v>
          </cell>
          <cell r="F121">
            <v>323519.0625</v>
          </cell>
          <cell r="G121">
            <v>327826.5</v>
          </cell>
          <cell r="H121">
            <v>331951.25</v>
          </cell>
          <cell r="I121">
            <v>335825.71875</v>
          </cell>
          <cell r="J121">
            <v>339441.25</v>
          </cell>
        </row>
        <row r="122">
          <cell r="E122">
            <v>412238.41619873047</v>
          </cell>
          <cell r="F122">
            <v>415648.125</v>
          </cell>
          <cell r="G122">
            <v>418991.6875</v>
          </cell>
          <cell r="H122">
            <v>422190.90625</v>
          </cell>
          <cell r="I122">
            <v>425217.75</v>
          </cell>
          <cell r="J122">
            <v>428077.25</v>
          </cell>
        </row>
        <row r="123">
          <cell r="E123">
            <v>437491.41586303711</v>
          </cell>
          <cell r="F123">
            <v>438184.875</v>
          </cell>
          <cell r="G123">
            <v>438781.71875</v>
          </cell>
          <cell r="H123">
            <v>439261.75</v>
          </cell>
          <cell r="I123">
            <v>439611</v>
          </cell>
          <cell r="J123">
            <v>439834.375</v>
          </cell>
        </row>
        <row r="124">
          <cell r="E124">
            <v>339923.580078125</v>
          </cell>
          <cell r="F124">
            <v>343347.5625</v>
          </cell>
          <cell r="G124">
            <v>346657</v>
          </cell>
          <cell r="H124">
            <v>349809.375</v>
          </cell>
          <cell r="I124">
            <v>352776.875</v>
          </cell>
          <cell r="J124">
            <v>355528.28125</v>
          </cell>
        </row>
        <row r="125">
          <cell r="E125">
            <v>316827.41741943359</v>
          </cell>
          <cell r="F125">
            <v>318917.875</v>
          </cell>
          <cell r="G125">
            <v>320845.8125</v>
          </cell>
          <cell r="H125">
            <v>322603.25</v>
          </cell>
          <cell r="I125">
            <v>324125.59375</v>
          </cell>
          <cell r="J125">
            <v>325430.625</v>
          </cell>
        </row>
        <row r="126">
          <cell r="E126">
            <v>296353.24816131592</v>
          </cell>
          <cell r="F126">
            <v>300540.5</v>
          </cell>
          <cell r="G126">
            <v>304522.375</v>
          </cell>
          <cell r="H126">
            <v>308253.96875</v>
          </cell>
          <cell r="I126">
            <v>311805.4375</v>
          </cell>
          <cell r="J126">
            <v>315172.125</v>
          </cell>
        </row>
        <row r="127">
          <cell r="E127">
            <v>239940.24328613281</v>
          </cell>
          <cell r="F127">
            <v>239545.84375</v>
          </cell>
          <cell r="G127">
            <v>239128.890625</v>
          </cell>
          <cell r="H127">
            <v>238742.609375</v>
          </cell>
          <cell r="I127">
            <v>238384.3125</v>
          </cell>
          <cell r="J127">
            <v>237964.484375</v>
          </cell>
        </row>
        <row r="128">
          <cell r="E128">
            <v>318493.83821725845</v>
          </cell>
          <cell r="F128">
            <v>321680.5625</v>
          </cell>
          <cell r="G128">
            <v>324594.0625</v>
          </cell>
          <cell r="H128">
            <v>327288.625</v>
          </cell>
          <cell r="I128">
            <v>329761.8125</v>
          </cell>
          <cell r="J128">
            <v>331944.4375</v>
          </cell>
        </row>
        <row r="129">
          <cell r="E129">
            <v>267267.66491699219</v>
          </cell>
          <cell r="F129">
            <v>268365.625</v>
          </cell>
          <cell r="G129">
            <v>269424.5</v>
          </cell>
          <cell r="H129">
            <v>270413.25</v>
          </cell>
          <cell r="I129">
            <v>271209.5625</v>
          </cell>
          <cell r="J129">
            <v>271902.1875</v>
          </cell>
        </row>
        <row r="130">
          <cell r="E130">
            <v>278062.16650390625</v>
          </cell>
          <cell r="F130">
            <v>281514.65625</v>
          </cell>
          <cell r="G130">
            <v>284984.5</v>
          </cell>
          <cell r="H130">
            <v>288470.59375</v>
          </cell>
          <cell r="I130">
            <v>291887.28125</v>
          </cell>
          <cell r="J130">
            <v>295243.6875</v>
          </cell>
        </row>
        <row r="131">
          <cell r="E131">
            <v>312904.00268554688</v>
          </cell>
          <cell r="F131">
            <v>316898.25</v>
          </cell>
          <cell r="G131">
            <v>320584.9375</v>
          </cell>
          <cell r="H131">
            <v>324011.6875</v>
          </cell>
          <cell r="I131">
            <v>327147.875</v>
          </cell>
          <cell r="J131">
            <v>330050.9375</v>
          </cell>
        </row>
        <row r="132">
          <cell r="E132">
            <v>252448.00146484375</v>
          </cell>
          <cell r="F132">
            <v>255947.1875</v>
          </cell>
          <cell r="G132">
            <v>259082.28125</v>
          </cell>
          <cell r="H132">
            <v>261858.03125</v>
          </cell>
          <cell r="I132">
            <v>264313.28125</v>
          </cell>
          <cell r="J132">
            <v>266425.03125</v>
          </cell>
        </row>
        <row r="133">
          <cell r="E133">
            <v>209554.50017547607</v>
          </cell>
          <cell r="F133">
            <v>212189.8125</v>
          </cell>
          <cell r="G133">
            <v>214617.5625</v>
          </cell>
          <cell r="H133">
            <v>216840.5625</v>
          </cell>
          <cell r="I133">
            <v>218864.765625</v>
          </cell>
          <cell r="J133">
            <v>220785.3125</v>
          </cell>
        </row>
        <row r="134">
          <cell r="E134">
            <v>413713.32934570313</v>
          </cell>
          <cell r="F134">
            <v>416706.75</v>
          </cell>
          <cell r="G134">
            <v>419431.375</v>
          </cell>
          <cell r="H134">
            <v>421847.875</v>
          </cell>
          <cell r="I134">
            <v>423982.5</v>
          </cell>
          <cell r="J134">
            <v>425801.40625</v>
          </cell>
        </row>
        <row r="135">
          <cell r="E135">
            <v>330341.75537109375</v>
          </cell>
          <cell r="F135">
            <v>334478.84375</v>
          </cell>
          <cell r="G135">
            <v>338397.0625</v>
          </cell>
          <cell r="H135">
            <v>342115.71875</v>
          </cell>
          <cell r="I135">
            <v>345633.59375</v>
          </cell>
          <cell r="J135">
            <v>348871.53125</v>
          </cell>
        </row>
        <row r="136">
          <cell r="E136">
            <v>400514.66493988037</v>
          </cell>
          <cell r="F136">
            <v>405949.8125</v>
          </cell>
          <cell r="G136">
            <v>410601.9375</v>
          </cell>
          <cell r="H136">
            <v>414677.0625</v>
          </cell>
          <cell r="I136">
            <v>418245.5625</v>
          </cell>
          <cell r="J136">
            <v>421277.5</v>
          </cell>
        </row>
        <row r="137">
          <cell r="E137">
            <v>320670.83752441406</v>
          </cell>
          <cell r="F137">
            <v>324502.875</v>
          </cell>
          <cell r="G137">
            <v>328112.09375</v>
          </cell>
          <cell r="H137">
            <v>331471.375</v>
          </cell>
          <cell r="I137">
            <v>334617.5</v>
          </cell>
          <cell r="J137">
            <v>337490.875</v>
          </cell>
        </row>
        <row r="138">
          <cell r="E138">
            <v>217734.17114257813</v>
          </cell>
          <cell r="F138">
            <v>219498.4375</v>
          </cell>
          <cell r="G138">
            <v>221206</v>
          </cell>
          <cell r="H138">
            <v>222806.078125</v>
          </cell>
          <cell r="I138">
            <v>224239.25</v>
          </cell>
          <cell r="J138">
            <v>225585.265625</v>
          </cell>
        </row>
        <row r="139">
          <cell r="E139">
            <v>330855.16479873657</v>
          </cell>
          <cell r="F139">
            <v>334416.6875</v>
          </cell>
          <cell r="G139">
            <v>337654.8125</v>
          </cell>
          <cell r="H139">
            <v>340549.5</v>
          </cell>
          <cell r="I139">
            <v>343179.9375</v>
          </cell>
          <cell r="J139">
            <v>345556.84375</v>
          </cell>
        </row>
        <row r="140">
          <cell r="E140">
            <v>225435.25415039063</v>
          </cell>
          <cell r="F140">
            <v>226818.96875</v>
          </cell>
          <cell r="G140">
            <v>228194.5625</v>
          </cell>
          <cell r="H140">
            <v>229528.40625</v>
          </cell>
          <cell r="I140">
            <v>230764.5</v>
          </cell>
          <cell r="J140">
            <v>231862.03125</v>
          </cell>
        </row>
        <row r="141">
          <cell r="E141">
            <v>196403.9951171875</v>
          </cell>
          <cell r="F141">
            <v>198247.3125</v>
          </cell>
          <cell r="G141">
            <v>200119.25</v>
          </cell>
          <cell r="H141">
            <v>201969.25</v>
          </cell>
          <cell r="I141">
            <v>203703.515625</v>
          </cell>
          <cell r="J141">
            <v>205355.390625</v>
          </cell>
        </row>
        <row r="142">
          <cell r="E142">
            <v>324833.74938964844</v>
          </cell>
          <cell r="F142">
            <v>331104.6875</v>
          </cell>
          <cell r="G142">
            <v>336755.5625</v>
          </cell>
          <cell r="H142">
            <v>341834.90625</v>
          </cell>
          <cell r="I142">
            <v>346486.375</v>
          </cell>
          <cell r="J142">
            <v>350654.96875</v>
          </cell>
        </row>
        <row r="143">
          <cell r="E143">
            <v>311576.33331298828</v>
          </cell>
          <cell r="F143">
            <v>314321.09375</v>
          </cell>
          <cell r="G143">
            <v>316882.375</v>
          </cell>
          <cell r="H143">
            <v>319246.5625</v>
          </cell>
          <cell r="I143">
            <v>321376.71875</v>
          </cell>
          <cell r="J143">
            <v>323262.1875</v>
          </cell>
        </row>
        <row r="144">
          <cell r="E144">
            <v>403858.760597229</v>
          </cell>
          <cell r="F144">
            <v>406574.1875</v>
          </cell>
          <cell r="G144">
            <v>408998</v>
          </cell>
          <cell r="H144">
            <v>411126.6875</v>
          </cell>
          <cell r="I144">
            <v>413009.53125</v>
          </cell>
          <cell r="J144">
            <v>414588.75</v>
          </cell>
        </row>
        <row r="145">
          <cell r="E145">
            <v>250220.58605957031</v>
          </cell>
          <cell r="F145">
            <v>250446.09375</v>
          </cell>
          <cell r="G145">
            <v>250522.5625</v>
          </cell>
          <cell r="H145">
            <v>250546.515625</v>
          </cell>
          <cell r="I145">
            <v>250463.65625</v>
          </cell>
          <cell r="J145">
            <v>250286.03125</v>
          </cell>
        </row>
        <row r="146">
          <cell r="E146">
            <v>229468.58055114746</v>
          </cell>
          <cell r="F146">
            <v>231308.875</v>
          </cell>
          <cell r="G146">
            <v>232909.40625</v>
          </cell>
          <cell r="H146">
            <v>234253.84375</v>
          </cell>
          <cell r="I146">
            <v>235275.015625</v>
          </cell>
          <cell r="J146">
            <v>236045.09375</v>
          </cell>
        </row>
        <row r="147">
          <cell r="E147">
            <v>133545.91546630859</v>
          </cell>
          <cell r="F147">
            <v>134913.28125</v>
          </cell>
          <cell r="G147">
            <v>136241.84375</v>
          </cell>
          <cell r="H147">
            <v>137529.625</v>
          </cell>
          <cell r="I147">
            <v>138788.390625</v>
          </cell>
          <cell r="J147">
            <v>140016.703125</v>
          </cell>
        </row>
        <row r="148">
          <cell r="E148">
            <v>317709.16668701172</v>
          </cell>
          <cell r="F148">
            <v>319712.5625</v>
          </cell>
          <cell r="G148">
            <v>321566</v>
          </cell>
          <cell r="H148">
            <v>323240.625</v>
          </cell>
          <cell r="I148">
            <v>324853.5625</v>
          </cell>
          <cell r="J148">
            <v>326410.09375</v>
          </cell>
        </row>
        <row r="149">
          <cell r="E149">
            <v>225725.25122070313</v>
          </cell>
          <cell r="F149">
            <v>227708.875</v>
          </cell>
          <cell r="G149">
            <v>229538.9375</v>
          </cell>
          <cell r="H149">
            <v>231243.75</v>
          </cell>
          <cell r="I149">
            <v>233047.328125</v>
          </cell>
          <cell r="J149">
            <v>234968.34375</v>
          </cell>
        </row>
        <row r="150">
          <cell r="E150">
            <v>196420.08024120331</v>
          </cell>
          <cell r="F150">
            <v>198129.109375</v>
          </cell>
          <cell r="G150">
            <v>199789.375</v>
          </cell>
          <cell r="H150">
            <v>201453.15625</v>
          </cell>
          <cell r="I150">
            <v>203103.09375</v>
          </cell>
          <cell r="J150">
            <v>204745.75</v>
          </cell>
        </row>
        <row r="151">
          <cell r="E151">
            <v>515159.169921875</v>
          </cell>
          <cell r="F151">
            <v>519346.125</v>
          </cell>
          <cell r="G151">
            <v>523524.96875</v>
          </cell>
          <cell r="H151">
            <v>527714.875</v>
          </cell>
          <cell r="I151">
            <v>531866.75</v>
          </cell>
          <cell r="J151">
            <v>535956.875</v>
          </cell>
        </row>
        <row r="152">
          <cell r="E152">
            <v>133480.74755859375</v>
          </cell>
          <cell r="F152">
            <v>134315.828125</v>
          </cell>
          <cell r="G152">
            <v>135115.515625</v>
          </cell>
          <cell r="H152">
            <v>135874.75</v>
          </cell>
          <cell r="I152">
            <v>136575.90625</v>
          </cell>
          <cell r="J152">
            <v>137233.96875</v>
          </cell>
        </row>
        <row r="153">
          <cell r="E153">
            <v>269110.24731445313</v>
          </cell>
          <cell r="F153">
            <v>271700.1875</v>
          </cell>
          <cell r="G153">
            <v>274235.25</v>
          </cell>
          <cell r="H153">
            <v>276750.8125</v>
          </cell>
          <cell r="I153">
            <v>279204.625</v>
          </cell>
          <cell r="J153">
            <v>281594.625</v>
          </cell>
        </row>
        <row r="154">
          <cell r="E154">
            <v>182620.41571044922</v>
          </cell>
          <cell r="F154">
            <v>183940.03125</v>
          </cell>
          <cell r="G154">
            <v>185280.125</v>
          </cell>
          <cell r="H154">
            <v>186638.5</v>
          </cell>
          <cell r="I154">
            <v>187932.59375</v>
          </cell>
          <cell r="J154">
            <v>189173.8125</v>
          </cell>
        </row>
        <row r="155">
          <cell r="E155">
            <v>225634.0859375</v>
          </cell>
          <cell r="F155">
            <v>226834.03125</v>
          </cell>
          <cell r="G155">
            <v>227948</v>
          </cell>
          <cell r="H155">
            <v>229021.34375</v>
          </cell>
          <cell r="I155">
            <v>230016.984375</v>
          </cell>
          <cell r="J155">
            <v>230922</v>
          </cell>
        </row>
        <row r="156">
          <cell r="E156">
            <v>188683.99951267242</v>
          </cell>
          <cell r="F156">
            <v>189923.25</v>
          </cell>
          <cell r="G156">
            <v>191177.5625</v>
          </cell>
          <cell r="H156">
            <v>192509.03125</v>
          </cell>
          <cell r="I156">
            <v>193872.28125</v>
          </cell>
          <cell r="J156">
            <v>195219.4375</v>
          </cell>
        </row>
        <row r="157">
          <cell r="E157">
            <v>299528.00341796875</v>
          </cell>
          <cell r="F157">
            <v>302095.9375</v>
          </cell>
          <cell r="G157">
            <v>304682.5625</v>
          </cell>
          <cell r="H157">
            <v>307258.8125</v>
          </cell>
          <cell r="I157">
            <v>309786.53125</v>
          </cell>
          <cell r="J157">
            <v>312239.15625</v>
          </cell>
        </row>
        <row r="158">
          <cell r="E158">
            <v>240990.58837890625</v>
          </cell>
          <cell r="F158">
            <v>242897.75</v>
          </cell>
          <cell r="G158">
            <v>244893.84375</v>
          </cell>
          <cell r="H158">
            <v>246907.328125</v>
          </cell>
          <cell r="I158">
            <v>248844.328125</v>
          </cell>
          <cell r="J158">
            <v>250708.53125</v>
          </cell>
        </row>
        <row r="159">
          <cell r="E159">
            <v>372157.24578857422</v>
          </cell>
          <cell r="F159">
            <v>374092.875</v>
          </cell>
          <cell r="G159">
            <v>375978.375</v>
          </cell>
          <cell r="H159">
            <v>377786.0625</v>
          </cell>
          <cell r="I159">
            <v>379443.6875</v>
          </cell>
          <cell r="J159">
            <v>381001.59375</v>
          </cell>
        </row>
        <row r="160">
          <cell r="E160">
            <v>206477.25146484375</v>
          </cell>
          <cell r="F160">
            <v>207538.234375</v>
          </cell>
          <cell r="G160">
            <v>208628.875</v>
          </cell>
          <cell r="H160">
            <v>209772.328125</v>
          </cell>
          <cell r="I160">
            <v>210935</v>
          </cell>
          <cell r="J160">
            <v>212064.75</v>
          </cell>
        </row>
        <row r="161">
          <cell r="E161">
            <v>96804.16748046875</v>
          </cell>
          <cell r="F161">
            <v>97135.1953125</v>
          </cell>
          <cell r="G161">
            <v>97507.046875</v>
          </cell>
          <cell r="H161">
            <v>97835.65625</v>
          </cell>
          <cell r="I161">
            <v>98114.6796875</v>
          </cell>
          <cell r="J161">
            <v>98375.65625</v>
          </cell>
        </row>
        <row r="162">
          <cell r="E162">
            <v>113167.08203125</v>
          </cell>
          <cell r="F162">
            <v>114335.75</v>
          </cell>
          <cell r="G162">
            <v>115515.53125</v>
          </cell>
          <cell r="H162">
            <v>116668.421875</v>
          </cell>
          <cell r="I162">
            <v>117802.734375</v>
          </cell>
          <cell r="J162">
            <v>118892.546875</v>
          </cell>
        </row>
        <row r="163">
          <cell r="E163">
            <v>145493.9150390625</v>
          </cell>
          <cell r="F163">
            <v>146794.5625</v>
          </cell>
          <cell r="G163">
            <v>148125.171875</v>
          </cell>
          <cell r="H163">
            <v>149464.4375</v>
          </cell>
          <cell r="I163">
            <v>150796.78125</v>
          </cell>
          <cell r="J163">
            <v>152111.375</v>
          </cell>
        </row>
        <row r="164">
          <cell r="E164">
            <v>226201.33227539063</v>
          </cell>
          <cell r="F164">
            <v>227382.6875</v>
          </cell>
          <cell r="G164">
            <v>228530.703125</v>
          </cell>
          <cell r="H164">
            <v>229643.46875</v>
          </cell>
          <cell r="I164">
            <v>230728.5625</v>
          </cell>
          <cell r="J164">
            <v>231693.875</v>
          </cell>
        </row>
        <row r="165">
          <cell r="E165">
            <v>204854.00341796875</v>
          </cell>
          <cell r="F165">
            <v>205878.6875</v>
          </cell>
          <cell r="G165">
            <v>206927.46875</v>
          </cell>
          <cell r="H165">
            <v>207959.96875</v>
          </cell>
          <cell r="I165">
            <v>208981.4375</v>
          </cell>
          <cell r="J165">
            <v>209961.46875</v>
          </cell>
        </row>
        <row r="166">
          <cell r="E166">
            <v>144499.16479492188</v>
          </cell>
          <cell r="F166">
            <v>145043.375</v>
          </cell>
          <cell r="G166">
            <v>145597.15625</v>
          </cell>
          <cell r="H166">
            <v>146175.921875</v>
          </cell>
          <cell r="I166">
            <v>146765.703125</v>
          </cell>
          <cell r="J166">
            <v>147338.4375</v>
          </cell>
        </row>
        <row r="167">
          <cell r="E167">
            <v>745291.42082214355</v>
          </cell>
          <cell r="F167">
            <v>747848.3125</v>
          </cell>
          <cell r="G167">
            <v>750273.75</v>
          </cell>
          <cell r="H167">
            <v>752421.75</v>
          </cell>
          <cell r="I167">
            <v>754489.25</v>
          </cell>
          <cell r="J167">
            <v>756511.25</v>
          </cell>
        </row>
        <row r="168">
          <cell r="E168">
            <v>230173.17480659485</v>
          </cell>
          <cell r="F168">
            <v>231311.25</v>
          </cell>
          <cell r="G168">
            <v>232324.75</v>
          </cell>
          <cell r="H168">
            <v>233199.9375</v>
          </cell>
          <cell r="I168">
            <v>234095.46875</v>
          </cell>
          <cell r="J168">
            <v>235042.1875</v>
          </cell>
        </row>
        <row r="169">
          <cell r="E169">
            <v>215319.83740234375</v>
          </cell>
          <cell r="F169">
            <v>216374.59375</v>
          </cell>
          <cell r="G169">
            <v>217457.140625</v>
          </cell>
          <cell r="H169">
            <v>218521.34375</v>
          </cell>
          <cell r="I169">
            <v>219544.90625</v>
          </cell>
          <cell r="J169">
            <v>220557.125</v>
          </cell>
        </row>
        <row r="170">
          <cell r="E170">
            <v>286630.24725341797</v>
          </cell>
          <cell r="F170">
            <v>288342.1875</v>
          </cell>
          <cell r="G170">
            <v>289813.3125</v>
          </cell>
          <cell r="H170">
            <v>290995.65625</v>
          </cell>
          <cell r="I170">
            <v>292276.1875</v>
          </cell>
          <cell r="J170">
            <v>293606.125</v>
          </cell>
        </row>
        <row r="171">
          <cell r="E171">
            <v>563241.33819580078</v>
          </cell>
          <cell r="F171">
            <v>566415.25</v>
          </cell>
          <cell r="G171">
            <v>569597.25</v>
          </cell>
          <cell r="H171">
            <v>572752.5</v>
          </cell>
          <cell r="I171">
            <v>575823.25</v>
          </cell>
          <cell r="J171">
            <v>578809.9375</v>
          </cell>
        </row>
        <row r="172">
          <cell r="E172">
            <v>207664.99959182739</v>
          </cell>
          <cell r="F172">
            <v>209078.46875</v>
          </cell>
          <cell r="G172">
            <v>210293.578125</v>
          </cell>
          <cell r="H172">
            <v>211439</v>
          </cell>
          <cell r="I172">
            <v>212651.703125</v>
          </cell>
          <cell r="J172">
            <v>213944.1875</v>
          </cell>
        </row>
        <row r="173">
          <cell r="E173">
            <v>801319.58154296875</v>
          </cell>
          <cell r="F173">
            <v>804863.5625</v>
          </cell>
          <cell r="G173">
            <v>808390.5625</v>
          </cell>
          <cell r="H173">
            <v>811920.5</v>
          </cell>
          <cell r="I173">
            <v>815512.25</v>
          </cell>
          <cell r="J173">
            <v>819186.4375</v>
          </cell>
        </row>
        <row r="174">
          <cell r="E174">
            <v>647166.6636505127</v>
          </cell>
          <cell r="F174">
            <v>651781.125</v>
          </cell>
          <cell r="G174">
            <v>656479.25</v>
          </cell>
          <cell r="H174">
            <v>660995.375</v>
          </cell>
          <cell r="I174">
            <v>665453.4375</v>
          </cell>
          <cell r="J174">
            <v>669808.625</v>
          </cell>
        </row>
        <row r="175">
          <cell r="E175">
            <v>575386.83755493164</v>
          </cell>
          <cell r="F175">
            <v>579195.75</v>
          </cell>
          <cell r="G175">
            <v>583022.5625</v>
          </cell>
          <cell r="H175">
            <v>586774.5</v>
          </cell>
          <cell r="I175">
            <v>590534.5625</v>
          </cell>
          <cell r="J175">
            <v>594219.5</v>
          </cell>
        </row>
        <row r="176">
          <cell r="E176">
            <v>575240.8369140625</v>
          </cell>
          <cell r="F176">
            <v>578764.8125</v>
          </cell>
          <cell r="G176">
            <v>582469.875</v>
          </cell>
          <cell r="H176">
            <v>586146.75</v>
          </cell>
          <cell r="I176">
            <v>589769.875</v>
          </cell>
          <cell r="J176">
            <v>593350.0625</v>
          </cell>
        </row>
        <row r="177">
          <cell r="E177">
            <v>237659.91450500488</v>
          </cell>
          <cell r="F177">
            <v>239149.65625</v>
          </cell>
          <cell r="G177">
            <v>240568.46875</v>
          </cell>
          <cell r="H177">
            <v>241927.0625</v>
          </cell>
          <cell r="I177">
            <v>243210.375</v>
          </cell>
          <cell r="J177">
            <v>244411.71875</v>
          </cell>
        </row>
        <row r="178">
          <cell r="E178">
            <v>336408.41870117188</v>
          </cell>
          <cell r="F178">
            <v>336757.8125</v>
          </cell>
          <cell r="G178">
            <v>337197.96875</v>
          </cell>
          <cell r="H178">
            <v>337632.40625</v>
          </cell>
          <cell r="I178">
            <v>338052.3125</v>
          </cell>
          <cell r="J178">
            <v>338424.6875</v>
          </cell>
        </row>
        <row r="179">
          <cell r="E179">
            <v>525567.0029296875</v>
          </cell>
          <cell r="F179">
            <v>527745.75</v>
          </cell>
          <cell r="G179">
            <v>529457.6875</v>
          </cell>
          <cell r="H179">
            <v>530687.3125</v>
          </cell>
          <cell r="I179">
            <v>531883.9375</v>
          </cell>
          <cell r="J179">
            <v>533125</v>
          </cell>
        </row>
        <row r="180">
          <cell r="E180">
            <v>641324.16796875</v>
          </cell>
          <cell r="F180">
            <v>647873.9375</v>
          </cell>
          <cell r="G180">
            <v>653890.9375</v>
          </cell>
          <cell r="H180">
            <v>659284.125</v>
          </cell>
          <cell r="I180">
            <v>664160.875</v>
          </cell>
          <cell r="J180">
            <v>668885.75</v>
          </cell>
        </row>
        <row r="181">
          <cell r="E181">
            <v>559494.6708984375</v>
          </cell>
          <cell r="F181">
            <v>563792.625</v>
          </cell>
          <cell r="G181">
            <v>568164.25</v>
          </cell>
          <cell r="H181">
            <v>572417.625</v>
          </cell>
          <cell r="I181">
            <v>576432.375</v>
          </cell>
          <cell r="J181">
            <v>580103.125</v>
          </cell>
        </row>
        <row r="182">
          <cell r="E182">
            <v>544245.25732421875</v>
          </cell>
          <cell r="F182">
            <v>547396.375</v>
          </cell>
          <cell r="G182">
            <v>550345.9375</v>
          </cell>
          <cell r="H182">
            <v>553094.125</v>
          </cell>
          <cell r="I182">
            <v>555635</v>
          </cell>
          <cell r="J182">
            <v>558034.875</v>
          </cell>
        </row>
        <row r="183">
          <cell r="E183">
            <v>1008377.1599116325</v>
          </cell>
          <cell r="F183">
            <v>1017741.5</v>
          </cell>
          <cell r="G183">
            <v>1026830</v>
          </cell>
          <cell r="H183">
            <v>1035613.5</v>
          </cell>
          <cell r="I183">
            <v>1044295.375</v>
          </cell>
          <cell r="J183">
            <v>1052867.75</v>
          </cell>
        </row>
        <row r="184">
          <cell r="E184">
            <v>460081.74780273438</v>
          </cell>
          <cell r="F184">
            <v>462630.34375</v>
          </cell>
          <cell r="G184">
            <v>465062.5</v>
          </cell>
          <cell r="H184">
            <v>467395.375</v>
          </cell>
          <cell r="I184">
            <v>469647.59375</v>
          </cell>
          <cell r="J184">
            <v>471660.34375</v>
          </cell>
        </row>
        <row r="185">
          <cell r="E185">
            <v>1310470.4106941223</v>
          </cell>
          <cell r="F185">
            <v>1320167.625</v>
          </cell>
          <cell r="G185">
            <v>1329445</v>
          </cell>
          <cell r="H185">
            <v>1338521.875</v>
          </cell>
          <cell r="I185">
            <v>1347418.625</v>
          </cell>
          <cell r="J185">
            <v>1355927.75</v>
          </cell>
        </row>
        <row r="186">
          <cell r="E186">
            <v>879777.00818443298</v>
          </cell>
          <cell r="F186">
            <v>884667.0625</v>
          </cell>
          <cell r="G186">
            <v>888936.5</v>
          </cell>
          <cell r="H186">
            <v>892733.0625</v>
          </cell>
          <cell r="I186">
            <v>896551.5625</v>
          </cell>
          <cell r="J186">
            <v>900528.75</v>
          </cell>
        </row>
        <row r="187">
          <cell r="E187">
            <v>1049689.4992675781</v>
          </cell>
          <cell r="F187">
            <v>1053807.5</v>
          </cell>
          <cell r="G187">
            <v>1058006.75</v>
          </cell>
          <cell r="H187">
            <v>1062176.125</v>
          </cell>
          <cell r="I187">
            <v>1066289</v>
          </cell>
          <cell r="J187">
            <v>1070236.75</v>
          </cell>
        </row>
        <row r="188">
          <cell r="E188">
            <v>532851.00036621094</v>
          </cell>
          <cell r="F188">
            <v>536622.875</v>
          </cell>
          <cell r="G188">
            <v>540072.5</v>
          </cell>
          <cell r="H188">
            <v>543229</v>
          </cell>
          <cell r="I188">
            <v>546268.6875</v>
          </cell>
          <cell r="J188">
            <v>549220.25</v>
          </cell>
        </row>
        <row r="189">
          <cell r="E189">
            <v>219095.58532714844</v>
          </cell>
          <cell r="F189">
            <v>219720.4375</v>
          </cell>
          <cell r="G189">
            <v>220334</v>
          </cell>
          <cell r="H189">
            <v>220946.0625</v>
          </cell>
          <cell r="I189">
            <v>221540.53125</v>
          </cell>
          <cell r="J189">
            <v>222102.78125</v>
          </cell>
        </row>
        <row r="190">
          <cell r="E190">
            <v>167158.00299072266</v>
          </cell>
          <cell r="F190">
            <v>168384.8125</v>
          </cell>
          <cell r="G190">
            <v>169595.8125</v>
          </cell>
          <cell r="H190">
            <v>170773.859375</v>
          </cell>
          <cell r="I190">
            <v>171979.453125</v>
          </cell>
          <cell r="J190">
            <v>173062.6875</v>
          </cell>
        </row>
        <row r="191">
          <cell r="E191">
            <v>279038.83349609375</v>
          </cell>
          <cell r="F191">
            <v>281462.125</v>
          </cell>
          <cell r="G191">
            <v>283903.5</v>
          </cell>
          <cell r="H191">
            <v>286350.625</v>
          </cell>
          <cell r="I191">
            <v>288745.1875</v>
          </cell>
          <cell r="J191">
            <v>291053.34375</v>
          </cell>
        </row>
        <row r="192">
          <cell r="E192">
            <v>185222.16552734375</v>
          </cell>
          <cell r="F192">
            <v>186162.3125</v>
          </cell>
          <cell r="G192">
            <v>187122.96875</v>
          </cell>
          <cell r="H192">
            <v>188116.6875</v>
          </cell>
          <cell r="I192">
            <v>189104.8125</v>
          </cell>
          <cell r="J192">
            <v>190091.625</v>
          </cell>
        </row>
        <row r="193">
          <cell r="E193">
            <v>188323.41461181641</v>
          </cell>
          <cell r="F193">
            <v>189659.28125</v>
          </cell>
          <cell r="G193">
            <v>191002.90625</v>
          </cell>
          <cell r="H193">
            <v>192351.65625</v>
          </cell>
          <cell r="I193">
            <v>193696.15625</v>
          </cell>
          <cell r="J193">
            <v>195016.71875</v>
          </cell>
        </row>
        <row r="194">
          <cell r="E194">
            <v>307646.0830078125</v>
          </cell>
          <cell r="F194">
            <v>309493.5</v>
          </cell>
          <cell r="G194">
            <v>311412.78125</v>
          </cell>
          <cell r="H194">
            <v>313306.78125</v>
          </cell>
          <cell r="I194">
            <v>315180.0625</v>
          </cell>
          <cell r="J194">
            <v>317002.625</v>
          </cell>
        </row>
        <row r="195">
          <cell r="E195">
            <v>492969.25390625</v>
          </cell>
          <cell r="F195">
            <v>496486.1875</v>
          </cell>
          <cell r="G195">
            <v>500118.6875</v>
          </cell>
          <cell r="H195">
            <v>503703.3125</v>
          </cell>
          <cell r="I195">
            <v>507223.9375</v>
          </cell>
          <cell r="J195">
            <v>510581.8125</v>
          </cell>
        </row>
        <row r="196">
          <cell r="E196">
            <v>170506.7529296875</v>
          </cell>
          <cell r="F196">
            <v>171932.03125</v>
          </cell>
          <cell r="G196">
            <v>173388.34375</v>
          </cell>
          <cell r="H196">
            <v>174816.46875</v>
          </cell>
          <cell r="I196">
            <v>176239.15625</v>
          </cell>
          <cell r="J196">
            <v>177635.71875</v>
          </cell>
        </row>
        <row r="197">
          <cell r="E197">
            <v>227496.57934570313</v>
          </cell>
          <cell r="F197">
            <v>227991</v>
          </cell>
          <cell r="G197">
            <v>228523.125</v>
          </cell>
          <cell r="H197">
            <v>229046.4375</v>
          </cell>
          <cell r="I197">
            <v>229549.03125</v>
          </cell>
          <cell r="J197">
            <v>230019.28125</v>
          </cell>
        </row>
        <row r="198">
          <cell r="E198">
            <v>490466.50248241425</v>
          </cell>
          <cell r="F198">
            <v>495483.46875</v>
          </cell>
          <cell r="G198">
            <v>501744.03125</v>
          </cell>
          <cell r="H198">
            <v>504448.25</v>
          </cell>
          <cell r="I198">
            <v>507042.25</v>
          </cell>
          <cell r="J198">
            <v>509541.90625</v>
          </cell>
        </row>
        <row r="199">
          <cell r="E199">
            <v>931441.84112548828</v>
          </cell>
          <cell r="F199">
            <v>936391.5</v>
          </cell>
          <cell r="G199">
            <v>941125.25</v>
          </cell>
          <cell r="H199">
            <v>945570</v>
          </cell>
          <cell r="I199">
            <v>950072.3125</v>
          </cell>
          <cell r="J199">
            <v>954728.75</v>
          </cell>
        </row>
        <row r="200">
          <cell r="E200">
            <v>293831.33325195313</v>
          </cell>
          <cell r="F200">
            <v>295595.9375</v>
          </cell>
          <cell r="G200">
            <v>297486.0625</v>
          </cell>
          <cell r="H200">
            <v>299367.25</v>
          </cell>
          <cell r="I200">
            <v>301288.5</v>
          </cell>
          <cell r="J200">
            <v>303171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9">
          <cell r="E9">
            <v>117448.44003280097</v>
          </cell>
        </row>
        <row r="10">
          <cell r="E10">
            <v>349991.58935834427</v>
          </cell>
        </row>
        <row r="11">
          <cell r="E11">
            <v>269265.37495175569</v>
          </cell>
        </row>
        <row r="12">
          <cell r="E12">
            <v>335502.67847672879</v>
          </cell>
        </row>
        <row r="13">
          <cell r="E13">
            <v>369378.50976804702</v>
          </cell>
        </row>
        <row r="14">
          <cell r="E14">
            <v>347614.6301837936</v>
          </cell>
        </row>
        <row r="15">
          <cell r="E15">
            <v>191476.02329063782</v>
          </cell>
        </row>
        <row r="16">
          <cell r="E16">
            <v>332338.89355309965</v>
          </cell>
        </row>
        <row r="17">
          <cell r="E17">
            <v>190516.31151831566</v>
          </cell>
        </row>
        <row r="18">
          <cell r="E18">
            <v>236546.40672312639</v>
          </cell>
        </row>
        <row r="19">
          <cell r="E19">
            <v>331344.41947439814</v>
          </cell>
        </row>
        <row r="20">
          <cell r="E20">
            <v>214300.09082909231</v>
          </cell>
        </row>
        <row r="21">
          <cell r="E21">
            <v>188968.14292106239</v>
          </cell>
        </row>
        <row r="22">
          <cell r="E22">
            <v>268759.21374679793</v>
          </cell>
        </row>
        <row r="23">
          <cell r="E23">
            <v>425625.58907478664</v>
          </cell>
        </row>
        <row r="24">
          <cell r="E24">
            <v>203891.85288535798</v>
          </cell>
        </row>
        <row r="25">
          <cell r="E25">
            <v>263221.20827728463</v>
          </cell>
        </row>
        <row r="26">
          <cell r="E26">
            <v>213034.32913412387</v>
          </cell>
        </row>
        <row r="27">
          <cell r="E27">
            <v>154471.88636319316</v>
          </cell>
        </row>
        <row r="28">
          <cell r="E28">
            <v>308234.67397839495</v>
          </cell>
        </row>
        <row r="29">
          <cell r="E29">
            <v>359298.875403021</v>
          </cell>
        </row>
        <row r="30">
          <cell r="E30">
            <v>208169.29058073115</v>
          </cell>
        </row>
        <row r="31">
          <cell r="E31">
            <v>389860.3917741311</v>
          </cell>
        </row>
        <row r="32">
          <cell r="E32">
            <v>190415.21293852475</v>
          </cell>
        </row>
        <row r="33">
          <cell r="E33">
            <v>185299.05345754916</v>
          </cell>
        </row>
        <row r="34">
          <cell r="E34">
            <v>144347.96744944897</v>
          </cell>
        </row>
        <row r="35">
          <cell r="E35">
            <v>335495.73080238531</v>
          </cell>
        </row>
        <row r="36">
          <cell r="E36">
            <v>237630.11238402702</v>
          </cell>
        </row>
        <row r="37">
          <cell r="E37">
            <v>280853.1674963425</v>
          </cell>
        </row>
        <row r="38">
          <cell r="E38">
            <v>237870.68260715023</v>
          </cell>
        </row>
        <row r="39">
          <cell r="E39">
            <v>110015.60353017446</v>
          </cell>
        </row>
        <row r="40">
          <cell r="E40">
            <v>227299.0292893108</v>
          </cell>
        </row>
        <row r="41">
          <cell r="E41">
            <v>272389.32191217848</v>
          </cell>
        </row>
        <row r="42">
          <cell r="E42">
            <v>121733.01662096111</v>
          </cell>
        </row>
        <row r="43">
          <cell r="E43">
            <v>372145.33490635792</v>
          </cell>
        </row>
        <row r="44">
          <cell r="E44">
            <v>204837.44914536725</v>
          </cell>
        </row>
        <row r="45">
          <cell r="E45">
            <v>167929.00177909571</v>
          </cell>
        </row>
        <row r="46">
          <cell r="E46">
            <v>288006.91717686947</v>
          </cell>
        </row>
        <row r="47">
          <cell r="E47">
            <v>126544.94326361998</v>
          </cell>
        </row>
        <row r="48">
          <cell r="E48">
            <v>350023.30947375618</v>
          </cell>
        </row>
        <row r="49">
          <cell r="E49">
            <v>219180.39433207278</v>
          </cell>
        </row>
        <row r="50">
          <cell r="E50">
            <v>133501.50236061003</v>
          </cell>
        </row>
        <row r="51">
          <cell r="E51">
            <v>349218.76457932318</v>
          </cell>
        </row>
        <row r="52">
          <cell r="E52">
            <v>318226.41381017969</v>
          </cell>
        </row>
        <row r="53">
          <cell r="E53">
            <v>235923.78264315132</v>
          </cell>
        </row>
        <row r="54">
          <cell r="E54">
            <v>143907.99672435998</v>
          </cell>
        </row>
        <row r="55">
          <cell r="E55">
            <v>152605.64182081691</v>
          </cell>
        </row>
        <row r="56">
          <cell r="E56">
            <v>322608.62007324607</v>
          </cell>
        </row>
        <row r="57">
          <cell r="E57">
            <v>182475.66161267864</v>
          </cell>
        </row>
        <row r="58">
          <cell r="E58">
            <v>191626.51119890864</v>
          </cell>
        </row>
        <row r="59">
          <cell r="E59">
            <v>182718.98979042869</v>
          </cell>
        </row>
        <row r="60">
          <cell r="E60">
            <v>280171.03678969602</v>
          </cell>
        </row>
        <row r="61">
          <cell r="E61">
            <v>132704.72722182111</v>
          </cell>
        </row>
        <row r="62">
          <cell r="E62">
            <v>578845.83979674161</v>
          </cell>
        </row>
        <row r="63">
          <cell r="E63">
            <v>320296.6901404672</v>
          </cell>
        </row>
        <row r="64">
          <cell r="E64">
            <v>406430.02163078688</v>
          </cell>
        </row>
        <row r="65">
          <cell r="E65">
            <v>285648.12096502178</v>
          </cell>
        </row>
        <row r="66">
          <cell r="E66">
            <v>79130.975811314231</v>
          </cell>
        </row>
        <row r="67">
          <cell r="E67">
            <v>301030.13978993171</v>
          </cell>
        </row>
        <row r="68">
          <cell r="E68">
            <v>360660.64480868436</v>
          </cell>
        </row>
        <row r="69">
          <cell r="E69">
            <v>227946.5598261994</v>
          </cell>
        </row>
        <row r="70">
          <cell r="E70">
            <v>213327.18411001124</v>
          </cell>
        </row>
        <row r="71">
          <cell r="E71">
            <v>262305.69552279083</v>
          </cell>
        </row>
        <row r="72">
          <cell r="E72">
            <v>640616.06365384348</v>
          </cell>
        </row>
        <row r="73">
          <cell r="E73">
            <v>139263.65907943304</v>
          </cell>
        </row>
        <row r="74">
          <cell r="E74">
            <v>362762.25399362016</v>
          </cell>
        </row>
        <row r="75">
          <cell r="E75">
            <v>154611.90130274708</v>
          </cell>
        </row>
        <row r="76">
          <cell r="E76">
            <v>93106.624792606381</v>
          </cell>
        </row>
        <row r="77">
          <cell r="E77">
            <v>113177.1423372276</v>
          </cell>
        </row>
        <row r="78">
          <cell r="E78">
            <v>128938.93689367994</v>
          </cell>
        </row>
        <row r="79">
          <cell r="E79">
            <v>350061.69483769243</v>
          </cell>
        </row>
        <row r="80">
          <cell r="E80">
            <v>139113.07713557442</v>
          </cell>
        </row>
        <row r="81">
          <cell r="E81">
            <v>488917.00444067724</v>
          </cell>
        </row>
        <row r="82">
          <cell r="E82">
            <v>344307.93737936072</v>
          </cell>
        </row>
        <row r="83">
          <cell r="E83">
            <v>136216.80054672065</v>
          </cell>
        </row>
        <row r="84">
          <cell r="E84">
            <v>189393.55872084404</v>
          </cell>
        </row>
        <row r="85">
          <cell r="E85">
            <v>223022.88141160356</v>
          </cell>
        </row>
        <row r="86">
          <cell r="E86">
            <v>193093.1328010791</v>
          </cell>
        </row>
        <row r="87">
          <cell r="E87">
            <v>170996.40935310096</v>
          </cell>
        </row>
        <row r="88">
          <cell r="E88">
            <v>581939.99142357195</v>
          </cell>
        </row>
        <row r="89">
          <cell r="E89">
            <v>321080.46447218285</v>
          </cell>
        </row>
        <row r="90">
          <cell r="E90">
            <v>217344.09519536103</v>
          </cell>
        </row>
        <row r="91">
          <cell r="E91">
            <v>271849.90091286186</v>
          </cell>
        </row>
        <row r="92">
          <cell r="E92">
            <v>302797.15231824998</v>
          </cell>
        </row>
        <row r="93">
          <cell r="E93">
            <v>146747.81237943628</v>
          </cell>
        </row>
        <row r="94">
          <cell r="E94">
            <v>317709.98392033001</v>
          </cell>
        </row>
        <row r="95">
          <cell r="E95">
            <v>180195.80751740304</v>
          </cell>
        </row>
        <row r="96">
          <cell r="E96">
            <v>303436.21562161244</v>
          </cell>
        </row>
        <row r="97">
          <cell r="E97">
            <v>302207.80248068913</v>
          </cell>
        </row>
        <row r="98">
          <cell r="E98">
            <v>122323.13030226513</v>
          </cell>
        </row>
        <row r="99">
          <cell r="E99">
            <v>453653.46174926282</v>
          </cell>
        </row>
        <row r="100">
          <cell r="E100">
            <v>854002.81278611266</v>
          </cell>
        </row>
        <row r="101">
          <cell r="E101">
            <v>571005.49637159088</v>
          </cell>
        </row>
        <row r="102">
          <cell r="E102">
            <v>396188.46463618701</v>
          </cell>
        </row>
        <row r="103">
          <cell r="E103">
            <v>267996.49748876336</v>
          </cell>
        </row>
        <row r="104">
          <cell r="E104">
            <v>607341.80157095985</v>
          </cell>
        </row>
        <row r="105">
          <cell r="E105">
            <v>228626.70377101263</v>
          </cell>
        </row>
        <row r="106">
          <cell r="E106">
            <v>368126.52400850982</v>
          </cell>
        </row>
        <row r="107">
          <cell r="E107">
            <v>376070.00493760366</v>
          </cell>
        </row>
        <row r="108">
          <cell r="E108">
            <v>187797.56588134187</v>
          </cell>
        </row>
        <row r="109">
          <cell r="E109">
            <v>212526.80354807418</v>
          </cell>
        </row>
        <row r="110">
          <cell r="E110">
            <v>215846.04219396313</v>
          </cell>
        </row>
        <row r="111">
          <cell r="E111">
            <v>165569.0425048683</v>
          </cell>
        </row>
        <row r="112">
          <cell r="E112">
            <v>311110.50983405916</v>
          </cell>
        </row>
        <row r="113">
          <cell r="E113">
            <v>200630.13921395235</v>
          </cell>
        </row>
        <row r="114">
          <cell r="E114">
            <v>249333.32018635416</v>
          </cell>
        </row>
        <row r="115">
          <cell r="E115">
            <v>216027.65868994207</v>
          </cell>
        </row>
        <row r="116">
          <cell r="E116">
            <v>387136.93686047435</v>
          </cell>
        </row>
        <row r="117">
          <cell r="E117">
            <v>245875.34554066823</v>
          </cell>
        </row>
        <row r="118">
          <cell r="E118">
            <v>359371.32182702771</v>
          </cell>
        </row>
        <row r="119">
          <cell r="E119">
            <v>346114.37680101121</v>
          </cell>
        </row>
        <row r="120">
          <cell r="E120">
            <v>259202.85069852544</v>
          </cell>
        </row>
        <row r="121">
          <cell r="E121">
            <v>302838.56732680672</v>
          </cell>
        </row>
        <row r="122">
          <cell r="E122">
            <v>415397.14883529022</v>
          </cell>
        </row>
        <row r="123">
          <cell r="E123">
            <v>406624.43487498106</v>
          </cell>
        </row>
        <row r="124">
          <cell r="E124">
            <v>333918.97447605047</v>
          </cell>
        </row>
        <row r="125">
          <cell r="E125">
            <v>285772.50655340258</v>
          </cell>
        </row>
        <row r="126">
          <cell r="E126">
            <v>293035.46396702022</v>
          </cell>
        </row>
        <row r="127">
          <cell r="E127">
            <v>219842.50848514098</v>
          </cell>
        </row>
        <row r="128">
          <cell r="E128">
            <v>304591.9812966311</v>
          </cell>
        </row>
        <row r="129">
          <cell r="E129">
            <v>242101.95129648122</v>
          </cell>
        </row>
        <row r="130">
          <cell r="E130">
            <v>291730.98792861146</v>
          </cell>
        </row>
        <row r="131">
          <cell r="E131">
            <v>299078.48480957845</v>
          </cell>
        </row>
        <row r="132">
          <cell r="E132">
            <v>261230.27132810725</v>
          </cell>
        </row>
        <row r="133">
          <cell r="E133">
            <v>172479.92345099492</v>
          </cell>
        </row>
        <row r="134">
          <cell r="E134">
            <v>393192.97025379085</v>
          </cell>
        </row>
        <row r="135">
          <cell r="E135">
            <v>331839.4817220234</v>
          </cell>
        </row>
        <row r="136">
          <cell r="E136">
            <v>351926.1992325196</v>
          </cell>
        </row>
        <row r="137">
          <cell r="E137">
            <v>285160.54028213047</v>
          </cell>
        </row>
        <row r="138">
          <cell r="E138">
            <v>180716.62763287069</v>
          </cell>
        </row>
        <row r="139">
          <cell r="E139">
            <v>327075.03830108477</v>
          </cell>
        </row>
        <row r="140">
          <cell r="E140">
            <v>194851.74681401547</v>
          </cell>
        </row>
        <row r="141">
          <cell r="E141">
            <v>191342.822510823</v>
          </cell>
        </row>
        <row r="142">
          <cell r="E142">
            <v>281363.4070132185</v>
          </cell>
        </row>
        <row r="143">
          <cell r="E143">
            <v>300803.06048100075</v>
          </cell>
        </row>
        <row r="144">
          <cell r="E144">
            <v>329955.96278558421</v>
          </cell>
        </row>
        <row r="145">
          <cell r="E145">
            <v>238251.73266361264</v>
          </cell>
        </row>
        <row r="146">
          <cell r="E146">
            <v>201107.71645381101</v>
          </cell>
        </row>
        <row r="147">
          <cell r="E147">
            <v>119115.18737138899</v>
          </cell>
        </row>
        <row r="148">
          <cell r="E148">
            <v>284459.45993781608</v>
          </cell>
        </row>
        <row r="149">
          <cell r="E149">
            <v>214934.91674651636</v>
          </cell>
        </row>
        <row r="150">
          <cell r="E150">
            <v>216515.55608015726</v>
          </cell>
        </row>
        <row r="151">
          <cell r="E151">
            <v>571930.31171141309</v>
          </cell>
        </row>
        <row r="152">
          <cell r="E152">
            <v>126487.85697614153</v>
          </cell>
        </row>
        <row r="153">
          <cell r="E153">
            <v>270258.02076770947</v>
          </cell>
        </row>
        <row r="154">
          <cell r="E154">
            <v>177979.73003590858</v>
          </cell>
        </row>
        <row r="155">
          <cell r="E155">
            <v>200817.06183125882</v>
          </cell>
        </row>
        <row r="156">
          <cell r="E156">
            <v>213882.85960101994</v>
          </cell>
        </row>
        <row r="157">
          <cell r="E157">
            <v>296063.50419910566</v>
          </cell>
        </row>
        <row r="158">
          <cell r="E158">
            <v>220321.48143668266</v>
          </cell>
        </row>
        <row r="159">
          <cell r="E159">
            <v>351019.30889208126</v>
          </cell>
        </row>
        <row r="160">
          <cell r="E160">
            <v>222650.95774980541</v>
          </cell>
        </row>
        <row r="161">
          <cell r="E161">
            <v>92492.76341700078</v>
          </cell>
        </row>
        <row r="162">
          <cell r="E162">
            <v>117904.18536333696</v>
          </cell>
        </row>
        <row r="163">
          <cell r="E163">
            <v>169875.92796816936</v>
          </cell>
        </row>
        <row r="164">
          <cell r="E164">
            <v>208694.04404023796</v>
          </cell>
        </row>
        <row r="165">
          <cell r="E165">
            <v>204171.70343967972</v>
          </cell>
        </row>
        <row r="166">
          <cell r="E166">
            <v>163019.47832654338</v>
          </cell>
        </row>
        <row r="167">
          <cell r="E167">
            <v>640477.61463138182</v>
          </cell>
        </row>
        <row r="168">
          <cell r="E168">
            <v>223130.46189494408</v>
          </cell>
        </row>
        <row r="169">
          <cell r="E169">
            <v>219906.44393754646</v>
          </cell>
        </row>
        <row r="170">
          <cell r="E170">
            <v>277793.52110049827</v>
          </cell>
        </row>
        <row r="171">
          <cell r="E171">
            <v>556862.92489513953</v>
          </cell>
        </row>
        <row r="172">
          <cell r="E172">
            <v>188482.82803966288</v>
          </cell>
        </row>
        <row r="173">
          <cell r="E173">
            <v>841780.4063152076</v>
          </cell>
        </row>
        <row r="174">
          <cell r="E174">
            <v>618185.42600145098</v>
          </cell>
        </row>
        <row r="175">
          <cell r="E175">
            <v>621403.91512325208</v>
          </cell>
        </row>
        <row r="176">
          <cell r="E176">
            <v>596852.20168762526</v>
          </cell>
        </row>
        <row r="177">
          <cell r="E177">
            <v>218645.21883176555</v>
          </cell>
        </row>
        <row r="178">
          <cell r="E178">
            <v>405781.35273295664</v>
          </cell>
        </row>
        <row r="179">
          <cell r="E179">
            <v>566653.20668060565</v>
          </cell>
        </row>
        <row r="180">
          <cell r="E180">
            <v>661026.32399747975</v>
          </cell>
        </row>
        <row r="181">
          <cell r="E181">
            <v>501615.29052896798</v>
          </cell>
        </row>
        <row r="182">
          <cell r="E182">
            <v>455580.14950188145</v>
          </cell>
        </row>
        <row r="183">
          <cell r="E183">
            <v>953152.91256472596</v>
          </cell>
        </row>
        <row r="184">
          <cell r="E184">
            <v>400905.15825363947</v>
          </cell>
        </row>
        <row r="185">
          <cell r="E185">
            <v>1313554.0127879898</v>
          </cell>
        </row>
        <row r="186">
          <cell r="E186">
            <v>865291.84062993212</v>
          </cell>
        </row>
        <row r="187">
          <cell r="E187">
            <v>1063457.1041598422</v>
          </cell>
        </row>
        <row r="188">
          <cell r="E188">
            <v>627329.18254213431</v>
          </cell>
        </row>
        <row r="189">
          <cell r="E189">
            <v>246167.47983997958</v>
          </cell>
        </row>
        <row r="190">
          <cell r="E190">
            <v>167428.82697649891</v>
          </cell>
        </row>
        <row r="191">
          <cell r="E191">
            <v>274611.92290970357</v>
          </cell>
        </row>
        <row r="192">
          <cell r="E192">
            <v>184430.32612890605</v>
          </cell>
        </row>
        <row r="193">
          <cell r="E193">
            <v>198784.77286202184</v>
          </cell>
        </row>
        <row r="194">
          <cell r="E194">
            <v>291862.07207841746</v>
          </cell>
        </row>
        <row r="195">
          <cell r="E195">
            <v>457858.10455077974</v>
          </cell>
        </row>
        <row r="196">
          <cell r="E196">
            <v>166878.23986282464</v>
          </cell>
        </row>
        <row r="197">
          <cell r="E197">
            <v>216945.41012856088</v>
          </cell>
        </row>
        <row r="198">
          <cell r="E198">
            <v>489937.1258255663</v>
          </cell>
        </row>
        <row r="199">
          <cell r="E199">
            <v>950705.91483144253</v>
          </cell>
        </row>
        <row r="200">
          <cell r="E200">
            <v>320230.32851497119</v>
          </cell>
        </row>
      </sheetData>
      <sheetData sheetId="33"/>
      <sheetData sheetId="34"/>
      <sheetData sheetId="35"/>
      <sheetData sheetId="36"/>
      <sheetData sheetId="37"/>
      <sheetData sheetId="38"/>
      <sheetData sheetId="39">
        <row r="13">
          <cell r="G13">
            <v>3.9959575355040355E-2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Summary by mandate"/>
      <sheetName val="Summary of Allocations by Geog"/>
      <sheetName val="Allocations"/>
      <sheetName val="final RCA"/>
      <sheetName val="Allocations sort"/>
      <sheetName val="Sheet5"/>
      <sheetName val="Sheet2"/>
      <sheetName val="Sheet1"/>
      <sheetName val="Sheet7"/>
      <sheetName val="CCG Cost Centre - Allocations"/>
      <sheetName val="CB Cost Centre Matrix"/>
      <sheetName val="Mandate Summary"/>
      <sheetName val="Sheet10"/>
      <sheetName val="Sheet9"/>
      <sheetName val="Frontsheet - Worksheet List"/>
      <sheetName val="Mandate Reconciliation"/>
      <sheetName val="Financial Directions"/>
      <sheetName val="Master File"/>
      <sheetName val="Programme Level Detail"/>
      <sheetName val="Report - National"/>
      <sheetName val="Report - By Area Team"/>
      <sheetName val="Report - By CCG"/>
      <sheetName val="Amendment Form"/>
      <sheetName val="Control Log"/>
      <sheetName val="CCG"/>
      <sheetName val="Local Auth"/>
      <sheetName val="DC 2013 05 22"/>
      <sheetName val="PT Rec summary"/>
      <sheetName val="Codes &amp; Organisations"/>
      <sheetName val="Timt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4">
          <cell r="D14">
            <v>6535291.9199999999</v>
          </cell>
        </row>
      </sheetData>
      <sheetData sheetId="16" refreshError="1"/>
      <sheetData sheetId="17">
        <row r="7">
          <cell r="C7" t="str">
            <v>01C</v>
          </cell>
          <cell r="D7" t="str">
            <v>NHS Eastern Cheshire CCG</v>
          </cell>
          <cell r="E7" t="str">
            <v>AT</v>
          </cell>
          <cell r="F7" t="str">
            <v>Q44</v>
          </cell>
          <cell r="G7" t="str">
            <v>Cheshire, Warrington &amp; Wirral</v>
          </cell>
          <cell r="H7" t="str">
            <v>RT</v>
          </cell>
          <cell r="I7" t="str">
            <v>Y54</v>
          </cell>
          <cell r="J7" t="str">
            <v>North</v>
          </cell>
          <cell r="K7">
            <v>219307</v>
          </cell>
          <cell r="L7">
            <v>4930</v>
          </cell>
          <cell r="AC7">
            <v>224237</v>
          </cell>
        </row>
        <row r="8">
          <cell r="C8" t="str">
            <v>01R</v>
          </cell>
          <cell r="D8" t="str">
            <v>NHS South Cheshire CCG</v>
          </cell>
          <cell r="E8" t="str">
            <v>AT</v>
          </cell>
          <cell r="F8" t="str">
            <v>Q44</v>
          </cell>
          <cell r="G8" t="str">
            <v>Cheshire, Warrington &amp; Wirral</v>
          </cell>
          <cell r="H8" t="str">
            <v>RT</v>
          </cell>
          <cell r="I8" t="str">
            <v>Y54</v>
          </cell>
          <cell r="J8" t="str">
            <v>North</v>
          </cell>
          <cell r="K8">
            <v>193566</v>
          </cell>
          <cell r="L8">
            <v>4260</v>
          </cell>
          <cell r="AC8">
            <v>197826</v>
          </cell>
        </row>
        <row r="9">
          <cell r="C9" t="str">
            <v>02D</v>
          </cell>
          <cell r="D9" t="str">
            <v>NHS Vale Royal CCG</v>
          </cell>
          <cell r="E9" t="str">
            <v>AT</v>
          </cell>
          <cell r="F9" t="str">
            <v>Q44</v>
          </cell>
          <cell r="G9" t="str">
            <v>Cheshire, Warrington &amp; Wirral</v>
          </cell>
          <cell r="H9" t="str">
            <v>RT</v>
          </cell>
          <cell r="I9" t="str">
            <v>Y54</v>
          </cell>
          <cell r="J9" t="str">
            <v>North</v>
          </cell>
          <cell r="K9">
            <v>120033</v>
          </cell>
          <cell r="L9">
            <v>2440</v>
          </cell>
          <cell r="AC9">
            <v>122473</v>
          </cell>
        </row>
        <row r="10">
          <cell r="C10" t="str">
            <v>02E</v>
          </cell>
          <cell r="D10" t="str">
            <v>NHS Warrington CCG</v>
          </cell>
          <cell r="E10" t="str">
            <v>AT</v>
          </cell>
          <cell r="F10" t="str">
            <v>Q44</v>
          </cell>
          <cell r="G10" t="str">
            <v>Cheshire, Warrington &amp; Wirral</v>
          </cell>
          <cell r="H10" t="str">
            <v>RT</v>
          </cell>
          <cell r="I10" t="str">
            <v>Y54</v>
          </cell>
          <cell r="J10" t="str">
            <v>North</v>
          </cell>
          <cell r="K10">
            <v>231588</v>
          </cell>
          <cell r="L10">
            <v>5120</v>
          </cell>
          <cell r="AC10">
            <v>236708</v>
          </cell>
        </row>
        <row r="11">
          <cell r="C11" t="str">
            <v>02F</v>
          </cell>
          <cell r="D11" t="str">
            <v>NHS West Cheshire CCG</v>
          </cell>
          <cell r="E11" t="str">
            <v>AT</v>
          </cell>
          <cell r="F11" t="str">
            <v>Q44</v>
          </cell>
          <cell r="G11" t="str">
            <v>Cheshire, Warrington &amp; Wirral</v>
          </cell>
          <cell r="H11" t="str">
            <v>RT</v>
          </cell>
          <cell r="I11" t="str">
            <v>Y54</v>
          </cell>
          <cell r="J11" t="str">
            <v>North</v>
          </cell>
          <cell r="K11">
            <v>308328</v>
          </cell>
          <cell r="L11">
            <v>6070</v>
          </cell>
          <cell r="AC11">
            <v>314398</v>
          </cell>
        </row>
        <row r="12">
          <cell r="C12" t="str">
            <v>12F</v>
          </cell>
          <cell r="D12" t="str">
            <v>NHS Wirral CCG</v>
          </cell>
          <cell r="E12" t="str">
            <v>AT</v>
          </cell>
          <cell r="F12" t="str">
            <v>Q44</v>
          </cell>
          <cell r="G12" t="str">
            <v>Cheshire, Warrington &amp; Wirral</v>
          </cell>
          <cell r="H12" t="str">
            <v>RT</v>
          </cell>
          <cell r="I12" t="str">
            <v>Y54</v>
          </cell>
          <cell r="J12" t="str">
            <v>North</v>
          </cell>
          <cell r="K12">
            <v>445168</v>
          </cell>
          <cell r="L12">
            <v>8000</v>
          </cell>
          <cell r="AC12">
            <v>453168</v>
          </cell>
        </row>
        <row r="13">
          <cell r="C13" t="str">
            <v>00C</v>
          </cell>
          <cell r="D13" t="str">
            <v>NHS Darlington CCG</v>
          </cell>
          <cell r="E13" t="str">
            <v>AT</v>
          </cell>
          <cell r="F13" t="str">
            <v>Q45</v>
          </cell>
          <cell r="G13" t="str">
            <v>Durham, Darlington &amp; Tees</v>
          </cell>
          <cell r="H13" t="str">
            <v>RT</v>
          </cell>
          <cell r="I13" t="str">
            <v>Y54</v>
          </cell>
          <cell r="J13" t="str">
            <v>North</v>
          </cell>
          <cell r="K13">
            <v>130336</v>
          </cell>
          <cell r="L13">
            <v>2610</v>
          </cell>
          <cell r="AC13">
            <v>132946</v>
          </cell>
        </row>
        <row r="14">
          <cell r="C14" t="str">
            <v>00D</v>
          </cell>
          <cell r="D14" t="str">
            <v>NHS Durham Dales, Easington and Sedgefield CCG</v>
          </cell>
          <cell r="E14" t="str">
            <v>AT</v>
          </cell>
          <cell r="F14" t="str">
            <v>Q45</v>
          </cell>
          <cell r="G14" t="str">
            <v>Durham, Darlington &amp; Tees</v>
          </cell>
          <cell r="H14" t="str">
            <v>RT</v>
          </cell>
          <cell r="I14" t="str">
            <v>Y54</v>
          </cell>
          <cell r="J14" t="str">
            <v>North</v>
          </cell>
          <cell r="K14">
            <v>398372</v>
          </cell>
          <cell r="L14">
            <v>7070</v>
          </cell>
          <cell r="AC14">
            <v>405442</v>
          </cell>
        </row>
        <row r="15">
          <cell r="C15" t="str">
            <v>00J</v>
          </cell>
          <cell r="D15" t="str">
            <v>NHS North Durham CCG</v>
          </cell>
          <cell r="E15" t="str">
            <v>AT</v>
          </cell>
          <cell r="F15" t="str">
            <v>Q45</v>
          </cell>
          <cell r="G15" t="str">
            <v>Durham, Darlington &amp; Tees</v>
          </cell>
          <cell r="H15" t="str">
            <v>RT</v>
          </cell>
          <cell r="I15" t="str">
            <v>Y54</v>
          </cell>
          <cell r="J15" t="str">
            <v>North</v>
          </cell>
          <cell r="K15">
            <v>307439</v>
          </cell>
          <cell r="L15">
            <v>6070</v>
          </cell>
          <cell r="AC15">
            <v>313509</v>
          </cell>
        </row>
        <row r="16">
          <cell r="C16" t="str">
            <v>00K</v>
          </cell>
          <cell r="D16" t="str">
            <v>NHS Hartlepool and Stockton-on-Tees CCG</v>
          </cell>
          <cell r="E16" t="str">
            <v>AT</v>
          </cell>
          <cell r="F16" t="str">
            <v>Q45</v>
          </cell>
          <cell r="G16" t="str">
            <v>Durham, Darlington &amp; Tees</v>
          </cell>
          <cell r="H16" t="str">
            <v>RT</v>
          </cell>
          <cell r="I16" t="str">
            <v>Y54</v>
          </cell>
          <cell r="J16" t="str">
            <v>North</v>
          </cell>
          <cell r="K16">
            <v>362855</v>
          </cell>
          <cell r="L16">
            <v>7140</v>
          </cell>
          <cell r="AC16">
            <v>369995</v>
          </cell>
        </row>
        <row r="17">
          <cell r="C17" t="str">
            <v>00M</v>
          </cell>
          <cell r="D17" t="str">
            <v>NHS South Tees CCG</v>
          </cell>
          <cell r="E17" t="str">
            <v>AT</v>
          </cell>
          <cell r="F17" t="str">
            <v>Q45</v>
          </cell>
          <cell r="G17" t="str">
            <v>Durham, Darlington &amp; Tees</v>
          </cell>
          <cell r="H17" t="str">
            <v>RT</v>
          </cell>
          <cell r="I17" t="str">
            <v>Y54</v>
          </cell>
          <cell r="J17" t="str">
            <v>North</v>
          </cell>
          <cell r="K17">
            <v>383116</v>
          </cell>
          <cell r="L17">
            <v>6850</v>
          </cell>
          <cell r="AC17">
            <v>389966</v>
          </cell>
        </row>
        <row r="18">
          <cell r="C18" t="str">
            <v>00T</v>
          </cell>
          <cell r="D18" t="str">
            <v>NHS Bolton CCG</v>
          </cell>
          <cell r="E18" t="str">
            <v>AT</v>
          </cell>
          <cell r="F18" t="str">
            <v>Q46</v>
          </cell>
          <cell r="G18" t="str">
            <v>Greater Manchester</v>
          </cell>
          <cell r="H18" t="str">
            <v>RT</v>
          </cell>
          <cell r="I18" t="str">
            <v>Y54</v>
          </cell>
          <cell r="J18" t="str">
            <v>North</v>
          </cell>
          <cell r="K18">
            <v>331159</v>
          </cell>
          <cell r="L18">
            <v>7000</v>
          </cell>
          <cell r="AC18">
            <v>338159</v>
          </cell>
        </row>
        <row r="19">
          <cell r="C19" t="str">
            <v>00V</v>
          </cell>
          <cell r="D19" t="str">
            <v>NHS Bury CCG</v>
          </cell>
          <cell r="E19" t="str">
            <v>AT</v>
          </cell>
          <cell r="F19" t="str">
            <v>Q46</v>
          </cell>
          <cell r="G19" t="str">
            <v>Greater Manchester</v>
          </cell>
          <cell r="H19" t="str">
            <v>RT</v>
          </cell>
          <cell r="I19" t="str">
            <v>Y54</v>
          </cell>
          <cell r="J19" t="str">
            <v>North</v>
          </cell>
          <cell r="K19">
            <v>215753</v>
          </cell>
          <cell r="L19">
            <v>4670</v>
          </cell>
          <cell r="AC19">
            <v>220423</v>
          </cell>
        </row>
        <row r="20">
          <cell r="C20" t="str">
            <v>00W</v>
          </cell>
          <cell r="D20" t="str">
            <v>NHS Central Manchester CCG</v>
          </cell>
          <cell r="E20" t="str">
            <v>AT</v>
          </cell>
          <cell r="F20" t="str">
            <v>Q46</v>
          </cell>
          <cell r="G20" t="str">
            <v>Greater Manchester</v>
          </cell>
          <cell r="H20" t="str">
            <v>RT</v>
          </cell>
          <cell r="I20" t="str">
            <v>Y54</v>
          </cell>
          <cell r="J20" t="str">
            <v>North</v>
          </cell>
          <cell r="K20">
            <v>233893</v>
          </cell>
          <cell r="L20">
            <v>5080</v>
          </cell>
          <cell r="AC20">
            <v>238973</v>
          </cell>
        </row>
        <row r="21">
          <cell r="C21" t="str">
            <v>00Y</v>
          </cell>
          <cell r="D21" t="str">
            <v>NHS Oldham CCG</v>
          </cell>
          <cell r="E21" t="str">
            <v>AT</v>
          </cell>
          <cell r="F21" t="str">
            <v>Q46</v>
          </cell>
          <cell r="G21" t="str">
            <v>Greater Manchester</v>
          </cell>
          <cell r="H21" t="str">
            <v>RT</v>
          </cell>
          <cell r="I21" t="str">
            <v>Y54</v>
          </cell>
          <cell r="J21" t="str">
            <v>North</v>
          </cell>
          <cell r="K21">
            <v>295824</v>
          </cell>
          <cell r="L21">
            <v>5770</v>
          </cell>
          <cell r="AC21">
            <v>301594</v>
          </cell>
        </row>
        <row r="22">
          <cell r="C22" t="str">
            <v>01D</v>
          </cell>
          <cell r="D22" t="str">
            <v>NHS Heywood, Middleton &amp; Rochdale CCG</v>
          </cell>
          <cell r="E22" t="str">
            <v>AT</v>
          </cell>
          <cell r="F22" t="str">
            <v>Q46</v>
          </cell>
          <cell r="G22" t="str">
            <v>Greater Manchester</v>
          </cell>
          <cell r="H22" t="str">
            <v>RT</v>
          </cell>
          <cell r="I22" t="str">
            <v>Y54</v>
          </cell>
          <cell r="J22" t="str">
            <v>North</v>
          </cell>
          <cell r="K22">
            <v>268553</v>
          </cell>
          <cell r="L22">
            <v>5310</v>
          </cell>
          <cell r="AC22">
            <v>273863</v>
          </cell>
        </row>
        <row r="23">
          <cell r="C23" t="str">
            <v>01G</v>
          </cell>
          <cell r="D23" t="str">
            <v>NHS Salford CCG</v>
          </cell>
          <cell r="E23" t="str">
            <v>AT</v>
          </cell>
          <cell r="F23" t="str">
            <v>Q46</v>
          </cell>
          <cell r="G23" t="str">
            <v>Greater Manchester</v>
          </cell>
          <cell r="H23" t="str">
            <v>RT</v>
          </cell>
          <cell r="I23" t="str">
            <v>Y54</v>
          </cell>
          <cell r="J23" t="str">
            <v>North</v>
          </cell>
          <cell r="K23">
            <v>321563</v>
          </cell>
          <cell r="L23">
            <v>6050</v>
          </cell>
          <cell r="AC23">
            <v>327613</v>
          </cell>
        </row>
        <row r="24">
          <cell r="C24" t="str">
            <v>01M</v>
          </cell>
          <cell r="D24" t="str">
            <v>NHS North Manchester CCG</v>
          </cell>
          <cell r="E24" t="str">
            <v>AT</v>
          </cell>
          <cell r="F24" t="str">
            <v>Q46</v>
          </cell>
          <cell r="G24" t="str">
            <v>Greater Manchester</v>
          </cell>
          <cell r="H24" t="str">
            <v>RT</v>
          </cell>
          <cell r="I24" t="str">
            <v>Y54</v>
          </cell>
          <cell r="J24" t="str">
            <v>North</v>
          </cell>
          <cell r="K24">
            <v>251571</v>
          </cell>
          <cell r="L24">
            <v>4440</v>
          </cell>
          <cell r="AC24">
            <v>256011</v>
          </cell>
        </row>
        <row r="25">
          <cell r="C25" t="str">
            <v>01N</v>
          </cell>
          <cell r="D25" t="str">
            <v>NHS South Manchester CCG</v>
          </cell>
          <cell r="E25" t="str">
            <v>AT</v>
          </cell>
          <cell r="F25" t="str">
            <v>Q46</v>
          </cell>
          <cell r="G25" t="str">
            <v>Greater Manchester</v>
          </cell>
          <cell r="H25" t="str">
            <v>RT</v>
          </cell>
          <cell r="I25" t="str">
            <v>Y54</v>
          </cell>
          <cell r="J25" t="str">
            <v>North</v>
          </cell>
          <cell r="K25">
            <v>204163</v>
          </cell>
          <cell r="L25">
            <v>3950</v>
          </cell>
          <cell r="AC25">
            <v>208113</v>
          </cell>
        </row>
        <row r="26">
          <cell r="C26" t="str">
            <v>01W</v>
          </cell>
          <cell r="D26" t="str">
            <v>NHS Stockport CCG</v>
          </cell>
          <cell r="E26" t="str">
            <v>AT</v>
          </cell>
          <cell r="F26" t="str">
            <v>Q46</v>
          </cell>
          <cell r="G26" t="str">
            <v>Greater Manchester</v>
          </cell>
          <cell r="H26" t="str">
            <v>RT</v>
          </cell>
          <cell r="I26" t="str">
            <v>Y54</v>
          </cell>
          <cell r="J26" t="str">
            <v>North</v>
          </cell>
          <cell r="K26">
            <v>349988</v>
          </cell>
          <cell r="L26">
            <v>7180</v>
          </cell>
          <cell r="AC26">
            <v>357168</v>
          </cell>
        </row>
        <row r="27">
          <cell r="C27" t="str">
            <v>01Y</v>
          </cell>
          <cell r="D27" t="str">
            <v>NHS Tameside and Glossop CCG</v>
          </cell>
          <cell r="E27" t="str">
            <v>AT</v>
          </cell>
          <cell r="F27" t="str">
            <v>Q46</v>
          </cell>
          <cell r="G27" t="str">
            <v>Greater Manchester</v>
          </cell>
          <cell r="H27" t="str">
            <v>RT</v>
          </cell>
          <cell r="I27" t="str">
            <v>Y54</v>
          </cell>
          <cell r="J27" t="str">
            <v>North</v>
          </cell>
          <cell r="K27">
            <v>305884</v>
          </cell>
          <cell r="L27">
            <v>5810</v>
          </cell>
          <cell r="AC27">
            <v>311694</v>
          </cell>
        </row>
        <row r="28">
          <cell r="C28" t="str">
            <v>02A</v>
          </cell>
          <cell r="D28" t="str">
            <v>NHS Trafford CCG</v>
          </cell>
          <cell r="E28" t="str">
            <v>AT</v>
          </cell>
          <cell r="F28" t="str">
            <v>Q46</v>
          </cell>
          <cell r="G28" t="str">
            <v>Greater Manchester</v>
          </cell>
          <cell r="H28" t="str">
            <v>RT</v>
          </cell>
          <cell r="I28" t="str">
            <v>Y54</v>
          </cell>
          <cell r="J28" t="str">
            <v>North</v>
          </cell>
          <cell r="K28">
            <v>267981</v>
          </cell>
          <cell r="L28">
            <v>5630</v>
          </cell>
          <cell r="AC28">
            <v>273611</v>
          </cell>
        </row>
        <row r="29">
          <cell r="C29" t="str">
            <v>02H</v>
          </cell>
          <cell r="D29" t="str">
            <v>NHS Wigan Borough CCG</v>
          </cell>
          <cell r="E29" t="str">
            <v>AT</v>
          </cell>
          <cell r="F29" t="str">
            <v>Q46</v>
          </cell>
          <cell r="G29" t="str">
            <v>Greater Manchester</v>
          </cell>
          <cell r="H29" t="str">
            <v>RT</v>
          </cell>
          <cell r="I29" t="str">
            <v>Y54</v>
          </cell>
          <cell r="J29" t="str">
            <v>North</v>
          </cell>
          <cell r="K29">
            <v>407316</v>
          </cell>
          <cell r="L29">
            <v>7910</v>
          </cell>
          <cell r="AC29">
            <v>415226</v>
          </cell>
        </row>
        <row r="30">
          <cell r="C30" t="str">
            <v>00Q</v>
          </cell>
          <cell r="D30" t="str">
            <v>NHS Blackburn with Darwen CCG</v>
          </cell>
          <cell r="E30" t="str">
            <v>AT</v>
          </cell>
          <cell r="F30" t="str">
            <v>Q47</v>
          </cell>
          <cell r="G30" t="str">
            <v>Lancashire</v>
          </cell>
          <cell r="H30" t="str">
            <v>RT</v>
          </cell>
          <cell r="I30" t="str">
            <v>Y54</v>
          </cell>
          <cell r="J30" t="str">
            <v>North</v>
          </cell>
          <cell r="K30">
            <v>189152</v>
          </cell>
          <cell r="L30">
            <v>3980</v>
          </cell>
          <cell r="AC30">
            <v>193132</v>
          </cell>
        </row>
        <row r="31">
          <cell r="C31" t="str">
            <v>00R</v>
          </cell>
          <cell r="D31" t="str">
            <v>NHS Blackpool CCG</v>
          </cell>
          <cell r="E31" t="str">
            <v>AT</v>
          </cell>
          <cell r="F31" t="str">
            <v>Q47</v>
          </cell>
          <cell r="G31" t="str">
            <v>Lancashire</v>
          </cell>
          <cell r="H31" t="str">
            <v>RT</v>
          </cell>
          <cell r="I31" t="str">
            <v>Y54</v>
          </cell>
          <cell r="J31" t="str">
            <v>North</v>
          </cell>
          <cell r="K31">
            <v>222925</v>
          </cell>
          <cell r="L31">
            <v>3950</v>
          </cell>
          <cell r="AC31">
            <v>226875</v>
          </cell>
        </row>
        <row r="32">
          <cell r="C32" t="str">
            <v>00X</v>
          </cell>
          <cell r="D32" t="str">
            <v>NHS Chorley and South Ribble CCG</v>
          </cell>
          <cell r="E32" t="str">
            <v>AT</v>
          </cell>
          <cell r="F32" t="str">
            <v>Q47</v>
          </cell>
          <cell r="G32" t="str">
            <v>Lancashire</v>
          </cell>
          <cell r="H32" t="str">
            <v>RT</v>
          </cell>
          <cell r="I32" t="str">
            <v>Y54</v>
          </cell>
          <cell r="J32" t="str">
            <v>North</v>
          </cell>
          <cell r="K32">
            <v>213438</v>
          </cell>
          <cell r="L32">
            <v>4280</v>
          </cell>
          <cell r="AC32">
            <v>217718</v>
          </cell>
        </row>
        <row r="33">
          <cell r="C33" t="str">
            <v>01A</v>
          </cell>
          <cell r="D33" t="str">
            <v>NHS East Lancashire CCG</v>
          </cell>
          <cell r="E33" t="str">
            <v>AT</v>
          </cell>
          <cell r="F33" t="str">
            <v>Q47</v>
          </cell>
          <cell r="G33" t="str">
            <v>Lancashire</v>
          </cell>
          <cell r="H33" t="str">
            <v>RT</v>
          </cell>
          <cell r="I33" t="str">
            <v>Y54</v>
          </cell>
          <cell r="J33" t="str">
            <v>North</v>
          </cell>
          <cell r="K33">
            <v>473501</v>
          </cell>
          <cell r="L33">
            <v>8880</v>
          </cell>
          <cell r="AC33">
            <v>482381</v>
          </cell>
        </row>
        <row r="34">
          <cell r="C34" t="str">
            <v>01E</v>
          </cell>
          <cell r="D34" t="str">
            <v>NHS Greater Preston CCG</v>
          </cell>
          <cell r="E34" t="str">
            <v>AT</v>
          </cell>
          <cell r="F34" t="str">
            <v>Q47</v>
          </cell>
          <cell r="G34" t="str">
            <v>Lancashire</v>
          </cell>
          <cell r="H34" t="str">
            <v>RT</v>
          </cell>
          <cell r="I34" t="str">
            <v>Y54</v>
          </cell>
          <cell r="J34" t="str">
            <v>North</v>
          </cell>
          <cell r="K34">
            <v>242376</v>
          </cell>
          <cell r="L34">
            <v>5040</v>
          </cell>
          <cell r="AC34">
            <v>247416</v>
          </cell>
        </row>
        <row r="35">
          <cell r="C35" t="str">
            <v>01K</v>
          </cell>
          <cell r="D35" t="str">
            <v>NHS Lancashire North CCG</v>
          </cell>
          <cell r="E35" t="str">
            <v>AT</v>
          </cell>
          <cell r="F35" t="str">
            <v>Q47</v>
          </cell>
          <cell r="G35" t="str">
            <v>Lancashire</v>
          </cell>
          <cell r="H35" t="str">
            <v>RT</v>
          </cell>
          <cell r="I35" t="str">
            <v>Y54</v>
          </cell>
          <cell r="J35" t="str">
            <v>North</v>
          </cell>
          <cell r="K35">
            <v>193315</v>
          </cell>
          <cell r="L35">
            <v>3730</v>
          </cell>
          <cell r="AC35">
            <v>197045</v>
          </cell>
        </row>
        <row r="36">
          <cell r="C36" t="str">
            <v>02G</v>
          </cell>
          <cell r="D36" t="str">
            <v>NHS West Lancashire CCG</v>
          </cell>
          <cell r="E36" t="str">
            <v>AT</v>
          </cell>
          <cell r="F36" t="str">
            <v>Q47</v>
          </cell>
          <cell r="G36" t="str">
            <v>Lancashire</v>
          </cell>
          <cell r="H36" t="str">
            <v>RT</v>
          </cell>
          <cell r="I36" t="str">
            <v>Y54</v>
          </cell>
          <cell r="J36" t="str">
            <v>North</v>
          </cell>
          <cell r="K36">
            <v>127486</v>
          </cell>
          <cell r="L36">
            <v>2680</v>
          </cell>
          <cell r="AC36">
            <v>130166</v>
          </cell>
        </row>
        <row r="37">
          <cell r="C37" t="str">
            <v>02M</v>
          </cell>
          <cell r="D37" t="str">
            <v>NHS Fylde &amp; Wyre CCG</v>
          </cell>
          <cell r="E37" t="str">
            <v>AT</v>
          </cell>
          <cell r="F37" t="str">
            <v>Q47</v>
          </cell>
          <cell r="G37" t="str">
            <v>Lancashire</v>
          </cell>
          <cell r="H37" t="str">
            <v>RT</v>
          </cell>
          <cell r="I37" t="str">
            <v>Y54</v>
          </cell>
          <cell r="J37" t="str">
            <v>North</v>
          </cell>
          <cell r="K37">
            <v>196071</v>
          </cell>
          <cell r="L37">
            <v>3630</v>
          </cell>
          <cell r="AC37">
            <v>199701</v>
          </cell>
        </row>
        <row r="38">
          <cell r="C38" t="str">
            <v>01F</v>
          </cell>
          <cell r="D38" t="str">
            <v>NHS Halton CCG</v>
          </cell>
          <cell r="E38" t="str">
            <v>AT</v>
          </cell>
          <cell r="F38" t="str">
            <v>Q48</v>
          </cell>
          <cell r="G38" t="str">
            <v>Merseyside</v>
          </cell>
          <cell r="H38" t="str">
            <v>RT</v>
          </cell>
          <cell r="I38" t="str">
            <v>Y54</v>
          </cell>
          <cell r="J38" t="str">
            <v>North</v>
          </cell>
          <cell r="K38">
            <v>176657</v>
          </cell>
          <cell r="L38">
            <v>3100</v>
          </cell>
          <cell r="AC38">
            <v>179757</v>
          </cell>
        </row>
        <row r="39">
          <cell r="C39" t="str">
            <v>01J</v>
          </cell>
          <cell r="D39" t="str">
            <v>NHS Knowsley CCG</v>
          </cell>
          <cell r="E39" t="str">
            <v>AT</v>
          </cell>
          <cell r="F39" t="str">
            <v>Q48</v>
          </cell>
          <cell r="G39" t="str">
            <v>Merseyside</v>
          </cell>
          <cell r="H39" t="str">
            <v>RT</v>
          </cell>
          <cell r="I39" t="str">
            <v>Y54</v>
          </cell>
          <cell r="J39" t="str">
            <v>North</v>
          </cell>
          <cell r="K39">
            <v>241456</v>
          </cell>
          <cell r="L39">
            <v>3730</v>
          </cell>
          <cell r="AC39">
            <v>245186</v>
          </cell>
        </row>
        <row r="40">
          <cell r="C40" t="str">
            <v>01T</v>
          </cell>
          <cell r="D40" t="str">
            <v>NHS South Sefton CCG</v>
          </cell>
          <cell r="E40" t="str">
            <v>AT</v>
          </cell>
          <cell r="F40" t="str">
            <v>Q48</v>
          </cell>
          <cell r="G40" t="str">
            <v>Merseyside</v>
          </cell>
          <cell r="H40" t="str">
            <v>RT</v>
          </cell>
          <cell r="I40" t="str">
            <v>Y54</v>
          </cell>
          <cell r="J40" t="str">
            <v>North</v>
          </cell>
          <cell r="K40">
            <v>234963</v>
          </cell>
          <cell r="L40">
            <v>3680</v>
          </cell>
          <cell r="AC40">
            <v>238643</v>
          </cell>
        </row>
        <row r="41">
          <cell r="C41" t="str">
            <v>01V</v>
          </cell>
          <cell r="D41" t="str">
            <v>NHS Southport and Formby CCG</v>
          </cell>
          <cell r="E41" t="str">
            <v>AT</v>
          </cell>
          <cell r="F41" t="str">
            <v>Q48</v>
          </cell>
          <cell r="G41" t="str">
            <v>Merseyside</v>
          </cell>
          <cell r="H41" t="str">
            <v>RT</v>
          </cell>
          <cell r="I41" t="str">
            <v>Y54</v>
          </cell>
          <cell r="J41" t="str">
            <v>North</v>
          </cell>
          <cell r="K41">
            <v>155791</v>
          </cell>
          <cell r="L41">
            <v>2980</v>
          </cell>
          <cell r="AC41">
            <v>158771</v>
          </cell>
        </row>
        <row r="42">
          <cell r="C42" t="str">
            <v>01X</v>
          </cell>
          <cell r="D42" t="str">
            <v>NHS St Helens CCG</v>
          </cell>
          <cell r="E42" t="str">
            <v>AT</v>
          </cell>
          <cell r="F42" t="str">
            <v>Q48</v>
          </cell>
          <cell r="G42" t="str">
            <v>Merseyside</v>
          </cell>
          <cell r="H42" t="str">
            <v>RT</v>
          </cell>
          <cell r="I42" t="str">
            <v>Y54</v>
          </cell>
          <cell r="J42" t="str">
            <v>North</v>
          </cell>
          <cell r="K42">
            <v>262206</v>
          </cell>
          <cell r="L42">
            <v>4670</v>
          </cell>
          <cell r="AC42">
            <v>266876</v>
          </cell>
        </row>
        <row r="43">
          <cell r="C43" t="str">
            <v>99A</v>
          </cell>
          <cell r="D43" t="str">
            <v>NHS Liverpool CCG</v>
          </cell>
          <cell r="E43" t="str">
            <v>AT</v>
          </cell>
          <cell r="F43" t="str">
            <v>Q48</v>
          </cell>
          <cell r="G43" t="str">
            <v>Merseyside</v>
          </cell>
          <cell r="H43" t="str">
            <v>RT</v>
          </cell>
          <cell r="I43" t="str">
            <v>Y54</v>
          </cell>
          <cell r="J43" t="str">
            <v>North</v>
          </cell>
          <cell r="K43">
            <v>703032</v>
          </cell>
          <cell r="L43">
            <v>11800</v>
          </cell>
          <cell r="AC43">
            <v>714832</v>
          </cell>
        </row>
        <row r="44">
          <cell r="C44" t="str">
            <v>00F</v>
          </cell>
          <cell r="D44" t="str">
            <v>NHS Gateshead CCG</v>
          </cell>
          <cell r="E44" t="str">
            <v>AT</v>
          </cell>
          <cell r="F44" t="str">
            <v>Q49</v>
          </cell>
          <cell r="G44" t="str">
            <v>Cumbria, Northumb, Tyne &amp; Wear</v>
          </cell>
          <cell r="H44" t="str">
            <v>RT</v>
          </cell>
          <cell r="I44" t="str">
            <v>Y54</v>
          </cell>
          <cell r="J44" t="str">
            <v>North</v>
          </cell>
          <cell r="K44">
            <v>280751</v>
          </cell>
          <cell r="L44">
            <v>5100</v>
          </cell>
          <cell r="AC44">
            <v>285851</v>
          </cell>
        </row>
        <row r="45">
          <cell r="C45" t="str">
            <v>00G</v>
          </cell>
          <cell r="D45" t="str">
            <v>NHS Newcastle North and East CCG</v>
          </cell>
          <cell r="E45" t="str">
            <v>AT</v>
          </cell>
          <cell r="F45" t="str">
            <v>Q49</v>
          </cell>
          <cell r="G45" t="str">
            <v>Cumbria, Northumb, Tyne &amp; Wear</v>
          </cell>
          <cell r="H45" t="str">
            <v>RT</v>
          </cell>
          <cell r="I45" t="str">
            <v>Y54</v>
          </cell>
          <cell r="J45" t="str">
            <v>North</v>
          </cell>
          <cell r="K45">
            <v>170135</v>
          </cell>
          <cell r="L45">
            <v>3670</v>
          </cell>
          <cell r="AC45">
            <v>173805</v>
          </cell>
        </row>
        <row r="46">
          <cell r="C46" t="str">
            <v>00H</v>
          </cell>
          <cell r="D46" t="str">
            <v>NHS Newcastle West CCG</v>
          </cell>
          <cell r="E46" t="str">
            <v>AT</v>
          </cell>
          <cell r="F46" t="str">
            <v>Q49</v>
          </cell>
          <cell r="G46" t="str">
            <v>Cumbria, Northumb, Tyne &amp; Wear</v>
          </cell>
          <cell r="H46" t="str">
            <v>RT</v>
          </cell>
          <cell r="I46" t="str">
            <v>Y54</v>
          </cell>
          <cell r="J46" t="str">
            <v>North</v>
          </cell>
          <cell r="K46">
            <v>179457</v>
          </cell>
          <cell r="L46">
            <v>3190</v>
          </cell>
          <cell r="AC46">
            <v>182647</v>
          </cell>
        </row>
        <row r="47">
          <cell r="C47" t="str">
            <v>00L</v>
          </cell>
          <cell r="D47" t="str">
            <v>NHS Northumberland CCG</v>
          </cell>
          <cell r="E47" t="str">
            <v>AT</v>
          </cell>
          <cell r="F47" t="str">
            <v>Q49</v>
          </cell>
          <cell r="G47" t="str">
            <v>Cumbria, Northumb, Tyne &amp; Wear</v>
          </cell>
          <cell r="H47" t="str">
            <v>RT</v>
          </cell>
          <cell r="I47" t="str">
            <v>Y54</v>
          </cell>
          <cell r="J47" t="str">
            <v>North</v>
          </cell>
          <cell r="K47">
            <v>409740</v>
          </cell>
          <cell r="L47">
            <v>7960</v>
          </cell>
          <cell r="AC47">
            <v>417700</v>
          </cell>
        </row>
        <row r="48">
          <cell r="C48" t="str">
            <v>00N</v>
          </cell>
          <cell r="D48" t="str">
            <v>NHS South Tyneside CCG</v>
          </cell>
          <cell r="E48" t="str">
            <v>AT</v>
          </cell>
          <cell r="F48" t="str">
            <v>Q49</v>
          </cell>
          <cell r="G48" t="str">
            <v>Cumbria, Northumb, Tyne &amp; Wear</v>
          </cell>
          <cell r="H48" t="str">
            <v>RT</v>
          </cell>
          <cell r="I48" t="str">
            <v>Y54</v>
          </cell>
          <cell r="J48" t="str">
            <v>North</v>
          </cell>
          <cell r="K48">
            <v>222276</v>
          </cell>
          <cell r="L48">
            <v>3720</v>
          </cell>
          <cell r="AC48">
            <v>225996</v>
          </cell>
        </row>
        <row r="49">
          <cell r="C49" t="str">
            <v>00P</v>
          </cell>
          <cell r="D49" t="str">
            <v>NHS Sunderland CCG</v>
          </cell>
          <cell r="E49" t="str">
            <v>AT</v>
          </cell>
          <cell r="F49" t="str">
            <v>Q49</v>
          </cell>
          <cell r="G49" t="str">
            <v>Cumbria, Northumb, Tyne &amp; Wear</v>
          </cell>
          <cell r="H49" t="str">
            <v>RT</v>
          </cell>
          <cell r="I49" t="str">
            <v>Y54</v>
          </cell>
          <cell r="J49" t="str">
            <v>North</v>
          </cell>
          <cell r="K49">
            <v>408290</v>
          </cell>
          <cell r="L49">
            <v>6770</v>
          </cell>
          <cell r="AC49">
            <v>415060</v>
          </cell>
        </row>
        <row r="50">
          <cell r="C50" t="str">
            <v>01H</v>
          </cell>
          <cell r="D50" t="str">
            <v>NHS Cumbria CCG</v>
          </cell>
          <cell r="E50" t="str">
            <v>AT</v>
          </cell>
          <cell r="F50" t="str">
            <v>Q49</v>
          </cell>
          <cell r="G50" t="str">
            <v>Cumbria, Northumb, Tyne &amp; Wear</v>
          </cell>
          <cell r="H50" t="str">
            <v>RT</v>
          </cell>
          <cell r="I50" t="str">
            <v>Y54</v>
          </cell>
          <cell r="J50" t="str">
            <v>North</v>
          </cell>
          <cell r="K50">
            <v>692122</v>
          </cell>
          <cell r="L50">
            <v>12800</v>
          </cell>
          <cell r="AC50">
            <v>704922</v>
          </cell>
        </row>
        <row r="51">
          <cell r="C51" t="str">
            <v>99C</v>
          </cell>
          <cell r="D51" t="str">
            <v>NHS North Tyneside CCG</v>
          </cell>
          <cell r="E51" t="str">
            <v>AT</v>
          </cell>
          <cell r="F51" t="str">
            <v>Q49</v>
          </cell>
          <cell r="G51" t="str">
            <v>Cumbria, Northumb, Tyne &amp; Wear</v>
          </cell>
          <cell r="H51" t="str">
            <v>RT</v>
          </cell>
          <cell r="I51" t="str">
            <v>Y54</v>
          </cell>
          <cell r="J51" t="str">
            <v>North</v>
          </cell>
          <cell r="K51">
            <v>281507</v>
          </cell>
          <cell r="L51">
            <v>5280</v>
          </cell>
          <cell r="AC51">
            <v>286787</v>
          </cell>
        </row>
        <row r="52">
          <cell r="C52" t="str">
            <v>02Y</v>
          </cell>
          <cell r="D52" t="str">
            <v>NHS East Riding of Yorkshire CCG</v>
          </cell>
          <cell r="E52" t="str">
            <v>AT</v>
          </cell>
          <cell r="F52" t="str">
            <v>Q50</v>
          </cell>
          <cell r="G52" t="str">
            <v>North Yorkshire and The Humber</v>
          </cell>
          <cell r="H52" t="str">
            <v>RT</v>
          </cell>
          <cell r="I52" t="str">
            <v>Y54</v>
          </cell>
          <cell r="J52" t="str">
            <v>North</v>
          </cell>
          <cell r="K52">
            <v>342974</v>
          </cell>
          <cell r="L52">
            <v>7410</v>
          </cell>
          <cell r="AC52">
            <v>350384</v>
          </cell>
        </row>
        <row r="53">
          <cell r="C53" t="str">
            <v>03D</v>
          </cell>
          <cell r="D53" t="str">
            <v>NHS Hambleton, Richmondshire and Whitby CCG</v>
          </cell>
          <cell r="E53" t="str">
            <v>AT</v>
          </cell>
          <cell r="F53" t="str">
            <v>Q50</v>
          </cell>
          <cell r="G53" t="str">
            <v>North Yorkshire and The Humber</v>
          </cell>
          <cell r="H53" t="str">
            <v>RT</v>
          </cell>
          <cell r="I53" t="str">
            <v>Y54</v>
          </cell>
          <cell r="J53" t="str">
            <v>North</v>
          </cell>
          <cell r="K53">
            <v>169381</v>
          </cell>
          <cell r="L53">
            <v>3560</v>
          </cell>
          <cell r="AC53">
            <v>172941</v>
          </cell>
        </row>
        <row r="54">
          <cell r="C54" t="str">
            <v>03E</v>
          </cell>
          <cell r="D54" t="str">
            <v>NHS Harrogate and Rural District CCG</v>
          </cell>
          <cell r="E54" t="str">
            <v>AT</v>
          </cell>
          <cell r="F54" t="str">
            <v>Q50</v>
          </cell>
          <cell r="G54" t="str">
            <v>North Yorkshire and The Humber</v>
          </cell>
          <cell r="H54" t="str">
            <v>RT</v>
          </cell>
          <cell r="I54" t="str">
            <v>Y54</v>
          </cell>
          <cell r="J54" t="str">
            <v>North</v>
          </cell>
          <cell r="K54">
            <v>173328</v>
          </cell>
          <cell r="L54">
            <v>3820</v>
          </cell>
          <cell r="AC54">
            <v>177148</v>
          </cell>
        </row>
        <row r="55">
          <cell r="C55" t="str">
            <v>03F</v>
          </cell>
          <cell r="D55" t="str">
            <v>NHS Hull CCG</v>
          </cell>
          <cell r="E55" t="str">
            <v>AT</v>
          </cell>
          <cell r="F55" t="str">
            <v>Q50</v>
          </cell>
          <cell r="G55" t="str">
            <v>North Yorkshire and The Humber</v>
          </cell>
          <cell r="H55" t="str">
            <v>RT</v>
          </cell>
          <cell r="I55" t="str">
            <v>Y54</v>
          </cell>
          <cell r="J55" t="str">
            <v>North</v>
          </cell>
          <cell r="K55">
            <v>347615</v>
          </cell>
          <cell r="L55">
            <v>7020</v>
          </cell>
          <cell r="AC55">
            <v>354635</v>
          </cell>
        </row>
        <row r="56">
          <cell r="C56" t="str">
            <v>03H</v>
          </cell>
          <cell r="D56" t="str">
            <v>NHS North East Lincolnshire CCG</v>
          </cell>
          <cell r="E56" t="str">
            <v>AT</v>
          </cell>
          <cell r="F56" t="str">
            <v>Q50</v>
          </cell>
          <cell r="G56" t="str">
            <v>North Yorkshire and The Humber</v>
          </cell>
          <cell r="H56" t="str">
            <v>RT</v>
          </cell>
          <cell r="I56" t="str">
            <v>Y54</v>
          </cell>
          <cell r="J56" t="str">
            <v>North</v>
          </cell>
          <cell r="K56">
            <v>201337</v>
          </cell>
          <cell r="L56">
            <v>4100</v>
          </cell>
          <cell r="AC56">
            <v>205437</v>
          </cell>
        </row>
        <row r="57">
          <cell r="C57" t="str">
            <v>03K</v>
          </cell>
          <cell r="D57" t="str">
            <v>NHS North Lincolnshire CCG</v>
          </cell>
          <cell r="E57" t="str">
            <v>AT</v>
          </cell>
          <cell r="F57" t="str">
            <v>Q50</v>
          </cell>
          <cell r="G57" t="str">
            <v>North Yorkshire and The Humber</v>
          </cell>
          <cell r="H57" t="str">
            <v>RT</v>
          </cell>
          <cell r="I57" t="str">
            <v>Y54</v>
          </cell>
          <cell r="J57" t="str">
            <v>North</v>
          </cell>
          <cell r="K57">
            <v>195881</v>
          </cell>
          <cell r="L57">
            <v>4230</v>
          </cell>
          <cell r="AC57">
            <v>200111</v>
          </cell>
        </row>
        <row r="58">
          <cell r="C58" t="str">
            <v>03M</v>
          </cell>
          <cell r="D58" t="str">
            <v>NHS Scarborough and Ryedale CCG</v>
          </cell>
          <cell r="E58" t="str">
            <v>AT</v>
          </cell>
          <cell r="F58" t="str">
            <v>Q50</v>
          </cell>
          <cell r="G58" t="str">
            <v>North Yorkshire and The Humber</v>
          </cell>
          <cell r="H58" t="str">
            <v>RT</v>
          </cell>
          <cell r="I58" t="str">
            <v>Y54</v>
          </cell>
          <cell r="J58" t="str">
            <v>North</v>
          </cell>
          <cell r="K58">
            <v>145696</v>
          </cell>
          <cell r="L58">
            <v>2850</v>
          </cell>
          <cell r="AC58">
            <v>148546</v>
          </cell>
        </row>
        <row r="59">
          <cell r="C59" t="str">
            <v>03Q</v>
          </cell>
          <cell r="D59" t="str">
            <v>NHS Vale of York CCG</v>
          </cell>
          <cell r="E59" t="str">
            <v>AT</v>
          </cell>
          <cell r="F59" t="str">
            <v>Q50</v>
          </cell>
          <cell r="G59" t="str">
            <v>North Yorkshire and The Humber</v>
          </cell>
          <cell r="H59" t="str">
            <v>RT</v>
          </cell>
          <cell r="I59" t="str">
            <v>Y54</v>
          </cell>
          <cell r="J59" t="str">
            <v>North</v>
          </cell>
          <cell r="K59">
            <v>357831</v>
          </cell>
          <cell r="L59">
            <v>8330</v>
          </cell>
          <cell r="AC59">
            <v>366161</v>
          </cell>
        </row>
        <row r="60">
          <cell r="C60" t="str">
            <v>02P</v>
          </cell>
          <cell r="D60" t="str">
            <v>NHS Barnsley CCG</v>
          </cell>
          <cell r="E60" t="str">
            <v>AT</v>
          </cell>
          <cell r="F60" t="str">
            <v>Q51</v>
          </cell>
          <cell r="G60" t="str">
            <v>South Yorkshire and Bassetlaw</v>
          </cell>
          <cell r="H60" t="str">
            <v>RT</v>
          </cell>
          <cell r="I60" t="str">
            <v>Y54</v>
          </cell>
          <cell r="J60" t="str">
            <v>North</v>
          </cell>
          <cell r="K60">
            <v>343604</v>
          </cell>
          <cell r="L60">
            <v>6100</v>
          </cell>
          <cell r="AC60">
            <v>349704</v>
          </cell>
        </row>
        <row r="61">
          <cell r="C61" t="str">
            <v>02Q</v>
          </cell>
          <cell r="D61" t="str">
            <v>NHS Bassetlaw CCG</v>
          </cell>
          <cell r="E61" t="str">
            <v>AT</v>
          </cell>
          <cell r="F61" t="str">
            <v>Q51</v>
          </cell>
          <cell r="G61" t="str">
            <v>South Yorkshire and Bassetlaw</v>
          </cell>
          <cell r="H61" t="str">
            <v>RT</v>
          </cell>
          <cell r="I61" t="str">
            <v>Y54</v>
          </cell>
          <cell r="J61" t="str">
            <v>North</v>
          </cell>
          <cell r="K61">
            <v>141839</v>
          </cell>
          <cell r="L61">
            <v>2750</v>
          </cell>
          <cell r="AC61">
            <v>144589</v>
          </cell>
        </row>
        <row r="62">
          <cell r="C62" t="str">
            <v>02X</v>
          </cell>
          <cell r="D62" t="str">
            <v>NHS Doncaster CCG</v>
          </cell>
          <cell r="E62" t="str">
            <v>AT</v>
          </cell>
          <cell r="F62" t="str">
            <v>Q51</v>
          </cell>
          <cell r="G62" t="str">
            <v>South Yorkshire and Bassetlaw</v>
          </cell>
          <cell r="H62" t="str">
            <v>RT</v>
          </cell>
          <cell r="I62" t="str">
            <v>Y54</v>
          </cell>
          <cell r="J62" t="str">
            <v>North</v>
          </cell>
          <cell r="K62">
            <v>409957</v>
          </cell>
          <cell r="L62">
            <v>7680</v>
          </cell>
          <cell r="AC62">
            <v>417637</v>
          </cell>
        </row>
        <row r="63">
          <cell r="C63" t="str">
            <v>03L</v>
          </cell>
          <cell r="D63" t="str">
            <v>NHS Rotherham CCG</v>
          </cell>
          <cell r="E63" t="str">
            <v>AT</v>
          </cell>
          <cell r="F63" t="str">
            <v>Q51</v>
          </cell>
          <cell r="G63" t="str">
            <v>South Yorkshire and Bassetlaw</v>
          </cell>
          <cell r="H63" t="str">
            <v>RT</v>
          </cell>
          <cell r="I63" t="str">
            <v>Y54</v>
          </cell>
          <cell r="J63" t="str">
            <v>North</v>
          </cell>
          <cell r="K63">
            <v>329086</v>
          </cell>
          <cell r="L63">
            <v>6200</v>
          </cell>
          <cell r="AC63">
            <v>335286</v>
          </cell>
        </row>
        <row r="64">
          <cell r="C64" t="str">
            <v>03N</v>
          </cell>
          <cell r="D64" t="str">
            <v>NHS Sheffield CCG</v>
          </cell>
          <cell r="E64" t="str">
            <v>AT</v>
          </cell>
          <cell r="F64" t="str">
            <v>Q51</v>
          </cell>
          <cell r="G64" t="str">
            <v>South Yorkshire and Bassetlaw</v>
          </cell>
          <cell r="H64" t="str">
            <v>RT</v>
          </cell>
          <cell r="I64" t="str">
            <v>Y54</v>
          </cell>
          <cell r="J64" t="str">
            <v>North</v>
          </cell>
          <cell r="K64">
            <v>690869</v>
          </cell>
          <cell r="L64">
            <v>14070</v>
          </cell>
          <cell r="AC64">
            <v>704939</v>
          </cell>
        </row>
        <row r="65">
          <cell r="C65" t="str">
            <v>02N</v>
          </cell>
          <cell r="D65" t="str">
            <v>NHS Airedale, Wharfedale and Craven CCG</v>
          </cell>
          <cell r="E65" t="str">
            <v>AT</v>
          </cell>
          <cell r="F65" t="str">
            <v>Q52</v>
          </cell>
          <cell r="G65" t="str">
            <v>West Yorkshire</v>
          </cell>
          <cell r="H65" t="str">
            <v>RT</v>
          </cell>
          <cell r="I65" t="str">
            <v>Y54</v>
          </cell>
          <cell r="J65" t="str">
            <v>North</v>
          </cell>
          <cell r="K65">
            <v>182619</v>
          </cell>
          <cell r="L65">
            <v>3750</v>
          </cell>
          <cell r="AC65">
            <v>186369</v>
          </cell>
        </row>
        <row r="66">
          <cell r="C66" t="str">
            <v>02R</v>
          </cell>
          <cell r="D66" t="str">
            <v>NHS Bradford Districts CCG</v>
          </cell>
          <cell r="E66" t="str">
            <v>AT</v>
          </cell>
          <cell r="F66" t="str">
            <v>Q52</v>
          </cell>
          <cell r="G66" t="str">
            <v>West Yorkshire</v>
          </cell>
          <cell r="H66" t="str">
            <v>RT</v>
          </cell>
          <cell r="I66" t="str">
            <v>Y54</v>
          </cell>
          <cell r="J66" t="str">
            <v>North</v>
          </cell>
          <cell r="K66">
            <v>390718</v>
          </cell>
          <cell r="L66">
            <v>7930</v>
          </cell>
          <cell r="AC66">
            <v>398648</v>
          </cell>
        </row>
        <row r="67">
          <cell r="C67" t="str">
            <v>02T</v>
          </cell>
          <cell r="D67" t="str">
            <v>NHS Calderdale CCG</v>
          </cell>
          <cell r="E67" t="str">
            <v>AT</v>
          </cell>
          <cell r="F67" t="str">
            <v>Q52</v>
          </cell>
          <cell r="G67" t="str">
            <v>West Yorkshire</v>
          </cell>
          <cell r="H67" t="str">
            <v>RT</v>
          </cell>
          <cell r="I67" t="str">
            <v>Y54</v>
          </cell>
          <cell r="J67" t="str">
            <v>North</v>
          </cell>
          <cell r="K67">
            <v>255642</v>
          </cell>
          <cell r="L67">
            <v>5190</v>
          </cell>
          <cell r="AC67">
            <v>260832</v>
          </cell>
        </row>
        <row r="68">
          <cell r="C68" t="str">
            <v>02V</v>
          </cell>
          <cell r="D68" t="str">
            <v>NHS Leeds North CCG</v>
          </cell>
          <cell r="E68" t="str">
            <v>AT</v>
          </cell>
          <cell r="F68" t="str">
            <v>Q52</v>
          </cell>
          <cell r="G68" t="str">
            <v>West Yorkshire</v>
          </cell>
          <cell r="H68" t="str">
            <v>RT</v>
          </cell>
          <cell r="I68" t="str">
            <v>Y54</v>
          </cell>
          <cell r="J68" t="str">
            <v>North</v>
          </cell>
          <cell r="K68">
            <v>231390</v>
          </cell>
          <cell r="L68">
            <v>4810</v>
          </cell>
          <cell r="AC68">
            <v>236200</v>
          </cell>
        </row>
        <row r="69">
          <cell r="C69" t="str">
            <v>02W</v>
          </cell>
          <cell r="D69" t="str">
            <v>NHS Bradford City CCG</v>
          </cell>
          <cell r="E69" t="str">
            <v>AT</v>
          </cell>
          <cell r="F69" t="str">
            <v>Q52</v>
          </cell>
          <cell r="G69" t="str">
            <v>West Yorkshire</v>
          </cell>
          <cell r="H69" t="str">
            <v>RT</v>
          </cell>
          <cell r="I69" t="str">
            <v>Y54</v>
          </cell>
          <cell r="J69" t="str">
            <v>North</v>
          </cell>
          <cell r="K69">
            <v>113864</v>
          </cell>
          <cell r="L69">
            <v>2850</v>
          </cell>
          <cell r="AC69">
            <v>116714</v>
          </cell>
        </row>
        <row r="70">
          <cell r="C70" t="str">
            <v>03A</v>
          </cell>
          <cell r="D70" t="str">
            <v>NHS Greater Huddersfield CCG</v>
          </cell>
          <cell r="E70" t="str">
            <v>AT</v>
          </cell>
          <cell r="F70" t="str">
            <v>Q52</v>
          </cell>
          <cell r="G70" t="str">
            <v>West Yorkshire</v>
          </cell>
          <cell r="H70" t="str">
            <v>RT</v>
          </cell>
          <cell r="I70" t="str">
            <v>Y54</v>
          </cell>
          <cell r="J70" t="str">
            <v>North</v>
          </cell>
          <cell r="K70">
            <v>268794</v>
          </cell>
          <cell r="L70">
            <v>5900</v>
          </cell>
          <cell r="AC70">
            <v>274694</v>
          </cell>
        </row>
        <row r="71">
          <cell r="C71" t="str">
            <v>03C</v>
          </cell>
          <cell r="D71" t="str">
            <v>NHS Leeds West CCG</v>
          </cell>
          <cell r="E71" t="str">
            <v>AT</v>
          </cell>
          <cell r="F71" t="str">
            <v>Q52</v>
          </cell>
          <cell r="G71" t="str">
            <v>West Yorkshire</v>
          </cell>
          <cell r="H71" t="str">
            <v>RT</v>
          </cell>
          <cell r="I71" t="str">
            <v>Y54</v>
          </cell>
          <cell r="J71" t="str">
            <v>North</v>
          </cell>
          <cell r="K71">
            <v>381136</v>
          </cell>
          <cell r="L71">
            <v>8510</v>
          </cell>
          <cell r="AC71">
            <v>389646</v>
          </cell>
        </row>
        <row r="72">
          <cell r="C72" t="str">
            <v>03G</v>
          </cell>
          <cell r="D72" t="str">
            <v>NHS Leeds South and East CCG</v>
          </cell>
          <cell r="E72" t="str">
            <v>AT</v>
          </cell>
          <cell r="F72" t="str">
            <v>Q52</v>
          </cell>
          <cell r="G72" t="str">
            <v>West Yorkshire</v>
          </cell>
          <cell r="H72" t="str">
            <v>RT</v>
          </cell>
          <cell r="I72" t="str">
            <v>Y54</v>
          </cell>
          <cell r="J72" t="str">
            <v>North</v>
          </cell>
          <cell r="K72">
            <v>341016</v>
          </cell>
          <cell r="L72">
            <v>6190</v>
          </cell>
          <cell r="AC72">
            <v>347206</v>
          </cell>
        </row>
        <row r="73">
          <cell r="C73" t="str">
            <v>03J</v>
          </cell>
          <cell r="D73" t="str">
            <v>NHS North Kirklees CCG</v>
          </cell>
          <cell r="E73" t="str">
            <v>AT</v>
          </cell>
          <cell r="F73" t="str">
            <v>Q52</v>
          </cell>
          <cell r="G73" t="str">
            <v>West Yorkshire</v>
          </cell>
          <cell r="H73" t="str">
            <v>RT</v>
          </cell>
          <cell r="I73" t="str">
            <v>Y54</v>
          </cell>
          <cell r="J73" t="str">
            <v>North</v>
          </cell>
          <cell r="K73">
            <v>215541</v>
          </cell>
          <cell r="L73">
            <v>4570</v>
          </cell>
          <cell r="AC73">
            <v>220111</v>
          </cell>
        </row>
        <row r="74">
          <cell r="C74" t="str">
            <v>03R</v>
          </cell>
          <cell r="D74" t="str">
            <v xml:space="preserve">NHS Wakefield CCG </v>
          </cell>
          <cell r="E74" t="str">
            <v>AT</v>
          </cell>
          <cell r="F74" t="str">
            <v>Q52</v>
          </cell>
          <cell r="G74" t="str">
            <v>West Yorkshire</v>
          </cell>
          <cell r="H74" t="str">
            <v>RT</v>
          </cell>
          <cell r="I74" t="str">
            <v>Y54</v>
          </cell>
          <cell r="J74" t="str">
            <v>North</v>
          </cell>
          <cell r="K74">
            <v>450210</v>
          </cell>
          <cell r="L74">
            <v>8580</v>
          </cell>
          <cell r="AC74">
            <v>458790</v>
          </cell>
        </row>
        <row r="75">
          <cell r="C75" t="str">
            <v>05A</v>
          </cell>
          <cell r="D75" t="str">
            <v>NHS Coventry and Rugby CCG</v>
          </cell>
          <cell r="E75" t="str">
            <v>AT</v>
          </cell>
          <cell r="F75" t="str">
            <v>Q53</v>
          </cell>
          <cell r="G75" t="str">
            <v>Arden, Herefordshire &amp; Worcestershire</v>
          </cell>
          <cell r="H75" t="str">
            <v>RT</v>
          </cell>
          <cell r="I75" t="str">
            <v>Y55</v>
          </cell>
          <cell r="J75" t="str">
            <v>Midlands &amp; East</v>
          </cell>
          <cell r="K75">
            <v>508914</v>
          </cell>
          <cell r="L75">
            <v>11110</v>
          </cell>
          <cell r="AC75">
            <v>520024</v>
          </cell>
        </row>
        <row r="76">
          <cell r="C76" t="str">
            <v>05F</v>
          </cell>
          <cell r="D76" t="str">
            <v>NHS Herefordshire CCG</v>
          </cell>
          <cell r="E76" t="str">
            <v>AT</v>
          </cell>
          <cell r="F76" t="str">
            <v>Q53</v>
          </cell>
          <cell r="G76" t="str">
            <v>Arden, Herefordshire &amp; Worcestershire</v>
          </cell>
          <cell r="H76" t="str">
            <v>RT</v>
          </cell>
          <cell r="I76" t="str">
            <v>Y55</v>
          </cell>
          <cell r="J76" t="str">
            <v>Midlands &amp; East</v>
          </cell>
          <cell r="K76">
            <v>204218</v>
          </cell>
          <cell r="L76">
            <v>4570</v>
          </cell>
          <cell r="AC76">
            <v>208788</v>
          </cell>
        </row>
        <row r="77">
          <cell r="C77" t="str">
            <v>05H</v>
          </cell>
          <cell r="D77" t="str">
            <v>NHS Warwickshire North CCG</v>
          </cell>
          <cell r="E77" t="str">
            <v>AT</v>
          </cell>
          <cell r="F77" t="str">
            <v>Q53</v>
          </cell>
          <cell r="G77" t="str">
            <v>Arden, Herefordshire &amp; Worcestershire</v>
          </cell>
          <cell r="H77" t="str">
            <v>RT</v>
          </cell>
          <cell r="I77" t="str">
            <v>Y55</v>
          </cell>
          <cell r="J77" t="str">
            <v>Midlands &amp; East</v>
          </cell>
          <cell r="K77">
            <v>194730</v>
          </cell>
          <cell r="L77">
            <v>4480</v>
          </cell>
          <cell r="AC77">
            <v>199210</v>
          </cell>
        </row>
        <row r="78">
          <cell r="C78" t="str">
            <v>05J</v>
          </cell>
          <cell r="D78" t="str">
            <v>NHS Redditch and Bromsgrove CCG</v>
          </cell>
          <cell r="E78" t="str">
            <v>AT</v>
          </cell>
          <cell r="F78" t="str">
            <v>Q53</v>
          </cell>
          <cell r="G78" t="str">
            <v>Arden, Herefordshire &amp; Worcestershire</v>
          </cell>
          <cell r="H78" t="str">
            <v>RT</v>
          </cell>
          <cell r="I78" t="str">
            <v>Y55</v>
          </cell>
          <cell r="J78" t="str">
            <v>Midlands &amp; East</v>
          </cell>
          <cell r="K78">
            <v>178071</v>
          </cell>
          <cell r="L78">
            <v>4220</v>
          </cell>
          <cell r="AC78">
            <v>182291</v>
          </cell>
        </row>
        <row r="79">
          <cell r="C79" t="str">
            <v>05R</v>
          </cell>
          <cell r="D79" t="str">
            <v>NHS South Warwickshire CCG</v>
          </cell>
          <cell r="E79" t="str">
            <v>AT</v>
          </cell>
          <cell r="F79" t="str">
            <v>Q53</v>
          </cell>
          <cell r="G79" t="str">
            <v>Arden, Herefordshire &amp; Worcestershire</v>
          </cell>
          <cell r="H79" t="str">
            <v>RT</v>
          </cell>
          <cell r="I79" t="str">
            <v>Y55</v>
          </cell>
          <cell r="J79" t="str">
            <v>Midlands &amp; East</v>
          </cell>
          <cell r="K79">
            <v>284644</v>
          </cell>
          <cell r="L79">
            <v>6590</v>
          </cell>
          <cell r="AC79">
            <v>291234</v>
          </cell>
        </row>
        <row r="80">
          <cell r="C80" t="str">
            <v>05T</v>
          </cell>
          <cell r="D80" t="str">
            <v>NHS South Worcestershire CCG</v>
          </cell>
          <cell r="E80" t="str">
            <v>AT</v>
          </cell>
          <cell r="F80" t="str">
            <v>Q53</v>
          </cell>
          <cell r="G80" t="str">
            <v>Arden, Herefordshire &amp; Worcestershire</v>
          </cell>
          <cell r="H80" t="str">
            <v>RT</v>
          </cell>
          <cell r="I80" t="str">
            <v>Y55</v>
          </cell>
          <cell r="J80" t="str">
            <v>Midlands &amp; East</v>
          </cell>
          <cell r="K80">
            <v>299572</v>
          </cell>
          <cell r="L80">
            <v>7130</v>
          </cell>
          <cell r="AC80">
            <v>306702</v>
          </cell>
        </row>
        <row r="81">
          <cell r="C81" t="str">
            <v>06D</v>
          </cell>
          <cell r="D81" t="str">
            <v>NHS Wyre Forest CCG</v>
          </cell>
          <cell r="E81" t="str">
            <v>AT</v>
          </cell>
          <cell r="F81" t="str">
            <v>Q53</v>
          </cell>
          <cell r="G81" t="str">
            <v>Arden, Herefordshire &amp; Worcestershire</v>
          </cell>
          <cell r="H81" t="str">
            <v>RT</v>
          </cell>
          <cell r="I81" t="str">
            <v>Y55</v>
          </cell>
          <cell r="J81" t="str">
            <v>Midlands &amp; East</v>
          </cell>
          <cell r="K81">
            <v>124639</v>
          </cell>
          <cell r="L81">
            <v>2730</v>
          </cell>
          <cell r="AC81">
            <v>127369</v>
          </cell>
        </row>
        <row r="82">
          <cell r="C82" t="str">
            <v>04X</v>
          </cell>
          <cell r="D82" t="str">
            <v>NHS Birmingham South and Central CCG</v>
          </cell>
          <cell r="E82" t="str">
            <v>AT</v>
          </cell>
          <cell r="F82" t="str">
            <v>Q54</v>
          </cell>
          <cell r="G82" t="str">
            <v>Birmingham and the Black Country</v>
          </cell>
          <cell r="H82" t="str">
            <v>RT</v>
          </cell>
          <cell r="I82" t="str">
            <v>Y55</v>
          </cell>
          <cell r="J82" t="str">
            <v>Midlands &amp; East</v>
          </cell>
          <cell r="K82">
            <v>263060</v>
          </cell>
          <cell r="L82">
            <v>5750</v>
          </cell>
          <cell r="AC82">
            <v>268810</v>
          </cell>
        </row>
        <row r="83">
          <cell r="C83" t="str">
            <v>05C</v>
          </cell>
          <cell r="D83" t="str">
            <v>NHS Dudley CCG</v>
          </cell>
          <cell r="E83" t="str">
            <v>AT</v>
          </cell>
          <cell r="F83" t="str">
            <v>Q54</v>
          </cell>
          <cell r="G83" t="str">
            <v>Birmingham and the Black Country</v>
          </cell>
          <cell r="H83" t="str">
            <v>RT</v>
          </cell>
          <cell r="I83" t="str">
            <v>Y55</v>
          </cell>
          <cell r="J83" t="str">
            <v>Midlands &amp; East</v>
          </cell>
          <cell r="K83">
            <v>360311</v>
          </cell>
          <cell r="L83">
            <v>7710</v>
          </cell>
          <cell r="AC83">
            <v>368021</v>
          </cell>
        </row>
        <row r="84">
          <cell r="C84" t="str">
            <v>05L</v>
          </cell>
          <cell r="D84" t="str">
            <v>NHS Sandwell and West Birmingham CCG</v>
          </cell>
          <cell r="E84" t="str">
            <v>AT</v>
          </cell>
          <cell r="F84" t="str">
            <v>Q54</v>
          </cell>
          <cell r="G84" t="str">
            <v>Birmingham and the Black Country</v>
          </cell>
          <cell r="H84" t="str">
            <v>RT</v>
          </cell>
          <cell r="I84" t="str">
            <v>Y55</v>
          </cell>
          <cell r="J84" t="str">
            <v>Midlands &amp; East</v>
          </cell>
          <cell r="K84">
            <v>588573</v>
          </cell>
          <cell r="L84">
            <v>12690</v>
          </cell>
          <cell r="AC84">
            <v>601263</v>
          </cell>
        </row>
        <row r="85">
          <cell r="C85" t="str">
            <v>05P</v>
          </cell>
          <cell r="D85" t="str">
            <v>NHS Solihull CCG</v>
          </cell>
          <cell r="E85" t="str">
            <v>AT</v>
          </cell>
          <cell r="F85" t="str">
            <v>Q54</v>
          </cell>
          <cell r="G85" t="str">
            <v>Birmingham and the Black Country</v>
          </cell>
          <cell r="H85" t="str">
            <v>RT</v>
          </cell>
          <cell r="I85" t="str">
            <v>Y55</v>
          </cell>
          <cell r="J85" t="str">
            <v>Midlands &amp; East</v>
          </cell>
          <cell r="K85">
            <v>260227</v>
          </cell>
          <cell r="L85">
            <v>5650</v>
          </cell>
          <cell r="AC85">
            <v>265877</v>
          </cell>
        </row>
        <row r="86">
          <cell r="C86" t="str">
            <v>05Y</v>
          </cell>
          <cell r="D86" t="str">
            <v>NHS Walsall CCG</v>
          </cell>
          <cell r="E86" t="str">
            <v>AT</v>
          </cell>
          <cell r="F86" t="str">
            <v>Q54</v>
          </cell>
          <cell r="G86" t="str">
            <v>Birmingham and the Black Country</v>
          </cell>
          <cell r="H86" t="str">
            <v>RT</v>
          </cell>
          <cell r="I86" t="str">
            <v>Y55</v>
          </cell>
          <cell r="J86" t="str">
            <v>Midlands &amp; East</v>
          </cell>
          <cell r="K86">
            <v>339100</v>
          </cell>
          <cell r="L86">
            <v>6630</v>
          </cell>
          <cell r="AC86">
            <v>345730</v>
          </cell>
        </row>
        <row r="87">
          <cell r="C87" t="str">
            <v>06A</v>
          </cell>
          <cell r="D87" t="str">
            <v>NHS Wolverhampton CCG</v>
          </cell>
          <cell r="E87" t="str">
            <v>AT</v>
          </cell>
          <cell r="F87" t="str">
            <v>Q54</v>
          </cell>
          <cell r="G87" t="str">
            <v>Birmingham and the Black Country</v>
          </cell>
          <cell r="H87" t="str">
            <v>RT</v>
          </cell>
          <cell r="I87" t="str">
            <v>Y55</v>
          </cell>
          <cell r="J87" t="str">
            <v>Midlands &amp; East</v>
          </cell>
          <cell r="K87">
            <v>310143</v>
          </cell>
          <cell r="L87">
            <v>6290</v>
          </cell>
          <cell r="AC87">
            <v>316433</v>
          </cell>
        </row>
        <row r="88">
          <cell r="C88" t="str">
            <v>13P</v>
          </cell>
          <cell r="D88" t="str">
            <v>NHS Birmingham CrossCity CCG</v>
          </cell>
          <cell r="E88" t="str">
            <v>AT</v>
          </cell>
          <cell r="F88" t="str">
            <v>Q54</v>
          </cell>
          <cell r="G88" t="str">
            <v>Birmingham and the Black Country</v>
          </cell>
          <cell r="H88" t="str">
            <v>RT</v>
          </cell>
          <cell r="I88" t="str">
            <v>Y55</v>
          </cell>
          <cell r="J88" t="str">
            <v>Midlands &amp; East</v>
          </cell>
          <cell r="K88">
            <v>841714</v>
          </cell>
          <cell r="L88">
            <v>17190</v>
          </cell>
          <cell r="AC88">
            <v>858904</v>
          </cell>
        </row>
        <row r="89">
          <cell r="C89" t="str">
            <v>03X</v>
          </cell>
          <cell r="D89" t="str">
            <v>NHS Erewash CCG</v>
          </cell>
          <cell r="E89" t="str">
            <v>AT</v>
          </cell>
          <cell r="F89" t="str">
            <v>Q55</v>
          </cell>
          <cell r="G89" t="str">
            <v>Derbyshire and Nottinghamshire</v>
          </cell>
          <cell r="H89" t="str">
            <v>RT</v>
          </cell>
          <cell r="I89" t="str">
            <v>Y55</v>
          </cell>
          <cell r="J89" t="str">
            <v>Midlands &amp; East</v>
          </cell>
          <cell r="K89">
            <v>107151</v>
          </cell>
          <cell r="L89">
            <v>2400</v>
          </cell>
          <cell r="AC89">
            <v>109551</v>
          </cell>
        </row>
        <row r="90">
          <cell r="C90" t="str">
            <v>03Y</v>
          </cell>
          <cell r="D90" t="str">
            <v>NHS Hardwick CCG</v>
          </cell>
          <cell r="E90" t="str">
            <v>AT</v>
          </cell>
          <cell r="F90" t="str">
            <v>Q55</v>
          </cell>
          <cell r="G90" t="str">
            <v>Derbyshire and Nottinghamshire</v>
          </cell>
          <cell r="H90" t="str">
            <v>RT</v>
          </cell>
          <cell r="I90" t="str">
            <v>Y55</v>
          </cell>
          <cell r="J90" t="str">
            <v>Midlands &amp; East</v>
          </cell>
          <cell r="K90">
            <v>131600</v>
          </cell>
          <cell r="L90">
            <v>2520</v>
          </cell>
          <cell r="AC90">
            <v>134120</v>
          </cell>
        </row>
        <row r="91">
          <cell r="C91" t="str">
            <v>04E</v>
          </cell>
          <cell r="D91" t="str">
            <v>NHS Mansfield &amp; Ashfield CCG</v>
          </cell>
          <cell r="E91" t="str">
            <v>AT</v>
          </cell>
          <cell r="F91" t="str">
            <v>Q55</v>
          </cell>
          <cell r="G91" t="str">
            <v>Derbyshire and Nottinghamshire</v>
          </cell>
          <cell r="H91" t="str">
            <v>RT</v>
          </cell>
          <cell r="I91" t="str">
            <v>Y55</v>
          </cell>
          <cell r="J91" t="str">
            <v>Midlands &amp; East</v>
          </cell>
          <cell r="K91">
            <v>226289</v>
          </cell>
          <cell r="L91">
            <v>4540</v>
          </cell>
          <cell r="AC91">
            <v>230829</v>
          </cell>
        </row>
        <row r="92">
          <cell r="C92" t="str">
            <v>04H</v>
          </cell>
          <cell r="D92" t="str">
            <v>NHS Newark &amp; Sherwood CCG</v>
          </cell>
          <cell r="E92" t="str">
            <v>AT</v>
          </cell>
          <cell r="F92" t="str">
            <v>Q55</v>
          </cell>
          <cell r="G92" t="str">
            <v>Derbyshire and Nottinghamshire</v>
          </cell>
          <cell r="H92" t="str">
            <v>RT</v>
          </cell>
          <cell r="I92" t="str">
            <v>Y55</v>
          </cell>
          <cell r="J92" t="str">
            <v>Midlands &amp; East</v>
          </cell>
          <cell r="K92">
            <v>144993</v>
          </cell>
          <cell r="L92">
            <v>3150</v>
          </cell>
          <cell r="AC92">
            <v>148143</v>
          </cell>
        </row>
        <row r="93">
          <cell r="C93" t="str">
            <v>04J</v>
          </cell>
          <cell r="D93" t="str">
            <v>NHS North Derbyshire CCG</v>
          </cell>
          <cell r="E93" t="str">
            <v>AT</v>
          </cell>
          <cell r="F93" t="str">
            <v>Q55</v>
          </cell>
          <cell r="G93" t="str">
            <v>Derbyshire and Nottinghamshire</v>
          </cell>
          <cell r="H93" t="str">
            <v>RT</v>
          </cell>
          <cell r="I93" t="str">
            <v>Y55</v>
          </cell>
          <cell r="J93" t="str">
            <v>Midlands &amp; East</v>
          </cell>
          <cell r="K93">
            <v>363165</v>
          </cell>
          <cell r="L93">
            <v>7110</v>
          </cell>
          <cell r="AC93">
            <v>370275</v>
          </cell>
        </row>
        <row r="94">
          <cell r="C94" t="str">
            <v>04K</v>
          </cell>
          <cell r="D94" t="str">
            <v>NHS Nottingham City CCG</v>
          </cell>
          <cell r="E94" t="str">
            <v>AT</v>
          </cell>
          <cell r="F94" t="str">
            <v>Q55</v>
          </cell>
          <cell r="G94" t="str">
            <v>Derbyshire and Nottinghamshire</v>
          </cell>
          <cell r="H94" t="str">
            <v>RT</v>
          </cell>
          <cell r="I94" t="str">
            <v>Y55</v>
          </cell>
          <cell r="J94" t="str">
            <v>Midlands &amp; East</v>
          </cell>
          <cell r="K94">
            <v>383618</v>
          </cell>
          <cell r="L94">
            <v>8250</v>
          </cell>
          <cell r="AC94">
            <v>391868</v>
          </cell>
        </row>
        <row r="95">
          <cell r="C95" t="str">
            <v>04L</v>
          </cell>
          <cell r="D95" t="str">
            <v>NHS Nottingham North &amp; East CCG</v>
          </cell>
          <cell r="E95" t="str">
            <v>AT</v>
          </cell>
          <cell r="F95" t="str">
            <v>Q55</v>
          </cell>
          <cell r="G95" t="str">
            <v>Derbyshire and Nottinghamshire</v>
          </cell>
          <cell r="H95" t="str">
            <v>RT</v>
          </cell>
          <cell r="I95" t="str">
            <v>Y55</v>
          </cell>
          <cell r="J95" t="str">
            <v>Midlands &amp; East</v>
          </cell>
          <cell r="K95">
            <v>161503</v>
          </cell>
          <cell r="L95">
            <v>3570</v>
          </cell>
          <cell r="AC95">
            <v>165073</v>
          </cell>
        </row>
        <row r="96">
          <cell r="C96" t="str">
            <v>04M</v>
          </cell>
          <cell r="D96" t="str">
            <v>NHS Nottingham West CCG</v>
          </cell>
          <cell r="E96" t="str">
            <v>AT</v>
          </cell>
          <cell r="F96" t="str">
            <v>Q55</v>
          </cell>
          <cell r="G96" t="str">
            <v>Derbyshire and Nottinghamshire</v>
          </cell>
          <cell r="H96" t="str">
            <v>RT</v>
          </cell>
          <cell r="I96" t="str">
            <v>Y55</v>
          </cell>
          <cell r="J96" t="str">
            <v>Midlands &amp; East</v>
          </cell>
          <cell r="K96">
            <v>100895</v>
          </cell>
          <cell r="L96">
            <v>2250</v>
          </cell>
          <cell r="AC96">
            <v>103145</v>
          </cell>
        </row>
        <row r="97">
          <cell r="C97" t="str">
            <v>04N</v>
          </cell>
          <cell r="D97" t="str">
            <v>NHS Rushcliffe CCG</v>
          </cell>
          <cell r="E97" t="str">
            <v>AT</v>
          </cell>
          <cell r="F97" t="str">
            <v>Q55</v>
          </cell>
          <cell r="G97" t="str">
            <v>Derbyshire and Nottinghamshire</v>
          </cell>
          <cell r="H97" t="str">
            <v>RT</v>
          </cell>
          <cell r="I97" t="str">
            <v>Y55</v>
          </cell>
          <cell r="J97" t="str">
            <v>Midlands &amp; East</v>
          </cell>
          <cell r="K97">
            <v>122227</v>
          </cell>
          <cell r="L97">
            <v>3040</v>
          </cell>
          <cell r="AC97">
            <v>125267</v>
          </cell>
        </row>
        <row r="98">
          <cell r="C98" t="str">
            <v>04R</v>
          </cell>
          <cell r="D98" t="str">
            <v>NHS Southern Derbyshire CCG</v>
          </cell>
          <cell r="E98" t="str">
            <v>AT</v>
          </cell>
          <cell r="F98" t="str">
            <v>Q55</v>
          </cell>
          <cell r="G98" t="str">
            <v>Derbyshire and Nottinghamshire</v>
          </cell>
          <cell r="H98" t="str">
            <v>RT</v>
          </cell>
          <cell r="I98" t="str">
            <v>Y55</v>
          </cell>
          <cell r="J98" t="str">
            <v>Midlands &amp; East</v>
          </cell>
          <cell r="K98">
            <v>598115</v>
          </cell>
          <cell r="L98">
            <v>12970</v>
          </cell>
          <cell r="AC98">
            <v>611085</v>
          </cell>
        </row>
        <row r="99">
          <cell r="C99" t="str">
            <v>06H</v>
          </cell>
          <cell r="D99" t="str">
            <v>NHS Cambridgeshire and Peterborough CCG</v>
          </cell>
          <cell r="E99" t="str">
            <v>AT</v>
          </cell>
          <cell r="F99" t="str">
            <v>Q56</v>
          </cell>
          <cell r="G99" t="str">
            <v>East Anglia</v>
          </cell>
          <cell r="H99" t="str">
            <v>RT</v>
          </cell>
          <cell r="I99" t="str">
            <v>Y55</v>
          </cell>
          <cell r="J99" t="str">
            <v>Midlands &amp; East</v>
          </cell>
          <cell r="K99">
            <v>853942</v>
          </cell>
          <cell r="L99">
            <v>20800</v>
          </cell>
          <cell r="AC99">
            <v>874742</v>
          </cell>
        </row>
        <row r="100">
          <cell r="C100" t="str">
            <v>06L</v>
          </cell>
          <cell r="D100" t="str">
            <v>NHS Ipswich and East Suffolk CCG</v>
          </cell>
          <cell r="E100" t="str">
            <v>AT</v>
          </cell>
          <cell r="F100" t="str">
            <v>Q56</v>
          </cell>
          <cell r="G100" t="str">
            <v>East Anglia</v>
          </cell>
          <cell r="H100" t="str">
            <v>RT</v>
          </cell>
          <cell r="I100" t="str">
            <v>Y55</v>
          </cell>
          <cell r="J100" t="str">
            <v>Midlands &amp; East</v>
          </cell>
          <cell r="K100">
            <v>392450</v>
          </cell>
          <cell r="L100">
            <v>9600</v>
          </cell>
          <cell r="AC100">
            <v>402050</v>
          </cell>
        </row>
        <row r="101">
          <cell r="C101" t="str">
            <v>06M</v>
          </cell>
          <cell r="D101" t="str">
            <v>NHS Great Yarmouth &amp; Waveney CCG</v>
          </cell>
          <cell r="E101" t="str">
            <v>AT</v>
          </cell>
          <cell r="F101" t="str">
            <v>Q56</v>
          </cell>
          <cell r="G101" t="str">
            <v>East Anglia</v>
          </cell>
          <cell r="H101" t="str">
            <v>RT</v>
          </cell>
          <cell r="I101" t="str">
            <v>Y55</v>
          </cell>
          <cell r="J101" t="str">
            <v>Midlands &amp; East</v>
          </cell>
          <cell r="K101">
            <v>291814</v>
          </cell>
          <cell r="L101">
            <v>5630</v>
          </cell>
          <cell r="AC101">
            <v>297444</v>
          </cell>
        </row>
        <row r="102">
          <cell r="C102" t="str">
            <v>06V</v>
          </cell>
          <cell r="D102" t="str">
            <v>NHS North Norfolk CCG</v>
          </cell>
          <cell r="E102" t="str">
            <v>AT</v>
          </cell>
          <cell r="F102" t="str">
            <v>Q56</v>
          </cell>
          <cell r="G102" t="str">
            <v>East Anglia</v>
          </cell>
          <cell r="H102" t="str">
            <v>RT</v>
          </cell>
          <cell r="I102" t="str">
            <v>Y55</v>
          </cell>
          <cell r="J102" t="str">
            <v>Midlands &amp; East</v>
          </cell>
          <cell r="K102">
            <v>205393</v>
          </cell>
          <cell r="L102">
            <v>4180</v>
          </cell>
          <cell r="AC102">
            <v>209573</v>
          </cell>
        </row>
        <row r="103">
          <cell r="C103" t="str">
            <v>06W</v>
          </cell>
          <cell r="D103" t="str">
            <v>NHS Norwich CCG</v>
          </cell>
          <cell r="E103" t="str">
            <v>AT</v>
          </cell>
          <cell r="F103" t="str">
            <v>Q56</v>
          </cell>
          <cell r="G103" t="str">
            <v>East Anglia</v>
          </cell>
          <cell r="H103" t="str">
            <v>RT</v>
          </cell>
          <cell r="I103" t="str">
            <v>Y55</v>
          </cell>
          <cell r="J103" t="str">
            <v>Midlands &amp; East</v>
          </cell>
          <cell r="K103">
            <v>209621</v>
          </cell>
          <cell r="L103">
            <v>5010</v>
          </cell>
          <cell r="AC103">
            <v>214631</v>
          </cell>
        </row>
        <row r="104">
          <cell r="C104" t="str">
            <v>06Y</v>
          </cell>
          <cell r="D104" t="str">
            <v>NHS South Norfolk CCG</v>
          </cell>
          <cell r="E104" t="str">
            <v>AT</v>
          </cell>
          <cell r="F104" t="str">
            <v>Q56</v>
          </cell>
          <cell r="G104" t="str">
            <v>East Anglia</v>
          </cell>
          <cell r="H104" t="str">
            <v>RT</v>
          </cell>
          <cell r="I104" t="str">
            <v>Y55</v>
          </cell>
          <cell r="J104" t="str">
            <v>Midlands &amp; East</v>
          </cell>
          <cell r="K104">
            <v>234253</v>
          </cell>
          <cell r="L104">
            <v>5580</v>
          </cell>
          <cell r="AC104">
            <v>239833</v>
          </cell>
        </row>
        <row r="105">
          <cell r="C105" t="str">
            <v>07J</v>
          </cell>
          <cell r="D105" t="str">
            <v>NHS West Norfolk CCG</v>
          </cell>
          <cell r="E105" t="str">
            <v>AT</v>
          </cell>
          <cell r="F105" t="str">
            <v>Q56</v>
          </cell>
          <cell r="G105" t="str">
            <v>East Anglia</v>
          </cell>
          <cell r="H105" t="str">
            <v>RT</v>
          </cell>
          <cell r="I105" t="str">
            <v>Y55</v>
          </cell>
          <cell r="J105" t="str">
            <v>Midlands &amp; East</v>
          </cell>
          <cell r="K105">
            <v>207604</v>
          </cell>
          <cell r="L105">
            <v>4080</v>
          </cell>
          <cell r="AC105">
            <v>211684</v>
          </cell>
        </row>
        <row r="106">
          <cell r="C106" t="str">
            <v>07K</v>
          </cell>
          <cell r="D106" t="str">
            <v>NHS West Suffolk CCG</v>
          </cell>
          <cell r="E106" t="str">
            <v>AT</v>
          </cell>
          <cell r="F106" t="str">
            <v>Q56</v>
          </cell>
          <cell r="G106" t="str">
            <v>East Anglia</v>
          </cell>
          <cell r="H106" t="str">
            <v>RT</v>
          </cell>
          <cell r="I106" t="str">
            <v>Y55</v>
          </cell>
          <cell r="J106" t="str">
            <v>Midlands &amp; East</v>
          </cell>
          <cell r="K106">
            <v>263037</v>
          </cell>
          <cell r="L106">
            <v>5920</v>
          </cell>
          <cell r="AC106">
            <v>268957</v>
          </cell>
        </row>
        <row r="107">
          <cell r="C107" t="str">
            <v>06Q</v>
          </cell>
          <cell r="D107" t="str">
            <v>NHS Mid Essex CCG</v>
          </cell>
          <cell r="E107" t="str">
            <v>AT</v>
          </cell>
          <cell r="F107" t="str">
            <v>Q57</v>
          </cell>
          <cell r="G107" t="str">
            <v>Essex</v>
          </cell>
          <cell r="H107" t="str">
            <v>RT</v>
          </cell>
          <cell r="I107" t="str">
            <v>Y55</v>
          </cell>
          <cell r="J107" t="str">
            <v>Midlands &amp; East</v>
          </cell>
          <cell r="K107">
            <v>368029</v>
          </cell>
          <cell r="L107">
            <v>9300</v>
          </cell>
          <cell r="AC107">
            <v>377329</v>
          </cell>
        </row>
        <row r="108">
          <cell r="C108" t="str">
            <v>06T</v>
          </cell>
          <cell r="D108" t="str">
            <v>NHS North East Essex CCG</v>
          </cell>
          <cell r="E108" t="str">
            <v>AT</v>
          </cell>
          <cell r="F108" t="str">
            <v>Q57</v>
          </cell>
          <cell r="G108" t="str">
            <v>Essex</v>
          </cell>
          <cell r="H108" t="str">
            <v>RT</v>
          </cell>
          <cell r="I108" t="str">
            <v>Y55</v>
          </cell>
          <cell r="J108" t="str">
            <v>Midlands &amp; East</v>
          </cell>
          <cell r="K108">
            <v>388790</v>
          </cell>
          <cell r="L108">
            <v>7940</v>
          </cell>
          <cell r="AC108">
            <v>396730</v>
          </cell>
        </row>
        <row r="109">
          <cell r="C109" t="str">
            <v>07G</v>
          </cell>
          <cell r="D109" t="str">
            <v>NHS Thurrock CCG</v>
          </cell>
          <cell r="E109" t="str">
            <v>AT</v>
          </cell>
          <cell r="F109" t="str">
            <v>Q57</v>
          </cell>
          <cell r="G109" t="str">
            <v>Essex</v>
          </cell>
          <cell r="H109" t="str">
            <v>RT</v>
          </cell>
          <cell r="I109" t="str">
            <v>Y55</v>
          </cell>
          <cell r="J109" t="str">
            <v>Midlands &amp; East</v>
          </cell>
          <cell r="K109">
            <v>175282</v>
          </cell>
          <cell r="L109">
            <v>4100</v>
          </cell>
          <cell r="AC109">
            <v>179382</v>
          </cell>
        </row>
        <row r="110">
          <cell r="C110" t="str">
            <v>07H</v>
          </cell>
          <cell r="D110" t="str">
            <v>NHS West Essex CCG</v>
          </cell>
          <cell r="E110" t="str">
            <v>AT</v>
          </cell>
          <cell r="F110" t="str">
            <v>Q57</v>
          </cell>
          <cell r="G110" t="str">
            <v>Essex</v>
          </cell>
          <cell r="H110" t="str">
            <v>RT</v>
          </cell>
          <cell r="I110" t="str">
            <v>Y55</v>
          </cell>
          <cell r="J110" t="str">
            <v>Midlands &amp; East</v>
          </cell>
          <cell r="K110">
            <v>310407</v>
          </cell>
          <cell r="L110">
            <v>7000</v>
          </cell>
          <cell r="AC110">
            <v>317407</v>
          </cell>
        </row>
        <row r="111">
          <cell r="C111" t="str">
            <v>99E</v>
          </cell>
          <cell r="D111" t="str">
            <v>NHS Basildon and Brentwood CCG</v>
          </cell>
          <cell r="E111" t="str">
            <v>AT</v>
          </cell>
          <cell r="F111" t="str">
            <v>Q57</v>
          </cell>
          <cell r="G111" t="str">
            <v>Essex</v>
          </cell>
          <cell r="H111" t="str">
            <v>RT</v>
          </cell>
          <cell r="I111" t="str">
            <v>Y55</v>
          </cell>
          <cell r="J111" t="str">
            <v>Midlands &amp; East</v>
          </cell>
          <cell r="K111">
            <v>292064</v>
          </cell>
          <cell r="L111">
            <v>6390</v>
          </cell>
          <cell r="AC111">
            <v>298454</v>
          </cell>
        </row>
        <row r="112">
          <cell r="C112" t="str">
            <v>99F</v>
          </cell>
          <cell r="D112" t="str">
            <v>NHS Castle Point, Rayleigh and Rochford CCG</v>
          </cell>
          <cell r="E112" t="str">
            <v>AT</v>
          </cell>
          <cell r="F112" t="str">
            <v>Q57</v>
          </cell>
          <cell r="G112" t="str">
            <v>Essex</v>
          </cell>
          <cell r="H112" t="str">
            <v>RT</v>
          </cell>
          <cell r="I112" t="str">
            <v>Y55</v>
          </cell>
          <cell r="J112" t="str">
            <v>Midlands &amp; East</v>
          </cell>
          <cell r="K112">
            <v>192516</v>
          </cell>
          <cell r="L112">
            <v>4300</v>
          </cell>
          <cell r="AC112">
            <v>196816</v>
          </cell>
        </row>
        <row r="113">
          <cell r="C113" t="str">
            <v>99G</v>
          </cell>
          <cell r="D113" t="str">
            <v>NHS Southend CCG</v>
          </cell>
          <cell r="E113" t="str">
            <v>AT</v>
          </cell>
          <cell r="F113" t="str">
            <v>Q57</v>
          </cell>
          <cell r="G113" t="str">
            <v>Essex</v>
          </cell>
          <cell r="H113" t="str">
            <v>RT</v>
          </cell>
          <cell r="I113" t="str">
            <v>Y55</v>
          </cell>
          <cell r="J113" t="str">
            <v>Midlands &amp; East</v>
          </cell>
          <cell r="K113">
            <v>198232</v>
          </cell>
          <cell r="L113">
            <v>4450</v>
          </cell>
          <cell r="AC113">
            <v>202682</v>
          </cell>
        </row>
        <row r="114">
          <cell r="C114" t="str">
            <v>03V</v>
          </cell>
          <cell r="D114" t="str">
            <v>NHS Corby CCG</v>
          </cell>
          <cell r="E114" t="str">
            <v>AT</v>
          </cell>
          <cell r="F114" t="str">
            <v>Q58</v>
          </cell>
          <cell r="G114" t="str">
            <v>Hertfordshire and the South Midlands</v>
          </cell>
          <cell r="H114" t="str">
            <v>RT</v>
          </cell>
          <cell r="I114" t="str">
            <v>Y55</v>
          </cell>
          <cell r="J114" t="str">
            <v>Midlands &amp; East</v>
          </cell>
          <cell r="K114">
            <v>73851</v>
          </cell>
          <cell r="L114">
            <v>1660</v>
          </cell>
          <cell r="AC114">
            <v>75511</v>
          </cell>
        </row>
        <row r="115">
          <cell r="C115" t="str">
            <v>04F</v>
          </cell>
          <cell r="D115" t="str">
            <v>NHS Milton Keynes CCG</v>
          </cell>
          <cell r="E115" t="str">
            <v>AT</v>
          </cell>
          <cell r="F115" t="str">
            <v>Q58</v>
          </cell>
          <cell r="G115" t="str">
            <v>Hertfordshire and the South Midlands</v>
          </cell>
          <cell r="H115" t="str">
            <v>RT</v>
          </cell>
          <cell r="I115" t="str">
            <v>Y55</v>
          </cell>
          <cell r="J115" t="str">
            <v>Midlands &amp; East</v>
          </cell>
          <cell r="K115">
            <v>252657</v>
          </cell>
          <cell r="L115">
            <v>6510</v>
          </cell>
          <cell r="AC115">
            <v>259167</v>
          </cell>
        </row>
        <row r="116">
          <cell r="C116" t="str">
            <v>04G</v>
          </cell>
          <cell r="D116" t="str">
            <v>NHS Nene CCG</v>
          </cell>
          <cell r="E116" t="str">
            <v>AT</v>
          </cell>
          <cell r="F116" t="str">
            <v>Q58</v>
          </cell>
          <cell r="G116" t="str">
            <v>Hertfordshire and the South Midlands</v>
          </cell>
          <cell r="H116" t="str">
            <v>RT</v>
          </cell>
          <cell r="I116" t="str">
            <v>Y55</v>
          </cell>
          <cell r="J116" t="str">
            <v>Midlands &amp; East</v>
          </cell>
          <cell r="K116">
            <v>636496</v>
          </cell>
          <cell r="L116">
            <v>15260</v>
          </cell>
          <cell r="AC116">
            <v>651756</v>
          </cell>
        </row>
        <row r="117">
          <cell r="C117" t="str">
            <v>06F</v>
          </cell>
          <cell r="D117" t="str">
            <v>NHS Bedfordshire CCG</v>
          </cell>
          <cell r="E117" t="str">
            <v>AT</v>
          </cell>
          <cell r="F117" t="str">
            <v>Q58</v>
          </cell>
          <cell r="G117" t="str">
            <v>Hertfordshire and the South Midlands</v>
          </cell>
          <cell r="H117" t="str">
            <v>RT</v>
          </cell>
          <cell r="I117" t="str">
            <v>Y55</v>
          </cell>
          <cell r="J117" t="str">
            <v>Midlands &amp; East</v>
          </cell>
          <cell r="K117">
            <v>429474</v>
          </cell>
          <cell r="L117">
            <v>10730</v>
          </cell>
          <cell r="AC117">
            <v>440204</v>
          </cell>
        </row>
        <row r="118">
          <cell r="C118" t="str">
            <v>06K</v>
          </cell>
          <cell r="D118" t="str">
            <v>NHS East and North Hertfordshire CCG</v>
          </cell>
          <cell r="E118" t="str">
            <v>AT</v>
          </cell>
          <cell r="F118" t="str">
            <v>Q58</v>
          </cell>
          <cell r="G118" t="str">
            <v>Hertfordshire and the South Midlands</v>
          </cell>
          <cell r="H118" t="str">
            <v>RT</v>
          </cell>
          <cell r="I118" t="str">
            <v>Y55</v>
          </cell>
          <cell r="J118" t="str">
            <v>Midlands &amp; East</v>
          </cell>
          <cell r="K118">
            <v>588105</v>
          </cell>
          <cell r="L118">
            <v>14000</v>
          </cell>
          <cell r="AC118">
            <v>602105</v>
          </cell>
        </row>
        <row r="119">
          <cell r="C119" t="str">
            <v>06N</v>
          </cell>
          <cell r="D119" t="str">
            <v>NHS Herts Valleys CCG</v>
          </cell>
          <cell r="E119" t="str">
            <v>AT</v>
          </cell>
          <cell r="F119" t="str">
            <v>Q58</v>
          </cell>
          <cell r="G119" t="str">
            <v>Hertfordshire and the South Midlands</v>
          </cell>
          <cell r="H119" t="str">
            <v>RT</v>
          </cell>
          <cell r="I119" t="str">
            <v>Y55</v>
          </cell>
          <cell r="J119" t="str">
            <v>Midlands &amp; East</v>
          </cell>
          <cell r="K119">
            <v>625710</v>
          </cell>
          <cell r="L119">
            <v>14440</v>
          </cell>
          <cell r="AC119">
            <v>640150</v>
          </cell>
        </row>
        <row r="120">
          <cell r="C120" t="str">
            <v>06P</v>
          </cell>
          <cell r="D120" t="str">
            <v>NHS Luton CCG</v>
          </cell>
          <cell r="E120" t="str">
            <v>AT</v>
          </cell>
          <cell r="F120" t="str">
            <v>Q58</v>
          </cell>
          <cell r="G120" t="str">
            <v>Hertfordshire and the South Midlands</v>
          </cell>
          <cell r="H120" t="str">
            <v>RT</v>
          </cell>
          <cell r="I120" t="str">
            <v>Y55</v>
          </cell>
          <cell r="J120" t="str">
            <v>Midlands &amp; East</v>
          </cell>
          <cell r="K120">
            <v>213250</v>
          </cell>
          <cell r="L120">
            <v>5160</v>
          </cell>
          <cell r="AC120">
            <v>218410</v>
          </cell>
        </row>
        <row r="121">
          <cell r="C121" t="str">
            <v>03T</v>
          </cell>
          <cell r="D121" t="str">
            <v>NHS Lincolnshire East CCG</v>
          </cell>
          <cell r="E121" t="str">
            <v>AT</v>
          </cell>
          <cell r="F121" t="str">
            <v>Q59</v>
          </cell>
          <cell r="G121" t="str">
            <v>Leicestershire and Lincolnshire</v>
          </cell>
          <cell r="H121" t="str">
            <v>RT</v>
          </cell>
          <cell r="I121" t="str">
            <v>Y55</v>
          </cell>
          <cell r="J121" t="str">
            <v>Midlands &amp; East</v>
          </cell>
          <cell r="K121">
            <v>307297</v>
          </cell>
          <cell r="L121">
            <v>5860</v>
          </cell>
          <cell r="AC121">
            <v>313157</v>
          </cell>
        </row>
        <row r="122">
          <cell r="C122" t="str">
            <v>03W</v>
          </cell>
          <cell r="D122" t="str">
            <v>NHS East Leicestershire and Rutland CCG</v>
          </cell>
          <cell r="E122" t="str">
            <v>AT</v>
          </cell>
          <cell r="F122" t="str">
            <v>Q59</v>
          </cell>
          <cell r="G122" t="str">
            <v>Leicestershire and Lincolnshire</v>
          </cell>
          <cell r="H122" t="str">
            <v>RT</v>
          </cell>
          <cell r="I122" t="str">
            <v>Y55</v>
          </cell>
          <cell r="J122" t="str">
            <v>Midlands &amp; East</v>
          </cell>
          <cell r="K122">
            <v>299974</v>
          </cell>
          <cell r="L122">
            <v>7770</v>
          </cell>
          <cell r="AC122">
            <v>307744</v>
          </cell>
        </row>
        <row r="123">
          <cell r="C123" t="str">
            <v>04C</v>
          </cell>
          <cell r="D123" t="str">
            <v>NHS Leicester City CCG</v>
          </cell>
          <cell r="E123" t="str">
            <v>AT</v>
          </cell>
          <cell r="F123" t="str">
            <v>Q59</v>
          </cell>
          <cell r="G123" t="str">
            <v>Leicestershire and Lincolnshire</v>
          </cell>
          <cell r="H123" t="str">
            <v>RT</v>
          </cell>
          <cell r="I123" t="str">
            <v>Y55</v>
          </cell>
          <cell r="J123" t="str">
            <v>Midlands &amp; East</v>
          </cell>
          <cell r="K123">
            <v>364096</v>
          </cell>
          <cell r="L123">
            <v>8670</v>
          </cell>
          <cell r="AC123">
            <v>372766</v>
          </cell>
        </row>
        <row r="124">
          <cell r="C124" t="str">
            <v>04D</v>
          </cell>
          <cell r="D124" t="str">
            <v>NHS Lincolnshire West CCG</v>
          </cell>
          <cell r="E124" t="str">
            <v>AT</v>
          </cell>
          <cell r="F124" t="str">
            <v>Q59</v>
          </cell>
          <cell r="G124" t="str">
            <v>Leicestershire and Lincolnshire</v>
          </cell>
          <cell r="H124" t="str">
            <v>RT</v>
          </cell>
          <cell r="I124" t="str">
            <v>Y55</v>
          </cell>
          <cell r="J124" t="str">
            <v>Midlands &amp; East</v>
          </cell>
          <cell r="K124">
            <v>256513</v>
          </cell>
          <cell r="L124">
            <v>5540</v>
          </cell>
          <cell r="AC124">
            <v>262053</v>
          </cell>
        </row>
        <row r="125">
          <cell r="C125" t="str">
            <v>04Q</v>
          </cell>
          <cell r="D125" t="str">
            <v xml:space="preserve">NHS South West Lincolnshire CCG </v>
          </cell>
          <cell r="E125" t="str">
            <v>AT</v>
          </cell>
          <cell r="F125" t="str">
            <v>Q59</v>
          </cell>
          <cell r="G125" t="str">
            <v>Leicestershire and Lincolnshire</v>
          </cell>
          <cell r="H125" t="str">
            <v>RT</v>
          </cell>
          <cell r="I125" t="str">
            <v>Y55</v>
          </cell>
          <cell r="J125" t="str">
            <v>Midlands &amp; East</v>
          </cell>
          <cell r="K125">
            <v>145254</v>
          </cell>
          <cell r="L125">
            <v>3190</v>
          </cell>
          <cell r="AC125">
            <v>148444</v>
          </cell>
        </row>
        <row r="126">
          <cell r="C126" t="str">
            <v>04V</v>
          </cell>
          <cell r="D126" t="str">
            <v>NHS West Leicestershire CCG</v>
          </cell>
          <cell r="E126" t="str">
            <v>AT</v>
          </cell>
          <cell r="F126" t="str">
            <v>Q59</v>
          </cell>
          <cell r="G126" t="str">
            <v>Leicestershire and Lincolnshire</v>
          </cell>
          <cell r="H126" t="str">
            <v>RT</v>
          </cell>
          <cell r="I126" t="str">
            <v>Y55</v>
          </cell>
          <cell r="J126" t="str">
            <v>Midlands &amp; East</v>
          </cell>
          <cell r="K126">
            <v>346178</v>
          </cell>
          <cell r="L126">
            <v>9050</v>
          </cell>
          <cell r="AC126">
            <v>355228</v>
          </cell>
        </row>
        <row r="127">
          <cell r="C127" t="str">
            <v>99D</v>
          </cell>
          <cell r="D127" t="str">
            <v>NHS South Lincolnshire CCG</v>
          </cell>
          <cell r="E127" t="str">
            <v>AT</v>
          </cell>
          <cell r="F127" t="str">
            <v>Q59</v>
          </cell>
          <cell r="G127" t="str">
            <v>Leicestershire and Lincolnshire</v>
          </cell>
          <cell r="H127" t="str">
            <v>RT</v>
          </cell>
          <cell r="I127" t="str">
            <v>Y55</v>
          </cell>
          <cell r="J127" t="str">
            <v>Midlands &amp; East</v>
          </cell>
          <cell r="K127">
            <v>174922</v>
          </cell>
          <cell r="L127">
            <v>3870</v>
          </cell>
          <cell r="AC127">
            <v>178792</v>
          </cell>
        </row>
        <row r="128">
          <cell r="C128" t="str">
            <v>04Y</v>
          </cell>
          <cell r="D128" t="str">
            <v>NHS Cannock Chase CCG</v>
          </cell>
          <cell r="E128" t="str">
            <v>AT</v>
          </cell>
          <cell r="F128" t="str">
            <v>Q60</v>
          </cell>
          <cell r="G128" t="str">
            <v>Shropshire and Staffordshire</v>
          </cell>
          <cell r="H128" t="str">
            <v>RT</v>
          </cell>
          <cell r="I128" t="str">
            <v>Y55</v>
          </cell>
          <cell r="J128" t="str">
            <v>Midlands &amp; East</v>
          </cell>
          <cell r="K128">
            <v>149180</v>
          </cell>
          <cell r="L128">
            <v>3290</v>
          </cell>
          <cell r="AC128">
            <v>152470</v>
          </cell>
        </row>
        <row r="129">
          <cell r="C129" t="str">
            <v>05D</v>
          </cell>
          <cell r="D129" t="str">
            <v>NHS East Staffordshire CCG</v>
          </cell>
          <cell r="E129" t="str">
            <v>AT</v>
          </cell>
          <cell r="F129" t="str">
            <v>Q60</v>
          </cell>
          <cell r="G129" t="str">
            <v>Shropshire and Staffordshire</v>
          </cell>
          <cell r="H129" t="str">
            <v>RT</v>
          </cell>
          <cell r="I129" t="str">
            <v>Y55</v>
          </cell>
          <cell r="J129" t="str">
            <v>Midlands &amp; East</v>
          </cell>
          <cell r="K129">
            <v>134990</v>
          </cell>
          <cell r="L129">
            <v>3330</v>
          </cell>
          <cell r="AC129">
            <v>138320</v>
          </cell>
        </row>
        <row r="130">
          <cell r="C130" t="str">
            <v>05G</v>
          </cell>
          <cell r="D130" t="str">
            <v>NHS North Staffordshire CCG</v>
          </cell>
          <cell r="E130" t="str">
            <v>AT</v>
          </cell>
          <cell r="F130" t="str">
            <v>Q60</v>
          </cell>
          <cell r="G130" t="str">
            <v>Shropshire and Staffordshire</v>
          </cell>
          <cell r="H130" t="str">
            <v>RT</v>
          </cell>
          <cell r="I130" t="str">
            <v>Y55</v>
          </cell>
          <cell r="J130" t="str">
            <v>Midlands &amp; East</v>
          </cell>
          <cell r="K130">
            <v>248369</v>
          </cell>
          <cell r="L130">
            <v>5270</v>
          </cell>
          <cell r="AC130">
            <v>253639</v>
          </cell>
        </row>
        <row r="131">
          <cell r="C131" t="str">
            <v>05N</v>
          </cell>
          <cell r="D131" t="str">
            <v>NHS Shropshire CCG</v>
          </cell>
          <cell r="E131" t="str">
            <v>AT</v>
          </cell>
          <cell r="F131" t="str">
            <v>Q60</v>
          </cell>
          <cell r="G131" t="str">
            <v>Shropshire and Staffordshire</v>
          </cell>
          <cell r="H131" t="str">
            <v>RT</v>
          </cell>
          <cell r="I131" t="str">
            <v>Y55</v>
          </cell>
          <cell r="J131" t="str">
            <v>Midlands &amp; East</v>
          </cell>
          <cell r="K131">
            <v>342929</v>
          </cell>
          <cell r="L131">
            <v>7550</v>
          </cell>
          <cell r="AC131">
            <v>350479</v>
          </cell>
        </row>
        <row r="132">
          <cell r="C132" t="str">
            <v>05Q</v>
          </cell>
          <cell r="D132" t="str">
            <v>NHS South East Staffs and Seisdon and Peninsular CCG</v>
          </cell>
          <cell r="E132" t="str">
            <v>AT</v>
          </cell>
          <cell r="F132" t="str">
            <v>Q60</v>
          </cell>
          <cell r="G132" t="str">
            <v>Shropshire and Staffordshire</v>
          </cell>
          <cell r="H132" t="str">
            <v>RT</v>
          </cell>
          <cell r="I132" t="str">
            <v>Y55</v>
          </cell>
          <cell r="J132" t="str">
            <v>Midlands &amp; East</v>
          </cell>
          <cell r="K132">
            <v>219625</v>
          </cell>
          <cell r="L132">
            <v>5220</v>
          </cell>
          <cell r="AC132">
            <v>224845</v>
          </cell>
        </row>
        <row r="133">
          <cell r="C133" t="str">
            <v>05V</v>
          </cell>
          <cell r="D133" t="str">
            <v>NHS Stafford and Surrounds CCG</v>
          </cell>
          <cell r="E133" t="str">
            <v>AT</v>
          </cell>
          <cell r="F133" t="str">
            <v>Q60</v>
          </cell>
          <cell r="G133" t="str">
            <v>Shropshire and Staffordshire</v>
          </cell>
          <cell r="H133" t="str">
            <v>RT</v>
          </cell>
          <cell r="I133" t="str">
            <v>Y55</v>
          </cell>
          <cell r="J133" t="str">
            <v>Midlands &amp; East</v>
          </cell>
          <cell r="K133">
            <v>154272</v>
          </cell>
          <cell r="L133">
            <v>3610</v>
          </cell>
          <cell r="AC133">
            <v>157882</v>
          </cell>
        </row>
        <row r="134">
          <cell r="C134" t="str">
            <v>05W</v>
          </cell>
          <cell r="D134" t="str">
            <v>NHS Stoke on Trent CCG</v>
          </cell>
          <cell r="E134" t="str">
            <v>AT</v>
          </cell>
          <cell r="F134" t="str">
            <v>Q60</v>
          </cell>
          <cell r="G134" t="str">
            <v>Shropshire and Staffordshire</v>
          </cell>
          <cell r="H134" t="str">
            <v>RT</v>
          </cell>
          <cell r="I134" t="str">
            <v>Y55</v>
          </cell>
          <cell r="J134" t="str">
            <v>Midlands &amp; East</v>
          </cell>
          <cell r="K134">
            <v>334576</v>
          </cell>
          <cell r="L134">
            <v>6700</v>
          </cell>
          <cell r="AC134">
            <v>341276</v>
          </cell>
        </row>
        <row r="135">
          <cell r="C135" t="str">
            <v>05X</v>
          </cell>
          <cell r="D135" t="str">
            <v>NHS Telford &amp; Wrekin CCG</v>
          </cell>
          <cell r="E135" t="str">
            <v>AT</v>
          </cell>
          <cell r="F135" t="str">
            <v>Q60</v>
          </cell>
          <cell r="G135" t="str">
            <v>Shropshire and Staffordshire</v>
          </cell>
          <cell r="H135" t="str">
            <v>RT</v>
          </cell>
          <cell r="I135" t="str">
            <v>Y55</v>
          </cell>
          <cell r="J135" t="str">
            <v>Midlands &amp; East</v>
          </cell>
          <cell r="K135">
            <v>185046</v>
          </cell>
          <cell r="L135">
            <v>4220</v>
          </cell>
          <cell r="AC135">
            <v>189266</v>
          </cell>
        </row>
        <row r="136">
          <cell r="C136" t="str">
            <v>07L</v>
          </cell>
          <cell r="D136" t="str">
            <v>NHS Barking &amp; Dagenham CCG</v>
          </cell>
          <cell r="E136" t="str">
            <v>AT</v>
          </cell>
          <cell r="F136" t="str">
            <v>Q71</v>
          </cell>
          <cell r="G136" t="str">
            <v>London</v>
          </cell>
          <cell r="H136" t="str">
            <v>RT</v>
          </cell>
          <cell r="I136" t="str">
            <v>Y56</v>
          </cell>
          <cell r="J136" t="str">
            <v>London</v>
          </cell>
          <cell r="K136">
            <v>238394</v>
          </cell>
          <cell r="L136">
            <v>4840</v>
          </cell>
          <cell r="AC136">
            <v>243234</v>
          </cell>
        </row>
        <row r="137">
          <cell r="C137" t="str">
            <v>07M</v>
          </cell>
          <cell r="D137" t="str">
            <v>NHS Barnet CCG</v>
          </cell>
          <cell r="E137" t="str">
            <v>AT</v>
          </cell>
          <cell r="F137" t="str">
            <v>Q71</v>
          </cell>
          <cell r="G137" t="str">
            <v>London</v>
          </cell>
          <cell r="H137" t="str">
            <v>RT</v>
          </cell>
          <cell r="I137" t="str">
            <v>Y56</v>
          </cell>
          <cell r="J137" t="str">
            <v>London</v>
          </cell>
          <cell r="K137">
            <v>415488</v>
          </cell>
          <cell r="L137">
            <v>9360</v>
          </cell>
          <cell r="AC137">
            <v>424848</v>
          </cell>
        </row>
        <row r="138">
          <cell r="C138" t="str">
            <v>07R</v>
          </cell>
          <cell r="D138" t="str">
            <v>NHS Camden CCG</v>
          </cell>
          <cell r="E138" t="str">
            <v>AT</v>
          </cell>
          <cell r="F138" t="str">
            <v>Q71</v>
          </cell>
          <cell r="G138" t="str">
            <v>London</v>
          </cell>
          <cell r="H138" t="str">
            <v>RT</v>
          </cell>
          <cell r="I138" t="str">
            <v>Y56</v>
          </cell>
          <cell r="J138" t="str">
            <v>London</v>
          </cell>
          <cell r="K138">
            <v>348722</v>
          </cell>
          <cell r="L138">
            <v>6090</v>
          </cell>
          <cell r="AC138">
            <v>354812</v>
          </cell>
        </row>
        <row r="139">
          <cell r="C139" t="str">
            <v>07T</v>
          </cell>
          <cell r="D139" t="str">
            <v>NHS City and Hackney CCG</v>
          </cell>
          <cell r="E139" t="str">
            <v>AT</v>
          </cell>
          <cell r="F139" t="str">
            <v>Q71</v>
          </cell>
          <cell r="G139" t="str">
            <v>London</v>
          </cell>
          <cell r="H139" t="str">
            <v>RT</v>
          </cell>
          <cell r="I139" t="str">
            <v>Y56</v>
          </cell>
          <cell r="J139" t="str">
            <v>London</v>
          </cell>
          <cell r="K139">
            <v>341085</v>
          </cell>
          <cell r="L139">
            <v>6540</v>
          </cell>
          <cell r="AC139">
            <v>347625</v>
          </cell>
        </row>
        <row r="140">
          <cell r="C140" t="str">
            <v>07X</v>
          </cell>
          <cell r="D140" t="str">
            <v>NHS Endfield CCG</v>
          </cell>
          <cell r="E140" t="str">
            <v>AT</v>
          </cell>
          <cell r="F140" t="str">
            <v>Q71</v>
          </cell>
          <cell r="G140" t="str">
            <v>London</v>
          </cell>
          <cell r="H140" t="str">
            <v>RT</v>
          </cell>
          <cell r="I140" t="str">
            <v>Y56</v>
          </cell>
          <cell r="J140" t="str">
            <v>London</v>
          </cell>
          <cell r="K140">
            <v>339393</v>
          </cell>
          <cell r="L140">
            <v>7670</v>
          </cell>
          <cell r="AC140">
            <v>347063</v>
          </cell>
        </row>
        <row r="141">
          <cell r="C141" t="str">
            <v>08D</v>
          </cell>
          <cell r="D141" t="str">
            <v>NHS Haringey CCG</v>
          </cell>
          <cell r="E141" t="str">
            <v>AT</v>
          </cell>
          <cell r="F141" t="str">
            <v>Q71</v>
          </cell>
          <cell r="G141" t="str">
            <v>London</v>
          </cell>
          <cell r="H141" t="str">
            <v>RT</v>
          </cell>
          <cell r="I141" t="str">
            <v>Y56</v>
          </cell>
          <cell r="J141" t="str">
            <v>London</v>
          </cell>
          <cell r="K141">
            <v>310170</v>
          </cell>
          <cell r="L141">
            <v>6860</v>
          </cell>
          <cell r="AC141">
            <v>317030</v>
          </cell>
        </row>
        <row r="142">
          <cell r="C142" t="str">
            <v>08F</v>
          </cell>
          <cell r="D142" t="str">
            <v>NHS Havering CCG</v>
          </cell>
          <cell r="E142" t="str">
            <v>AT</v>
          </cell>
          <cell r="F142" t="str">
            <v>Q71</v>
          </cell>
          <cell r="G142" t="str">
            <v>London</v>
          </cell>
          <cell r="H142" t="str">
            <v>RT</v>
          </cell>
          <cell r="I142" t="str">
            <v>Y56</v>
          </cell>
          <cell r="J142" t="str">
            <v>London</v>
          </cell>
          <cell r="K142">
            <v>309365</v>
          </cell>
          <cell r="L142">
            <v>6310</v>
          </cell>
          <cell r="AC142">
            <v>315675</v>
          </cell>
        </row>
        <row r="143">
          <cell r="C143" t="str">
            <v>08H</v>
          </cell>
          <cell r="D143" t="str">
            <v>NHS Islington CCG</v>
          </cell>
          <cell r="E143" t="str">
            <v>AT</v>
          </cell>
          <cell r="F143" t="str">
            <v>Q71</v>
          </cell>
          <cell r="G143" t="str">
            <v>London</v>
          </cell>
          <cell r="H143" t="str">
            <v>RT</v>
          </cell>
          <cell r="I143" t="str">
            <v>Y56</v>
          </cell>
          <cell r="J143" t="str">
            <v>London</v>
          </cell>
          <cell r="K143">
            <v>303858</v>
          </cell>
          <cell r="L143">
            <v>5300</v>
          </cell>
          <cell r="AC143">
            <v>309158</v>
          </cell>
        </row>
        <row r="144">
          <cell r="C144" t="str">
            <v>08M</v>
          </cell>
          <cell r="D144" t="str">
            <v>NHS Newham CCG</v>
          </cell>
          <cell r="E144" t="str">
            <v>AT</v>
          </cell>
          <cell r="F144" t="str">
            <v>Q71</v>
          </cell>
          <cell r="G144" t="str">
            <v>London</v>
          </cell>
          <cell r="H144" t="str">
            <v>RT</v>
          </cell>
          <cell r="I144" t="str">
            <v>Y56</v>
          </cell>
          <cell r="J144" t="str">
            <v>London</v>
          </cell>
          <cell r="K144">
            <v>384651</v>
          </cell>
          <cell r="L144">
            <v>8020</v>
          </cell>
          <cell r="AC144">
            <v>392671</v>
          </cell>
        </row>
        <row r="145">
          <cell r="C145" t="str">
            <v>08N</v>
          </cell>
          <cell r="D145" t="str">
            <v>NHS Redbridge CCG</v>
          </cell>
          <cell r="E145" t="str">
            <v>AT</v>
          </cell>
          <cell r="F145" t="str">
            <v>Q71</v>
          </cell>
          <cell r="G145" t="str">
            <v>London</v>
          </cell>
          <cell r="H145" t="str">
            <v>RT</v>
          </cell>
          <cell r="I145" t="str">
            <v>Y56</v>
          </cell>
          <cell r="J145" t="str">
            <v>London</v>
          </cell>
          <cell r="K145">
            <v>292779</v>
          </cell>
          <cell r="L145">
            <v>6940</v>
          </cell>
          <cell r="AC145">
            <v>299719</v>
          </cell>
        </row>
        <row r="146">
          <cell r="C146" t="str">
            <v>08V</v>
          </cell>
          <cell r="D146" t="str">
            <v>NHS Tower Hamlets CCG</v>
          </cell>
          <cell r="E146" t="str">
            <v>AT</v>
          </cell>
          <cell r="F146" t="str">
            <v>Q71</v>
          </cell>
          <cell r="G146" t="str">
            <v>London</v>
          </cell>
          <cell r="H146" t="str">
            <v>RT</v>
          </cell>
          <cell r="I146" t="str">
            <v>Y56</v>
          </cell>
          <cell r="J146" t="str">
            <v>London</v>
          </cell>
          <cell r="K146">
            <v>324996</v>
          </cell>
          <cell r="L146">
            <v>6630</v>
          </cell>
          <cell r="AC146">
            <v>331626</v>
          </cell>
        </row>
        <row r="147">
          <cell r="C147" t="str">
            <v>08W</v>
          </cell>
          <cell r="D147" t="str">
            <v>NHS Waltham Forest CCG</v>
          </cell>
          <cell r="E147" t="str">
            <v>AT</v>
          </cell>
          <cell r="F147" t="str">
            <v>Q71</v>
          </cell>
          <cell r="G147" t="str">
            <v>London</v>
          </cell>
          <cell r="H147" t="str">
            <v>RT</v>
          </cell>
          <cell r="I147" t="str">
            <v>Y56</v>
          </cell>
          <cell r="J147" t="str">
            <v>London</v>
          </cell>
          <cell r="K147">
            <v>303481</v>
          </cell>
          <cell r="L147">
            <v>6820</v>
          </cell>
          <cell r="AC147">
            <v>310301</v>
          </cell>
        </row>
        <row r="148">
          <cell r="C148" t="str">
            <v>07P</v>
          </cell>
          <cell r="D148" t="str">
            <v>NHS Brent CCG</v>
          </cell>
          <cell r="E148" t="str">
            <v>AT</v>
          </cell>
          <cell r="F148" t="str">
            <v>Q71</v>
          </cell>
          <cell r="G148" t="str">
            <v>London</v>
          </cell>
          <cell r="H148" t="str">
            <v>RT</v>
          </cell>
          <cell r="I148" t="str">
            <v>Y56</v>
          </cell>
          <cell r="J148" t="str">
            <v>London</v>
          </cell>
          <cell r="K148">
            <v>397829</v>
          </cell>
          <cell r="L148">
            <v>7900</v>
          </cell>
          <cell r="AC148">
            <v>405729</v>
          </cell>
        </row>
        <row r="149">
          <cell r="C149" t="str">
            <v>07W</v>
          </cell>
          <cell r="D149" t="str">
            <v>NHS Ealing CCG</v>
          </cell>
          <cell r="E149" t="str">
            <v>AT</v>
          </cell>
          <cell r="F149" t="str">
            <v>Q71</v>
          </cell>
          <cell r="G149" t="str">
            <v>London</v>
          </cell>
          <cell r="H149" t="str">
            <v>RT</v>
          </cell>
          <cell r="I149" t="str">
            <v>Y56</v>
          </cell>
          <cell r="J149" t="str">
            <v>London</v>
          </cell>
          <cell r="K149">
            <v>418571</v>
          </cell>
          <cell r="L149">
            <v>9100</v>
          </cell>
          <cell r="AC149">
            <v>427671</v>
          </cell>
        </row>
        <row r="150">
          <cell r="C150" t="str">
            <v>07Y</v>
          </cell>
          <cell r="D150" t="str">
            <v>NHS Hounslow CCG</v>
          </cell>
          <cell r="E150" t="str">
            <v>AT</v>
          </cell>
          <cell r="F150" t="str">
            <v>Q71</v>
          </cell>
          <cell r="G150" t="str">
            <v>London</v>
          </cell>
          <cell r="H150" t="str">
            <v>RT</v>
          </cell>
          <cell r="I150" t="str">
            <v>Y56</v>
          </cell>
          <cell r="J150" t="str">
            <v>London</v>
          </cell>
          <cell r="K150">
            <v>280752</v>
          </cell>
          <cell r="L150">
            <v>6500</v>
          </cell>
          <cell r="AC150">
            <v>287252</v>
          </cell>
        </row>
        <row r="151">
          <cell r="C151" t="str">
            <v>08C</v>
          </cell>
          <cell r="D151" t="str">
            <v>NHS Hammersmith and Fulham CCG</v>
          </cell>
          <cell r="E151" t="str">
            <v>AT</v>
          </cell>
          <cell r="F151" t="str">
            <v>Q71</v>
          </cell>
          <cell r="G151" t="str">
            <v>London</v>
          </cell>
          <cell r="H151" t="str">
            <v>RT</v>
          </cell>
          <cell r="I151" t="str">
            <v>Y56</v>
          </cell>
          <cell r="J151" t="str">
            <v>London</v>
          </cell>
          <cell r="K151">
            <v>243652</v>
          </cell>
          <cell r="L151">
            <v>4460</v>
          </cell>
          <cell r="AC151">
            <v>248112</v>
          </cell>
        </row>
        <row r="152">
          <cell r="C152" t="str">
            <v>08E</v>
          </cell>
          <cell r="D152" t="str">
            <v>NHS Harrow CCG</v>
          </cell>
          <cell r="E152" t="str">
            <v>AT</v>
          </cell>
          <cell r="F152" t="str">
            <v>Q71</v>
          </cell>
          <cell r="G152" t="str">
            <v>London</v>
          </cell>
          <cell r="H152" t="str">
            <v>RT</v>
          </cell>
          <cell r="I152" t="str">
            <v>Y56</v>
          </cell>
          <cell r="J152" t="str">
            <v>London</v>
          </cell>
          <cell r="K152">
            <v>245893</v>
          </cell>
          <cell r="L152">
            <v>5730</v>
          </cell>
          <cell r="AC152">
            <v>251623</v>
          </cell>
        </row>
        <row r="153">
          <cell r="C153" t="str">
            <v>08G</v>
          </cell>
          <cell r="D153" t="str">
            <v>NHS Hillingdon CCG</v>
          </cell>
          <cell r="E153" t="str">
            <v>AT</v>
          </cell>
          <cell r="F153" t="str">
            <v>Q71</v>
          </cell>
          <cell r="G153" t="str">
            <v>London</v>
          </cell>
          <cell r="H153" t="str">
            <v>RT</v>
          </cell>
          <cell r="I153" t="str">
            <v>Y56</v>
          </cell>
          <cell r="J153" t="str">
            <v>London</v>
          </cell>
          <cell r="K153">
            <v>294320</v>
          </cell>
          <cell r="L153">
            <v>6780</v>
          </cell>
          <cell r="AC153">
            <v>301100</v>
          </cell>
        </row>
        <row r="154">
          <cell r="C154" t="str">
            <v>08Y</v>
          </cell>
          <cell r="D154" t="str">
            <v>NHS West London (K&amp;C &amp; QPP) CCG</v>
          </cell>
          <cell r="E154" t="str">
            <v>AT</v>
          </cell>
          <cell r="F154" t="str">
            <v>Q71</v>
          </cell>
          <cell r="G154" t="str">
            <v>London</v>
          </cell>
          <cell r="H154" t="str">
            <v>RT</v>
          </cell>
          <cell r="I154" t="str">
            <v>Y56</v>
          </cell>
          <cell r="J154" t="str">
            <v>London</v>
          </cell>
          <cell r="K154">
            <v>329236</v>
          </cell>
          <cell r="L154">
            <v>5550</v>
          </cell>
          <cell r="AC154">
            <v>334786</v>
          </cell>
        </row>
        <row r="155">
          <cell r="C155" t="str">
            <v>09A</v>
          </cell>
          <cell r="D155" t="str">
            <v>NHS Central London (Westminster) CCG</v>
          </cell>
          <cell r="E155" t="str">
            <v>AT</v>
          </cell>
          <cell r="F155" t="str">
            <v>Q71</v>
          </cell>
          <cell r="G155" t="str">
            <v>London</v>
          </cell>
          <cell r="H155" t="str">
            <v>RT</v>
          </cell>
          <cell r="I155" t="str">
            <v>Y56</v>
          </cell>
          <cell r="J155" t="str">
            <v>London</v>
          </cell>
          <cell r="K155">
            <v>248751</v>
          </cell>
          <cell r="L155">
            <v>4700</v>
          </cell>
          <cell r="AC155">
            <v>253451</v>
          </cell>
        </row>
        <row r="156">
          <cell r="C156" t="str">
            <v>07N</v>
          </cell>
          <cell r="D156" t="str">
            <v>NHS Bexley CCG</v>
          </cell>
          <cell r="E156" t="str">
            <v>AT</v>
          </cell>
          <cell r="F156" t="str">
            <v>Q71</v>
          </cell>
          <cell r="G156" t="str">
            <v>London</v>
          </cell>
          <cell r="H156" t="str">
            <v>RT</v>
          </cell>
          <cell r="I156" t="str">
            <v>Y56</v>
          </cell>
          <cell r="J156" t="str">
            <v>London</v>
          </cell>
          <cell r="K156">
            <v>256924</v>
          </cell>
          <cell r="L156">
            <v>5660</v>
          </cell>
          <cell r="AC156">
            <v>262584</v>
          </cell>
        </row>
        <row r="157">
          <cell r="C157" t="str">
            <v>07Q</v>
          </cell>
          <cell r="D157" t="str">
            <v>NHS Bromley CCG</v>
          </cell>
          <cell r="E157" t="str">
            <v>AT</v>
          </cell>
          <cell r="F157" t="str">
            <v>Q71</v>
          </cell>
          <cell r="G157" t="str">
            <v>London</v>
          </cell>
          <cell r="H157" t="str">
            <v>RT</v>
          </cell>
          <cell r="I157" t="str">
            <v>Y56</v>
          </cell>
          <cell r="J157" t="str">
            <v>London</v>
          </cell>
          <cell r="K157">
            <v>369235</v>
          </cell>
          <cell r="L157">
            <v>8010</v>
          </cell>
          <cell r="AC157">
            <v>377245</v>
          </cell>
        </row>
        <row r="158">
          <cell r="C158" t="str">
            <v>07V</v>
          </cell>
          <cell r="D158" t="str">
            <v>NHS Croydon CCG</v>
          </cell>
          <cell r="E158" t="str">
            <v>AT</v>
          </cell>
          <cell r="F158" t="str">
            <v>Q71</v>
          </cell>
          <cell r="G158" t="str">
            <v>London</v>
          </cell>
          <cell r="H158" t="str">
            <v>RT</v>
          </cell>
          <cell r="I158" t="str">
            <v>Y56</v>
          </cell>
          <cell r="J158" t="str">
            <v>London</v>
          </cell>
          <cell r="K158">
            <v>409568</v>
          </cell>
          <cell r="L158">
            <v>9110</v>
          </cell>
          <cell r="AC158">
            <v>418678</v>
          </cell>
        </row>
        <row r="159">
          <cell r="C159" t="str">
            <v>08A</v>
          </cell>
          <cell r="D159" t="str">
            <v>NHS Greenwich CCG</v>
          </cell>
          <cell r="E159" t="str">
            <v>AT</v>
          </cell>
          <cell r="F159" t="str">
            <v>Q71</v>
          </cell>
          <cell r="G159" t="str">
            <v>London</v>
          </cell>
          <cell r="H159" t="str">
            <v>RT</v>
          </cell>
          <cell r="I159" t="str">
            <v>Y56</v>
          </cell>
          <cell r="J159" t="str">
            <v>London</v>
          </cell>
          <cell r="K159">
            <v>326541</v>
          </cell>
          <cell r="L159">
            <v>6600</v>
          </cell>
          <cell r="AC159">
            <v>333141</v>
          </cell>
        </row>
        <row r="160">
          <cell r="C160" t="str">
            <v>08J</v>
          </cell>
          <cell r="D160" t="str">
            <v>NHS Kingston CCG</v>
          </cell>
          <cell r="E160" t="str">
            <v>AT</v>
          </cell>
          <cell r="F160" t="str">
            <v>Q71</v>
          </cell>
          <cell r="G160" t="str">
            <v>London</v>
          </cell>
          <cell r="H160" t="str">
            <v>RT</v>
          </cell>
          <cell r="I160" t="str">
            <v>Y56</v>
          </cell>
          <cell r="J160" t="str">
            <v>London</v>
          </cell>
          <cell r="K160">
            <v>196840</v>
          </cell>
          <cell r="L160">
            <v>4610</v>
          </cell>
          <cell r="AC160">
            <v>201450</v>
          </cell>
        </row>
        <row r="161">
          <cell r="C161" t="str">
            <v>08K</v>
          </cell>
          <cell r="D161" t="str">
            <v>NHS Lambeth CCG</v>
          </cell>
          <cell r="E161" t="str">
            <v>AT</v>
          </cell>
          <cell r="F161" t="str">
            <v>Q71</v>
          </cell>
          <cell r="G161" t="str">
            <v>London</v>
          </cell>
          <cell r="H161" t="str">
            <v>RT</v>
          </cell>
          <cell r="I161" t="str">
            <v>Y56</v>
          </cell>
          <cell r="J161" t="str">
            <v>London</v>
          </cell>
          <cell r="K161">
            <v>415607</v>
          </cell>
          <cell r="L161">
            <v>8280</v>
          </cell>
          <cell r="AC161">
            <v>423887</v>
          </cell>
        </row>
        <row r="162">
          <cell r="C162" t="str">
            <v>08L</v>
          </cell>
          <cell r="D162" t="str">
            <v>NHS Lewisham CCG</v>
          </cell>
          <cell r="E162" t="str">
            <v>AT</v>
          </cell>
          <cell r="F162" t="str">
            <v>Q71</v>
          </cell>
          <cell r="G162" t="str">
            <v>London</v>
          </cell>
          <cell r="H162" t="str">
            <v>RT</v>
          </cell>
          <cell r="I162" t="str">
            <v>Y56</v>
          </cell>
          <cell r="J162" t="str">
            <v>London</v>
          </cell>
          <cell r="K162">
            <v>364146</v>
          </cell>
          <cell r="L162">
            <v>7160</v>
          </cell>
          <cell r="AC162">
            <v>371306</v>
          </cell>
        </row>
        <row r="163">
          <cell r="C163" t="str">
            <v>08P</v>
          </cell>
          <cell r="D163" t="str">
            <v>NHS Richmond CCG</v>
          </cell>
          <cell r="E163" t="str">
            <v>AT</v>
          </cell>
          <cell r="F163" t="str">
            <v>Q71</v>
          </cell>
          <cell r="G163" t="str">
            <v>London</v>
          </cell>
          <cell r="H163" t="str">
            <v>RT</v>
          </cell>
          <cell r="I163" t="str">
            <v>Y56</v>
          </cell>
          <cell r="J163" t="str">
            <v>London</v>
          </cell>
          <cell r="K163">
            <v>209295</v>
          </cell>
          <cell r="L163">
            <v>4690</v>
          </cell>
          <cell r="AC163">
            <v>213985</v>
          </cell>
        </row>
        <row r="164">
          <cell r="C164" t="str">
            <v>08Q</v>
          </cell>
          <cell r="D164" t="str">
            <v>NHS Southwark CCG</v>
          </cell>
          <cell r="E164" t="str">
            <v>AT</v>
          </cell>
          <cell r="F164" t="str">
            <v>Q71</v>
          </cell>
          <cell r="G164" t="str">
            <v>London</v>
          </cell>
          <cell r="H164" t="str">
            <v>RT</v>
          </cell>
          <cell r="I164" t="str">
            <v>Y56</v>
          </cell>
          <cell r="J164" t="str">
            <v>London</v>
          </cell>
          <cell r="K164">
            <v>350720</v>
          </cell>
          <cell r="L164">
            <v>7220</v>
          </cell>
          <cell r="AC164">
            <v>357940</v>
          </cell>
        </row>
        <row r="165">
          <cell r="C165" t="str">
            <v>08R</v>
          </cell>
          <cell r="D165" t="str">
            <v>NHS Merton CCG</v>
          </cell>
          <cell r="E165" t="str">
            <v>AT</v>
          </cell>
          <cell r="F165" t="str">
            <v>Q71</v>
          </cell>
          <cell r="G165" t="str">
            <v>London</v>
          </cell>
          <cell r="H165" t="str">
            <v>RT</v>
          </cell>
          <cell r="I165" t="str">
            <v>Y56</v>
          </cell>
          <cell r="J165" t="str">
            <v>London</v>
          </cell>
          <cell r="K165">
            <v>208020</v>
          </cell>
          <cell r="L165">
            <v>4960</v>
          </cell>
          <cell r="AC165">
            <v>212980</v>
          </cell>
        </row>
        <row r="166">
          <cell r="C166" t="str">
            <v>08T</v>
          </cell>
          <cell r="D166" t="str">
            <v>NHS Sutton CCG</v>
          </cell>
          <cell r="E166" t="str">
            <v>AT</v>
          </cell>
          <cell r="F166" t="str">
            <v>Q71</v>
          </cell>
          <cell r="G166" t="str">
            <v>London</v>
          </cell>
          <cell r="H166" t="str">
            <v>RT</v>
          </cell>
          <cell r="I166" t="str">
            <v>Y56</v>
          </cell>
          <cell r="J166" t="str">
            <v>London</v>
          </cell>
          <cell r="K166">
            <v>208986</v>
          </cell>
          <cell r="L166">
            <v>4500</v>
          </cell>
          <cell r="AC166">
            <v>213486</v>
          </cell>
        </row>
        <row r="167">
          <cell r="C167" t="str">
            <v>08X</v>
          </cell>
          <cell r="D167" t="str">
            <v>NHS Wandsworth CCG</v>
          </cell>
          <cell r="E167" t="str">
            <v>AT</v>
          </cell>
          <cell r="F167" t="str">
            <v>Q71</v>
          </cell>
          <cell r="G167" t="str">
            <v>London</v>
          </cell>
          <cell r="H167" t="str">
            <v>RT</v>
          </cell>
          <cell r="I167" t="str">
            <v>Y56</v>
          </cell>
          <cell r="J167" t="str">
            <v>London</v>
          </cell>
          <cell r="K167">
            <v>391052</v>
          </cell>
          <cell r="L167">
            <v>8270</v>
          </cell>
          <cell r="AC167">
            <v>399322</v>
          </cell>
        </row>
        <row r="168">
          <cell r="C168" t="str">
            <v>11E</v>
          </cell>
          <cell r="D168" t="str">
            <v>NHS Bath and North East Somerset CCG</v>
          </cell>
          <cell r="E168" t="str">
            <v>AT</v>
          </cell>
          <cell r="F168" t="str">
            <v>Q64</v>
          </cell>
          <cell r="G168" t="str">
            <v>Bath, Gloucester, Swindon &amp; Wiltshire</v>
          </cell>
          <cell r="H168" t="str">
            <v>RT</v>
          </cell>
          <cell r="I168" t="str">
            <v>Y57</v>
          </cell>
          <cell r="J168" t="str">
            <v>South</v>
          </cell>
          <cell r="K168">
            <v>206474</v>
          </cell>
          <cell r="L168">
            <v>4660</v>
          </cell>
          <cell r="AC168">
            <v>211134</v>
          </cell>
        </row>
        <row r="169">
          <cell r="C169" t="str">
            <v>11M</v>
          </cell>
          <cell r="D169" t="str">
            <v>NHS Gloucestershire CCG</v>
          </cell>
          <cell r="E169" t="str">
            <v>AT</v>
          </cell>
          <cell r="F169" t="str">
            <v>Q64</v>
          </cell>
          <cell r="G169" t="str">
            <v>Bath, Gloucester, Swindon &amp; Wiltshire</v>
          </cell>
          <cell r="H169" t="str">
            <v>RT</v>
          </cell>
          <cell r="I169" t="str">
            <v>Y57</v>
          </cell>
          <cell r="J169" t="str">
            <v>South</v>
          </cell>
          <cell r="K169">
            <v>675741</v>
          </cell>
          <cell r="L169">
            <v>15090</v>
          </cell>
          <cell r="AC169">
            <v>690831</v>
          </cell>
        </row>
        <row r="170">
          <cell r="C170" t="str">
            <v>12D</v>
          </cell>
          <cell r="D170" t="str">
            <v>NHS Swindon CCG</v>
          </cell>
          <cell r="E170" t="str">
            <v>AT</v>
          </cell>
          <cell r="F170" t="str">
            <v>Q64</v>
          </cell>
          <cell r="G170" t="str">
            <v>Bath, Gloucester, Swindon &amp; Wiltshire</v>
          </cell>
          <cell r="H170" t="str">
            <v>RT</v>
          </cell>
          <cell r="I170" t="str">
            <v>Y57</v>
          </cell>
          <cell r="J170" t="str">
            <v>South</v>
          </cell>
          <cell r="K170">
            <v>222994</v>
          </cell>
          <cell r="L170">
            <v>5460</v>
          </cell>
          <cell r="AC170">
            <v>228454</v>
          </cell>
        </row>
        <row r="171">
          <cell r="C171" t="str">
            <v>99N</v>
          </cell>
          <cell r="D171" t="str">
            <v>NHS Wiltshire CCG</v>
          </cell>
          <cell r="E171" t="str">
            <v>AT</v>
          </cell>
          <cell r="F171" t="str">
            <v>Q64</v>
          </cell>
          <cell r="G171" t="str">
            <v>Bath, Gloucester, Swindon &amp; Wiltshire</v>
          </cell>
          <cell r="H171" t="str">
            <v>RT</v>
          </cell>
          <cell r="I171" t="str">
            <v>Y57</v>
          </cell>
          <cell r="J171" t="str">
            <v>South</v>
          </cell>
          <cell r="K171">
            <v>503458</v>
          </cell>
          <cell r="L171">
            <v>11660</v>
          </cell>
          <cell r="AC171">
            <v>515118</v>
          </cell>
        </row>
        <row r="172">
          <cell r="C172" t="str">
            <v>11H</v>
          </cell>
          <cell r="D172" t="str">
            <v>NHS Bristol CCG</v>
          </cell>
          <cell r="E172" t="str">
            <v>AT</v>
          </cell>
          <cell r="F172" t="str">
            <v>Q65</v>
          </cell>
          <cell r="G172" t="str">
            <v>Bristol, North Somerset, Somerset &amp; South Glos</v>
          </cell>
          <cell r="H172" t="str">
            <v>RT</v>
          </cell>
          <cell r="I172" t="str">
            <v>Y57</v>
          </cell>
          <cell r="J172" t="str">
            <v>South</v>
          </cell>
          <cell r="K172">
            <v>499279</v>
          </cell>
          <cell r="L172">
            <v>11280</v>
          </cell>
          <cell r="AC172">
            <v>510559</v>
          </cell>
        </row>
        <row r="173">
          <cell r="C173" t="str">
            <v>11T</v>
          </cell>
          <cell r="D173" t="str">
            <v>NHS North Somerset CCG</v>
          </cell>
          <cell r="E173" t="str">
            <v>AT</v>
          </cell>
          <cell r="F173" t="str">
            <v>Q65</v>
          </cell>
          <cell r="G173" t="str">
            <v>Bristol, North Somerset, Somerset &amp; South Glos</v>
          </cell>
          <cell r="H173" t="str">
            <v>RT</v>
          </cell>
          <cell r="I173" t="str">
            <v>Y57</v>
          </cell>
          <cell r="J173" t="str">
            <v>South</v>
          </cell>
          <cell r="K173">
            <v>235405</v>
          </cell>
          <cell r="L173">
            <v>5150</v>
          </cell>
          <cell r="AC173">
            <v>240555</v>
          </cell>
        </row>
        <row r="174">
          <cell r="C174" t="str">
            <v>11X</v>
          </cell>
          <cell r="D174" t="str">
            <v>NHS Somerset CCG</v>
          </cell>
          <cell r="E174" t="str">
            <v>AT</v>
          </cell>
          <cell r="F174" t="str">
            <v>Q65</v>
          </cell>
          <cell r="G174" t="str">
            <v>Bristol, North Somerset, Somerset &amp; South Glos</v>
          </cell>
          <cell r="H174" t="str">
            <v>RT</v>
          </cell>
          <cell r="I174" t="str">
            <v>Y57</v>
          </cell>
          <cell r="J174" t="str">
            <v>South</v>
          </cell>
          <cell r="K174">
            <v>636701</v>
          </cell>
          <cell r="L174">
            <v>13220</v>
          </cell>
          <cell r="AC174">
            <v>649921</v>
          </cell>
        </row>
        <row r="175">
          <cell r="C175" t="str">
            <v>12A</v>
          </cell>
          <cell r="D175" t="str">
            <v>NHS South Gloucestershire CCG</v>
          </cell>
          <cell r="E175" t="str">
            <v>AT</v>
          </cell>
          <cell r="F175" t="str">
            <v>Q65</v>
          </cell>
          <cell r="G175" t="str">
            <v>Bristol, North Somerset, Somerset &amp; South Glos</v>
          </cell>
          <cell r="H175" t="str">
            <v>RT</v>
          </cell>
          <cell r="I175" t="str">
            <v>Y57</v>
          </cell>
          <cell r="J175" t="str">
            <v>South</v>
          </cell>
          <cell r="K175">
            <v>244121</v>
          </cell>
          <cell r="L175">
            <v>6350</v>
          </cell>
          <cell r="AC175">
            <v>250471</v>
          </cell>
        </row>
        <row r="176">
          <cell r="C176" t="str">
            <v>11N</v>
          </cell>
          <cell r="D176" t="str">
            <v>NHS Kernow CCG</v>
          </cell>
          <cell r="E176" t="str">
            <v>AT</v>
          </cell>
          <cell r="F176" t="str">
            <v>Q66</v>
          </cell>
          <cell r="G176" t="str">
            <v>Devon, Cornwall and the Isles of Scilly</v>
          </cell>
          <cell r="H176" t="str">
            <v>RT</v>
          </cell>
          <cell r="I176" t="str">
            <v>Y57</v>
          </cell>
          <cell r="J176" t="str">
            <v>South</v>
          </cell>
          <cell r="K176">
            <v>686623</v>
          </cell>
          <cell r="L176">
            <v>13520</v>
          </cell>
          <cell r="AC176">
            <v>700143</v>
          </cell>
        </row>
        <row r="177">
          <cell r="C177" t="str">
            <v>99P</v>
          </cell>
          <cell r="D177" t="str">
            <v>NHS North, East, West Devon CCG</v>
          </cell>
          <cell r="E177" t="str">
            <v>AT</v>
          </cell>
          <cell r="F177" t="str">
            <v>Q66</v>
          </cell>
          <cell r="G177" t="str">
            <v>Devon, Cornwall and the Isles of Scilly</v>
          </cell>
          <cell r="H177" t="str">
            <v>RT</v>
          </cell>
          <cell r="I177" t="str">
            <v>Y57</v>
          </cell>
          <cell r="J177" t="str">
            <v>South</v>
          </cell>
          <cell r="K177">
            <v>1060184</v>
          </cell>
          <cell r="L177">
            <v>21750</v>
          </cell>
          <cell r="AC177">
            <v>1081934</v>
          </cell>
        </row>
        <row r="178">
          <cell r="C178" t="str">
            <v>99Q</v>
          </cell>
          <cell r="D178" t="str">
            <v>NHS South Devon and Torbay CCG</v>
          </cell>
          <cell r="E178" t="str">
            <v>AT</v>
          </cell>
          <cell r="F178" t="str">
            <v>Q66</v>
          </cell>
          <cell r="G178" t="str">
            <v>Devon, Cornwall and the Isles of Scilly</v>
          </cell>
          <cell r="H178" t="str">
            <v>RT</v>
          </cell>
          <cell r="I178" t="str">
            <v>Y57</v>
          </cell>
          <cell r="J178" t="str">
            <v>South</v>
          </cell>
          <cell r="K178">
            <v>368794</v>
          </cell>
          <cell r="L178">
            <v>6720</v>
          </cell>
          <cell r="AC178">
            <v>375514</v>
          </cell>
        </row>
        <row r="179">
          <cell r="C179" t="str">
            <v>09C</v>
          </cell>
          <cell r="D179" t="str">
            <v>NHS Ashford CCG</v>
          </cell>
          <cell r="E179" t="str">
            <v>AT</v>
          </cell>
          <cell r="F179" t="str">
            <v>Q67</v>
          </cell>
          <cell r="G179" t="str">
            <v>Kent &amp; Medway</v>
          </cell>
          <cell r="H179" t="str">
            <v>RT</v>
          </cell>
          <cell r="I179" t="str">
            <v>Y57</v>
          </cell>
          <cell r="J179" t="str">
            <v>South</v>
          </cell>
          <cell r="K179">
            <v>130093</v>
          </cell>
          <cell r="L179">
            <v>3010</v>
          </cell>
          <cell r="AC179">
            <v>133103</v>
          </cell>
        </row>
        <row r="180">
          <cell r="C180" t="str">
            <v>09E</v>
          </cell>
          <cell r="D180" t="str">
            <v>NHS Canterbury and Coastal CCG</v>
          </cell>
          <cell r="E180" t="str">
            <v>AT</v>
          </cell>
          <cell r="F180" t="str">
            <v>Q67</v>
          </cell>
          <cell r="G180" t="str">
            <v>Kent &amp; Medway</v>
          </cell>
          <cell r="H180" t="str">
            <v>RT</v>
          </cell>
          <cell r="I180" t="str">
            <v>Y57</v>
          </cell>
          <cell r="J180" t="str">
            <v>South</v>
          </cell>
          <cell r="K180">
            <v>235401</v>
          </cell>
          <cell r="L180">
            <v>5120</v>
          </cell>
          <cell r="AC180">
            <v>240521</v>
          </cell>
        </row>
        <row r="181">
          <cell r="C181" t="str">
            <v>09J</v>
          </cell>
          <cell r="D181" t="str">
            <v>NHS Dartford, Gravesham and Swanley CCG</v>
          </cell>
          <cell r="E181" t="str">
            <v>AT</v>
          </cell>
          <cell r="F181" t="str">
            <v>Q67</v>
          </cell>
          <cell r="G181" t="str">
            <v>Kent &amp; Medway</v>
          </cell>
          <cell r="H181" t="str">
            <v>RT</v>
          </cell>
          <cell r="I181" t="str">
            <v>Y57</v>
          </cell>
          <cell r="J181" t="str">
            <v>South</v>
          </cell>
          <cell r="K181">
            <v>275777</v>
          </cell>
          <cell r="L181">
            <v>6200</v>
          </cell>
          <cell r="AC181">
            <v>281977</v>
          </cell>
        </row>
        <row r="182">
          <cell r="C182" t="str">
            <v>09W</v>
          </cell>
          <cell r="D182" t="str">
            <v>NHS Medway CCG</v>
          </cell>
          <cell r="E182" t="str">
            <v>AT</v>
          </cell>
          <cell r="F182" t="str">
            <v>Q67</v>
          </cell>
          <cell r="G182" t="str">
            <v>Kent &amp; Medway</v>
          </cell>
          <cell r="H182" t="str">
            <v>RT</v>
          </cell>
          <cell r="I182" t="str">
            <v>Y57</v>
          </cell>
          <cell r="J182" t="str">
            <v>South</v>
          </cell>
          <cell r="K182">
            <v>314990</v>
          </cell>
          <cell r="L182">
            <v>7090</v>
          </cell>
          <cell r="AC182">
            <v>322080</v>
          </cell>
        </row>
        <row r="183">
          <cell r="C183" t="str">
            <v>10A</v>
          </cell>
          <cell r="D183" t="str">
            <v>NHS South Kent Coast CCG</v>
          </cell>
          <cell r="E183" t="str">
            <v>AT</v>
          </cell>
          <cell r="F183" t="str">
            <v>Q67</v>
          </cell>
          <cell r="G183" t="str">
            <v>Kent &amp; Medway</v>
          </cell>
          <cell r="H183" t="str">
            <v>RT</v>
          </cell>
          <cell r="I183" t="str">
            <v>Y57</v>
          </cell>
          <cell r="J183" t="str">
            <v>South</v>
          </cell>
          <cell r="K183">
            <v>253123</v>
          </cell>
          <cell r="L183">
            <v>4940</v>
          </cell>
          <cell r="AC183">
            <v>258063</v>
          </cell>
        </row>
        <row r="184">
          <cell r="C184" t="str">
            <v>10D</v>
          </cell>
          <cell r="D184" t="str">
            <v>NHS Swale CCG</v>
          </cell>
          <cell r="E184" t="str">
            <v>AT</v>
          </cell>
          <cell r="F184" t="str">
            <v>Q67</v>
          </cell>
          <cell r="G184" t="str">
            <v>Kent &amp; Medway</v>
          </cell>
          <cell r="H184" t="str">
            <v>RT</v>
          </cell>
          <cell r="I184" t="str">
            <v>Y57</v>
          </cell>
          <cell r="J184" t="str">
            <v>South</v>
          </cell>
          <cell r="K184">
            <v>117739</v>
          </cell>
          <cell r="L184">
            <v>2670</v>
          </cell>
          <cell r="AC184">
            <v>120409</v>
          </cell>
        </row>
        <row r="185">
          <cell r="C185" t="str">
            <v>10E</v>
          </cell>
          <cell r="D185" t="str">
            <v>NHS Thanet CCG</v>
          </cell>
          <cell r="E185" t="str">
            <v>AT</v>
          </cell>
          <cell r="F185" t="str">
            <v>Q67</v>
          </cell>
          <cell r="G185" t="str">
            <v>Kent &amp; Medway</v>
          </cell>
          <cell r="H185" t="str">
            <v>RT</v>
          </cell>
          <cell r="I185" t="str">
            <v>Y57</v>
          </cell>
          <cell r="J185" t="str">
            <v>South</v>
          </cell>
          <cell r="K185">
            <v>190259</v>
          </cell>
          <cell r="L185">
            <v>3360</v>
          </cell>
          <cell r="AC185">
            <v>193619</v>
          </cell>
        </row>
        <row r="186">
          <cell r="C186" t="str">
            <v>99J</v>
          </cell>
          <cell r="D186" t="str">
            <v>NHS West Kent CCG</v>
          </cell>
          <cell r="E186" t="str">
            <v>AT</v>
          </cell>
          <cell r="F186" t="str">
            <v>Q67</v>
          </cell>
          <cell r="G186" t="str">
            <v>Kent &amp; Medway</v>
          </cell>
          <cell r="H186" t="str">
            <v>RT</v>
          </cell>
          <cell r="I186" t="str">
            <v>Y57</v>
          </cell>
          <cell r="J186" t="str">
            <v>South</v>
          </cell>
          <cell r="K186">
            <v>466024</v>
          </cell>
          <cell r="L186">
            <v>11700</v>
          </cell>
          <cell r="AC186">
            <v>477724</v>
          </cell>
        </row>
        <row r="187">
          <cell r="C187" t="str">
            <v>09D</v>
          </cell>
          <cell r="D187" t="str">
            <v>NHS Brighton &amp; Hove CCG</v>
          </cell>
          <cell r="E187" t="str">
            <v>AT</v>
          </cell>
          <cell r="F187" t="str">
            <v>Q68</v>
          </cell>
          <cell r="G187" t="str">
            <v>Surrey &amp; Sussex</v>
          </cell>
          <cell r="H187" t="str">
            <v>RT</v>
          </cell>
          <cell r="I187" t="str">
            <v>Y57</v>
          </cell>
          <cell r="J187" t="str">
            <v>South</v>
          </cell>
          <cell r="K187">
            <v>348461</v>
          </cell>
          <cell r="L187">
            <v>7070</v>
          </cell>
          <cell r="AC187">
            <v>355531</v>
          </cell>
        </row>
        <row r="188">
          <cell r="C188" t="str">
            <v>09F</v>
          </cell>
          <cell r="D188" t="str">
            <v>NHS Eastbourne, Hailsham and Seaford CCG</v>
          </cell>
          <cell r="E188" t="str">
            <v>AT</v>
          </cell>
          <cell r="F188" t="str">
            <v>Q68</v>
          </cell>
          <cell r="G188" t="str">
            <v>Surrey &amp; Sussex</v>
          </cell>
          <cell r="H188" t="str">
            <v>RT</v>
          </cell>
          <cell r="I188" t="str">
            <v>Y57</v>
          </cell>
          <cell r="J188" t="str">
            <v>South</v>
          </cell>
          <cell r="K188">
            <v>225275</v>
          </cell>
          <cell r="L188">
            <v>4540</v>
          </cell>
          <cell r="AC188">
            <v>229815</v>
          </cell>
        </row>
        <row r="189">
          <cell r="C189" t="str">
            <v>09G</v>
          </cell>
          <cell r="D189" t="str">
            <v>NHS Coastal West Sussex CCG</v>
          </cell>
          <cell r="E189" t="str">
            <v>AT</v>
          </cell>
          <cell r="F189" t="str">
            <v>Q68</v>
          </cell>
          <cell r="G189" t="str">
            <v>Surrey &amp; Sussex</v>
          </cell>
          <cell r="H189" t="str">
            <v>RT</v>
          </cell>
          <cell r="I189" t="str">
            <v>Y57</v>
          </cell>
          <cell r="J189" t="str">
            <v>South</v>
          </cell>
          <cell r="K189">
            <v>582953</v>
          </cell>
          <cell r="L189">
            <v>11890</v>
          </cell>
          <cell r="AC189">
            <v>594843</v>
          </cell>
        </row>
        <row r="190">
          <cell r="C190" t="str">
            <v>09H</v>
          </cell>
          <cell r="D190" t="str">
            <v>NHS Crawley CCG</v>
          </cell>
          <cell r="E190" t="str">
            <v>AT</v>
          </cell>
          <cell r="F190" t="str">
            <v>Q68</v>
          </cell>
          <cell r="G190" t="str">
            <v>Surrey &amp; Sussex</v>
          </cell>
          <cell r="H190" t="str">
            <v>RT</v>
          </cell>
          <cell r="I190" t="str">
            <v>Y57</v>
          </cell>
          <cell r="J190" t="str">
            <v>South</v>
          </cell>
          <cell r="K190">
            <v>144302</v>
          </cell>
          <cell r="L190">
            <v>3110</v>
          </cell>
          <cell r="AC190">
            <v>147412</v>
          </cell>
        </row>
        <row r="191">
          <cell r="C191" t="str">
            <v>09L</v>
          </cell>
          <cell r="D191" t="str">
            <v>NHS East Surrey CCG</v>
          </cell>
          <cell r="E191" t="str">
            <v>AT</v>
          </cell>
          <cell r="F191" t="str">
            <v>Q68</v>
          </cell>
          <cell r="G191" t="str">
            <v>Surrey &amp; Sussex</v>
          </cell>
          <cell r="H191" t="str">
            <v>RT</v>
          </cell>
          <cell r="I191" t="str">
            <v>Y57</v>
          </cell>
          <cell r="J191" t="str">
            <v>South</v>
          </cell>
          <cell r="K191">
            <v>188146</v>
          </cell>
          <cell r="L191">
            <v>4220</v>
          </cell>
          <cell r="AC191">
            <v>192366</v>
          </cell>
        </row>
        <row r="192">
          <cell r="C192" t="str">
            <v>09N</v>
          </cell>
          <cell r="D192" t="str">
            <v>NHS Guildford and Waverley CCG</v>
          </cell>
          <cell r="E192" t="str">
            <v>AT</v>
          </cell>
          <cell r="F192" t="str">
            <v>Q68</v>
          </cell>
          <cell r="G192" t="str">
            <v>Surrey &amp; Sussex</v>
          </cell>
          <cell r="H192" t="str">
            <v>RT</v>
          </cell>
          <cell r="I192" t="str">
            <v>Y57</v>
          </cell>
          <cell r="J192" t="str">
            <v>South</v>
          </cell>
          <cell r="K192">
            <v>227773</v>
          </cell>
          <cell r="L192">
            <v>5240</v>
          </cell>
          <cell r="AC192">
            <v>233013</v>
          </cell>
        </row>
        <row r="193">
          <cell r="C193" t="str">
            <v>09P</v>
          </cell>
          <cell r="D193" t="str">
            <v>NHS Hastings &amp; Rother CCG</v>
          </cell>
          <cell r="E193" t="str">
            <v>AT</v>
          </cell>
          <cell r="F193" t="str">
            <v>Q68</v>
          </cell>
          <cell r="G193" t="str">
            <v>Surrey &amp; Sussex</v>
          </cell>
          <cell r="H193" t="str">
            <v>RT</v>
          </cell>
          <cell r="I193" t="str">
            <v>Y57</v>
          </cell>
          <cell r="J193" t="str">
            <v>South</v>
          </cell>
          <cell r="K193">
            <v>254190</v>
          </cell>
          <cell r="L193">
            <v>4510</v>
          </cell>
          <cell r="AC193">
            <v>258700</v>
          </cell>
        </row>
        <row r="194">
          <cell r="C194" t="str">
            <v>09X</v>
          </cell>
          <cell r="D194" t="str">
            <v>NHS Horsham and Mid Sussex CCG</v>
          </cell>
          <cell r="E194" t="str">
            <v>AT</v>
          </cell>
          <cell r="F194" t="str">
            <v>Q68</v>
          </cell>
          <cell r="G194" t="str">
            <v>Surrey &amp; Sussex</v>
          </cell>
          <cell r="H194" t="str">
            <v>RT</v>
          </cell>
          <cell r="I194" t="str">
            <v>Y57</v>
          </cell>
          <cell r="J194" t="str">
            <v>South</v>
          </cell>
          <cell r="K194">
            <v>227835</v>
          </cell>
          <cell r="L194">
            <v>5540</v>
          </cell>
          <cell r="AC194">
            <v>233375</v>
          </cell>
        </row>
        <row r="195">
          <cell r="C195" t="str">
            <v>09Y</v>
          </cell>
          <cell r="D195" t="str">
            <v>NHS North West Surrey CCG</v>
          </cell>
          <cell r="E195" t="str">
            <v>AT</v>
          </cell>
          <cell r="F195" t="str">
            <v>Q68</v>
          </cell>
          <cell r="G195" t="str">
            <v>Surrey &amp; Sussex</v>
          </cell>
          <cell r="H195" t="str">
            <v>RT</v>
          </cell>
          <cell r="I195" t="str">
            <v>Y57</v>
          </cell>
          <cell r="J195" t="str">
            <v>South</v>
          </cell>
          <cell r="K195">
            <v>394645</v>
          </cell>
          <cell r="L195">
            <v>8530</v>
          </cell>
          <cell r="AC195">
            <v>403175</v>
          </cell>
        </row>
        <row r="196">
          <cell r="C196" t="str">
            <v>10C</v>
          </cell>
          <cell r="D196" t="str">
            <v>NHS Surrey Heath CCG</v>
          </cell>
          <cell r="E196" t="str">
            <v>AT</v>
          </cell>
          <cell r="F196" t="str">
            <v>Q68</v>
          </cell>
          <cell r="G196" t="str">
            <v>Surrey &amp; Sussex</v>
          </cell>
          <cell r="H196" t="str">
            <v>RT</v>
          </cell>
          <cell r="I196" t="str">
            <v>Y57</v>
          </cell>
          <cell r="J196" t="str">
            <v>South</v>
          </cell>
          <cell r="K196">
            <v>109062</v>
          </cell>
          <cell r="L196">
            <v>2200</v>
          </cell>
          <cell r="AC196">
            <v>111262</v>
          </cell>
        </row>
        <row r="197">
          <cell r="C197" t="str">
            <v>99H</v>
          </cell>
          <cell r="D197" t="str">
            <v>NHS Surrey Downs CCG</v>
          </cell>
          <cell r="E197" t="str">
            <v>AT</v>
          </cell>
          <cell r="F197" t="str">
            <v>Q68</v>
          </cell>
          <cell r="G197" t="str">
            <v>Surrey &amp; Sussex</v>
          </cell>
          <cell r="H197" t="str">
            <v>RT</v>
          </cell>
          <cell r="I197" t="str">
            <v>Y57</v>
          </cell>
          <cell r="J197" t="str">
            <v>South</v>
          </cell>
          <cell r="K197">
            <v>314358</v>
          </cell>
          <cell r="L197">
            <v>7050</v>
          </cell>
          <cell r="AC197">
            <v>321408</v>
          </cell>
        </row>
        <row r="198">
          <cell r="C198" t="str">
            <v>99K</v>
          </cell>
          <cell r="D198" t="str">
            <v>NHS High Weald Lewes Havens CCG</v>
          </cell>
          <cell r="E198" t="str">
            <v>AT</v>
          </cell>
          <cell r="F198" t="str">
            <v>Q68</v>
          </cell>
          <cell r="G198" t="str">
            <v>Surrey &amp; Sussex</v>
          </cell>
          <cell r="H198" t="str">
            <v>RT</v>
          </cell>
          <cell r="I198" t="str">
            <v>Y57</v>
          </cell>
          <cell r="J198" t="str">
            <v>South</v>
          </cell>
          <cell r="K198">
            <v>191788</v>
          </cell>
          <cell r="L198">
            <v>4070.0000000000005</v>
          </cell>
          <cell r="AC198">
            <v>195858</v>
          </cell>
        </row>
        <row r="199">
          <cell r="C199" t="str">
            <v>10G</v>
          </cell>
          <cell r="D199" t="str">
            <v>NHS Bracknell and Ascot CCG</v>
          </cell>
          <cell r="E199" t="str">
            <v>AT</v>
          </cell>
          <cell r="F199" t="str">
            <v>Q69</v>
          </cell>
          <cell r="G199" t="str">
            <v>Thames Valley</v>
          </cell>
          <cell r="H199" t="str">
            <v>RT</v>
          </cell>
          <cell r="I199" t="str">
            <v>Y57</v>
          </cell>
          <cell r="J199" t="str">
            <v>South</v>
          </cell>
          <cell r="K199">
            <v>132917</v>
          </cell>
          <cell r="L199">
            <v>3350</v>
          </cell>
          <cell r="AC199">
            <v>136267</v>
          </cell>
        </row>
        <row r="200">
          <cell r="C200" t="str">
            <v>10H</v>
          </cell>
          <cell r="D200" t="str">
            <v>NHS Chiltern CCG</v>
          </cell>
          <cell r="E200" t="str">
            <v>AT</v>
          </cell>
          <cell r="F200" t="str">
            <v>Q69</v>
          </cell>
          <cell r="G200" t="str">
            <v>Thames Valley</v>
          </cell>
          <cell r="H200" t="str">
            <v>RT</v>
          </cell>
          <cell r="I200" t="str">
            <v>Y57</v>
          </cell>
          <cell r="J200" t="str">
            <v>South</v>
          </cell>
          <cell r="K200">
            <v>305931</v>
          </cell>
          <cell r="L200">
            <v>7900</v>
          </cell>
          <cell r="AC200">
            <v>313831</v>
          </cell>
        </row>
        <row r="201">
          <cell r="C201" t="str">
            <v>10M</v>
          </cell>
          <cell r="D201" t="str">
            <v>NHS Newbury and District CCG</v>
          </cell>
          <cell r="E201" t="str">
            <v>AT</v>
          </cell>
          <cell r="F201" t="str">
            <v>Q69</v>
          </cell>
          <cell r="G201" t="str">
            <v>Thames Valley</v>
          </cell>
          <cell r="H201" t="str">
            <v>RT</v>
          </cell>
          <cell r="I201" t="str">
            <v>Y57</v>
          </cell>
          <cell r="J201" t="str">
            <v>South</v>
          </cell>
          <cell r="K201">
            <v>110605</v>
          </cell>
          <cell r="L201">
            <v>2780</v>
          </cell>
          <cell r="AC201">
            <v>113385</v>
          </cell>
        </row>
        <row r="202">
          <cell r="C202" t="str">
            <v>10N</v>
          </cell>
          <cell r="D202" t="str">
            <v>NHS North &amp; West Reading CCG</v>
          </cell>
          <cell r="E202" t="str">
            <v>AT</v>
          </cell>
          <cell r="F202" t="str">
            <v>Q69</v>
          </cell>
          <cell r="G202" t="str">
            <v>Thames Valley</v>
          </cell>
          <cell r="H202" t="str">
            <v>RT</v>
          </cell>
          <cell r="I202" t="str">
            <v>Y57</v>
          </cell>
          <cell r="J202" t="str">
            <v>South</v>
          </cell>
          <cell r="K202">
            <v>107385</v>
          </cell>
          <cell r="L202">
            <v>2500</v>
          </cell>
          <cell r="AC202">
            <v>109885</v>
          </cell>
        </row>
        <row r="203">
          <cell r="C203" t="str">
            <v>10Q</v>
          </cell>
          <cell r="D203" t="str">
            <v>NHS Oxfordshire CCG</v>
          </cell>
          <cell r="E203" t="str">
            <v>AT</v>
          </cell>
          <cell r="F203" t="str">
            <v>Q69</v>
          </cell>
          <cell r="G203" t="str">
            <v>Thames Valley</v>
          </cell>
          <cell r="H203" t="str">
            <v>RT</v>
          </cell>
          <cell r="I203" t="str">
            <v>Y57</v>
          </cell>
          <cell r="J203" t="str">
            <v>South</v>
          </cell>
          <cell r="K203">
            <v>645566</v>
          </cell>
          <cell r="L203">
            <v>16260.000000000002</v>
          </cell>
          <cell r="AC203">
            <v>661826</v>
          </cell>
        </row>
        <row r="204">
          <cell r="C204" t="str">
            <v>10T</v>
          </cell>
          <cell r="D204" t="str">
            <v>NHS Slough CCG</v>
          </cell>
          <cell r="E204" t="str">
            <v>AT</v>
          </cell>
          <cell r="F204" t="str">
            <v>Q69</v>
          </cell>
          <cell r="G204" t="str">
            <v>Thames Valley</v>
          </cell>
          <cell r="H204" t="str">
            <v>RT</v>
          </cell>
          <cell r="I204" t="str">
            <v>Y57</v>
          </cell>
          <cell r="J204" t="str">
            <v>South</v>
          </cell>
          <cell r="K204">
            <v>150492</v>
          </cell>
          <cell r="L204">
            <v>3480</v>
          </cell>
          <cell r="AC204">
            <v>153972</v>
          </cell>
        </row>
        <row r="205">
          <cell r="C205" t="str">
            <v>10W</v>
          </cell>
          <cell r="D205" t="str">
            <v>NHS South Reading CCG</v>
          </cell>
          <cell r="E205" t="str">
            <v>AT</v>
          </cell>
          <cell r="F205" t="str">
            <v>Q69</v>
          </cell>
          <cell r="G205" t="str">
            <v>Thames Valley</v>
          </cell>
          <cell r="H205" t="str">
            <v>RT</v>
          </cell>
          <cell r="I205" t="str">
            <v>Y57</v>
          </cell>
          <cell r="J205" t="str">
            <v>South</v>
          </cell>
          <cell r="K205">
            <v>116366</v>
          </cell>
          <cell r="L205">
            <v>2950</v>
          </cell>
          <cell r="AC205">
            <v>119316</v>
          </cell>
        </row>
        <row r="206">
          <cell r="C206" t="str">
            <v>10Y</v>
          </cell>
          <cell r="D206" t="str">
            <v>NHS Aylesbury Vale CCG</v>
          </cell>
          <cell r="E206" t="str">
            <v>AT</v>
          </cell>
          <cell r="F206" t="str">
            <v>Q69</v>
          </cell>
          <cell r="G206" t="str">
            <v>Thames Valley</v>
          </cell>
          <cell r="H206" t="str">
            <v>RT</v>
          </cell>
          <cell r="I206" t="str">
            <v>Y57</v>
          </cell>
          <cell r="J206" t="str">
            <v>South</v>
          </cell>
          <cell r="K206">
            <v>199565</v>
          </cell>
          <cell r="L206">
            <v>4890</v>
          </cell>
          <cell r="AC206">
            <v>204455</v>
          </cell>
        </row>
        <row r="207">
          <cell r="C207" t="str">
            <v>11C</v>
          </cell>
          <cell r="D207" t="str">
            <v>NHS Windsor, Ascot and Maidenhead CCG</v>
          </cell>
          <cell r="E207" t="str">
            <v>AT</v>
          </cell>
          <cell r="F207" t="str">
            <v>Q69</v>
          </cell>
          <cell r="G207" t="str">
            <v>Thames Valley</v>
          </cell>
          <cell r="H207" t="str">
            <v>RT</v>
          </cell>
          <cell r="I207" t="str">
            <v>Y57</v>
          </cell>
          <cell r="J207" t="str">
            <v>South</v>
          </cell>
          <cell r="K207">
            <v>144405</v>
          </cell>
          <cell r="L207">
            <v>3610</v>
          </cell>
          <cell r="AC207">
            <v>148015</v>
          </cell>
        </row>
        <row r="208">
          <cell r="C208" t="str">
            <v>11D</v>
          </cell>
          <cell r="D208" t="str">
            <v>NHS Wokingham CCG</v>
          </cell>
          <cell r="E208" t="str">
            <v>AT</v>
          </cell>
          <cell r="F208" t="str">
            <v>Q69</v>
          </cell>
          <cell r="G208" t="str">
            <v>Thames Valley</v>
          </cell>
          <cell r="H208" t="str">
            <v>RT</v>
          </cell>
          <cell r="I208" t="str">
            <v>Y57</v>
          </cell>
          <cell r="J208" t="str">
            <v>South</v>
          </cell>
          <cell r="K208">
            <v>145091</v>
          </cell>
          <cell r="L208">
            <v>3770</v>
          </cell>
          <cell r="AC208">
            <v>148861</v>
          </cell>
        </row>
        <row r="209">
          <cell r="C209" t="str">
            <v>10J</v>
          </cell>
          <cell r="D209" t="str">
            <v>NHS North Hampshire CCG</v>
          </cell>
          <cell r="E209" t="str">
            <v>AT</v>
          </cell>
          <cell r="F209" t="str">
            <v>Q70</v>
          </cell>
          <cell r="G209" t="str">
            <v>Wessex</v>
          </cell>
          <cell r="H209" t="str">
            <v>RT</v>
          </cell>
          <cell r="I209" t="str">
            <v>Y57</v>
          </cell>
          <cell r="J209" t="str">
            <v>South</v>
          </cell>
          <cell r="K209">
            <v>206515</v>
          </cell>
          <cell r="L209">
            <v>5220</v>
          </cell>
          <cell r="AC209">
            <v>211735</v>
          </cell>
        </row>
        <row r="210">
          <cell r="C210" t="str">
            <v>10K</v>
          </cell>
          <cell r="D210" t="str">
            <v>NHS Fareham and Gosport CCG</v>
          </cell>
          <cell r="E210" t="str">
            <v>AT</v>
          </cell>
          <cell r="F210" t="str">
            <v>Q70</v>
          </cell>
          <cell r="G210" t="str">
            <v>Wessex</v>
          </cell>
          <cell r="H210" t="str">
            <v>RT</v>
          </cell>
          <cell r="I210" t="str">
            <v>Y57</v>
          </cell>
          <cell r="J210" t="str">
            <v>South</v>
          </cell>
          <cell r="K210">
            <v>196338</v>
          </cell>
          <cell r="L210">
            <v>4910</v>
          </cell>
          <cell r="AC210">
            <v>201248</v>
          </cell>
        </row>
        <row r="211">
          <cell r="C211" t="str">
            <v>10L</v>
          </cell>
          <cell r="D211" t="str">
            <v>NHS Isle of Wight CCG</v>
          </cell>
          <cell r="E211" t="str">
            <v>AT</v>
          </cell>
          <cell r="F211" t="str">
            <v>Q70</v>
          </cell>
          <cell r="G211" t="str">
            <v>Wessex</v>
          </cell>
          <cell r="H211" t="str">
            <v>RT</v>
          </cell>
          <cell r="I211" t="str">
            <v>Y57</v>
          </cell>
          <cell r="J211" t="str">
            <v>South</v>
          </cell>
          <cell r="K211">
            <v>193410</v>
          </cell>
          <cell r="L211">
            <v>3490</v>
          </cell>
          <cell r="AC211">
            <v>196900</v>
          </cell>
        </row>
        <row r="212">
          <cell r="C212" t="str">
            <v>10R</v>
          </cell>
          <cell r="D212" t="str">
            <v>NHS Portsmouth CCG</v>
          </cell>
          <cell r="E212" t="str">
            <v>AT</v>
          </cell>
          <cell r="F212" t="str">
            <v>Q70</v>
          </cell>
          <cell r="G212" t="str">
            <v>Wessex</v>
          </cell>
          <cell r="H212" t="str">
            <v>RT</v>
          </cell>
          <cell r="I212" t="str">
            <v>Y57</v>
          </cell>
          <cell r="J212" t="str">
            <v>South</v>
          </cell>
          <cell r="K212">
            <v>238193</v>
          </cell>
          <cell r="L212">
            <v>5280</v>
          </cell>
          <cell r="AC212">
            <v>243473</v>
          </cell>
        </row>
        <row r="213">
          <cell r="C213" t="str">
            <v>10V</v>
          </cell>
          <cell r="D213" t="str">
            <v>NHS South Eastern Hampshire CCG</v>
          </cell>
          <cell r="E213" t="str">
            <v>AT</v>
          </cell>
          <cell r="F213" t="str">
            <v>Q70</v>
          </cell>
          <cell r="G213" t="str">
            <v>Wessex</v>
          </cell>
          <cell r="H213" t="str">
            <v>RT</v>
          </cell>
          <cell r="I213" t="str">
            <v>Y57</v>
          </cell>
          <cell r="J213" t="str">
            <v>South</v>
          </cell>
          <cell r="K213">
            <v>210343</v>
          </cell>
          <cell r="L213">
            <v>5060</v>
          </cell>
          <cell r="AC213">
            <v>215403</v>
          </cell>
        </row>
        <row r="214">
          <cell r="C214" t="str">
            <v>10X</v>
          </cell>
          <cell r="D214" t="str">
            <v>NHS Southampton CCG</v>
          </cell>
          <cell r="E214" t="str">
            <v>AT</v>
          </cell>
          <cell r="F214" t="str">
            <v>Q70</v>
          </cell>
          <cell r="G214" t="str">
            <v>Wessex</v>
          </cell>
          <cell r="H214" t="str">
            <v>RT</v>
          </cell>
          <cell r="I214" t="str">
            <v>Y57</v>
          </cell>
          <cell r="J214" t="str">
            <v>South</v>
          </cell>
          <cell r="K214">
            <v>272132</v>
          </cell>
          <cell r="L214">
            <v>6380</v>
          </cell>
          <cell r="AC214">
            <v>278512</v>
          </cell>
        </row>
        <row r="215">
          <cell r="C215" t="str">
            <v>11A</v>
          </cell>
          <cell r="D215" t="str">
            <v>NHS West Hampshire CCG</v>
          </cell>
          <cell r="E215" t="str">
            <v>AT</v>
          </cell>
          <cell r="F215" t="str">
            <v>Q70</v>
          </cell>
          <cell r="G215" t="str">
            <v>Wessex</v>
          </cell>
          <cell r="H215" t="str">
            <v>RT</v>
          </cell>
          <cell r="I215" t="str">
            <v>Y57</v>
          </cell>
          <cell r="J215" t="str">
            <v>South</v>
          </cell>
          <cell r="K215">
            <v>570234</v>
          </cell>
          <cell r="L215">
            <v>13240</v>
          </cell>
          <cell r="AC215">
            <v>583474</v>
          </cell>
        </row>
        <row r="216">
          <cell r="C216" t="str">
            <v>11J</v>
          </cell>
          <cell r="D216" t="str">
            <v>NHS Dorset CCG</v>
          </cell>
          <cell r="E216" t="str">
            <v>AT</v>
          </cell>
          <cell r="F216" t="str">
            <v>Q70</v>
          </cell>
          <cell r="G216" t="str">
            <v>Wessex</v>
          </cell>
          <cell r="H216" t="str">
            <v>RT</v>
          </cell>
          <cell r="I216" t="str">
            <v>Y57</v>
          </cell>
          <cell r="J216" t="str">
            <v>South</v>
          </cell>
          <cell r="K216">
            <v>896682</v>
          </cell>
          <cell r="L216">
            <v>18730</v>
          </cell>
          <cell r="AC216">
            <v>915412</v>
          </cell>
        </row>
        <row r="217">
          <cell r="C217" t="str">
            <v>99M</v>
          </cell>
          <cell r="D217" t="str">
            <v>NHS North East Hampshire and Farnham CCG</v>
          </cell>
          <cell r="E217" t="str">
            <v>AT</v>
          </cell>
          <cell r="F217" t="str">
            <v>Q70</v>
          </cell>
          <cell r="G217" t="str">
            <v>Wessex</v>
          </cell>
          <cell r="H217" t="str">
            <v>RT</v>
          </cell>
          <cell r="I217" t="str">
            <v>Y57</v>
          </cell>
          <cell r="J217" t="str">
            <v>South</v>
          </cell>
          <cell r="K217">
            <v>228440</v>
          </cell>
          <cell r="L217">
            <v>5210</v>
          </cell>
          <cell r="AC217">
            <v>233650</v>
          </cell>
        </row>
        <row r="218">
          <cell r="C218" t="str">
            <v>Q53</v>
          </cell>
          <cell r="D218" t="str">
            <v>Arden, Herefordshire &amp; Worcestershire</v>
          </cell>
          <cell r="E218" t="str">
            <v>RT</v>
          </cell>
          <cell r="F218" t="str">
            <v>Y55</v>
          </cell>
          <cell r="G218" t="str">
            <v>Midlands &amp; East</v>
          </cell>
          <cell r="H218" t="str">
            <v>NT</v>
          </cell>
          <cell r="I218"/>
          <cell r="M218">
            <v>25236</v>
          </cell>
          <cell r="N218">
            <v>185545</v>
          </cell>
          <cell r="O218">
            <v>152211.46970365528</v>
          </cell>
          <cell r="P218">
            <v>4563</v>
          </cell>
          <cell r="Q218">
            <v>2068</v>
          </cell>
          <cell r="R218">
            <v>0</v>
          </cell>
          <cell r="T218">
            <v>0</v>
          </cell>
          <cell r="U218">
            <v>0</v>
          </cell>
          <cell r="V218">
            <v>46514.537931571824</v>
          </cell>
          <cell r="AC218">
            <v>416138.00763522711</v>
          </cell>
        </row>
        <row r="219">
          <cell r="C219" t="str">
            <v>Q54</v>
          </cell>
          <cell r="D219" t="str">
            <v>Birmingham and the Black Country</v>
          </cell>
          <cell r="E219" t="str">
            <v>RT</v>
          </cell>
          <cell r="F219" t="str">
            <v>Y55</v>
          </cell>
          <cell r="G219" t="str">
            <v>Midlands &amp; East</v>
          </cell>
          <cell r="H219" t="str">
            <v>NT</v>
          </cell>
          <cell r="I219"/>
          <cell r="M219">
            <v>45414</v>
          </cell>
          <cell r="N219">
            <v>266276</v>
          </cell>
          <cell r="O219">
            <v>268819.66841399355</v>
          </cell>
          <cell r="P219">
            <v>9986</v>
          </cell>
          <cell r="Q219">
            <v>19790</v>
          </cell>
          <cell r="R219">
            <v>1304678.763</v>
          </cell>
          <cell r="T219">
            <v>0</v>
          </cell>
          <cell r="U219">
            <v>0</v>
          </cell>
          <cell r="V219">
            <v>82030.22049592495</v>
          </cell>
          <cell r="AC219">
            <v>1996994.6519099188</v>
          </cell>
        </row>
        <row r="220">
          <cell r="C220" t="str">
            <v>Q55</v>
          </cell>
          <cell r="D220" t="str">
            <v>Derbyshire and Nottinghamshire</v>
          </cell>
          <cell r="E220" t="str">
            <v>RT</v>
          </cell>
          <cell r="F220" t="str">
            <v>Y55</v>
          </cell>
          <cell r="G220" t="str">
            <v>Midlands &amp; East</v>
          </cell>
          <cell r="H220" t="str">
            <v>NT</v>
          </cell>
          <cell r="I220"/>
          <cell r="M220">
            <v>35265</v>
          </cell>
          <cell r="N220">
            <v>222027</v>
          </cell>
          <cell r="O220">
            <v>191536.52246064477</v>
          </cell>
          <cell r="P220">
            <v>6091</v>
          </cell>
          <cell r="Q220">
            <v>1833</v>
          </cell>
          <cell r="R220">
            <v>0</v>
          </cell>
          <cell r="T220">
            <v>9102.880000000001</v>
          </cell>
          <cell r="U220">
            <v>43841.909</v>
          </cell>
          <cell r="V220">
            <v>66292.730775045391</v>
          </cell>
          <cell r="AC220">
            <v>575990.04223569017</v>
          </cell>
        </row>
        <row r="221">
          <cell r="C221" t="str">
            <v>Q56</v>
          </cell>
          <cell r="D221" t="str">
            <v>East Anglia</v>
          </cell>
          <cell r="E221" t="str">
            <v>RT</v>
          </cell>
          <cell r="F221" t="str">
            <v>Y55</v>
          </cell>
          <cell r="G221" t="str">
            <v>Midlands &amp; East</v>
          </cell>
          <cell r="H221" t="str">
            <v>NT</v>
          </cell>
          <cell r="I221"/>
          <cell r="M221">
            <v>37788</v>
          </cell>
          <cell r="N221">
            <v>269975</v>
          </cell>
          <cell r="O221">
            <v>225300.9545027503</v>
          </cell>
          <cell r="P221">
            <v>8194</v>
          </cell>
          <cell r="Q221">
            <v>1516</v>
          </cell>
          <cell r="R221">
            <v>924725.13522499998</v>
          </cell>
          <cell r="T221">
            <v>0</v>
          </cell>
          <cell r="U221">
            <v>38054</v>
          </cell>
          <cell r="V221">
            <v>74641.726483707957</v>
          </cell>
          <cell r="AC221">
            <v>1580194.8162114583</v>
          </cell>
        </row>
        <row r="222">
          <cell r="C222" t="str">
            <v>Q57</v>
          </cell>
          <cell r="D222" t="str">
            <v>Essex</v>
          </cell>
          <cell r="E222" t="str">
            <v>RT</v>
          </cell>
          <cell r="F222" t="str">
            <v>Y55</v>
          </cell>
          <cell r="G222" t="str">
            <v>Midlands &amp; East</v>
          </cell>
          <cell r="H222" t="str">
            <v>NT</v>
          </cell>
          <cell r="I222"/>
          <cell r="M222">
            <v>26478</v>
          </cell>
          <cell r="N222">
            <v>182485</v>
          </cell>
          <cell r="O222">
            <v>155798.91018835496</v>
          </cell>
          <cell r="P222">
            <v>6806</v>
          </cell>
          <cell r="Q222">
            <v>1536</v>
          </cell>
          <cell r="R222">
            <v>0</v>
          </cell>
          <cell r="T222">
            <v>0</v>
          </cell>
          <cell r="U222">
            <v>0</v>
          </cell>
          <cell r="V222">
            <v>54647.419038406741</v>
          </cell>
          <cell r="AC222">
            <v>427751.32922676171</v>
          </cell>
        </row>
        <row r="223">
          <cell r="C223" t="str">
            <v>Q58</v>
          </cell>
          <cell r="D223" t="str">
            <v>Hertfordshire and the South Midlands</v>
          </cell>
          <cell r="E223" t="str">
            <v>RT</v>
          </cell>
          <cell r="F223" t="str">
            <v>Y55</v>
          </cell>
          <cell r="G223" t="str">
            <v>Midlands &amp; East</v>
          </cell>
          <cell r="H223" t="str">
            <v>NT</v>
          </cell>
          <cell r="I223"/>
          <cell r="M223">
            <v>35915</v>
          </cell>
          <cell r="N223">
            <v>290649</v>
          </cell>
          <cell r="O223">
            <v>253913.74274367327</v>
          </cell>
          <cell r="P223">
            <v>8133</v>
          </cell>
          <cell r="Q223">
            <v>1068</v>
          </cell>
          <cell r="R223">
            <v>0</v>
          </cell>
          <cell r="T223">
            <v>0</v>
          </cell>
          <cell r="U223">
            <v>0</v>
          </cell>
          <cell r="V223">
            <v>77985.436832853753</v>
          </cell>
          <cell r="AC223">
            <v>667664.17957652698</v>
          </cell>
        </row>
        <row r="224">
          <cell r="C224" t="str">
            <v>Q59</v>
          </cell>
          <cell r="D224" t="str">
            <v>Leicestershire and Lincolnshire</v>
          </cell>
          <cell r="E224" t="str">
            <v>RT</v>
          </cell>
          <cell r="F224" t="str">
            <v>Y55</v>
          </cell>
          <cell r="G224" t="str">
            <v>Midlands &amp; East</v>
          </cell>
          <cell r="H224" t="str">
            <v>NT</v>
          </cell>
          <cell r="I224"/>
          <cell r="M224">
            <v>26814</v>
          </cell>
          <cell r="N224">
            <v>199842</v>
          </cell>
          <cell r="O224">
            <v>159289.29505581764</v>
          </cell>
          <cell r="P224">
            <v>5769</v>
          </cell>
          <cell r="Q224">
            <v>-808</v>
          </cell>
          <cell r="R224">
            <v>899556.5022000001</v>
          </cell>
          <cell r="T224">
            <v>0</v>
          </cell>
          <cell r="U224">
            <v>0</v>
          </cell>
          <cell r="V224">
            <v>58384.591934998985</v>
          </cell>
          <cell r="AC224">
            <v>1348847.3891908168</v>
          </cell>
        </row>
        <row r="225">
          <cell r="C225" t="str">
            <v>Q60</v>
          </cell>
          <cell r="D225" t="str">
            <v>Shropshire and Staffordshire</v>
          </cell>
          <cell r="E225" t="str">
            <v>RT</v>
          </cell>
          <cell r="F225" t="str">
            <v>Y55</v>
          </cell>
          <cell r="G225" t="str">
            <v>Midlands &amp; East</v>
          </cell>
          <cell r="H225" t="str">
            <v>NT</v>
          </cell>
          <cell r="I225"/>
          <cell r="M225">
            <v>25204</v>
          </cell>
          <cell r="N225">
            <v>184244</v>
          </cell>
          <cell r="O225">
            <v>143887.51196666632</v>
          </cell>
          <cell r="P225">
            <v>3256</v>
          </cell>
          <cell r="Q225">
            <v>4870</v>
          </cell>
          <cell r="R225">
            <v>0</v>
          </cell>
          <cell r="T225">
            <v>0</v>
          </cell>
          <cell r="U225">
            <v>42364.78</v>
          </cell>
          <cell r="V225">
            <v>51666.074113664043</v>
          </cell>
          <cell r="AC225">
            <v>455492.36608033039</v>
          </cell>
        </row>
        <row r="226">
          <cell r="C226" t="str">
            <v>Q44</v>
          </cell>
          <cell r="D226" t="str">
            <v>Cheshire, Warrington &amp; Wirral</v>
          </cell>
          <cell r="E226" t="str">
            <v>RT</v>
          </cell>
          <cell r="F226" t="str">
            <v>Y54</v>
          </cell>
          <cell r="G226" t="str">
            <v>North</v>
          </cell>
          <cell r="H226" t="str">
            <v>NT</v>
          </cell>
          <cell r="I226"/>
          <cell r="M226">
            <v>19836</v>
          </cell>
          <cell r="N226">
            <v>144095</v>
          </cell>
          <cell r="O226">
            <v>131608.52600000001</v>
          </cell>
          <cell r="P226">
            <v>4481</v>
          </cell>
          <cell r="Q226">
            <v>942</v>
          </cell>
          <cell r="R226">
            <v>1722012.673</v>
          </cell>
          <cell r="T226">
            <v>0</v>
          </cell>
          <cell r="U226">
            <v>0</v>
          </cell>
          <cell r="V226">
            <v>37037.127878595333</v>
          </cell>
          <cell r="AC226">
            <v>2060012.3268785954</v>
          </cell>
        </row>
        <row r="227">
          <cell r="C227" t="str">
            <v>Q45</v>
          </cell>
          <cell r="D227" t="str">
            <v>Durham, Darlington &amp; Tees</v>
          </cell>
          <cell r="E227" t="str">
            <v>RT</v>
          </cell>
          <cell r="F227" t="str">
            <v>Y54</v>
          </cell>
          <cell r="G227" t="str">
            <v>North</v>
          </cell>
          <cell r="H227" t="str">
            <v>NT</v>
          </cell>
          <cell r="I227"/>
          <cell r="M227">
            <v>22005</v>
          </cell>
          <cell r="N227">
            <v>134883</v>
          </cell>
          <cell r="O227">
            <v>139377.962</v>
          </cell>
          <cell r="P227">
            <v>6405</v>
          </cell>
          <cell r="Q227">
            <v>2440</v>
          </cell>
          <cell r="R227">
            <v>0</v>
          </cell>
          <cell r="T227">
            <v>0</v>
          </cell>
          <cell r="U227">
            <v>28577</v>
          </cell>
          <cell r="V227">
            <v>47265.449029724579</v>
          </cell>
          <cell r="AC227">
            <v>380953.41102972458</v>
          </cell>
        </row>
        <row r="228">
          <cell r="C228" t="str">
            <v>Q46</v>
          </cell>
          <cell r="D228" t="str">
            <v>Greater Manchester</v>
          </cell>
          <cell r="E228" t="str">
            <v>RT</v>
          </cell>
          <cell r="F228" t="str">
            <v>Y54</v>
          </cell>
          <cell r="G228" t="str">
            <v>North</v>
          </cell>
          <cell r="H228" t="str">
            <v>NT</v>
          </cell>
          <cell r="I228"/>
          <cell r="M228">
            <v>47948</v>
          </cell>
          <cell r="N228">
            <v>291970</v>
          </cell>
          <cell r="O228">
            <v>339877.37399999995</v>
          </cell>
          <cell r="P228">
            <v>10580.777</v>
          </cell>
          <cell r="Q228">
            <v>11761</v>
          </cell>
          <cell r="R228">
            <v>0</v>
          </cell>
          <cell r="T228">
            <v>0</v>
          </cell>
          <cell r="U228">
            <v>0</v>
          </cell>
          <cell r="V228">
            <v>92572.493968866023</v>
          </cell>
          <cell r="AC228">
            <v>794709.64496886602</v>
          </cell>
        </row>
        <row r="229">
          <cell r="C229" t="str">
            <v>Q47</v>
          </cell>
          <cell r="D229" t="str">
            <v>Lancashire</v>
          </cell>
          <cell r="E229" t="str">
            <v>RT</v>
          </cell>
          <cell r="F229" t="str">
            <v>Y54</v>
          </cell>
          <cell r="G229" t="str">
            <v>North</v>
          </cell>
          <cell r="H229" t="str">
            <v>NT</v>
          </cell>
          <cell r="I229"/>
          <cell r="M229">
            <v>25721</v>
          </cell>
          <cell r="N229">
            <v>160471</v>
          </cell>
          <cell r="O229">
            <v>165812.01799999998</v>
          </cell>
          <cell r="P229">
            <v>6625</v>
          </cell>
          <cell r="Q229">
            <v>6278</v>
          </cell>
          <cell r="R229">
            <v>0</v>
          </cell>
          <cell r="T229">
            <v>0</v>
          </cell>
          <cell r="U229">
            <v>50659.805</v>
          </cell>
          <cell r="V229">
            <v>45653.544684521425</v>
          </cell>
          <cell r="AC229">
            <v>461220.36768452142</v>
          </cell>
        </row>
        <row r="230">
          <cell r="C230" t="str">
            <v>Q48</v>
          </cell>
          <cell r="D230" t="str">
            <v>Merseyside</v>
          </cell>
          <cell r="E230" t="str">
            <v>RT</v>
          </cell>
          <cell r="F230" t="str">
            <v>Y54</v>
          </cell>
          <cell r="G230" t="str">
            <v>North</v>
          </cell>
          <cell r="H230" t="str">
            <v>NT</v>
          </cell>
          <cell r="I230"/>
          <cell r="M230">
            <v>25273</v>
          </cell>
          <cell r="N230">
            <v>132446</v>
          </cell>
          <cell r="O230">
            <v>149726.712</v>
          </cell>
          <cell r="P230">
            <v>7077</v>
          </cell>
          <cell r="Q230">
            <v>2277</v>
          </cell>
          <cell r="R230">
            <v>0</v>
          </cell>
          <cell r="T230">
            <v>0</v>
          </cell>
          <cell r="U230">
            <v>0</v>
          </cell>
          <cell r="V230">
            <v>46716.07941698526</v>
          </cell>
          <cell r="AC230">
            <v>363515.79141698527</v>
          </cell>
        </row>
        <row r="231">
          <cell r="C231" t="str">
            <v>Q49</v>
          </cell>
          <cell r="D231" t="str">
            <v>Cumbria, Northumb, Tyne &amp; Wear</v>
          </cell>
          <cell r="E231" t="str">
            <v>RT</v>
          </cell>
          <cell r="F231" t="str">
            <v>Y54</v>
          </cell>
          <cell r="G231" t="str">
            <v>North</v>
          </cell>
          <cell r="H231" t="str">
            <v>NT</v>
          </cell>
          <cell r="I231"/>
          <cell r="M231">
            <v>36425</v>
          </cell>
          <cell r="N231">
            <v>215104</v>
          </cell>
          <cell r="O231">
            <v>206886.44799999997</v>
          </cell>
          <cell r="P231">
            <v>12503</v>
          </cell>
          <cell r="Q231">
            <v>5802</v>
          </cell>
          <cell r="R231">
            <v>651979.72699999996</v>
          </cell>
          <cell r="T231">
            <v>0</v>
          </cell>
          <cell r="U231">
            <v>0</v>
          </cell>
          <cell r="V231">
            <v>70540.405049066205</v>
          </cell>
          <cell r="AC231">
            <v>1199240.5800490661</v>
          </cell>
        </row>
        <row r="232">
          <cell r="C232" t="str">
            <v>Q50</v>
          </cell>
          <cell r="D232" t="str">
            <v>North Yorkshire and The Humber</v>
          </cell>
          <cell r="E232" t="str">
            <v>RT</v>
          </cell>
          <cell r="F232" t="str">
            <v>Y54</v>
          </cell>
          <cell r="G232" t="str">
            <v>North</v>
          </cell>
          <cell r="H232" t="str">
            <v>NT</v>
          </cell>
          <cell r="I232"/>
          <cell r="M232">
            <v>27184</v>
          </cell>
          <cell r="N232">
            <v>191636</v>
          </cell>
          <cell r="O232">
            <v>172952.09600000002</v>
          </cell>
          <cell r="P232">
            <v>6050</v>
          </cell>
          <cell r="Q232">
            <v>9805</v>
          </cell>
          <cell r="R232">
            <v>0</v>
          </cell>
          <cell r="T232">
            <v>6251.8119999999999</v>
          </cell>
          <cell r="U232">
            <v>0</v>
          </cell>
          <cell r="V232">
            <v>53398.34308415436</v>
          </cell>
          <cell r="AC232">
            <v>467277.25108415436</v>
          </cell>
        </row>
        <row r="233">
          <cell r="C233" t="str">
            <v>Q51</v>
          </cell>
          <cell r="D233" t="str">
            <v>South Yorkshire and Bassetlaw</v>
          </cell>
          <cell r="E233" t="str">
            <v>RT</v>
          </cell>
          <cell r="F233" t="str">
            <v>Y54</v>
          </cell>
          <cell r="G233" t="str">
            <v>North</v>
          </cell>
          <cell r="H233" t="str">
            <v>NT</v>
          </cell>
          <cell r="I233"/>
          <cell r="M233">
            <v>24334</v>
          </cell>
          <cell r="N233">
            <v>169477</v>
          </cell>
          <cell r="O233">
            <v>178373.45400000003</v>
          </cell>
          <cell r="P233">
            <v>3861</v>
          </cell>
          <cell r="Q233">
            <v>4828</v>
          </cell>
          <cell r="R233">
            <v>1085724.754</v>
          </cell>
          <cell r="T233">
            <v>0</v>
          </cell>
          <cell r="U233">
            <v>0</v>
          </cell>
          <cell r="V233">
            <v>46175.503706982759</v>
          </cell>
          <cell r="AC233">
            <v>1512773.7117069829</v>
          </cell>
        </row>
        <row r="234">
          <cell r="C234" t="str">
            <v>Q52</v>
          </cell>
          <cell r="D234" t="str">
            <v>West Yorkshire</v>
          </cell>
          <cell r="E234" t="str">
            <v>RT</v>
          </cell>
          <cell r="F234" t="str">
            <v>Y54</v>
          </cell>
          <cell r="G234" t="str">
            <v>North</v>
          </cell>
          <cell r="H234" t="str">
            <v>NT</v>
          </cell>
          <cell r="I234"/>
          <cell r="M234">
            <v>35925</v>
          </cell>
          <cell r="N234">
            <v>280802</v>
          </cell>
          <cell r="O234">
            <v>252122.74600000004</v>
          </cell>
          <cell r="P234">
            <v>6981</v>
          </cell>
          <cell r="Q234">
            <v>4346</v>
          </cell>
          <cell r="R234">
            <v>0</v>
          </cell>
          <cell r="T234">
            <v>0</v>
          </cell>
          <cell r="U234">
            <v>44391.664470000003</v>
          </cell>
          <cell r="V234">
            <v>75713.027409899354</v>
          </cell>
          <cell r="AC234">
            <v>700281.4378798994</v>
          </cell>
        </row>
        <row r="235">
          <cell r="C235" t="str">
            <v>Q64</v>
          </cell>
          <cell r="D235" t="str">
            <v>Bath, Gloucester, Swindon &amp; Wiltshire</v>
          </cell>
          <cell r="E235" t="str">
            <v>RT</v>
          </cell>
          <cell r="F235" t="str">
            <v>Y57</v>
          </cell>
          <cell r="G235" t="str">
            <v>South</v>
          </cell>
          <cell r="H235" t="str">
            <v>NT</v>
          </cell>
          <cell r="I235"/>
          <cell r="M235">
            <v>20945</v>
          </cell>
          <cell r="N235">
            <v>155805</v>
          </cell>
          <cell r="O235">
            <v>125721.54200000002</v>
          </cell>
          <cell r="P235">
            <v>2355</v>
          </cell>
          <cell r="Q235">
            <v>334</v>
          </cell>
          <cell r="R235">
            <v>0</v>
          </cell>
          <cell r="T235">
            <v>27261.376</v>
          </cell>
          <cell r="U235">
            <v>0</v>
          </cell>
          <cell r="V235">
            <v>41019.620125479705</v>
          </cell>
          <cell r="AC235">
            <v>373441.53812547971</v>
          </cell>
        </row>
        <row r="236">
          <cell r="C236" t="str">
            <v>Q65</v>
          </cell>
          <cell r="D236" t="str">
            <v>Bristol, North Somerset, Somerset &amp; South Glos</v>
          </cell>
          <cell r="E236" t="str">
            <v>RT</v>
          </cell>
          <cell r="F236" t="str">
            <v>Y57</v>
          </cell>
          <cell r="G236" t="str">
            <v>South</v>
          </cell>
          <cell r="H236" t="str">
            <v>NT</v>
          </cell>
          <cell r="I236"/>
          <cell r="M236">
            <v>22853</v>
          </cell>
          <cell r="N236">
            <v>168993</v>
          </cell>
          <cell r="O236">
            <v>132447.69400000002</v>
          </cell>
          <cell r="P236">
            <v>4735</v>
          </cell>
          <cell r="Q236">
            <v>85</v>
          </cell>
          <cell r="R236">
            <v>766810.49100000004</v>
          </cell>
          <cell r="T236">
            <v>0</v>
          </cell>
          <cell r="U236">
            <v>26170</v>
          </cell>
          <cell r="V236">
            <v>43379.111410754667</v>
          </cell>
          <cell r="AC236">
            <v>1165473.2964107548</v>
          </cell>
        </row>
        <row r="237">
          <cell r="C237" t="str">
            <v>Q66</v>
          </cell>
          <cell r="D237" t="str">
            <v>Devon, Cornwall and the Isles of Scilly</v>
          </cell>
          <cell r="E237" t="str">
            <v>RT</v>
          </cell>
          <cell r="F237" t="str">
            <v>Y57</v>
          </cell>
          <cell r="G237" t="str">
            <v>South</v>
          </cell>
          <cell r="H237" t="str">
            <v>NT</v>
          </cell>
          <cell r="I237"/>
          <cell r="M237">
            <v>30402</v>
          </cell>
          <cell r="N237">
            <v>195408</v>
          </cell>
          <cell r="O237">
            <v>181645.41399999999</v>
          </cell>
          <cell r="P237">
            <v>4808</v>
          </cell>
          <cell r="Q237">
            <v>-2515</v>
          </cell>
          <cell r="R237">
            <v>0</v>
          </cell>
          <cell r="T237">
            <v>0</v>
          </cell>
          <cell r="U237">
            <v>0</v>
          </cell>
          <cell r="V237">
            <v>49311.189409600716</v>
          </cell>
          <cell r="AC237">
            <v>459059.60340960068</v>
          </cell>
        </row>
        <row r="238">
          <cell r="C238" t="str">
            <v>Q67</v>
          </cell>
          <cell r="D238" t="str">
            <v>Kent &amp; Medway</v>
          </cell>
          <cell r="E238" t="str">
            <v>RT</v>
          </cell>
          <cell r="F238" t="str">
            <v>Y57</v>
          </cell>
          <cell r="G238" t="str">
            <v>South</v>
          </cell>
          <cell r="H238" t="str">
            <v>NT</v>
          </cell>
          <cell r="I238"/>
          <cell r="M238">
            <v>25635</v>
          </cell>
          <cell r="N238">
            <v>183979</v>
          </cell>
          <cell r="O238">
            <v>159338.85800000001</v>
          </cell>
          <cell r="P238">
            <v>5782</v>
          </cell>
          <cell r="Q238">
            <v>1581</v>
          </cell>
          <cell r="R238">
            <v>0</v>
          </cell>
          <cell r="T238">
            <v>0</v>
          </cell>
          <cell r="U238">
            <v>38667</v>
          </cell>
          <cell r="V238">
            <v>51065.267046356486</v>
          </cell>
          <cell r="AC238">
            <v>466048.12504635646</v>
          </cell>
        </row>
        <row r="239">
          <cell r="C239" t="str">
            <v>Q68</v>
          </cell>
          <cell r="D239" t="str">
            <v>Surrey &amp; Sussex</v>
          </cell>
          <cell r="E239" t="str">
            <v>RT</v>
          </cell>
          <cell r="F239" t="str">
            <v>Y57</v>
          </cell>
          <cell r="G239" t="str">
            <v>South</v>
          </cell>
          <cell r="H239" t="str">
            <v>NT</v>
          </cell>
          <cell r="I239"/>
          <cell r="M239">
            <v>39773</v>
          </cell>
          <cell r="N239">
            <v>298971</v>
          </cell>
          <cell r="O239">
            <v>245694.89</v>
          </cell>
          <cell r="P239">
            <v>5739</v>
          </cell>
          <cell r="Q239">
            <v>702</v>
          </cell>
          <cell r="R239">
            <v>410276.85800000001</v>
          </cell>
          <cell r="T239">
            <v>0</v>
          </cell>
          <cell r="U239">
            <v>0</v>
          </cell>
          <cell r="V239">
            <v>69588.282702107274</v>
          </cell>
          <cell r="AC239">
            <v>1070745.0307021074</v>
          </cell>
        </row>
        <row r="240">
          <cell r="C240" t="str">
            <v>Q69</v>
          </cell>
          <cell r="D240" t="str">
            <v>Thames Valley</v>
          </cell>
          <cell r="E240" t="str">
            <v>RT</v>
          </cell>
          <cell r="F240" t="str">
            <v>Y57</v>
          </cell>
          <cell r="G240" t="str">
            <v>South</v>
          </cell>
          <cell r="H240" t="str">
            <v>NT</v>
          </cell>
          <cell r="I240"/>
          <cell r="M240">
            <v>24298</v>
          </cell>
          <cell r="N240">
            <v>214560</v>
          </cell>
          <cell r="O240">
            <v>167415.35399999999</v>
          </cell>
          <cell r="P240">
            <v>9104</v>
          </cell>
          <cell r="Q240">
            <v>1873</v>
          </cell>
          <cell r="R240">
            <v>0</v>
          </cell>
          <cell r="T240">
            <v>0</v>
          </cell>
          <cell r="U240">
            <v>28626</v>
          </cell>
          <cell r="V240">
            <v>62634.437208283947</v>
          </cell>
          <cell r="AC240">
            <v>508510.79120828392</v>
          </cell>
        </row>
        <row r="241">
          <cell r="C241" t="str">
            <v>Q70</v>
          </cell>
          <cell r="D241" t="str">
            <v>Wessex</v>
          </cell>
          <cell r="E241" t="str">
            <v>RT</v>
          </cell>
          <cell r="F241" t="str">
            <v>Y57</v>
          </cell>
          <cell r="G241" t="str">
            <v>South</v>
          </cell>
          <cell r="H241" t="str">
            <v>NT</v>
          </cell>
          <cell r="I241"/>
          <cell r="M241">
            <v>39290</v>
          </cell>
          <cell r="N241">
            <v>301300</v>
          </cell>
          <cell r="O241">
            <v>241108.80200000003</v>
          </cell>
          <cell r="P241">
            <v>5167</v>
          </cell>
          <cell r="Q241">
            <v>586</v>
          </cell>
          <cell r="R241">
            <v>871314.37600000005</v>
          </cell>
          <cell r="T241">
            <v>0</v>
          </cell>
          <cell r="U241">
            <v>0</v>
          </cell>
          <cell r="V241">
            <v>75296.108713282374</v>
          </cell>
          <cell r="AC241">
            <v>1534062.2867132823</v>
          </cell>
        </row>
        <row r="242">
          <cell r="C242" t="str">
            <v>Q71</v>
          </cell>
          <cell r="D242" t="str">
            <v>London</v>
          </cell>
          <cell r="E242" t="str">
            <v>RT</v>
          </cell>
          <cell r="F242" t="str">
            <v>Y56</v>
          </cell>
          <cell r="G242" t="str">
            <v>London</v>
          </cell>
          <cell r="H242" t="str">
            <v>NT</v>
          </cell>
          <cell r="M242">
            <v>133039</v>
          </cell>
          <cell r="N242">
            <v>1032061</v>
          </cell>
          <cell r="O242">
            <v>808507.06</v>
          </cell>
          <cell r="P242">
            <v>30752</v>
          </cell>
          <cell r="Q242">
            <v>26505</v>
          </cell>
          <cell r="R242">
            <v>3045739.6582968067</v>
          </cell>
          <cell r="T242">
            <v>0</v>
          </cell>
          <cell r="U242">
            <v>64227</v>
          </cell>
          <cell r="V242">
            <v>247595.32119377679</v>
          </cell>
          <cell r="AC242">
            <v>5388426.0394905843</v>
          </cell>
        </row>
        <row r="243">
          <cell r="C243" t="str">
            <v>Y56</v>
          </cell>
          <cell r="D243" t="str">
            <v>London</v>
          </cell>
          <cell r="E243" t="str">
            <v>NT</v>
          </cell>
          <cell r="H243" t="str">
            <v>NT</v>
          </cell>
          <cell r="X243">
            <v>61232.939423498334</v>
          </cell>
          <cell r="Y243">
            <v>4794</v>
          </cell>
          <cell r="AC243">
            <v>66026.939423498334</v>
          </cell>
        </row>
        <row r="244">
          <cell r="C244" t="str">
            <v>Y55</v>
          </cell>
          <cell r="D244" t="str">
            <v>Midlands &amp; East</v>
          </cell>
          <cell r="E244" t="str">
            <v>NT</v>
          </cell>
          <cell r="H244" t="str">
            <v>NT</v>
          </cell>
          <cell r="X244">
            <v>90258.678726835788</v>
          </cell>
          <cell r="Y244">
            <v>9162</v>
          </cell>
          <cell r="AC244">
            <v>99420.678726835788</v>
          </cell>
        </row>
        <row r="245">
          <cell r="C245" t="str">
            <v>Y54</v>
          </cell>
          <cell r="D245" t="str">
            <v>North</v>
          </cell>
          <cell r="E245" t="str">
            <v>NT</v>
          </cell>
          <cell r="H245" t="str">
            <v>NT</v>
          </cell>
          <cell r="X245">
            <v>79579.48517031924</v>
          </cell>
          <cell r="Y245">
            <v>9740</v>
          </cell>
          <cell r="AC245">
            <v>89319.48517031924</v>
          </cell>
        </row>
        <row r="246">
          <cell r="C246" t="str">
            <v>Y57</v>
          </cell>
          <cell r="D246" t="str">
            <v>South</v>
          </cell>
          <cell r="E246" t="str">
            <v>NT</v>
          </cell>
          <cell r="H246" t="str">
            <v>NT</v>
          </cell>
          <cell r="X246">
            <v>74690.18786138315</v>
          </cell>
          <cell r="Y246">
            <v>8305</v>
          </cell>
          <cell r="AC246">
            <v>82995.18786138315</v>
          </cell>
        </row>
        <row r="247">
          <cell r="C247" t="str">
            <v>Med</v>
          </cell>
          <cell r="D247" t="str">
            <v>Medical Directorate</v>
          </cell>
          <cell r="W247">
            <v>25183</v>
          </cell>
          <cell r="Y247">
            <v>138421</v>
          </cell>
          <cell r="AC247">
            <v>163604</v>
          </cell>
        </row>
        <row r="248">
          <cell r="C248" t="str">
            <v>Nur</v>
          </cell>
          <cell r="D248" t="str">
            <v>Nursing Directorate</v>
          </cell>
          <cell r="W248">
            <v>10823</v>
          </cell>
          <cell r="Y248">
            <v>4055</v>
          </cell>
          <cell r="AC248">
            <v>14878</v>
          </cell>
        </row>
        <row r="249">
          <cell r="C249" t="str">
            <v>OpsCOO</v>
          </cell>
          <cell r="D249" t="str">
            <v>Operations Directorate - COO</v>
          </cell>
          <cell r="W249">
            <v>9279.863222</v>
          </cell>
          <cell r="Y249">
            <v>0</v>
          </cell>
          <cell r="AC249">
            <v>9279.863222</v>
          </cell>
        </row>
        <row r="250">
          <cell r="C250" t="str">
            <v>OpsOth</v>
          </cell>
          <cell r="D250" t="str">
            <v>Operations Directorate - Not Yet Devolved</v>
          </cell>
          <cell r="W250">
            <v>52597</v>
          </cell>
          <cell r="Y250">
            <v>59201</v>
          </cell>
          <cell r="AC250">
            <v>111798</v>
          </cell>
        </row>
        <row r="251">
          <cell r="C251" t="str">
            <v>Com</v>
          </cell>
          <cell r="D251" t="str">
            <v>Commissioning Development</v>
          </cell>
          <cell r="W251">
            <v>10691.743315499998</v>
          </cell>
          <cell r="Y251">
            <v>4995</v>
          </cell>
          <cell r="AC251">
            <v>15686.743315499998</v>
          </cell>
        </row>
        <row r="252">
          <cell r="C252" t="str">
            <v>Pat</v>
          </cell>
          <cell r="D252" t="str">
            <v>Patients &amp; Information</v>
          </cell>
          <cell r="W252">
            <v>18494.716101123831</v>
          </cell>
          <cell r="Y252">
            <v>117629</v>
          </cell>
          <cell r="AC252">
            <v>136123.71610112383</v>
          </cell>
        </row>
        <row r="253">
          <cell r="C253" t="str">
            <v>Fin</v>
          </cell>
          <cell r="D253" t="str">
            <v>Finance</v>
          </cell>
          <cell r="W253">
            <v>15750</v>
          </cell>
          <cell r="Y253">
            <v>2500</v>
          </cell>
          <cell r="AA253">
            <v>360000</v>
          </cell>
          <cell r="AB253">
            <v>1184000</v>
          </cell>
          <cell r="AC253">
            <v>1562250</v>
          </cell>
        </row>
        <row r="254">
          <cell r="C254" t="str">
            <v>Pol</v>
          </cell>
          <cell r="D254" t="str">
            <v>Policy</v>
          </cell>
          <cell r="W254">
            <v>11581.887918000002</v>
          </cell>
          <cell r="Y254">
            <v>0</v>
          </cell>
          <cell r="AC254">
            <v>11581.887918000002</v>
          </cell>
        </row>
        <row r="255">
          <cell r="C255" t="str">
            <v>Hum</v>
          </cell>
          <cell r="D255" t="str">
            <v>Human Resources</v>
          </cell>
          <cell r="W255">
            <v>8270</v>
          </cell>
          <cell r="Y255">
            <v>46729</v>
          </cell>
          <cell r="AC255">
            <v>54999</v>
          </cell>
        </row>
        <row r="256">
          <cell r="C256" t="str">
            <v>CorPol</v>
          </cell>
          <cell r="D256" t="str">
            <v>Corporate  - Policy</v>
          </cell>
          <cell r="W256">
            <v>17400</v>
          </cell>
          <cell r="Y256">
            <v>0</v>
          </cell>
          <cell r="Z256">
            <v>300000</v>
          </cell>
          <cell r="AC256">
            <v>317400</v>
          </cell>
        </row>
        <row r="257">
          <cell r="C257" t="str">
            <v>CorOth</v>
          </cell>
          <cell r="D257" t="str">
            <v>Corporate  - Other</v>
          </cell>
          <cell r="W257">
            <v>16800</v>
          </cell>
          <cell r="Y257">
            <v>0</v>
          </cell>
          <cell r="AC257">
            <v>16800</v>
          </cell>
        </row>
        <row r="258">
          <cell r="C258" t="str">
            <v>CorIT</v>
          </cell>
          <cell r="D258" t="str">
            <v>Corporate  - IT</v>
          </cell>
          <cell r="W258">
            <v>14387</v>
          </cell>
          <cell r="Y258">
            <v>0</v>
          </cell>
          <cell r="AC258">
            <v>14387</v>
          </cell>
        </row>
        <row r="259">
          <cell r="C259" t="str">
            <v>Tra</v>
          </cell>
          <cell r="D259" t="str">
            <v xml:space="preserve">Travel &amp; Subsistence </v>
          </cell>
          <cell r="W259">
            <v>28200</v>
          </cell>
          <cell r="Y259">
            <v>0</v>
          </cell>
          <cell r="AC259">
            <v>28200</v>
          </cell>
        </row>
        <row r="260">
          <cell r="C260" t="str">
            <v>Est</v>
          </cell>
          <cell r="D260" t="str">
            <v>Estates</v>
          </cell>
          <cell r="W260">
            <v>21500</v>
          </cell>
          <cell r="Y260">
            <v>0</v>
          </cell>
          <cell r="AC260">
            <v>21500</v>
          </cell>
        </row>
        <row r="261">
          <cell r="C261" t="str">
            <v>Off</v>
          </cell>
          <cell r="D261" t="str">
            <v>Office Expenses</v>
          </cell>
          <cell r="W261">
            <v>7200</v>
          </cell>
          <cell r="Y261">
            <v>0</v>
          </cell>
          <cell r="AC261">
            <v>7200</v>
          </cell>
        </row>
        <row r="262">
          <cell r="C262" t="str">
            <v>Dep</v>
          </cell>
          <cell r="D262" t="str">
            <v>Depreciation</v>
          </cell>
          <cell r="W262">
            <v>30000</v>
          </cell>
          <cell r="Y262">
            <v>0</v>
          </cell>
          <cell r="AC262">
            <v>30000</v>
          </cell>
        </row>
        <row r="263">
          <cell r="C263" t="str">
            <v>Oth</v>
          </cell>
          <cell r="D263" t="str">
            <v>Other</v>
          </cell>
          <cell r="W263">
            <v>54000</v>
          </cell>
          <cell r="Y263">
            <v>516529</v>
          </cell>
          <cell r="AC263">
            <v>570529</v>
          </cell>
        </row>
        <row r="264">
          <cell r="C264" t="str">
            <v>Con</v>
          </cell>
          <cell r="D264" t="str">
            <v>Contingency</v>
          </cell>
          <cell r="W264">
            <v>18225</v>
          </cell>
          <cell r="Y264">
            <v>101190</v>
          </cell>
          <cell r="AC264">
            <v>119415</v>
          </cell>
        </row>
      </sheetData>
      <sheetData sheetId="18" refreshError="1"/>
      <sheetData sheetId="19" refreshError="1"/>
      <sheetData sheetId="20" refreshError="1"/>
      <sheetData sheetId="21">
        <row r="8">
          <cell r="B8" t="str">
            <v>01C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Contents"/>
      <sheetName val="Allocations"/>
      <sheetName val="Baselines"/>
      <sheetName val="Sources"/>
      <sheetName val="HCHS"/>
      <sheetName val="HCHS_MH"/>
      <sheetName val="Prescribing"/>
      <sheetName val="Primary"/>
      <sheetName val="Unified"/>
      <sheetName val="Criteria"/>
      <sheetName val="POC"/>
      <sheetName val="PoC_Chart"/>
      <sheetName val="Change in DFTs"/>
      <sheetName val="DFTs_Charts"/>
      <sheetName val="Weights"/>
      <sheetName val="HCHSMFF"/>
      <sheetName val="PMSMFF"/>
      <sheetName val="MFF"/>
      <sheetName val="PPM"/>
      <sheetName val="MH_age_weights"/>
      <sheetName val="Glossary"/>
      <sheetName val="Org_Lookups"/>
    </sheetNames>
    <sheetDataSet>
      <sheetData sheetId="0">
        <row r="1">
          <cell r="B1" t="str">
            <v>[2012ExpoBook_A.xls]</v>
          </cell>
        </row>
      </sheetData>
      <sheetData sheetId="1"/>
      <sheetData sheetId="2"/>
      <sheetData sheetId="3"/>
      <sheetData sheetId="4"/>
      <sheetData sheetId="5">
        <row r="8">
          <cell r="B8" t="str">
            <v>5ND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pulation"/>
      <sheetName val="Quanta"/>
      <sheetName val="CCG characteristics"/>
      <sheetName val="Baselines"/>
      <sheetName val="CCG WP"/>
      <sheetName val="PCM WP"/>
      <sheetName val="Specialised WP"/>
      <sheetName val="Total WP"/>
      <sheetName val="SS W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allocations" TargetMode="External"/><Relationship Id="rId1" Type="http://schemas.openxmlformats.org/officeDocument/2006/relationships/hyperlink" Target="mailto:england.revenue-allocations@nhs.net?subject=FAO%20Allocations%20Team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83"/>
  <sheetViews>
    <sheetView tabSelected="1" zoomScaleNormal="100" workbookViewId="0"/>
  </sheetViews>
  <sheetFormatPr defaultColWidth="9.140625" defaultRowHeight="12.75"/>
  <cols>
    <col min="1" max="1" width="11.28515625" style="16" customWidth="1"/>
    <col min="2" max="2" width="5" style="16" bestFit="1" customWidth="1"/>
    <col min="3" max="3" width="5.42578125" style="16" customWidth="1"/>
    <col min="4" max="7" width="9.140625" style="16"/>
    <col min="8" max="8" width="20.42578125" style="16" customWidth="1"/>
    <col min="9" max="10" width="9.140625" style="16"/>
    <col min="11" max="11" width="3.140625" style="16" customWidth="1"/>
    <col min="12" max="16384" width="9.140625" style="16"/>
  </cols>
  <sheetData>
    <row r="1" spans="1:8">
      <c r="A1" s="15" t="s">
        <v>480</v>
      </c>
      <c r="B1" s="15"/>
      <c r="C1" s="15"/>
      <c r="D1" s="15"/>
      <c r="E1" s="15"/>
      <c r="F1" s="15"/>
      <c r="G1" s="15"/>
      <c r="H1" s="15"/>
    </row>
    <row r="2" spans="1:8">
      <c r="A2" s="15" t="s">
        <v>481</v>
      </c>
      <c r="B2" s="15"/>
      <c r="C2" s="15"/>
      <c r="D2" s="15"/>
      <c r="E2" s="15"/>
      <c r="F2" s="15"/>
      <c r="G2" s="15"/>
      <c r="H2" s="15"/>
    </row>
    <row r="3" spans="1:8">
      <c r="A3" s="17" t="s">
        <v>495</v>
      </c>
      <c r="B3" s="15"/>
      <c r="C3" s="15"/>
      <c r="D3" s="15"/>
      <c r="E3" s="15"/>
      <c r="F3" s="15"/>
      <c r="G3" s="15"/>
      <c r="H3" s="15"/>
    </row>
    <row r="4" spans="1:8">
      <c r="A4" s="18"/>
      <c r="B4" s="15"/>
      <c r="C4" s="15"/>
      <c r="D4" s="15"/>
      <c r="E4" s="15"/>
      <c r="F4" s="15"/>
      <c r="G4" s="15"/>
      <c r="H4" s="15"/>
    </row>
    <row r="5" spans="1:8">
      <c r="A5" s="15"/>
      <c r="B5" s="15"/>
      <c r="C5" s="15"/>
      <c r="D5" s="15"/>
      <c r="E5" s="15"/>
      <c r="F5" s="15"/>
      <c r="G5" s="15"/>
      <c r="H5" s="15"/>
    </row>
    <row r="6" spans="1:8" ht="23.25">
      <c r="A6" s="19" t="s">
        <v>494</v>
      </c>
      <c r="B6" s="20"/>
      <c r="C6" s="20"/>
      <c r="D6" s="20"/>
      <c r="E6" s="20"/>
      <c r="F6" s="20"/>
      <c r="G6" s="20"/>
      <c r="H6" s="21"/>
    </row>
    <row r="7" spans="1:8">
      <c r="A7" s="15" t="s">
        <v>482</v>
      </c>
      <c r="B7" s="15"/>
      <c r="C7" s="15"/>
      <c r="D7" s="15"/>
      <c r="E7" s="15"/>
      <c r="F7" s="15"/>
      <c r="G7" s="15"/>
      <c r="H7" s="15"/>
    </row>
    <row r="8" spans="1:8">
      <c r="A8" s="15"/>
      <c r="B8" s="15"/>
      <c r="C8" s="15"/>
      <c r="D8" s="15"/>
      <c r="E8" s="15"/>
      <c r="F8" s="15"/>
      <c r="G8" s="15"/>
      <c r="H8" s="15"/>
    </row>
    <row r="9" spans="1:8">
      <c r="A9" s="17" t="s">
        <v>483</v>
      </c>
      <c r="B9" s="15"/>
      <c r="C9" s="15"/>
      <c r="D9" s="15"/>
      <c r="E9" s="15"/>
      <c r="F9" s="15"/>
      <c r="G9" s="15"/>
      <c r="H9" s="15"/>
    </row>
    <row r="10" spans="1:8">
      <c r="A10" s="17" t="s">
        <v>491</v>
      </c>
      <c r="B10" s="15"/>
      <c r="C10" s="15"/>
      <c r="D10" s="15"/>
      <c r="E10" s="15"/>
      <c r="F10" s="15"/>
      <c r="G10" s="15"/>
      <c r="H10" s="15"/>
    </row>
    <row r="11" spans="1:8">
      <c r="A11" s="15" t="s">
        <v>452</v>
      </c>
      <c r="B11" s="15"/>
      <c r="C11" s="15"/>
      <c r="D11" s="15"/>
      <c r="E11" s="15"/>
      <c r="F11" s="15"/>
      <c r="G11" s="15"/>
      <c r="H11" s="15"/>
    </row>
    <row r="12" spans="1:8">
      <c r="A12" s="15"/>
      <c r="B12" s="15"/>
      <c r="C12" s="15"/>
      <c r="D12" s="15"/>
      <c r="E12" s="15"/>
      <c r="F12" s="15"/>
      <c r="G12" s="15"/>
      <c r="H12" s="15"/>
    </row>
    <row r="13" spans="1:8" ht="12.75" customHeight="1">
      <c r="A13" s="123" t="s">
        <v>567</v>
      </c>
      <c r="B13" s="123"/>
      <c r="C13" s="123"/>
      <c r="D13" s="123"/>
      <c r="E13" s="123"/>
      <c r="F13" s="123"/>
      <c r="G13" s="123"/>
      <c r="H13" s="123"/>
    </row>
    <row r="14" spans="1:8">
      <c r="A14" s="123" t="s">
        <v>568</v>
      </c>
      <c r="B14" s="123"/>
      <c r="C14" s="123"/>
      <c r="D14" s="123"/>
      <c r="E14" s="123"/>
      <c r="F14" s="123"/>
      <c r="G14" s="123"/>
      <c r="H14" s="123"/>
    </row>
    <row r="15" spans="1:8">
      <c r="A15" s="123" t="s">
        <v>569</v>
      </c>
      <c r="B15" s="123"/>
      <c r="C15" s="123"/>
      <c r="D15" s="123"/>
      <c r="E15" s="123"/>
      <c r="F15" s="123"/>
      <c r="G15" s="123"/>
      <c r="H15" s="123"/>
    </row>
    <row r="16" spans="1:8">
      <c r="A16" s="123" t="s">
        <v>570</v>
      </c>
      <c r="B16" s="123"/>
      <c r="C16" s="123"/>
      <c r="D16" s="123"/>
      <c r="E16" s="123"/>
      <c r="F16" s="123"/>
      <c r="G16" s="123"/>
      <c r="H16" s="123"/>
    </row>
    <row r="17" spans="1:8">
      <c r="A17" s="15"/>
      <c r="B17" s="15"/>
      <c r="C17" s="15"/>
      <c r="D17" s="15"/>
      <c r="E17" s="15"/>
      <c r="F17" s="15"/>
      <c r="G17" s="15"/>
      <c r="H17" s="15"/>
    </row>
    <row r="18" spans="1:8">
      <c r="A18" s="15" t="s">
        <v>451</v>
      </c>
      <c r="B18" s="15"/>
      <c r="C18" s="15"/>
      <c r="D18" s="15"/>
      <c r="E18" s="15"/>
      <c r="F18" s="15"/>
      <c r="G18" s="15"/>
      <c r="H18" s="15"/>
    </row>
    <row r="19" spans="1:8">
      <c r="A19" s="15"/>
      <c r="B19" s="15"/>
      <c r="C19" s="15"/>
      <c r="D19" s="15"/>
      <c r="E19" s="15"/>
      <c r="F19" s="15"/>
      <c r="G19" s="15"/>
      <c r="H19" s="15"/>
    </row>
    <row r="20" spans="1:8">
      <c r="A20" s="22" t="s">
        <v>447</v>
      </c>
      <c r="B20" s="23"/>
      <c r="C20" s="23"/>
      <c r="D20" s="23"/>
      <c r="E20" s="23"/>
      <c r="F20" s="23"/>
      <c r="G20" s="23"/>
      <c r="H20" s="24" t="s">
        <v>453</v>
      </c>
    </row>
    <row r="21" spans="1:8">
      <c r="A21" s="25" t="s">
        <v>454</v>
      </c>
      <c r="B21" s="26"/>
      <c r="C21" s="26"/>
      <c r="D21" s="26"/>
      <c r="E21" s="26"/>
      <c r="F21" s="26"/>
      <c r="G21" s="26"/>
      <c r="H21" s="26"/>
    </row>
    <row r="22" spans="1:8">
      <c r="A22" s="25"/>
      <c r="B22" s="26"/>
      <c r="C22" s="26"/>
      <c r="D22" s="26"/>
      <c r="E22" s="26"/>
      <c r="F22" s="26"/>
      <c r="G22" s="26"/>
      <c r="H22" s="26"/>
    </row>
    <row r="23" spans="1:8">
      <c r="A23" s="26" t="s">
        <v>455</v>
      </c>
      <c r="B23" s="26"/>
      <c r="C23" s="26"/>
      <c r="D23" s="26"/>
      <c r="E23" s="26"/>
      <c r="F23" s="26"/>
      <c r="G23" s="26"/>
      <c r="H23" s="26"/>
    </row>
    <row r="24" spans="1:8">
      <c r="A24" s="26" t="s">
        <v>456</v>
      </c>
      <c r="B24" s="26"/>
      <c r="C24" s="26"/>
      <c r="D24" s="26"/>
      <c r="E24" s="26"/>
      <c r="F24" s="26"/>
      <c r="G24" s="26"/>
      <c r="H24" s="26"/>
    </row>
    <row r="25" spans="1:8">
      <c r="A25" s="26"/>
      <c r="B25" s="26"/>
      <c r="C25" s="26"/>
      <c r="D25" s="26"/>
      <c r="E25" s="26"/>
      <c r="F25" s="26"/>
      <c r="G25" s="26"/>
      <c r="H25" s="26"/>
    </row>
    <row r="26" spans="1:8">
      <c r="A26" s="26" t="s">
        <v>457</v>
      </c>
      <c r="B26" s="26"/>
      <c r="C26" s="26"/>
      <c r="D26" s="26"/>
      <c r="E26" s="26"/>
      <c r="F26" s="26"/>
      <c r="G26" s="26"/>
      <c r="H26" s="26"/>
    </row>
    <row r="27" spans="1:8">
      <c r="A27" s="26" t="s">
        <v>458</v>
      </c>
      <c r="B27" s="26"/>
      <c r="C27" s="26"/>
      <c r="D27" s="26"/>
      <c r="E27" s="26"/>
      <c r="F27" s="26"/>
      <c r="G27" s="26"/>
      <c r="H27" s="26"/>
    </row>
    <row r="28" spans="1:8">
      <c r="A28" s="26" t="s">
        <v>459</v>
      </c>
      <c r="B28" s="26"/>
      <c r="C28" s="26"/>
      <c r="D28" s="26"/>
      <c r="E28" s="26"/>
      <c r="F28" s="26"/>
      <c r="G28" s="26"/>
      <c r="H28" s="26"/>
    </row>
    <row r="29" spans="1:8">
      <c r="A29" s="26" t="s">
        <v>460</v>
      </c>
      <c r="B29" s="26"/>
      <c r="C29" s="26"/>
      <c r="D29" s="26"/>
      <c r="E29" s="26"/>
      <c r="F29" s="26"/>
      <c r="G29" s="26"/>
      <c r="H29" s="26"/>
    </row>
    <row r="30" spans="1:8">
      <c r="A30" s="26"/>
      <c r="B30" s="26"/>
      <c r="C30" s="26"/>
      <c r="D30" s="26"/>
      <c r="E30" s="26"/>
      <c r="F30" s="26"/>
      <c r="G30" s="26"/>
      <c r="H30" s="26"/>
    </row>
    <row r="31" spans="1:8">
      <c r="A31" s="26" t="s">
        <v>461</v>
      </c>
      <c r="B31" s="26"/>
      <c r="C31" s="26"/>
      <c r="D31" s="26"/>
      <c r="E31" s="26"/>
      <c r="F31" s="26"/>
      <c r="G31" s="26"/>
      <c r="H31" s="26"/>
    </row>
    <row r="32" spans="1:8">
      <c r="A32" s="26" t="s">
        <v>462</v>
      </c>
      <c r="B32" s="26"/>
      <c r="C32" s="26"/>
      <c r="D32" s="26"/>
      <c r="E32" s="26"/>
      <c r="F32" s="26"/>
      <c r="G32" s="26"/>
      <c r="H32" s="26"/>
    </row>
    <row r="33" spans="1:8">
      <c r="A33" s="26" t="s">
        <v>463</v>
      </c>
      <c r="B33" s="26"/>
      <c r="C33" s="26"/>
      <c r="D33" s="26"/>
      <c r="E33" s="26"/>
      <c r="F33" s="26"/>
      <c r="G33" s="26"/>
      <c r="H33" s="26"/>
    </row>
    <row r="34" spans="1:8">
      <c r="A34" s="26"/>
      <c r="B34" s="26"/>
      <c r="C34" s="26"/>
      <c r="D34" s="26"/>
      <c r="E34" s="26"/>
      <c r="F34" s="26"/>
      <c r="G34" s="26"/>
      <c r="H34" s="26"/>
    </row>
    <row r="35" spans="1:8">
      <c r="A35" s="26" t="s">
        <v>464</v>
      </c>
      <c r="B35" s="26"/>
      <c r="C35" s="26"/>
      <c r="D35" s="26"/>
      <c r="E35" s="26"/>
      <c r="F35" s="26"/>
      <c r="G35" s="26"/>
      <c r="H35" s="26"/>
    </row>
    <row r="36" spans="1:8">
      <c r="A36" s="26" t="s">
        <v>465</v>
      </c>
      <c r="B36" s="26"/>
      <c r="C36" s="26"/>
      <c r="D36" s="26"/>
      <c r="E36" s="26"/>
      <c r="F36" s="26"/>
      <c r="G36" s="26"/>
      <c r="H36" s="26"/>
    </row>
    <row r="37" spans="1:8">
      <c r="A37" s="26"/>
      <c r="B37" s="26"/>
      <c r="C37" s="26"/>
      <c r="D37" s="26"/>
      <c r="E37" s="26"/>
      <c r="F37" s="26"/>
      <c r="G37" s="26"/>
      <c r="H37" s="26"/>
    </row>
    <row r="38" spans="1:8">
      <c r="A38" s="65" t="s">
        <v>496</v>
      </c>
      <c r="B38" s="66"/>
      <c r="C38" s="66"/>
      <c r="D38" s="66"/>
      <c r="E38" s="66"/>
      <c r="F38" s="66"/>
      <c r="G38" s="66"/>
      <c r="H38" s="67" t="s">
        <v>497</v>
      </c>
    </row>
    <row r="39" spans="1:8">
      <c r="A39" s="68" t="s">
        <v>498</v>
      </c>
      <c r="B39" s="69"/>
      <c r="C39" s="69"/>
      <c r="D39" s="69"/>
      <c r="E39" s="69"/>
      <c r="F39" s="69"/>
      <c r="G39" s="69"/>
      <c r="H39" s="69"/>
    </row>
    <row r="40" spans="1:8" ht="14.25" customHeight="1">
      <c r="A40" s="69" t="s">
        <v>499</v>
      </c>
      <c r="B40" s="69"/>
      <c r="C40" s="69"/>
      <c r="D40" s="69"/>
      <c r="E40" s="69"/>
      <c r="F40" s="69"/>
      <c r="G40" s="69"/>
      <c r="H40" s="69"/>
    </row>
    <row r="41" spans="1:8">
      <c r="A41" s="69"/>
      <c r="B41" s="69"/>
      <c r="C41" s="69"/>
      <c r="D41" s="69"/>
      <c r="E41" s="69"/>
      <c r="F41" s="69"/>
      <c r="G41" s="69"/>
      <c r="H41" s="69"/>
    </row>
    <row r="42" spans="1:8">
      <c r="A42" s="27" t="s">
        <v>562</v>
      </c>
      <c r="B42" s="28"/>
      <c r="C42" s="28"/>
      <c r="D42" s="27"/>
      <c r="E42" s="28"/>
      <c r="F42" s="28"/>
      <c r="G42" s="28"/>
      <c r="H42" s="29" t="s">
        <v>466</v>
      </c>
    </row>
    <row r="43" spans="1:8">
      <c r="A43" s="30" t="s">
        <v>467</v>
      </c>
      <c r="B43" s="31"/>
      <c r="C43" s="31"/>
      <c r="D43" s="31"/>
      <c r="E43" s="31"/>
      <c r="F43" s="31"/>
      <c r="G43" s="31"/>
      <c r="H43" s="32"/>
    </row>
    <row r="44" spans="1:8">
      <c r="A44" s="33" t="s">
        <v>468</v>
      </c>
      <c r="B44" s="31"/>
      <c r="C44" s="31"/>
      <c r="D44" s="31"/>
      <c r="E44" s="31"/>
      <c r="F44" s="31"/>
      <c r="G44" s="31"/>
      <c r="H44" s="32"/>
    </row>
    <row r="45" spans="1:8">
      <c r="A45" s="33"/>
      <c r="B45" s="31"/>
      <c r="C45" s="31"/>
      <c r="D45" s="31"/>
      <c r="E45" s="31"/>
      <c r="F45" s="31"/>
      <c r="G45" s="31"/>
      <c r="H45" s="32"/>
    </row>
    <row r="46" spans="1:8">
      <c r="A46" s="33" t="s">
        <v>469</v>
      </c>
      <c r="B46" s="31"/>
      <c r="C46" s="31"/>
      <c r="D46" s="31"/>
      <c r="E46" s="31"/>
      <c r="F46" s="31"/>
      <c r="G46" s="31"/>
      <c r="H46" s="32"/>
    </row>
    <row r="47" spans="1:8">
      <c r="A47" s="33"/>
      <c r="B47" s="31"/>
      <c r="C47" s="31"/>
      <c r="D47" s="31"/>
      <c r="E47" s="31"/>
      <c r="F47" s="31"/>
      <c r="G47" s="31"/>
      <c r="H47" s="32"/>
    </row>
    <row r="48" spans="1:8">
      <c r="A48" s="33" t="s">
        <v>470</v>
      </c>
      <c r="B48" s="31"/>
      <c r="C48" s="31"/>
      <c r="D48" s="31"/>
      <c r="E48" s="31"/>
      <c r="F48" s="31"/>
      <c r="G48" s="31"/>
      <c r="H48" s="32"/>
    </row>
    <row r="49" spans="1:8">
      <c r="A49" s="33" t="s">
        <v>471</v>
      </c>
      <c r="B49" s="31"/>
      <c r="C49" s="31"/>
      <c r="D49" s="31"/>
      <c r="E49" s="31"/>
      <c r="F49" s="31"/>
      <c r="G49" s="31"/>
      <c r="H49" s="32"/>
    </row>
    <row r="50" spans="1:8">
      <c r="A50" s="33"/>
      <c r="B50" s="31"/>
      <c r="C50" s="31"/>
      <c r="D50" s="31"/>
      <c r="E50" s="31"/>
      <c r="F50" s="31"/>
      <c r="G50" s="31"/>
      <c r="H50" s="32"/>
    </row>
    <row r="51" spans="1:8">
      <c r="A51" s="33" t="s">
        <v>472</v>
      </c>
      <c r="B51" s="31"/>
      <c r="C51" s="31"/>
      <c r="D51" s="31"/>
      <c r="E51" s="31"/>
      <c r="F51" s="31"/>
      <c r="G51" s="31"/>
      <c r="H51" s="32"/>
    </row>
    <row r="52" spans="1:8">
      <c r="A52" s="33" t="s">
        <v>473</v>
      </c>
      <c r="B52" s="31"/>
      <c r="C52" s="31"/>
      <c r="D52" s="31"/>
      <c r="E52" s="31"/>
      <c r="F52" s="31"/>
      <c r="G52" s="31"/>
      <c r="H52" s="32"/>
    </row>
    <row r="53" spans="1:8" ht="14.25" customHeight="1">
      <c r="A53" s="33"/>
      <c r="B53" s="31"/>
      <c r="C53" s="31"/>
      <c r="D53" s="31"/>
      <c r="E53" s="31"/>
      <c r="F53" s="31"/>
      <c r="G53" s="31"/>
      <c r="H53" s="32"/>
    </row>
    <row r="54" spans="1:8">
      <c r="A54" s="33" t="s">
        <v>474</v>
      </c>
      <c r="B54" s="31"/>
      <c r="C54" s="31"/>
      <c r="D54" s="31"/>
      <c r="E54" s="31"/>
      <c r="F54" s="31"/>
      <c r="G54" s="31"/>
      <c r="H54" s="32"/>
    </row>
    <row r="55" spans="1:8">
      <c r="A55" s="33" t="s">
        <v>475</v>
      </c>
      <c r="B55" s="31"/>
      <c r="C55" s="31"/>
      <c r="D55" s="31"/>
      <c r="E55" s="31"/>
      <c r="F55" s="31"/>
      <c r="G55" s="31"/>
      <c r="H55" s="32"/>
    </row>
    <row r="56" spans="1:8">
      <c r="A56" s="33"/>
      <c r="B56" s="31"/>
      <c r="C56" s="31"/>
      <c r="D56" s="31"/>
      <c r="E56" s="31"/>
      <c r="F56" s="31"/>
      <c r="G56" s="31"/>
      <c r="H56" s="32"/>
    </row>
    <row r="57" spans="1:8">
      <c r="A57" s="33" t="s">
        <v>476</v>
      </c>
      <c r="B57" s="31"/>
      <c r="C57" s="31"/>
      <c r="D57" s="31"/>
      <c r="E57" s="31"/>
      <c r="F57" s="31"/>
      <c r="G57" s="31"/>
      <c r="H57" s="32"/>
    </row>
    <row r="58" spans="1:8">
      <c r="A58" s="33" t="s">
        <v>477</v>
      </c>
      <c r="B58" s="31"/>
      <c r="C58" s="31"/>
      <c r="D58" s="31"/>
      <c r="E58" s="31"/>
      <c r="F58" s="31"/>
      <c r="G58" s="31"/>
      <c r="H58" s="32"/>
    </row>
    <row r="59" spans="1:8">
      <c r="A59" s="33"/>
      <c r="B59" s="31"/>
      <c r="C59" s="31"/>
      <c r="D59" s="31"/>
      <c r="E59" s="31"/>
      <c r="F59" s="31"/>
      <c r="G59" s="31"/>
      <c r="H59" s="32"/>
    </row>
    <row r="60" spans="1:8">
      <c r="A60" s="27" t="s">
        <v>563</v>
      </c>
      <c r="B60" s="28"/>
      <c r="C60" s="28"/>
      <c r="D60" s="27"/>
      <c r="E60" s="28"/>
      <c r="F60" s="28"/>
      <c r="G60" s="28"/>
      <c r="H60" s="29" t="s">
        <v>466</v>
      </c>
    </row>
    <row r="61" spans="1:8">
      <c r="A61" s="30" t="s">
        <v>478</v>
      </c>
      <c r="B61" s="34"/>
      <c r="C61" s="34"/>
      <c r="D61" s="34"/>
      <c r="E61" s="34"/>
      <c r="F61" s="34"/>
      <c r="G61" s="34"/>
      <c r="H61" s="34"/>
    </row>
    <row r="62" spans="1:8">
      <c r="A62" s="35" t="s">
        <v>468</v>
      </c>
      <c r="B62" s="34"/>
      <c r="C62" s="34"/>
      <c r="D62" s="34"/>
      <c r="E62" s="34"/>
      <c r="F62" s="34"/>
      <c r="G62" s="34"/>
      <c r="H62" s="34"/>
    </row>
    <row r="63" spans="1:8">
      <c r="A63" s="34"/>
      <c r="B63" s="34"/>
      <c r="C63" s="34"/>
      <c r="D63" s="34"/>
      <c r="E63" s="34"/>
      <c r="F63" s="34"/>
      <c r="G63" s="34"/>
      <c r="H63" s="34"/>
    </row>
    <row r="64" spans="1:8">
      <c r="A64" s="27" t="s">
        <v>564</v>
      </c>
      <c r="B64" s="28"/>
      <c r="C64" s="28"/>
      <c r="D64" s="27"/>
      <c r="E64" s="28"/>
      <c r="F64" s="28"/>
      <c r="G64" s="28"/>
      <c r="H64" s="29" t="s">
        <v>466</v>
      </c>
    </row>
    <row r="65" spans="1:8">
      <c r="A65" s="30" t="s">
        <v>484</v>
      </c>
      <c r="B65" s="34"/>
      <c r="C65" s="34"/>
      <c r="D65" s="34"/>
      <c r="E65" s="34"/>
      <c r="F65" s="34"/>
      <c r="G65" s="34"/>
      <c r="H65" s="34"/>
    </row>
    <row r="66" spans="1:8">
      <c r="A66" s="35" t="s">
        <v>468</v>
      </c>
      <c r="B66" s="34"/>
      <c r="C66" s="34"/>
      <c r="D66" s="34"/>
      <c r="E66" s="34"/>
      <c r="F66" s="34"/>
      <c r="G66" s="34"/>
      <c r="H66" s="34"/>
    </row>
    <row r="67" spans="1:8">
      <c r="A67" s="34"/>
      <c r="B67" s="34"/>
      <c r="C67" s="34"/>
      <c r="D67" s="34"/>
      <c r="E67" s="34"/>
      <c r="F67" s="34"/>
      <c r="G67" s="34"/>
      <c r="H67" s="34"/>
    </row>
    <row r="68" spans="1:8">
      <c r="A68" s="27" t="s">
        <v>565</v>
      </c>
      <c r="B68" s="28"/>
      <c r="C68" s="28"/>
      <c r="D68" s="27"/>
      <c r="E68" s="28"/>
      <c r="F68" s="28"/>
      <c r="G68" s="28"/>
      <c r="H68" s="29" t="s">
        <v>466</v>
      </c>
    </row>
    <row r="69" spans="1:8">
      <c r="A69" s="30" t="s">
        <v>485</v>
      </c>
      <c r="B69" s="31"/>
      <c r="C69" s="31"/>
      <c r="D69" s="31"/>
      <c r="E69" s="31"/>
      <c r="F69" s="31"/>
      <c r="G69" s="31"/>
      <c r="H69" s="32"/>
    </row>
    <row r="70" spans="1:8">
      <c r="A70" s="31" t="s">
        <v>468</v>
      </c>
      <c r="B70" s="31"/>
      <c r="C70" s="31"/>
      <c r="D70" s="31"/>
      <c r="E70" s="31"/>
      <c r="F70" s="31"/>
      <c r="G70" s="31"/>
      <c r="H70" s="32"/>
    </row>
    <row r="71" spans="1:8">
      <c r="A71" s="31"/>
      <c r="B71" s="31"/>
      <c r="C71" s="31"/>
      <c r="D71" s="31"/>
      <c r="E71" s="31"/>
      <c r="F71" s="31"/>
      <c r="G71" s="31"/>
      <c r="H71" s="31"/>
    </row>
    <row r="72" spans="1:8">
      <c r="A72" s="27" t="s">
        <v>566</v>
      </c>
      <c r="B72" s="28"/>
      <c r="C72" s="28"/>
      <c r="D72" s="27"/>
      <c r="E72" s="28"/>
      <c r="F72" s="28"/>
      <c r="G72" s="28"/>
      <c r="H72" s="29" t="s">
        <v>466</v>
      </c>
    </row>
    <row r="73" spans="1:8">
      <c r="A73" s="30" t="s">
        <v>486</v>
      </c>
      <c r="B73" s="34"/>
      <c r="C73" s="34"/>
      <c r="D73" s="34"/>
      <c r="E73" s="34"/>
      <c r="F73" s="34"/>
      <c r="G73" s="34"/>
      <c r="H73" s="34"/>
    </row>
    <row r="74" spans="1:8">
      <c r="A74" s="35" t="s">
        <v>468</v>
      </c>
      <c r="B74" s="34"/>
      <c r="C74" s="34"/>
      <c r="D74" s="34"/>
      <c r="E74" s="34"/>
      <c r="F74" s="34"/>
      <c r="G74" s="34"/>
      <c r="H74" s="34"/>
    </row>
    <row r="75" spans="1:8">
      <c r="A75" s="34"/>
      <c r="B75" s="34"/>
      <c r="C75" s="34"/>
      <c r="D75" s="34"/>
      <c r="E75" s="34"/>
      <c r="F75" s="34"/>
      <c r="G75" s="34"/>
      <c r="H75" s="34"/>
    </row>
    <row r="76" spans="1:8">
      <c r="A76" s="31"/>
      <c r="B76" s="31"/>
      <c r="C76" s="31"/>
      <c r="D76" s="31"/>
      <c r="E76" s="31"/>
      <c r="F76" s="31"/>
      <c r="G76" s="31"/>
      <c r="H76" s="31"/>
    </row>
    <row r="77" spans="1:8">
      <c r="A77" s="15"/>
      <c r="B77" s="15"/>
      <c r="C77" s="15"/>
      <c r="D77" s="15"/>
      <c r="E77" s="15"/>
      <c r="F77" s="15"/>
      <c r="G77" s="15"/>
      <c r="H77" s="15"/>
    </row>
    <row r="78" spans="1:8">
      <c r="A78" s="15" t="s">
        <v>487</v>
      </c>
      <c r="B78" s="15"/>
      <c r="C78" s="15"/>
      <c r="D78" s="15"/>
      <c r="E78" s="15"/>
      <c r="F78" s="15"/>
      <c r="G78" s="15"/>
      <c r="H78" s="15"/>
    </row>
    <row r="79" spans="1:8">
      <c r="A79" s="36" t="s">
        <v>488</v>
      </c>
      <c r="B79" s="15"/>
      <c r="C79" s="15"/>
      <c r="D79" s="15"/>
      <c r="E79" s="15"/>
      <c r="F79" s="15"/>
      <c r="G79" s="15"/>
      <c r="H79" s="15"/>
    </row>
    <row r="80" spans="1:8">
      <c r="A80" s="37"/>
      <c r="B80" s="15"/>
      <c r="C80" s="15"/>
      <c r="D80" s="15"/>
      <c r="E80" s="15"/>
      <c r="F80" s="15"/>
      <c r="G80" s="15"/>
      <c r="H80" s="15"/>
    </row>
    <row r="81" spans="1:8">
      <c r="A81" s="37" t="s">
        <v>489</v>
      </c>
      <c r="B81" s="15"/>
      <c r="C81" s="15"/>
      <c r="D81" s="15"/>
      <c r="E81" s="15"/>
      <c r="F81" s="15"/>
      <c r="G81" s="15"/>
      <c r="H81" s="15"/>
    </row>
    <row r="82" spans="1:8">
      <c r="A82" s="38" t="s">
        <v>490</v>
      </c>
      <c r="B82" s="15"/>
      <c r="C82" s="15"/>
      <c r="D82" s="15"/>
      <c r="E82" s="15"/>
      <c r="F82" s="15"/>
      <c r="G82" s="15"/>
      <c r="H82" s="15"/>
    </row>
    <row r="83" spans="1:8">
      <c r="A83" s="38"/>
      <c r="B83" s="15"/>
      <c r="C83" s="15"/>
      <c r="D83" s="15"/>
      <c r="E83" s="15"/>
      <c r="F83" s="15"/>
      <c r="G83" s="15"/>
      <c r="H83" s="15"/>
    </row>
  </sheetData>
  <hyperlinks>
    <hyperlink ref="A82" r:id="rId1" xr:uid="{00000000-0004-0000-0000-000000000000}"/>
    <hyperlink ref="A79" r:id="rId2" display="See also Technical Guidance Documentation 2015/16 to 2019/20" xr:uid="{00000000-0004-0000-0000-000001000000}"/>
  </hyperlinks>
  <printOptions horizontalCentered="1"/>
  <pageMargins left="0.39370078740157483" right="0.39370078740157483" top="0.55118110236220474" bottom="0.55118110236220474" header="0.31496062992125984" footer="0.31496062992125984"/>
  <pageSetup paperSize="9" scale="120" orientation="portrait" r:id="rId3"/>
  <rowBreaks count="1" manualBreakCount="1">
    <brk id="67" max="7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7C2855"/>
  </sheetPr>
  <dimension ref="A1:R35"/>
  <sheetViews>
    <sheetView workbookViewId="0"/>
  </sheetViews>
  <sheetFormatPr defaultColWidth="9.140625" defaultRowHeight="12.75"/>
  <cols>
    <col min="1" max="1" width="16.140625" style="42" customWidth="1"/>
    <col min="2" max="2" width="30.85546875" style="42" customWidth="1"/>
    <col min="3" max="3" width="3.140625" style="42" customWidth="1"/>
    <col min="4" max="4" width="14.28515625" style="42" bestFit="1" customWidth="1"/>
    <col min="5" max="9" width="12.28515625" style="42" customWidth="1"/>
    <col min="10" max="16384" width="9.140625" style="42"/>
  </cols>
  <sheetData>
    <row r="1" spans="1:15">
      <c r="A1" s="42" t="s">
        <v>446</v>
      </c>
      <c r="B1" s="1"/>
      <c r="C1" s="1"/>
    </row>
    <row r="2" spans="1:15">
      <c r="A2" s="42" t="s">
        <v>448</v>
      </c>
      <c r="B2" s="6"/>
      <c r="C2" s="2"/>
    </row>
    <row r="3" spans="1:15">
      <c r="A3" s="14" t="s">
        <v>447</v>
      </c>
      <c r="B3" s="6"/>
      <c r="C3" s="2"/>
    </row>
    <row r="4" spans="1:15">
      <c r="B4" s="2"/>
      <c r="C4" s="2"/>
    </row>
    <row r="5" spans="1:15">
      <c r="B5" s="2" t="s">
        <v>561</v>
      </c>
      <c r="C5" s="7"/>
    </row>
    <row r="6" spans="1:15">
      <c r="B6" s="3"/>
      <c r="C6" s="3"/>
    </row>
    <row r="7" spans="1:15">
      <c r="B7" s="40" t="s">
        <v>419</v>
      </c>
      <c r="C7" s="9"/>
      <c r="D7" s="39" t="s">
        <v>0</v>
      </c>
      <c r="E7" s="39" t="s">
        <v>1</v>
      </c>
      <c r="F7" s="39" t="s">
        <v>415</v>
      </c>
      <c r="G7" s="39" t="s">
        <v>416</v>
      </c>
      <c r="H7" s="39" t="s">
        <v>417</v>
      </c>
      <c r="I7" s="39" t="s">
        <v>418</v>
      </c>
    </row>
    <row r="8" spans="1:15">
      <c r="B8" s="10" t="s">
        <v>420</v>
      </c>
      <c r="C8" s="10"/>
      <c r="E8" s="43">
        <v>1.7893801366827659E-2</v>
      </c>
      <c r="F8" s="43">
        <v>1.9426591956849676E-2</v>
      </c>
      <c r="G8" s="43">
        <v>1.9250302409115676E-2</v>
      </c>
      <c r="H8" s="43">
        <v>1.9405381777331882E-2</v>
      </c>
      <c r="I8" s="43">
        <v>1.8958219931347883E-2</v>
      </c>
    </row>
    <row r="9" spans="1:15">
      <c r="B9" s="1" t="s">
        <v>421</v>
      </c>
      <c r="C9" s="1"/>
      <c r="E9" s="43">
        <v>6.2205981029717083E-3</v>
      </c>
      <c r="F9" s="43">
        <v>5.9770954122286835E-3</v>
      </c>
      <c r="G9" s="43">
        <v>5.5997473627453775E-3</v>
      </c>
      <c r="H9" s="43">
        <v>5.3461125380662722E-3</v>
      </c>
      <c r="I9" s="43">
        <v>5.0562170384211846E-3</v>
      </c>
    </row>
    <row r="10" spans="1:15">
      <c r="B10" s="42" t="s">
        <v>422</v>
      </c>
      <c r="E10" s="43">
        <v>1.1601037869691355E-2</v>
      </c>
      <c r="F10" s="43">
        <v>1.3369585257912542E-2</v>
      </c>
      <c r="G10" s="43">
        <v>1.3574541045947797E-2</v>
      </c>
      <c r="H10" s="43">
        <v>1.3984506493760707E-2</v>
      </c>
      <c r="I10" s="43">
        <v>1.3832064970346947E-2</v>
      </c>
    </row>
    <row r="11" spans="1:15">
      <c r="B11" s="41" t="s">
        <v>423</v>
      </c>
      <c r="C11" s="12"/>
      <c r="D11" s="44"/>
      <c r="E11" s="44"/>
      <c r="F11" s="44"/>
      <c r="G11" s="44"/>
      <c r="H11" s="44"/>
      <c r="I11" s="44"/>
    </row>
    <row r="12" spans="1:15">
      <c r="B12" s="10" t="s">
        <v>424</v>
      </c>
      <c r="C12" s="10"/>
      <c r="D12" s="45">
        <v>16201612</v>
      </c>
      <c r="E12" s="45">
        <v>17521036.371755108</v>
      </c>
      <c r="F12" s="45">
        <v>18710917.911769316</v>
      </c>
      <c r="G12" s="45">
        <v>20011778.345655926</v>
      </c>
      <c r="H12" s="45">
        <v>21500480.384755831</v>
      </c>
      <c r="I12" s="45">
        <v>23151907.553286109</v>
      </c>
    </row>
    <row r="13" spans="1:15">
      <c r="B13" s="10"/>
      <c r="C13" s="10"/>
      <c r="E13" s="46">
        <v>8.1437845305461387E-2</v>
      </c>
      <c r="F13" s="46">
        <v>6.7911595796488644E-2</v>
      </c>
      <c r="G13" s="46">
        <v>6.9524137726474589E-2</v>
      </c>
      <c r="H13" s="46">
        <v>7.4391291637660339E-2</v>
      </c>
      <c r="I13" s="46">
        <v>7.6808849801382362E-2</v>
      </c>
    </row>
    <row r="14" spans="1:15">
      <c r="B14" s="41" t="s">
        <v>425</v>
      </c>
      <c r="C14" s="11"/>
      <c r="D14" s="44"/>
      <c r="E14" s="44"/>
      <c r="F14" s="44"/>
      <c r="G14" s="44"/>
      <c r="H14" s="44"/>
      <c r="I14" s="44"/>
    </row>
    <row r="15" spans="1:15">
      <c r="B15" s="10" t="s">
        <v>426</v>
      </c>
      <c r="C15" s="10"/>
      <c r="D15" s="47"/>
      <c r="E15" s="48">
        <v>7.4596819999999994E-2</v>
      </c>
      <c r="F15" s="48">
        <v>6.1442200000000002E-2</v>
      </c>
      <c r="G15" s="48">
        <v>6.3458959999999995E-2</v>
      </c>
      <c r="H15" s="48">
        <v>6.8584910999999998E-2</v>
      </c>
      <c r="I15" s="48">
        <v>7.1313660000000001E-2</v>
      </c>
      <c r="K15" s="49"/>
      <c r="L15" s="49"/>
      <c r="M15" s="49"/>
      <c r="N15" s="49"/>
      <c r="O15" s="49"/>
    </row>
    <row r="16" spans="1:15">
      <c r="A16" s="124" t="s">
        <v>493</v>
      </c>
      <c r="B16" s="10" t="s">
        <v>427</v>
      </c>
      <c r="C16" s="10"/>
      <c r="D16" s="47"/>
      <c r="E16" s="61">
        <v>-10</v>
      </c>
      <c r="F16" s="61">
        <v>-10</v>
      </c>
      <c r="G16" s="61">
        <v>-10</v>
      </c>
      <c r="H16" s="61">
        <v>-10</v>
      </c>
      <c r="I16" s="61">
        <v>-10</v>
      </c>
    </row>
    <row r="17" spans="1:10">
      <c r="A17" s="124"/>
      <c r="B17" s="10" t="s">
        <v>428</v>
      </c>
      <c r="C17" s="47"/>
      <c r="D17" s="47"/>
      <c r="E17" s="61">
        <v>-10</v>
      </c>
      <c r="F17" s="61">
        <v>-10</v>
      </c>
      <c r="G17" s="61">
        <v>-10</v>
      </c>
      <c r="H17" s="61">
        <v>-10</v>
      </c>
      <c r="I17" s="61">
        <v>-10</v>
      </c>
    </row>
    <row r="18" spans="1:10">
      <c r="A18" s="124"/>
      <c r="B18" s="47" t="s">
        <v>429</v>
      </c>
      <c r="C18" s="10"/>
      <c r="D18" s="47"/>
      <c r="E18" s="61">
        <v>10</v>
      </c>
      <c r="F18" s="61">
        <v>10</v>
      </c>
      <c r="G18" s="61">
        <v>10</v>
      </c>
      <c r="H18" s="61">
        <v>10</v>
      </c>
      <c r="I18" s="61">
        <v>10</v>
      </c>
    </row>
    <row r="19" spans="1:10">
      <c r="A19" s="124"/>
      <c r="B19" s="47" t="s">
        <v>430</v>
      </c>
      <c r="C19" s="10"/>
      <c r="D19" s="47"/>
      <c r="E19" s="61">
        <v>10</v>
      </c>
      <c r="F19" s="61">
        <v>10</v>
      </c>
      <c r="G19" s="61">
        <v>10</v>
      </c>
      <c r="H19" s="61">
        <v>10</v>
      </c>
      <c r="I19" s="61">
        <v>10</v>
      </c>
    </row>
    <row r="20" spans="1:10">
      <c r="B20" s="42" t="s">
        <v>479</v>
      </c>
      <c r="E20" s="43">
        <v>7.4596819999999994E-2</v>
      </c>
      <c r="F20" s="43">
        <v>6.1442200000000002E-2</v>
      </c>
      <c r="G20" s="43">
        <v>6.3458959999999995E-2</v>
      </c>
      <c r="H20" s="43">
        <v>6.8584910999999998E-2</v>
      </c>
      <c r="I20" s="43">
        <v>7.1313660000000001E-2</v>
      </c>
    </row>
    <row r="21" spans="1:10">
      <c r="B21" s="42" t="s">
        <v>431</v>
      </c>
      <c r="E21" s="43"/>
      <c r="F21" s="43"/>
      <c r="G21" s="43"/>
      <c r="H21" s="43"/>
      <c r="I21" s="43"/>
    </row>
    <row r="22" spans="1:10">
      <c r="B22" s="41" t="s">
        <v>432</v>
      </c>
      <c r="C22" s="8"/>
      <c r="D22" s="44"/>
      <c r="E22" s="44"/>
      <c r="F22" s="44"/>
      <c r="G22" s="44"/>
      <c r="H22" s="44"/>
      <c r="I22" s="44"/>
      <c r="J22" s="47"/>
    </row>
    <row r="23" spans="1:10">
      <c r="B23" s="50" t="s">
        <v>433</v>
      </c>
      <c r="C23" s="50"/>
      <c r="D23" s="50"/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47"/>
    </row>
    <row r="24" spans="1:10">
      <c r="B24" s="40" t="s">
        <v>434</v>
      </c>
      <c r="C24" s="44"/>
      <c r="D24" s="44"/>
      <c r="E24" s="44"/>
      <c r="F24" s="44"/>
      <c r="G24" s="44"/>
      <c r="H24" s="44"/>
      <c r="I24" s="44"/>
    </row>
    <row r="25" spans="1:10">
      <c r="B25" s="10" t="s">
        <v>435</v>
      </c>
      <c r="E25" s="45">
        <v>1</v>
      </c>
      <c r="F25" s="45">
        <v>1</v>
      </c>
      <c r="G25" s="45">
        <v>1</v>
      </c>
      <c r="H25" s="45">
        <v>1</v>
      </c>
      <c r="I25" s="45">
        <v>1</v>
      </c>
    </row>
    <row r="26" spans="1:10">
      <c r="B26" s="13" t="s">
        <v>436</v>
      </c>
      <c r="C26" s="50"/>
      <c r="D26" s="50"/>
      <c r="E26" s="52">
        <v>1</v>
      </c>
      <c r="F26" s="52">
        <v>1</v>
      </c>
      <c r="G26" s="52">
        <v>1</v>
      </c>
      <c r="H26" s="52">
        <v>1</v>
      </c>
      <c r="I26" s="52">
        <v>1</v>
      </c>
    </row>
    <row r="27" spans="1:10">
      <c r="B27" s="41" t="s">
        <v>437</v>
      </c>
      <c r="C27" s="8"/>
      <c r="D27" s="44"/>
      <c r="E27" s="44"/>
      <c r="F27" s="44"/>
      <c r="G27" s="44"/>
      <c r="H27" s="44"/>
      <c r="I27" s="44"/>
    </row>
    <row r="28" spans="1:10">
      <c r="A28" s="62"/>
      <c r="B28" s="10" t="s">
        <v>438</v>
      </c>
      <c r="E28" s="63">
        <v>0.37175507470965385</v>
      </c>
      <c r="F28" s="63">
        <v>-8.8230684399604797E-2</v>
      </c>
      <c r="G28" s="63">
        <v>0.34565592557191849</v>
      </c>
      <c r="H28" s="63">
        <v>0.38475582376122475</v>
      </c>
      <c r="I28" s="63">
        <v>-0.4467138983309269</v>
      </c>
    </row>
    <row r="29" spans="1:10">
      <c r="B29" s="10" t="s">
        <v>439</v>
      </c>
      <c r="E29" s="64">
        <v>2.1217641857586908E-8</v>
      </c>
      <c r="F29" s="64">
        <v>-4.7154653136555639E-9</v>
      </c>
      <c r="G29" s="64">
        <v>1.7272624131725506E-8</v>
      </c>
      <c r="H29" s="64">
        <v>1.7895219868390591E-8</v>
      </c>
      <c r="I29" s="64">
        <v>-1.9294906793437058E-8</v>
      </c>
    </row>
    <row r="30" spans="1:10">
      <c r="B30" s="10" t="s">
        <v>440</v>
      </c>
      <c r="E30" s="64">
        <v>-0.13226583331022834</v>
      </c>
      <c r="F30" s="64">
        <v>-0.13426566947904939</v>
      </c>
      <c r="G30" s="64">
        <v>-0.13612238778613905</v>
      </c>
      <c r="H30" s="64">
        <v>-0.13777480922556251</v>
      </c>
      <c r="I30" s="64">
        <v>-0.14247691992678779</v>
      </c>
    </row>
    <row r="31" spans="1:10">
      <c r="A31" s="62"/>
      <c r="B31" s="10" t="s">
        <v>441</v>
      </c>
      <c r="E31" s="64">
        <v>-0.13774732404028944</v>
      </c>
      <c r="F31" s="64">
        <v>-0.13950608004137965</v>
      </c>
      <c r="G31" s="64">
        <v>-0.14102672353757861</v>
      </c>
      <c r="H31" s="64">
        <v>-0.14244006640368756</v>
      </c>
      <c r="I31" s="64">
        <v>-0.14684517900758531</v>
      </c>
    </row>
    <row r="32" spans="1:10">
      <c r="A32" s="62"/>
      <c r="B32" s="10" t="s">
        <v>442</v>
      </c>
      <c r="E32" s="64">
        <v>0.14048917107569925</v>
      </c>
      <c r="F32" s="64">
        <v>0.14074383277588076</v>
      </c>
      <c r="G32" s="64">
        <v>0.14140994857145928</v>
      </c>
      <c r="H32" s="64">
        <v>0.14189552560216168</v>
      </c>
      <c r="I32" s="64">
        <v>0.14226891417159981</v>
      </c>
    </row>
    <row r="33" spans="1:18">
      <c r="A33" s="62"/>
      <c r="B33" s="10" t="s">
        <v>443</v>
      </c>
      <c r="E33" s="63">
        <v>35</v>
      </c>
      <c r="F33" s="63">
        <v>37</v>
      </c>
      <c r="G33" s="63">
        <v>40</v>
      </c>
      <c r="H33" s="63">
        <v>41</v>
      </c>
      <c r="I33" s="63">
        <v>42</v>
      </c>
      <c r="Q33" s="43"/>
      <c r="R33" s="43"/>
    </row>
    <row r="34" spans="1:18">
      <c r="A34" s="62"/>
      <c r="B34" s="10" t="s">
        <v>444</v>
      </c>
      <c r="E34" s="63">
        <v>73</v>
      </c>
      <c r="F34" s="63">
        <v>72</v>
      </c>
      <c r="G34" s="63">
        <v>72</v>
      </c>
      <c r="H34" s="63">
        <v>72</v>
      </c>
      <c r="I34" s="63">
        <v>73</v>
      </c>
    </row>
    <row r="35" spans="1:18">
      <c r="B35" s="10" t="s">
        <v>445</v>
      </c>
      <c r="E35" s="43">
        <v>-0.13226583331022834</v>
      </c>
      <c r="F35" s="43">
        <v>-0.13426566947904939</v>
      </c>
      <c r="G35" s="43">
        <v>-0.13612238778613905</v>
      </c>
      <c r="H35" s="43">
        <v>-0.13777480922556251</v>
      </c>
      <c r="I35" s="43">
        <v>-0.14247691992678779</v>
      </c>
    </row>
  </sheetData>
  <mergeCells count="1">
    <mergeCell ref="A16:A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rgb="FF009639"/>
  </sheetPr>
  <dimension ref="A1:C82"/>
  <sheetViews>
    <sheetView zoomScaleNormal="100" workbookViewId="0"/>
  </sheetViews>
  <sheetFormatPr defaultColWidth="9.140625" defaultRowHeight="12.75"/>
  <cols>
    <col min="1" max="1" width="9.140625" style="75"/>
    <col min="2" max="2" width="4.42578125" style="71" customWidth="1"/>
    <col min="3" max="16384" width="9.140625" style="75"/>
  </cols>
  <sheetData>
    <row r="1" spans="1:1">
      <c r="A1" s="70" t="s">
        <v>446</v>
      </c>
    </row>
    <row r="2" spans="1:1">
      <c r="A2" s="42" t="s">
        <v>448</v>
      </c>
    </row>
    <row r="3" spans="1:1">
      <c r="A3" s="72" t="s">
        <v>498</v>
      </c>
    </row>
    <row r="4" spans="1:1">
      <c r="A4" s="72"/>
    </row>
    <row r="5" spans="1:1">
      <c r="A5" s="73" t="s">
        <v>500</v>
      </c>
    </row>
    <row r="6" spans="1:1">
      <c r="A6" s="74"/>
    </row>
    <row r="7" spans="1:1">
      <c r="A7" s="74" t="s">
        <v>501</v>
      </c>
    </row>
    <row r="8" spans="1:1">
      <c r="A8" s="74" t="s">
        <v>502</v>
      </c>
    </row>
    <row r="9" spans="1:1">
      <c r="A9" s="74" t="s">
        <v>503</v>
      </c>
    </row>
    <row r="10" spans="1:1">
      <c r="A10" s="74" t="s">
        <v>504</v>
      </c>
    </row>
    <row r="11" spans="1:1">
      <c r="A11" s="74" t="s">
        <v>505</v>
      </c>
    </row>
    <row r="12" spans="1:1">
      <c r="A12" s="74" t="s">
        <v>506</v>
      </c>
    </row>
    <row r="13" spans="1:1">
      <c r="A13" s="74" t="s">
        <v>507</v>
      </c>
    </row>
    <row r="14" spans="1:1">
      <c r="A14" s="74" t="s">
        <v>508</v>
      </c>
    </row>
    <row r="15" spans="1:1">
      <c r="A15" s="74" t="s">
        <v>509</v>
      </c>
    </row>
    <row r="16" spans="1:1">
      <c r="A16" s="74"/>
    </row>
    <row r="17" spans="1:3">
      <c r="B17" s="71" t="s">
        <v>510</v>
      </c>
    </row>
    <row r="18" spans="1:3">
      <c r="C18" s="76" t="s">
        <v>511</v>
      </c>
    </row>
    <row r="19" spans="1:3">
      <c r="A19" s="74" t="s">
        <v>512</v>
      </c>
      <c r="C19" s="76"/>
    </row>
    <row r="20" spans="1:3">
      <c r="C20" s="76" t="s">
        <v>513</v>
      </c>
    </row>
    <row r="21" spans="1:3">
      <c r="C21" s="76" t="s">
        <v>514</v>
      </c>
    </row>
    <row r="22" spans="1:3">
      <c r="A22" s="74" t="s">
        <v>515</v>
      </c>
      <c r="C22" s="76"/>
    </row>
    <row r="23" spans="1:3">
      <c r="C23" s="76" t="s">
        <v>516</v>
      </c>
    </row>
    <row r="24" spans="1:3">
      <c r="B24" s="71" t="s">
        <v>517</v>
      </c>
    </row>
    <row r="26" spans="1:3">
      <c r="A26" s="74" t="s">
        <v>518</v>
      </c>
    </row>
    <row r="27" spans="1:3">
      <c r="A27" s="74" t="s">
        <v>519</v>
      </c>
    </row>
    <row r="28" spans="1:3">
      <c r="A28" s="74" t="s">
        <v>504</v>
      </c>
    </row>
    <row r="29" spans="1:3">
      <c r="A29" s="74" t="s">
        <v>505</v>
      </c>
    </row>
    <row r="30" spans="1:3">
      <c r="A30" s="74" t="s">
        <v>506</v>
      </c>
    </row>
    <row r="31" spans="1:3">
      <c r="A31" s="74" t="s">
        <v>507</v>
      </c>
    </row>
    <row r="33" spans="1:3">
      <c r="B33" s="71" t="s">
        <v>520</v>
      </c>
    </row>
    <row r="34" spans="1:3">
      <c r="C34" s="76" t="s">
        <v>521</v>
      </c>
    </row>
    <row r="35" spans="1:3">
      <c r="C35" s="76" t="s">
        <v>522</v>
      </c>
    </row>
    <row r="36" spans="1:3">
      <c r="C36" s="76" t="s">
        <v>523</v>
      </c>
    </row>
    <row r="37" spans="1:3">
      <c r="C37" s="76" t="s">
        <v>524</v>
      </c>
    </row>
    <row r="38" spans="1:3">
      <c r="C38" s="76" t="s">
        <v>525</v>
      </c>
    </row>
    <row r="39" spans="1:3">
      <c r="C39" s="76" t="s">
        <v>526</v>
      </c>
    </row>
    <row r="40" spans="1:3">
      <c r="C40" s="76" t="s">
        <v>527</v>
      </c>
    </row>
    <row r="41" spans="1:3">
      <c r="B41" s="71" t="s">
        <v>517</v>
      </c>
    </row>
    <row r="43" spans="1:3">
      <c r="A43" s="74" t="s">
        <v>528</v>
      </c>
    </row>
    <row r="44" spans="1:3">
      <c r="A44" s="74" t="s">
        <v>529</v>
      </c>
    </row>
    <row r="45" spans="1:3">
      <c r="A45" s="74" t="s">
        <v>519</v>
      </c>
    </row>
    <row r="46" spans="1:3">
      <c r="A46" s="74" t="s">
        <v>530</v>
      </c>
    </row>
    <row r="47" spans="1:3">
      <c r="A47" s="74" t="s">
        <v>531</v>
      </c>
    </row>
    <row r="48" spans="1:3">
      <c r="A48" s="74" t="s">
        <v>532</v>
      </c>
    </row>
    <row r="49" spans="1:3">
      <c r="A49" s="74" t="s">
        <v>533</v>
      </c>
    </row>
    <row r="50" spans="1:3">
      <c r="A50" s="74" t="s">
        <v>534</v>
      </c>
    </row>
    <row r="51" spans="1:3">
      <c r="A51" s="74" t="s">
        <v>535</v>
      </c>
    </row>
    <row r="52" spans="1:3">
      <c r="A52" s="74" t="s">
        <v>536</v>
      </c>
    </row>
    <row r="53" spans="1:3">
      <c r="A53" s="74" t="s">
        <v>537</v>
      </c>
    </row>
    <row r="55" spans="1:3">
      <c r="B55" s="71" t="s">
        <v>538</v>
      </c>
    </row>
    <row r="56" spans="1:3">
      <c r="C56" s="77" t="s">
        <v>539</v>
      </c>
    </row>
    <row r="57" spans="1:3">
      <c r="C57" s="77" t="s">
        <v>540</v>
      </c>
    </row>
    <row r="58" spans="1:3">
      <c r="C58" s="77" t="s">
        <v>541</v>
      </c>
    </row>
    <row r="59" spans="1:3">
      <c r="C59" s="77"/>
    </row>
    <row r="60" spans="1:3">
      <c r="C60" s="77" t="s">
        <v>542</v>
      </c>
    </row>
    <row r="61" spans="1:3">
      <c r="A61" s="74" t="s">
        <v>543</v>
      </c>
      <c r="C61" s="77"/>
    </row>
    <row r="62" spans="1:3">
      <c r="C62" s="77" t="s">
        <v>544</v>
      </c>
    </row>
    <row r="63" spans="1:3">
      <c r="C63" s="77" t="s">
        <v>545</v>
      </c>
    </row>
    <row r="64" spans="1:3">
      <c r="A64" s="74" t="s">
        <v>546</v>
      </c>
      <c r="C64" s="77"/>
    </row>
    <row r="65" spans="1:3">
      <c r="A65" s="74" t="s">
        <v>547</v>
      </c>
      <c r="C65" s="77"/>
    </row>
    <row r="66" spans="1:3">
      <c r="C66" s="77" t="s">
        <v>548</v>
      </c>
    </row>
    <row r="67" spans="1:3">
      <c r="A67" s="74" t="s">
        <v>549</v>
      </c>
      <c r="C67" s="77"/>
    </row>
    <row r="68" spans="1:3">
      <c r="C68" s="77" t="s">
        <v>550</v>
      </c>
    </row>
    <row r="69" spans="1:3">
      <c r="C69" s="77" t="s">
        <v>551</v>
      </c>
    </row>
    <row r="70" spans="1:3">
      <c r="C70" s="77" t="s">
        <v>552</v>
      </c>
    </row>
    <row r="71" spans="1:3">
      <c r="C71" s="77" t="s">
        <v>553</v>
      </c>
    </row>
    <row r="72" spans="1:3">
      <c r="C72" s="77" t="s">
        <v>554</v>
      </c>
    </row>
    <row r="73" spans="1:3">
      <c r="A73" s="74" t="s">
        <v>555</v>
      </c>
      <c r="C73" s="77"/>
    </row>
    <row r="74" spans="1:3">
      <c r="A74" s="74" t="s">
        <v>556</v>
      </c>
      <c r="C74" s="77"/>
    </row>
    <row r="75" spans="1:3">
      <c r="A75" s="74" t="s">
        <v>557</v>
      </c>
      <c r="C75" s="77"/>
    </row>
    <row r="76" spans="1:3">
      <c r="C76" s="77" t="s">
        <v>558</v>
      </c>
    </row>
    <row r="77" spans="1:3">
      <c r="C77" s="77" t="s">
        <v>559</v>
      </c>
    </row>
    <row r="78" spans="1:3">
      <c r="C78" s="77" t="s">
        <v>525</v>
      </c>
    </row>
    <row r="79" spans="1:3">
      <c r="C79" s="77" t="s">
        <v>560</v>
      </c>
    </row>
    <row r="80" spans="1:3">
      <c r="C80" s="77" t="s">
        <v>527</v>
      </c>
    </row>
    <row r="81" spans="2:3">
      <c r="C81" s="77"/>
    </row>
    <row r="82" spans="2:3">
      <c r="B82" s="71" t="s">
        <v>517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2">
    <tabColor rgb="FF005EB8"/>
  </sheetPr>
  <dimension ref="A1:AS21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9.140625" defaultRowHeight="12.75"/>
  <cols>
    <col min="1" max="1" width="5.7109375" style="82" customWidth="1"/>
    <col min="2" max="2" width="53.42578125" style="83" bestFit="1" customWidth="1"/>
    <col min="3" max="4" width="3.42578125" style="83" customWidth="1"/>
    <col min="5" max="6" width="11.28515625" style="83" customWidth="1"/>
    <col min="7" max="8" width="12.28515625" style="83" customWidth="1"/>
    <col min="9" max="9" width="3.28515625" style="83" customWidth="1"/>
    <col min="10" max="10" width="10.7109375" style="83" customWidth="1"/>
    <col min="11" max="11" width="11.28515625" style="83" customWidth="1"/>
    <col min="12" max="12" width="10.28515625" style="83" customWidth="1"/>
    <col min="13" max="13" width="11.28515625" style="114" customWidth="1"/>
    <col min="14" max="14" width="3.7109375" style="83" customWidth="1"/>
    <col min="15" max="15" width="11" style="83" customWidth="1"/>
    <col min="16" max="16" width="11.7109375" style="83" customWidth="1"/>
    <col min="17" max="17" width="13.28515625" style="114" customWidth="1"/>
    <col min="18" max="19" width="13.28515625" style="83" customWidth="1"/>
    <col min="20" max="20" width="11" style="114" customWidth="1"/>
    <col min="21" max="21" width="12.5703125" style="83" customWidth="1"/>
    <col min="22" max="22" width="12.140625" style="83" customWidth="1"/>
    <col min="23" max="23" width="12.5703125" style="83" customWidth="1"/>
    <col min="24" max="24" width="11.42578125" style="117" customWidth="1"/>
    <col min="25" max="27" width="11.42578125" style="53" customWidth="1"/>
    <col min="28" max="28" width="4.28515625" style="47" customWidth="1"/>
    <col min="29" max="29" width="15.140625" style="50" customWidth="1"/>
    <col min="30" max="30" width="9.5703125" style="53" customWidth="1"/>
    <col min="31" max="31" width="11.7109375" style="53" customWidth="1"/>
    <col min="32" max="32" width="10.42578125" style="53" customWidth="1"/>
    <col min="33" max="16384" width="9.140625" style="42"/>
  </cols>
  <sheetData>
    <row r="1" spans="1:45">
      <c r="A1" s="1" t="s">
        <v>446</v>
      </c>
      <c r="B1" s="1"/>
      <c r="E1" s="78" t="s">
        <v>0</v>
      </c>
      <c r="F1" s="78"/>
      <c r="G1" s="78"/>
      <c r="H1" s="78"/>
      <c r="I1" s="79"/>
      <c r="J1" s="80" t="s">
        <v>1</v>
      </c>
      <c r="K1" s="95"/>
      <c r="L1" s="96">
        <v>8.1437845305461387E-2</v>
      </c>
      <c r="M1" s="97"/>
      <c r="O1" s="98"/>
      <c r="P1" s="99">
        <v>-0.13226583331022834</v>
      </c>
      <c r="Q1" s="100">
        <v>10</v>
      </c>
      <c r="R1" s="99">
        <v>7.4596819999999994E-2</v>
      </c>
      <c r="S1" s="98"/>
      <c r="T1" s="100">
        <v>-10</v>
      </c>
      <c r="U1" s="99">
        <v>7.4596819999999994E-2</v>
      </c>
      <c r="V1" s="98"/>
      <c r="W1" s="98"/>
      <c r="X1" s="116">
        <v>1.07459682</v>
      </c>
      <c r="AF1" s="54">
        <v>-0.13774732404028944</v>
      </c>
    </row>
    <row r="2" spans="1:45">
      <c r="A2" s="1" t="s">
        <v>448</v>
      </c>
      <c r="B2" s="2"/>
      <c r="E2" s="101"/>
      <c r="F2" s="101"/>
      <c r="G2" s="101"/>
      <c r="H2" s="101"/>
      <c r="J2" s="95"/>
      <c r="K2" s="95"/>
      <c r="L2" s="95"/>
      <c r="M2" s="97"/>
      <c r="O2" s="98"/>
      <c r="P2" s="99">
        <v>-0.13226583331022834</v>
      </c>
      <c r="Q2" s="100">
        <v>10</v>
      </c>
      <c r="R2" s="99">
        <v>0</v>
      </c>
      <c r="S2" s="102">
        <v>1</v>
      </c>
      <c r="T2" s="100">
        <v>-10</v>
      </c>
      <c r="U2" s="99">
        <v>7.4596819999999994E-2</v>
      </c>
      <c r="V2" s="98"/>
      <c r="W2" s="98"/>
      <c r="AF2" s="54">
        <v>0.14048917107569925</v>
      </c>
    </row>
    <row r="3" spans="1:45">
      <c r="A3" s="81" t="s">
        <v>449</v>
      </c>
      <c r="E3" s="101"/>
      <c r="F3" s="101"/>
      <c r="G3" s="101"/>
      <c r="H3" s="101"/>
      <c r="J3" s="95"/>
      <c r="K3" s="95"/>
      <c r="L3" s="95"/>
      <c r="M3" s="97"/>
      <c r="O3" s="98"/>
      <c r="P3" s="98"/>
      <c r="Q3" s="97"/>
      <c r="R3" s="98"/>
      <c r="S3" s="98"/>
      <c r="T3" s="100"/>
      <c r="U3" s="99">
        <v>0</v>
      </c>
      <c r="V3" s="98"/>
      <c r="W3" s="98"/>
      <c r="AF3" s="55">
        <v>35</v>
      </c>
    </row>
    <row r="4" spans="1:45">
      <c r="E4" s="103"/>
      <c r="F4" s="103"/>
      <c r="G4" s="103"/>
      <c r="H4" s="104"/>
      <c r="J4" s="105"/>
      <c r="K4" s="105"/>
      <c r="L4" s="105">
        <v>294.73166852125399</v>
      </c>
      <c r="M4" s="106"/>
      <c r="O4" s="107"/>
      <c r="P4" s="107"/>
      <c r="Q4" s="106"/>
      <c r="R4" s="107"/>
      <c r="S4" s="108"/>
      <c r="T4" s="109"/>
      <c r="U4" s="99"/>
      <c r="V4" s="99"/>
      <c r="W4" s="108"/>
      <c r="X4" s="118">
        <v>0.37175507470965385</v>
      </c>
      <c r="Y4" s="55"/>
      <c r="Z4" s="56"/>
      <c r="AA4" s="56"/>
      <c r="AB4" s="42"/>
      <c r="AC4" s="57"/>
      <c r="AD4" s="58"/>
      <c r="AE4" s="56"/>
      <c r="AF4" s="56">
        <v>73</v>
      </c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</row>
    <row r="5" spans="1:45">
      <c r="B5" s="83" t="s">
        <v>450</v>
      </c>
      <c r="E5" s="110">
        <v>16201612.000000006</v>
      </c>
      <c r="F5" s="110">
        <v>59079904.55623126</v>
      </c>
      <c r="G5" s="111">
        <v>274.2321965767494</v>
      </c>
      <c r="H5" s="101"/>
      <c r="J5" s="112">
        <v>16201611.999999968</v>
      </c>
      <c r="K5" s="112">
        <v>59447416.8984375</v>
      </c>
      <c r="L5" s="113">
        <v>272.53685433766606</v>
      </c>
      <c r="M5" s="106">
        <v>6.2205981029717083E-3</v>
      </c>
      <c r="O5" s="98"/>
      <c r="P5" s="98"/>
      <c r="Q5" s="97"/>
      <c r="R5" s="98"/>
      <c r="S5" s="98"/>
      <c r="T5" s="97"/>
      <c r="U5" s="98"/>
      <c r="V5" s="98"/>
      <c r="W5" s="98"/>
      <c r="X5" s="118">
        <v>17521036</v>
      </c>
      <c r="AB5" s="42"/>
      <c r="AC5" s="60">
        <v>17521036.371755075</v>
      </c>
      <c r="AE5" s="56">
        <v>-2.1217641865689529E-8</v>
      </c>
    </row>
    <row r="6" spans="1:45" ht="12.75" customHeight="1">
      <c r="B6" s="3"/>
      <c r="C6" s="3"/>
      <c r="D6" s="3"/>
      <c r="E6" s="126" t="s">
        <v>2</v>
      </c>
      <c r="F6" s="126"/>
      <c r="G6" s="126"/>
      <c r="H6" s="126"/>
      <c r="I6" s="84"/>
      <c r="J6" s="127" t="s">
        <v>3</v>
      </c>
      <c r="K6" s="128"/>
      <c r="L6" s="128"/>
      <c r="M6" s="85"/>
      <c r="N6" s="4"/>
      <c r="O6" s="129" t="s">
        <v>4</v>
      </c>
      <c r="P6" s="129"/>
      <c r="Q6" s="130" t="s">
        <v>5</v>
      </c>
      <c r="R6" s="130"/>
      <c r="S6" s="130"/>
      <c r="T6" s="130" t="s">
        <v>6</v>
      </c>
      <c r="U6" s="130"/>
      <c r="V6" s="130"/>
      <c r="W6" s="130"/>
      <c r="X6" s="119"/>
      <c r="Y6" s="115"/>
      <c r="Z6" s="115"/>
      <c r="AA6" s="115"/>
      <c r="AB6" s="42"/>
      <c r="AC6" s="125" t="s">
        <v>7</v>
      </c>
      <c r="AD6" s="125"/>
      <c r="AE6" s="125"/>
      <c r="AF6" s="125"/>
      <c r="AG6" s="3"/>
    </row>
    <row r="7" spans="1:45" ht="63.75">
      <c r="A7" s="86" t="s">
        <v>8</v>
      </c>
      <c r="B7" s="87" t="s">
        <v>492</v>
      </c>
      <c r="C7" s="5"/>
      <c r="D7" s="5"/>
      <c r="E7" s="88" t="s">
        <v>9</v>
      </c>
      <c r="F7" s="88" t="s">
        <v>10</v>
      </c>
      <c r="G7" s="88" t="s">
        <v>11</v>
      </c>
      <c r="H7" s="88" t="s">
        <v>12</v>
      </c>
      <c r="I7" s="89"/>
      <c r="J7" s="90" t="s">
        <v>13</v>
      </c>
      <c r="K7" s="90" t="s">
        <v>10</v>
      </c>
      <c r="L7" s="90" t="s">
        <v>14</v>
      </c>
      <c r="M7" s="91" t="s">
        <v>15</v>
      </c>
      <c r="N7" s="92"/>
      <c r="O7" s="93" t="s">
        <v>16</v>
      </c>
      <c r="P7" s="93" t="s">
        <v>17</v>
      </c>
      <c r="Q7" s="91" t="s">
        <v>18</v>
      </c>
      <c r="R7" s="93" t="s">
        <v>19</v>
      </c>
      <c r="S7" s="93" t="s">
        <v>20</v>
      </c>
      <c r="T7" s="91" t="s">
        <v>21</v>
      </c>
      <c r="U7" s="93" t="s">
        <v>22</v>
      </c>
      <c r="V7" s="93" t="s">
        <v>23</v>
      </c>
      <c r="W7" s="93" t="s">
        <v>24</v>
      </c>
      <c r="X7" s="91" t="s">
        <v>25</v>
      </c>
      <c r="Y7" s="93" t="s">
        <v>26</v>
      </c>
      <c r="Z7" s="93" t="s">
        <v>27</v>
      </c>
      <c r="AA7" s="93" t="s">
        <v>28</v>
      </c>
      <c r="AB7" s="94"/>
      <c r="AC7" s="122" t="s">
        <v>29</v>
      </c>
      <c r="AD7" s="93" t="s">
        <v>30</v>
      </c>
      <c r="AE7" s="93" t="s">
        <v>16</v>
      </c>
      <c r="AF7" s="93" t="s">
        <v>17</v>
      </c>
    </row>
    <row r="8" spans="1:45">
      <c r="E8" s="101"/>
      <c r="F8" s="101"/>
      <c r="G8" s="101"/>
      <c r="H8" s="101"/>
      <c r="J8" s="95"/>
      <c r="K8" s="95"/>
      <c r="L8" s="95"/>
      <c r="M8" s="97"/>
      <c r="O8" s="98"/>
      <c r="P8" s="98"/>
      <c r="Q8" s="97"/>
      <c r="R8" s="98"/>
      <c r="S8" s="98"/>
      <c r="T8" s="97"/>
      <c r="U8" s="98"/>
      <c r="V8" s="98"/>
      <c r="W8" s="98"/>
    </row>
    <row r="9" spans="1:45">
      <c r="A9" s="82" t="s">
        <v>31</v>
      </c>
      <c r="B9" s="83" t="s">
        <v>32</v>
      </c>
      <c r="E9" s="103">
        <v>27327.799777501616</v>
      </c>
      <c r="F9" s="103">
        <v>108354.66748046875</v>
      </c>
      <c r="G9" s="103">
        <f>E9/F9*1000</f>
        <v>252.20694606835957</v>
      </c>
      <c r="H9" s="104">
        <v>-2.8160682657280001E-2</v>
      </c>
      <c r="J9" s="105">
        <v>28114.468320916254</v>
      </c>
      <c r="K9" s="105">
        <v>108392.1875</v>
      </c>
      <c r="L9" s="105">
        <f>J9/K9*1000</f>
        <v>259.37725743302536</v>
      </c>
      <c r="M9" s="106">
        <f>K9/F9-1</f>
        <v>3.4627045058321926E-4</v>
      </c>
      <c r="O9" s="107">
        <f>E9/J9-1</f>
        <v>-2.7980914824179082E-2</v>
      </c>
      <c r="P9" s="107">
        <f>G9/L9-1</f>
        <v>-2.7644333337579763E-2</v>
      </c>
      <c r="Q9" s="106">
        <f>(1+M9)*(1+R9)-1</f>
        <v>7.4968921125056598E-2</v>
      </c>
      <c r="R9" s="107">
        <f>MinGrowthPerHead(P9,0,1,$Q$1,$Q$2,$R$1,$R$2)</f>
        <v>7.4596819999999994E-2</v>
      </c>
      <c r="S9" s="108">
        <f>(1+IF($S$2=1,Q9,0))*$E9</f>
        <v>29376.535443542474</v>
      </c>
      <c r="T9" s="109">
        <f>MinMaxRamp(P9,0,1,$P$2,$T$2)</f>
        <v>0</v>
      </c>
      <c r="U9" s="99">
        <f>(1+M9)*(1+V9)-1</f>
        <v>7.4968921125056598E-2</v>
      </c>
      <c r="V9" s="99">
        <f t="shared" ref="V9:V40" si="0">MAX(R9,NewMinGrowthPerHead(P9,$P$2,$L$1,$U$1,$T$2,AD9,G9,T9, $P$1))</f>
        <v>7.4596819999999994E-2</v>
      </c>
      <c r="W9" s="108">
        <f>(1+IF($S$2=1,U9,0))*$E9</f>
        <v>29376.535443542474</v>
      </c>
      <c r="X9" s="118">
        <f t="shared" ref="X9:X40" si="1">IF(ROUND(W9,0)/E9&gt;$X$1,ROUND(W9,0),ROUNDUP(W9,0))</f>
        <v>29377</v>
      </c>
      <c r="Y9" s="55">
        <f t="shared" ref="Y9:Y40" si="2">X9/K9*1000</f>
        <v>271.02506811203529</v>
      </c>
      <c r="Z9" s="56">
        <f t="shared" ref="Z9:Z40" si="3">X9/E9-1</f>
        <v>7.4985920534497152E-2</v>
      </c>
      <c r="AA9" s="56">
        <f t="shared" ref="AA9:AA40" si="4">Y9/G9-1</f>
        <v>7.4613813525084893E-2</v>
      </c>
      <c r="AB9" s="42"/>
      <c r="AC9" s="57">
        <v>30404.050042880328</v>
      </c>
      <c r="AD9" s="58">
        <f t="shared" ref="AD9:AD40" si="5">AC9/K9*1000</f>
        <v>280.50038239961094</v>
      </c>
      <c r="AE9" s="56">
        <f>X9/AC9-1</f>
        <v>-3.3780040535120404E-2</v>
      </c>
      <c r="AF9" s="56">
        <f>Y9/AD9-1</f>
        <v>-3.3780040535120515E-2</v>
      </c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</row>
    <row r="10" spans="1:45">
      <c r="A10" s="82" t="s">
        <v>33</v>
      </c>
      <c r="B10" s="83" t="s">
        <v>34</v>
      </c>
      <c r="E10" s="103">
        <v>69244.101982569904</v>
      </c>
      <c r="F10" s="103">
        <v>292189.83605957031</v>
      </c>
      <c r="G10" s="103">
        <f t="shared" ref="G10:G73" si="6">E10/F10*1000</f>
        <v>236.98326716762568</v>
      </c>
      <c r="H10" s="104">
        <v>-7.5579625762308367E-2</v>
      </c>
      <c r="J10" s="105">
        <v>74902.767194734872</v>
      </c>
      <c r="K10" s="105">
        <v>293122.5</v>
      </c>
      <c r="L10" s="105">
        <f t="shared" ref="L10:L73" si="7">J10/K10*1000</f>
        <v>255.53400777741342</v>
      </c>
      <c r="M10" s="106">
        <f t="shared" ref="M10:M73" si="8">K10/F10-1</f>
        <v>3.1919794097134968E-3</v>
      </c>
      <c r="O10" s="107">
        <f t="shared" ref="O10:O73" si="9">E10/J10-1</f>
        <v>-7.5546811207299891E-2</v>
      </c>
      <c r="P10" s="107">
        <f t="shared" ref="P10:P73" si="10">G10/L10-1</f>
        <v>-7.2595975663429568E-2</v>
      </c>
      <c r="Q10" s="106">
        <f t="shared" ref="Q10:Q73" si="11">(1+M10)*(1+R10)-1</f>
        <v>7.8026910923183701E-2</v>
      </c>
      <c r="R10" s="107">
        <f t="shared" ref="R10:R73" si="12">MinGrowthPerHead(P10,0,1,$Q$1,$Q$2,$R$1,$R$2)</f>
        <v>7.4596819999999994E-2</v>
      </c>
      <c r="S10" s="108">
        <f t="shared" ref="S10:S73" si="13">(1+IF($S$2=1,Q10,0))*$E10</f>
        <v>74647.005359919727</v>
      </c>
      <c r="T10" s="109">
        <f t="shared" ref="T10:T73" si="14">MinMaxRamp(P10,0,1,$P$2,$T$2)</f>
        <v>0</v>
      </c>
      <c r="U10" s="99">
        <f t="shared" ref="U10:U73" si="15">(1+M10)*(1+V10)-1</f>
        <v>7.8026910923183701E-2</v>
      </c>
      <c r="V10" s="99">
        <f t="shared" si="0"/>
        <v>7.4596819999999994E-2</v>
      </c>
      <c r="W10" s="108">
        <f t="shared" ref="W10:W73" si="16">(1+IF($S$2=1,U10,0))*$E10</f>
        <v>74647.005359919727</v>
      </c>
      <c r="X10" s="118">
        <f t="shared" si="1"/>
        <v>74647</v>
      </c>
      <c r="Y10" s="55">
        <f t="shared" si="2"/>
        <v>254.66144700594461</v>
      </c>
      <c r="Z10" s="56">
        <f t="shared" si="3"/>
        <v>7.8026833517027994E-2</v>
      </c>
      <c r="AA10" s="56">
        <f t="shared" si="4"/>
        <v>7.4596742840137287E-2</v>
      </c>
      <c r="AB10" s="42"/>
      <c r="AC10" s="57">
        <v>81002.687162490678</v>
      </c>
      <c r="AD10" s="58">
        <f t="shared" si="5"/>
        <v>276.34414677307501</v>
      </c>
      <c r="AE10" s="56">
        <f t="shared" ref="AE10:AF73" si="17">X10/AC10-1</f>
        <v>-7.8462670624015574E-2</v>
      </c>
      <c r="AF10" s="56">
        <f t="shared" si="17"/>
        <v>-7.8462670624015574E-2</v>
      </c>
    </row>
    <row r="11" spans="1:45">
      <c r="A11" s="82" t="s">
        <v>35</v>
      </c>
      <c r="B11" s="83" t="s">
        <v>36</v>
      </c>
      <c r="E11" s="103">
        <v>59996.277856417379</v>
      </c>
      <c r="F11" s="103">
        <v>259367.9208984375</v>
      </c>
      <c r="G11" s="103">
        <f t="shared" si="6"/>
        <v>231.31726409570342</v>
      </c>
      <c r="H11" s="104">
        <v>-6.6599804406025531E-2</v>
      </c>
      <c r="J11" s="105">
        <v>64293.068225390351</v>
      </c>
      <c r="K11" s="105">
        <v>260056.4375</v>
      </c>
      <c r="L11" s="105">
        <f t="shared" si="7"/>
        <v>247.22736665724858</v>
      </c>
      <c r="M11" s="106">
        <f t="shared" si="8"/>
        <v>2.6545942889835139E-3</v>
      </c>
      <c r="O11" s="107">
        <f t="shared" si="9"/>
        <v>-6.6831316152307974E-2</v>
      </c>
      <c r="P11" s="107">
        <f t="shared" si="10"/>
        <v>-6.4354131893507693E-2</v>
      </c>
      <c r="Q11" s="106">
        <f t="shared" si="11"/>
        <v>7.7449438581331798E-2</v>
      </c>
      <c r="R11" s="107">
        <f t="shared" si="12"/>
        <v>7.4596819999999994E-2</v>
      </c>
      <c r="S11" s="108">
        <f t="shared" si="13"/>
        <v>64642.955893366496</v>
      </c>
      <c r="T11" s="109">
        <f t="shared" si="14"/>
        <v>0</v>
      </c>
      <c r="U11" s="99">
        <f t="shared" si="15"/>
        <v>7.7449438581331798E-2</v>
      </c>
      <c r="V11" s="99">
        <f t="shared" si="0"/>
        <v>7.4596819999999994E-2</v>
      </c>
      <c r="W11" s="108">
        <f t="shared" si="16"/>
        <v>64642.955893366496</v>
      </c>
      <c r="X11" s="118">
        <f t="shared" si="1"/>
        <v>64643</v>
      </c>
      <c r="Y11" s="55">
        <f t="shared" si="2"/>
        <v>248.57296601242567</v>
      </c>
      <c r="Z11" s="56">
        <f t="shared" si="3"/>
        <v>7.7450173737496186E-2</v>
      </c>
      <c r="AA11" s="56">
        <f t="shared" si="4"/>
        <v>7.459755320978978E-2</v>
      </c>
      <c r="AB11" s="42"/>
      <c r="AC11" s="57">
        <v>69528.957169743167</v>
      </c>
      <c r="AD11" s="58">
        <f t="shared" si="5"/>
        <v>267.36103069835821</v>
      </c>
      <c r="AE11" s="56">
        <f t="shared" si="17"/>
        <v>-7.0272263077597041E-2</v>
      </c>
      <c r="AF11" s="56">
        <f t="shared" si="17"/>
        <v>-7.0272263077597041E-2</v>
      </c>
    </row>
    <row r="12" spans="1:45">
      <c r="A12" s="82" t="s">
        <v>37</v>
      </c>
      <c r="B12" s="83" t="s">
        <v>38</v>
      </c>
      <c r="E12" s="103">
        <v>72983.733840690955</v>
      </c>
      <c r="F12" s="103">
        <v>297298.9188079834</v>
      </c>
      <c r="G12" s="103">
        <f t="shared" si="6"/>
        <v>245.48940215900683</v>
      </c>
      <c r="H12" s="104">
        <v>-6.9505632267801154E-2</v>
      </c>
      <c r="J12" s="105">
        <v>78439.627935868935</v>
      </c>
      <c r="K12" s="105">
        <v>298132.21875</v>
      </c>
      <c r="L12" s="105">
        <f t="shared" si="7"/>
        <v>263.10349235231365</v>
      </c>
      <c r="M12" s="106">
        <f t="shared" si="8"/>
        <v>2.802902699268861E-3</v>
      </c>
      <c r="O12" s="107">
        <f t="shared" si="9"/>
        <v>-6.9555328585171772E-2</v>
      </c>
      <c r="P12" s="107">
        <f t="shared" si="10"/>
        <v>-6.6947382704142688E-2</v>
      </c>
      <c r="Q12" s="106">
        <f t="shared" si="11"/>
        <v>7.7608810327403743E-2</v>
      </c>
      <c r="R12" s="107">
        <f t="shared" si="12"/>
        <v>7.4596819999999994E-2</v>
      </c>
      <c r="S12" s="108">
        <f t="shared" si="13"/>
        <v>78647.914597318857</v>
      </c>
      <c r="T12" s="109">
        <f t="shared" si="14"/>
        <v>0</v>
      </c>
      <c r="U12" s="99">
        <f t="shared" si="15"/>
        <v>7.7608810327403743E-2</v>
      </c>
      <c r="V12" s="99">
        <f t="shared" si="0"/>
        <v>7.4596819999999994E-2</v>
      </c>
      <c r="W12" s="108">
        <f t="shared" si="16"/>
        <v>78647.914597318857</v>
      </c>
      <c r="X12" s="118">
        <f t="shared" si="1"/>
        <v>78648</v>
      </c>
      <c r="Y12" s="55">
        <f t="shared" si="2"/>
        <v>263.80241736285006</v>
      </c>
      <c r="Z12" s="56">
        <f t="shared" si="3"/>
        <v>7.7609980487885366E-2</v>
      </c>
      <c r="AA12" s="56">
        <f t="shared" si="4"/>
        <v>7.4597986889803236E-2</v>
      </c>
      <c r="AB12" s="42"/>
      <c r="AC12" s="57">
        <v>84827.582221528181</v>
      </c>
      <c r="AD12" s="58">
        <f t="shared" si="5"/>
        <v>284.53007386182804</v>
      </c>
      <c r="AE12" s="56">
        <f t="shared" si="17"/>
        <v>-7.2848736928398217E-2</v>
      </c>
      <c r="AF12" s="56">
        <f t="shared" si="17"/>
        <v>-7.2848736928398106E-2</v>
      </c>
    </row>
    <row r="13" spans="1:45">
      <c r="A13" s="82" t="s">
        <v>39</v>
      </c>
      <c r="B13" s="83" t="s">
        <v>40</v>
      </c>
      <c r="E13" s="103">
        <v>84248.628744643254</v>
      </c>
      <c r="F13" s="103">
        <v>325418</v>
      </c>
      <c r="G13" s="103">
        <f t="shared" si="6"/>
        <v>258.89357301883501</v>
      </c>
      <c r="H13" s="104">
        <v>-4.0792981394918382E-2</v>
      </c>
      <c r="J13" s="105">
        <v>87938.467152903497</v>
      </c>
      <c r="K13" s="105">
        <v>325474.59375</v>
      </c>
      <c r="L13" s="105">
        <f t="shared" si="7"/>
        <v>270.1853503823707</v>
      </c>
      <c r="M13" s="106">
        <f t="shared" si="8"/>
        <v>1.7391093916141465E-4</v>
      </c>
      <c r="O13" s="107">
        <f t="shared" si="9"/>
        <v>-4.1959321417833206E-2</v>
      </c>
      <c r="P13" s="107">
        <f t="shared" si="10"/>
        <v>-4.1792707663666384E-2</v>
      </c>
      <c r="Q13" s="106">
        <f t="shared" si="11"/>
        <v>7.4783704142186158E-2</v>
      </c>
      <c r="R13" s="107">
        <f t="shared" si="12"/>
        <v>7.4596819999999994E-2</v>
      </c>
      <c r="S13" s="108">
        <f t="shared" si="13"/>
        <v>90549.053271067532</v>
      </c>
      <c r="T13" s="109">
        <f t="shared" si="14"/>
        <v>0</v>
      </c>
      <c r="U13" s="99">
        <f t="shared" si="15"/>
        <v>7.4783704142186158E-2</v>
      </c>
      <c r="V13" s="99">
        <f t="shared" si="0"/>
        <v>7.4596819999999994E-2</v>
      </c>
      <c r="W13" s="108">
        <f t="shared" si="16"/>
        <v>90549.053271067532</v>
      </c>
      <c r="X13" s="118">
        <f t="shared" si="1"/>
        <v>90549</v>
      </c>
      <c r="Y13" s="55">
        <f t="shared" si="2"/>
        <v>278.20604661250917</v>
      </c>
      <c r="Z13" s="56">
        <f t="shared" si="3"/>
        <v>7.4783071834357173E-2</v>
      </c>
      <c r="AA13" s="56">
        <f t="shared" si="4"/>
        <v>7.4596187802117297E-2</v>
      </c>
      <c r="AB13" s="42"/>
      <c r="AC13" s="57">
        <v>95099.986437301064</v>
      </c>
      <c r="AD13" s="58">
        <f t="shared" si="5"/>
        <v>292.18866315061211</v>
      </c>
      <c r="AE13" s="56">
        <f t="shared" si="17"/>
        <v>-4.7854753799586591E-2</v>
      </c>
      <c r="AF13" s="56">
        <f t="shared" si="17"/>
        <v>-4.7854753799586813E-2</v>
      </c>
    </row>
    <row r="14" spans="1:45">
      <c r="A14" s="82" t="s">
        <v>41</v>
      </c>
      <c r="B14" s="83" t="s">
        <v>42</v>
      </c>
      <c r="E14" s="103">
        <v>91863.29060985212</v>
      </c>
      <c r="F14" s="103">
        <v>296987.75262069702</v>
      </c>
      <c r="G14" s="103">
        <f t="shared" si="6"/>
        <v>309.31676407268179</v>
      </c>
      <c r="H14" s="104">
        <v>-3.5804010842596323E-2</v>
      </c>
      <c r="J14" s="105">
        <v>95133.616763524202</v>
      </c>
      <c r="K14" s="105">
        <v>297279.8125</v>
      </c>
      <c r="L14" s="105">
        <f t="shared" si="7"/>
        <v>320.01371355656448</v>
      </c>
      <c r="M14" s="106">
        <f t="shared" si="8"/>
        <v>9.8340714970834853E-4</v>
      </c>
      <c r="O14" s="107">
        <f t="shared" si="9"/>
        <v>-3.4376136059256601E-2</v>
      </c>
      <c r="P14" s="107">
        <f t="shared" si="10"/>
        <v>-3.3426534647528316E-2</v>
      </c>
      <c r="Q14" s="106">
        <f t="shared" si="11"/>
        <v>7.5653586195841838E-2</v>
      </c>
      <c r="R14" s="107">
        <f t="shared" si="12"/>
        <v>7.4596819999999994E-2</v>
      </c>
      <c r="S14" s="108">
        <f t="shared" si="13"/>
        <v>98813.077984238233</v>
      </c>
      <c r="T14" s="109">
        <f t="shared" si="14"/>
        <v>0</v>
      </c>
      <c r="U14" s="99">
        <f t="shared" si="15"/>
        <v>7.5653586195841838E-2</v>
      </c>
      <c r="V14" s="99">
        <f t="shared" si="0"/>
        <v>7.4596819999999994E-2</v>
      </c>
      <c r="W14" s="108">
        <f t="shared" si="16"/>
        <v>98813.077984238233</v>
      </c>
      <c r="X14" s="118">
        <f t="shared" si="1"/>
        <v>98813</v>
      </c>
      <c r="Y14" s="55">
        <f t="shared" si="2"/>
        <v>332.39054871914652</v>
      </c>
      <c r="Z14" s="56">
        <f t="shared" si="3"/>
        <v>7.5652737279612969E-2</v>
      </c>
      <c r="AA14" s="56">
        <f t="shared" si="4"/>
        <v>7.4595971917781112E-2</v>
      </c>
      <c r="AB14" s="42"/>
      <c r="AC14" s="57">
        <v>102881.09352886115</v>
      </c>
      <c r="AD14" s="58">
        <f t="shared" si="5"/>
        <v>346.07494085681031</v>
      </c>
      <c r="AE14" s="56">
        <f t="shared" si="17"/>
        <v>-3.9541701874697965E-2</v>
      </c>
      <c r="AF14" s="56">
        <f t="shared" si="17"/>
        <v>-3.9541701874698187E-2</v>
      </c>
    </row>
    <row r="15" spans="1:45">
      <c r="A15" s="82" t="s">
        <v>43</v>
      </c>
      <c r="B15" s="83" t="s">
        <v>44</v>
      </c>
      <c r="E15" s="103">
        <v>42939.826951340554</v>
      </c>
      <c r="F15" s="103">
        <v>157204.24853515625</v>
      </c>
      <c r="G15" s="103">
        <f t="shared" si="6"/>
        <v>273.14673331960068</v>
      </c>
      <c r="H15" s="104">
        <v>-5.6306475004867074E-2</v>
      </c>
      <c r="J15" s="105">
        <v>45514.630862857521</v>
      </c>
      <c r="K15" s="105">
        <v>157356.140625</v>
      </c>
      <c r="L15" s="105">
        <f t="shared" si="7"/>
        <v>289.24597846692723</v>
      </c>
      <c r="M15" s="106">
        <f t="shared" si="8"/>
        <v>9.66208555170045E-4</v>
      </c>
      <c r="O15" s="107">
        <f t="shared" si="9"/>
        <v>-5.6570906161476753E-2</v>
      </c>
      <c r="P15" s="107">
        <f t="shared" si="10"/>
        <v>-5.5659356899813717E-2</v>
      </c>
      <c r="Q15" s="106">
        <f t="shared" si="11"/>
        <v>7.5635104640842554E-2</v>
      </c>
      <c r="R15" s="107">
        <f t="shared" si="12"/>
        <v>7.4596819999999994E-2</v>
      </c>
      <c r="S15" s="108">
        <f t="shared" si="13"/>
        <v>46187.585256064871</v>
      </c>
      <c r="T15" s="109">
        <f t="shared" si="14"/>
        <v>0</v>
      </c>
      <c r="U15" s="99">
        <f t="shared" si="15"/>
        <v>7.5635104640842554E-2</v>
      </c>
      <c r="V15" s="99">
        <f t="shared" si="0"/>
        <v>7.4596819999999994E-2</v>
      </c>
      <c r="W15" s="108">
        <f t="shared" si="16"/>
        <v>46187.585256064871</v>
      </c>
      <c r="X15" s="118">
        <f t="shared" si="1"/>
        <v>46188</v>
      </c>
      <c r="Y15" s="55">
        <f t="shared" si="2"/>
        <v>293.52524672088879</v>
      </c>
      <c r="Z15" s="56">
        <f t="shared" si="3"/>
        <v>7.5644763364796086E-2</v>
      </c>
      <c r="AA15" s="56">
        <f t="shared" si="4"/>
        <v>7.4606469400620101E-2</v>
      </c>
      <c r="AB15" s="42"/>
      <c r="AC15" s="57">
        <v>49221.244330202091</v>
      </c>
      <c r="AD15" s="58">
        <f t="shared" si="5"/>
        <v>312.80154771654367</v>
      </c>
      <c r="AE15" s="56">
        <f t="shared" si="17"/>
        <v>-6.1624698267550682E-2</v>
      </c>
      <c r="AF15" s="56">
        <f t="shared" si="17"/>
        <v>-6.1624698267550793E-2</v>
      </c>
    </row>
    <row r="16" spans="1:45">
      <c r="A16" s="82" t="s">
        <v>45</v>
      </c>
      <c r="B16" s="83" t="s">
        <v>46</v>
      </c>
      <c r="E16" s="103">
        <v>74267.114997290002</v>
      </c>
      <c r="F16" s="103">
        <v>284072.08127784729</v>
      </c>
      <c r="G16" s="103">
        <f t="shared" si="6"/>
        <v>261.43757127843298</v>
      </c>
      <c r="H16" s="104">
        <v>-3.9069353579480492E-2</v>
      </c>
      <c r="J16" s="105">
        <v>77192.024833886142</v>
      </c>
      <c r="K16" s="105">
        <v>284309.3125</v>
      </c>
      <c r="L16" s="105">
        <f t="shared" si="7"/>
        <v>271.50719811151504</v>
      </c>
      <c r="M16" s="106">
        <f t="shared" si="8"/>
        <v>8.3510924792595809E-4</v>
      </c>
      <c r="O16" s="107">
        <f t="shared" si="9"/>
        <v>-3.789134749205525E-2</v>
      </c>
      <c r="P16" s="107">
        <f t="shared" si="10"/>
        <v>-3.7087881658836142E-2</v>
      </c>
      <c r="Q16" s="106">
        <f t="shared" si="11"/>
        <v>7.5494225742173793E-2</v>
      </c>
      <c r="R16" s="107">
        <f t="shared" si="12"/>
        <v>7.4596819999999994E-2</v>
      </c>
      <c r="S16" s="108">
        <f t="shared" si="13"/>
        <v>79873.853342115399</v>
      </c>
      <c r="T16" s="109">
        <f t="shared" si="14"/>
        <v>0</v>
      </c>
      <c r="U16" s="99">
        <f t="shared" si="15"/>
        <v>7.5494225742173793E-2</v>
      </c>
      <c r="V16" s="99">
        <f t="shared" si="0"/>
        <v>7.4596819999999994E-2</v>
      </c>
      <c r="W16" s="108">
        <f t="shared" si="16"/>
        <v>79873.853342115399</v>
      </c>
      <c r="X16" s="118">
        <f t="shared" si="1"/>
        <v>79874</v>
      </c>
      <c r="Y16" s="55">
        <f t="shared" si="2"/>
        <v>280.94049856351432</v>
      </c>
      <c r="Z16" s="56">
        <f t="shared" si="3"/>
        <v>7.5496200477352504E-2</v>
      </c>
      <c r="AA16" s="56">
        <f t="shared" si="4"/>
        <v>7.4598793087435E-2</v>
      </c>
      <c r="AB16" s="42"/>
      <c r="AC16" s="57">
        <v>83478.377011123492</v>
      </c>
      <c r="AD16" s="58">
        <f t="shared" si="5"/>
        <v>293.61815931063984</v>
      </c>
      <c r="AE16" s="56">
        <f t="shared" si="17"/>
        <v>-4.3177372873974385E-2</v>
      </c>
      <c r="AF16" s="56">
        <f t="shared" si="17"/>
        <v>-4.3177372873974385E-2</v>
      </c>
    </row>
    <row r="17" spans="1:32">
      <c r="A17" s="82" t="s">
        <v>47</v>
      </c>
      <c r="B17" s="83" t="s">
        <v>48</v>
      </c>
      <c r="E17" s="103">
        <v>47831.937408438134</v>
      </c>
      <c r="F17" s="103">
        <v>175120.75170898438</v>
      </c>
      <c r="G17" s="103">
        <f t="shared" si="6"/>
        <v>273.13688949854003</v>
      </c>
      <c r="H17" s="104">
        <v>-9.509211544816798E-2</v>
      </c>
      <c r="J17" s="105">
        <v>52787.335023004875</v>
      </c>
      <c r="K17" s="105">
        <v>175157.515625</v>
      </c>
      <c r="L17" s="105">
        <f t="shared" si="7"/>
        <v>301.37065392054814</v>
      </c>
      <c r="M17" s="106">
        <f t="shared" si="8"/>
        <v>2.099346631216914E-4</v>
      </c>
      <c r="O17" s="107">
        <f t="shared" si="9"/>
        <v>-9.387474500099624E-2</v>
      </c>
      <c r="P17" s="107">
        <f t="shared" si="10"/>
        <v>-9.3684517900842201E-2</v>
      </c>
      <c r="Q17" s="106">
        <f t="shared" si="11"/>
        <v>7.4822415121398311E-2</v>
      </c>
      <c r="R17" s="107">
        <f t="shared" si="12"/>
        <v>7.4596819999999994E-2</v>
      </c>
      <c r="S17" s="108">
        <f t="shared" si="13"/>
        <v>51410.838485273031</v>
      </c>
      <c r="T17" s="109">
        <f t="shared" si="14"/>
        <v>0</v>
      </c>
      <c r="U17" s="99">
        <f t="shared" si="15"/>
        <v>7.4822415121398311E-2</v>
      </c>
      <c r="V17" s="99">
        <f t="shared" si="0"/>
        <v>7.4596819999999994E-2</v>
      </c>
      <c r="W17" s="108">
        <f t="shared" si="16"/>
        <v>51410.838485273031</v>
      </c>
      <c r="X17" s="118">
        <f t="shared" si="1"/>
        <v>51411</v>
      </c>
      <c r="Y17" s="55">
        <f t="shared" si="2"/>
        <v>293.51295499113701</v>
      </c>
      <c r="Z17" s="56">
        <f t="shared" si="3"/>
        <v>7.4825791834442379E-2</v>
      </c>
      <c r="AA17" s="56">
        <f t="shared" si="4"/>
        <v>7.4600196004303898E-2</v>
      </c>
      <c r="AB17" s="42"/>
      <c r="AC17" s="57">
        <v>57086.221846695909</v>
      </c>
      <c r="AD17" s="58">
        <f t="shared" si="5"/>
        <v>325.91363061413546</v>
      </c>
      <c r="AE17" s="56">
        <f t="shared" si="17"/>
        <v>-9.9414914196574777E-2</v>
      </c>
      <c r="AF17" s="56">
        <f t="shared" si="17"/>
        <v>-9.9414914196574777E-2</v>
      </c>
    </row>
    <row r="18" spans="1:32">
      <c r="A18" s="82" t="s">
        <v>49</v>
      </c>
      <c r="B18" s="83" t="s">
        <v>50</v>
      </c>
      <c r="E18" s="103">
        <v>60779.867432100677</v>
      </c>
      <c r="F18" s="103">
        <v>173468.50117397308</v>
      </c>
      <c r="G18" s="103">
        <f t="shared" si="6"/>
        <v>350.37985006363789</v>
      </c>
      <c r="H18" s="104">
        <v>-2.6636084480328726E-2</v>
      </c>
      <c r="J18" s="105">
        <v>62217.465953421874</v>
      </c>
      <c r="K18" s="105">
        <v>173096.546875</v>
      </c>
      <c r="L18" s="105">
        <f t="shared" si="7"/>
        <v>359.4379384029632</v>
      </c>
      <c r="M18" s="106">
        <f t="shared" si="8"/>
        <v>-2.144218094096817E-3</v>
      </c>
      <c r="O18" s="107">
        <f t="shared" si="9"/>
        <v>-2.310602817539098E-2</v>
      </c>
      <c r="P18" s="107">
        <f t="shared" si="10"/>
        <v>-2.5200701905791489E-2</v>
      </c>
      <c r="Q18" s="106">
        <f t="shared" si="11"/>
        <v>7.2292650054697205E-2</v>
      </c>
      <c r="R18" s="107">
        <f t="shared" si="12"/>
        <v>7.4596819999999994E-2</v>
      </c>
      <c r="S18" s="108">
        <f t="shared" si="13"/>
        <v>65173.80511874042</v>
      </c>
      <c r="T18" s="109">
        <f t="shared" si="14"/>
        <v>0</v>
      </c>
      <c r="U18" s="99">
        <f t="shared" si="15"/>
        <v>7.2292650054697205E-2</v>
      </c>
      <c r="V18" s="99">
        <f t="shared" si="0"/>
        <v>7.4596819999999994E-2</v>
      </c>
      <c r="W18" s="108">
        <f t="shared" si="16"/>
        <v>65173.80511874042</v>
      </c>
      <c r="X18" s="118">
        <f t="shared" si="1"/>
        <v>65174</v>
      </c>
      <c r="Y18" s="55">
        <f t="shared" si="2"/>
        <v>376.51819852342163</v>
      </c>
      <c r="Z18" s="56">
        <f t="shared" si="3"/>
        <v>7.2295856400282021E-2</v>
      </c>
      <c r="AA18" s="56">
        <f t="shared" si="4"/>
        <v>7.4600033235462382E-2</v>
      </c>
      <c r="AB18" s="42"/>
      <c r="AC18" s="57">
        <v>67284.322321034459</v>
      </c>
      <c r="AD18" s="58">
        <f t="shared" si="5"/>
        <v>388.70978962753765</v>
      </c>
      <c r="AE18" s="56">
        <f t="shared" si="17"/>
        <v>-3.1364250218133383E-2</v>
      </c>
      <c r="AF18" s="56">
        <f t="shared" si="17"/>
        <v>-3.1364250218133272E-2</v>
      </c>
    </row>
    <row r="19" spans="1:32">
      <c r="A19" s="82" t="s">
        <v>51</v>
      </c>
      <c r="B19" s="83" t="s">
        <v>52</v>
      </c>
      <c r="E19" s="103">
        <v>90573.454516313679</v>
      </c>
      <c r="F19" s="103">
        <v>309358.24694824219</v>
      </c>
      <c r="G19" s="103">
        <f t="shared" si="6"/>
        <v>292.77853559684559</v>
      </c>
      <c r="H19" s="104">
        <v>2.5535165078394817E-2</v>
      </c>
      <c r="J19" s="105">
        <v>88212.756639719883</v>
      </c>
      <c r="K19" s="105">
        <v>310601.6875</v>
      </c>
      <c r="L19" s="105">
        <f t="shared" si="7"/>
        <v>284.00604436419843</v>
      </c>
      <c r="M19" s="106">
        <f t="shared" si="8"/>
        <v>4.0194194401608208E-3</v>
      </c>
      <c r="O19" s="107">
        <f t="shared" si="9"/>
        <v>2.6761411461557749E-2</v>
      </c>
      <c r="P19" s="107">
        <f t="shared" si="10"/>
        <v>3.0888396239192817E-2</v>
      </c>
      <c r="Q19" s="106">
        <f t="shared" si="11"/>
        <v>7.8916075348643089E-2</v>
      </c>
      <c r="R19" s="107">
        <f t="shared" si="12"/>
        <v>7.4596819999999994E-2</v>
      </c>
      <c r="S19" s="108">
        <f t="shared" si="13"/>
        <v>97721.156077509993</v>
      </c>
      <c r="T19" s="109">
        <f t="shared" si="14"/>
        <v>0</v>
      </c>
      <c r="U19" s="99">
        <f t="shared" si="15"/>
        <v>7.8916075348643089E-2</v>
      </c>
      <c r="V19" s="99">
        <f t="shared" si="0"/>
        <v>7.4596819999999994E-2</v>
      </c>
      <c r="W19" s="108">
        <f t="shared" si="16"/>
        <v>97721.156077509993</v>
      </c>
      <c r="X19" s="118">
        <f t="shared" si="1"/>
        <v>97721</v>
      </c>
      <c r="Y19" s="55">
        <f t="shared" si="2"/>
        <v>314.61838081610551</v>
      </c>
      <c r="Z19" s="56">
        <f t="shared" si="3"/>
        <v>7.8914352133923948E-2</v>
      </c>
      <c r="AA19" s="56">
        <f t="shared" si="4"/>
        <v>7.4595103683875452E-2</v>
      </c>
      <c r="AB19" s="42"/>
      <c r="AC19" s="57">
        <v>95396.613468913711</v>
      </c>
      <c r="AD19" s="58">
        <f t="shared" si="5"/>
        <v>307.13488467094601</v>
      </c>
      <c r="AE19" s="56">
        <f t="shared" si="17"/>
        <v>2.4365503622869378E-2</v>
      </c>
      <c r="AF19" s="56">
        <f t="shared" si="17"/>
        <v>2.4365503622869378E-2</v>
      </c>
    </row>
    <row r="20" spans="1:32">
      <c r="A20" s="82" t="s">
        <v>53</v>
      </c>
      <c r="B20" s="83" t="s">
        <v>54</v>
      </c>
      <c r="E20" s="103">
        <v>62396.167152810565</v>
      </c>
      <c r="F20" s="103">
        <v>204179.50073242188</v>
      </c>
      <c r="G20" s="103">
        <f t="shared" si="6"/>
        <v>305.59467002802114</v>
      </c>
      <c r="H20" s="104">
        <v>7.6822097749061902E-2</v>
      </c>
      <c r="J20" s="105">
        <v>57871.788315074788</v>
      </c>
      <c r="K20" s="105">
        <v>204868.28125</v>
      </c>
      <c r="L20" s="105">
        <f t="shared" si="7"/>
        <v>282.48291029714875</v>
      </c>
      <c r="M20" s="106">
        <f t="shared" si="8"/>
        <v>3.3734068067918788E-3</v>
      </c>
      <c r="O20" s="107">
        <f t="shared" si="9"/>
        <v>7.8179350759016497E-2</v>
      </c>
      <c r="P20" s="107">
        <f t="shared" si="10"/>
        <v>8.1816488319809144E-2</v>
      </c>
      <c r="Q20" s="106">
        <f t="shared" si="11"/>
        <v>7.8221872227144829E-2</v>
      </c>
      <c r="R20" s="107">
        <f t="shared" si="12"/>
        <v>7.4596819999999994E-2</v>
      </c>
      <c r="S20" s="108">
        <f t="shared" si="13"/>
        <v>67276.912167301285</v>
      </c>
      <c r="T20" s="109">
        <f t="shared" si="14"/>
        <v>0</v>
      </c>
      <c r="U20" s="99">
        <f t="shared" si="15"/>
        <v>7.8221872227144829E-2</v>
      </c>
      <c r="V20" s="99">
        <f t="shared" si="0"/>
        <v>7.4596819999999994E-2</v>
      </c>
      <c r="W20" s="108">
        <f t="shared" si="16"/>
        <v>67276.912167301285</v>
      </c>
      <c r="X20" s="118">
        <f t="shared" si="1"/>
        <v>67277</v>
      </c>
      <c r="Y20" s="55">
        <f t="shared" si="2"/>
        <v>328.39148934872026</v>
      </c>
      <c r="Z20" s="56">
        <f t="shared" si="3"/>
        <v>7.8223279888908648E-2</v>
      </c>
      <c r="AA20" s="56">
        <f t="shared" si="4"/>
        <v>7.4598222929113112E-2</v>
      </c>
      <c r="AB20" s="42"/>
      <c r="AC20" s="57">
        <v>62584.742059428267</v>
      </c>
      <c r="AD20" s="58">
        <f t="shared" si="5"/>
        <v>305.4877098473645</v>
      </c>
      <c r="AE20" s="56">
        <f t="shared" si="17"/>
        <v>7.4974471191654457E-2</v>
      </c>
      <c r="AF20" s="56">
        <f t="shared" si="17"/>
        <v>7.4974471191654457E-2</v>
      </c>
    </row>
    <row r="21" spans="1:32">
      <c r="A21" s="82" t="s">
        <v>55</v>
      </c>
      <c r="B21" s="83" t="s">
        <v>56</v>
      </c>
      <c r="E21" s="103">
        <v>48825.426956162191</v>
      </c>
      <c r="F21" s="103">
        <v>183604.58435058594</v>
      </c>
      <c r="G21" s="103">
        <f t="shared" si="6"/>
        <v>265.92705802449848</v>
      </c>
      <c r="H21" s="104">
        <v>-2.5973027620503464E-2</v>
      </c>
      <c r="J21" s="105">
        <v>50249.940446275104</v>
      </c>
      <c r="K21" s="105">
        <v>184909.5625</v>
      </c>
      <c r="L21" s="105">
        <f t="shared" si="7"/>
        <v>271.75414709163624</v>
      </c>
      <c r="M21" s="106">
        <f t="shared" si="8"/>
        <v>7.1075466553833788E-3</v>
      </c>
      <c r="O21" s="107">
        <f t="shared" si="9"/>
        <v>-2.8348560763687636E-2</v>
      </c>
      <c r="P21" s="107">
        <f t="shared" si="10"/>
        <v>-2.144250282654514E-2</v>
      </c>
      <c r="Q21" s="106">
        <f t="shared" si="11"/>
        <v>8.223456703387666E-2</v>
      </c>
      <c r="R21" s="107">
        <f t="shared" si="12"/>
        <v>7.4596819999999994E-2</v>
      </c>
      <c r="S21" s="108">
        <f t="shared" si="13"/>
        <v>52840.564802146357</v>
      </c>
      <c r="T21" s="109">
        <f t="shared" si="14"/>
        <v>0</v>
      </c>
      <c r="U21" s="99">
        <f t="shared" si="15"/>
        <v>8.223456703387666E-2</v>
      </c>
      <c r="V21" s="99">
        <f t="shared" si="0"/>
        <v>7.4596819999999994E-2</v>
      </c>
      <c r="W21" s="108">
        <f t="shared" si="16"/>
        <v>52840.564802146357</v>
      </c>
      <c r="X21" s="118">
        <f t="shared" si="1"/>
        <v>52841</v>
      </c>
      <c r="Y21" s="55">
        <f t="shared" si="2"/>
        <v>285.76672447645859</v>
      </c>
      <c r="Z21" s="56">
        <f t="shared" si="3"/>
        <v>8.224348037843443E-2</v>
      </c>
      <c r="AA21" s="56">
        <f t="shared" si="4"/>
        <v>7.4605670439645166E-2</v>
      </c>
      <c r="AB21" s="42"/>
      <c r="AC21" s="57">
        <v>54342.18732294751</v>
      </c>
      <c r="AD21" s="58">
        <f t="shared" si="5"/>
        <v>293.88521928360257</v>
      </c>
      <c r="AE21" s="56">
        <f t="shared" si="17"/>
        <v>-2.762471289619195E-2</v>
      </c>
      <c r="AF21" s="56">
        <f t="shared" si="17"/>
        <v>-2.7624712896192061E-2</v>
      </c>
    </row>
    <row r="22" spans="1:32">
      <c r="A22" s="82" t="s">
        <v>57</v>
      </c>
      <c r="B22" s="83" t="s">
        <v>58</v>
      </c>
      <c r="E22" s="103">
        <v>73806.350434349544</v>
      </c>
      <c r="F22" s="103">
        <v>255302.4150390625</v>
      </c>
      <c r="G22" s="103">
        <f t="shared" si="6"/>
        <v>289.09382006063993</v>
      </c>
      <c r="H22" s="104">
        <v>5.4926939350423476E-2</v>
      </c>
      <c r="J22" s="105">
        <v>69917.106184547461</v>
      </c>
      <c r="K22" s="105">
        <v>256758.234375</v>
      </c>
      <c r="L22" s="105">
        <f t="shared" si="7"/>
        <v>272.30716224053896</v>
      </c>
      <c r="M22" s="106">
        <f t="shared" si="8"/>
        <v>5.7023328029026654E-3</v>
      </c>
      <c r="O22" s="107">
        <f t="shared" si="9"/>
        <v>5.5626504900479601E-2</v>
      </c>
      <c r="P22" s="107">
        <f t="shared" si="10"/>
        <v>6.1646038546987247E-2</v>
      </c>
      <c r="Q22" s="106">
        <f t="shared" si="11"/>
        <v>8.0724528696580977E-2</v>
      </c>
      <c r="R22" s="107">
        <f t="shared" si="12"/>
        <v>7.4596819999999994E-2</v>
      </c>
      <c r="S22" s="108">
        <f t="shared" si="13"/>
        <v>79764.333287977104</v>
      </c>
      <c r="T22" s="109">
        <f t="shared" si="14"/>
        <v>0</v>
      </c>
      <c r="U22" s="99">
        <f t="shared" si="15"/>
        <v>8.0724528696580977E-2</v>
      </c>
      <c r="V22" s="99">
        <f t="shared" si="0"/>
        <v>7.4596819999999994E-2</v>
      </c>
      <c r="W22" s="108">
        <f t="shared" si="16"/>
        <v>79764.333287977104</v>
      </c>
      <c r="X22" s="118">
        <f t="shared" si="1"/>
        <v>79764</v>
      </c>
      <c r="Y22" s="55">
        <f t="shared" si="2"/>
        <v>310.6580016573227</v>
      </c>
      <c r="Z22" s="56">
        <f t="shared" si="3"/>
        <v>8.0720012987903544E-2</v>
      </c>
      <c r="AA22" s="56">
        <f t="shared" si="4"/>
        <v>7.4592329895393439E-2</v>
      </c>
      <c r="AB22" s="42"/>
      <c r="AC22" s="57">
        <v>75611.004662210165</v>
      </c>
      <c r="AD22" s="58">
        <f t="shared" si="5"/>
        <v>294.48327079465327</v>
      </c>
      <c r="AE22" s="56">
        <f t="shared" si="17"/>
        <v>5.4925805527161309E-2</v>
      </c>
      <c r="AF22" s="56">
        <f t="shared" si="17"/>
        <v>5.4925805527161087E-2</v>
      </c>
    </row>
    <row r="23" spans="1:32">
      <c r="A23" s="82" t="s">
        <v>59</v>
      </c>
      <c r="B23" s="83" t="s">
        <v>60</v>
      </c>
      <c r="E23" s="103">
        <v>104876.31704836465</v>
      </c>
      <c r="F23" s="103">
        <v>382164.08624267578</v>
      </c>
      <c r="G23" s="103">
        <f t="shared" si="6"/>
        <v>274.42745360893952</v>
      </c>
      <c r="H23" s="104">
        <v>-6.7390545043689243E-2</v>
      </c>
      <c r="J23" s="105">
        <v>112353.23785146962</v>
      </c>
      <c r="K23" s="105">
        <v>382499.5625</v>
      </c>
      <c r="L23" s="105">
        <f t="shared" si="7"/>
        <v>293.73429113783527</v>
      </c>
      <c r="M23" s="106">
        <f t="shared" si="8"/>
        <v>8.7783302879795855E-4</v>
      </c>
      <c r="O23" s="107">
        <f t="shared" si="9"/>
        <v>-6.6548334040799184E-2</v>
      </c>
      <c r="P23" s="107">
        <f t="shared" si="10"/>
        <v>-6.5728919337633585E-2</v>
      </c>
      <c r="Q23" s="106">
        <f t="shared" si="11"/>
        <v>7.5540136581237372E-2</v>
      </c>
      <c r="R23" s="107">
        <f t="shared" si="12"/>
        <v>7.4596819999999994E-2</v>
      </c>
      <c r="S23" s="108">
        <f t="shared" si="13"/>
        <v>112798.68836233528</v>
      </c>
      <c r="T23" s="109">
        <f t="shared" si="14"/>
        <v>0</v>
      </c>
      <c r="U23" s="99">
        <f t="shared" si="15"/>
        <v>7.5540136581237372E-2</v>
      </c>
      <c r="V23" s="99">
        <f t="shared" si="0"/>
        <v>7.4596819999999994E-2</v>
      </c>
      <c r="W23" s="108">
        <f t="shared" si="16"/>
        <v>112798.68836233528</v>
      </c>
      <c r="X23" s="118">
        <f t="shared" si="1"/>
        <v>112799</v>
      </c>
      <c r="Y23" s="55">
        <f t="shared" si="2"/>
        <v>294.89968370878853</v>
      </c>
      <c r="Z23" s="56">
        <f t="shared" si="3"/>
        <v>7.5543108059198172E-2</v>
      </c>
      <c r="AA23" s="56">
        <f t="shared" si="4"/>
        <v>7.4599788871787087E-2</v>
      </c>
      <c r="AB23" s="42"/>
      <c r="AC23" s="57">
        <v>121503.04345518533</v>
      </c>
      <c r="AD23" s="58">
        <f t="shared" si="5"/>
        <v>317.65537890042771</v>
      </c>
      <c r="AE23" s="56">
        <f t="shared" si="17"/>
        <v>-7.163642331638953E-2</v>
      </c>
      <c r="AF23" s="56">
        <f t="shared" si="17"/>
        <v>-7.1636423316389641E-2</v>
      </c>
    </row>
    <row r="24" spans="1:32">
      <c r="A24" s="82" t="s">
        <v>61</v>
      </c>
      <c r="B24" s="83" t="s">
        <v>62</v>
      </c>
      <c r="E24" s="103">
        <v>55920.525017904874</v>
      </c>
      <c r="F24" s="103">
        <v>208597.41194677353</v>
      </c>
      <c r="G24" s="103">
        <f t="shared" si="6"/>
        <v>268.07870958712448</v>
      </c>
      <c r="H24" s="104">
        <v>6.1438196301023762E-2</v>
      </c>
      <c r="J24" s="105">
        <v>52703.969692521503</v>
      </c>
      <c r="K24" s="105">
        <v>209256.765625</v>
      </c>
      <c r="L24" s="105">
        <f t="shared" si="7"/>
        <v>251.86267949381386</v>
      </c>
      <c r="M24" s="106">
        <f t="shared" si="8"/>
        <v>3.1608909816902564E-3</v>
      </c>
      <c r="O24" s="107">
        <f t="shared" si="9"/>
        <v>6.1030608209380999E-2</v>
      </c>
      <c r="P24" s="107">
        <f t="shared" si="10"/>
        <v>6.4384410290167393E-2</v>
      </c>
      <c r="Q24" s="106">
        <f t="shared" si="11"/>
        <v>7.7993503397290942E-2</v>
      </c>
      <c r="R24" s="107">
        <f t="shared" si="12"/>
        <v>7.4596819999999994E-2</v>
      </c>
      <c r="S24" s="108">
        <f t="shared" si="13"/>
        <v>60281.962675867129</v>
      </c>
      <c r="T24" s="109">
        <f t="shared" si="14"/>
        <v>0</v>
      </c>
      <c r="U24" s="99">
        <f t="shared" si="15"/>
        <v>7.7993503397290942E-2</v>
      </c>
      <c r="V24" s="99">
        <f t="shared" si="0"/>
        <v>7.4596819999999994E-2</v>
      </c>
      <c r="W24" s="108">
        <f t="shared" si="16"/>
        <v>60281.962675867129</v>
      </c>
      <c r="X24" s="118">
        <f t="shared" si="1"/>
        <v>60282</v>
      </c>
      <c r="Y24" s="55">
        <f t="shared" si="2"/>
        <v>288.07670719726582</v>
      </c>
      <c r="Z24" s="56">
        <f t="shared" si="3"/>
        <v>7.7994170846905408E-2</v>
      </c>
      <c r="AA24" s="56">
        <f t="shared" si="4"/>
        <v>7.4597485346526771E-2</v>
      </c>
      <c r="AB24" s="42"/>
      <c r="AC24" s="57">
        <v>56996.067423324799</v>
      </c>
      <c r="AD24" s="58">
        <f t="shared" si="5"/>
        <v>272.37383342465012</v>
      </c>
      <c r="AE24" s="56">
        <f t="shared" si="17"/>
        <v>5.7651917495811E-2</v>
      </c>
      <c r="AF24" s="56">
        <f t="shared" si="17"/>
        <v>5.7651917495811E-2</v>
      </c>
    </row>
    <row r="25" spans="1:32">
      <c r="A25" s="82" t="s">
        <v>63</v>
      </c>
      <c r="B25" s="83" t="s">
        <v>64</v>
      </c>
      <c r="E25" s="103">
        <v>76746.472142909886</v>
      </c>
      <c r="F25" s="103">
        <v>233537.333984375</v>
      </c>
      <c r="G25" s="103">
        <f t="shared" si="6"/>
        <v>328.62613798633447</v>
      </c>
      <c r="H25" s="104">
        <v>4.8484354496175719E-2</v>
      </c>
      <c r="J25" s="105">
        <v>73158.700216289319</v>
      </c>
      <c r="K25" s="105">
        <v>234477.703125</v>
      </c>
      <c r="L25" s="105">
        <f t="shared" si="7"/>
        <v>312.00706609313903</v>
      </c>
      <c r="M25" s="106">
        <f t="shared" si="8"/>
        <v>4.0266330208595935E-3</v>
      </c>
      <c r="O25" s="107">
        <f t="shared" si="9"/>
        <v>4.904094681854021E-2</v>
      </c>
      <c r="P25" s="107">
        <f t="shared" si="10"/>
        <v>5.3265049735233827E-2</v>
      </c>
      <c r="Q25" s="106">
        <f t="shared" si="11"/>
        <v>7.892382703952272E-2</v>
      </c>
      <c r="R25" s="107">
        <f t="shared" si="12"/>
        <v>7.4596819999999994E-2</v>
      </c>
      <c r="S25" s="108">
        <f t="shared" si="13"/>
        <v>82803.597436210461</v>
      </c>
      <c r="T25" s="109">
        <f t="shared" si="14"/>
        <v>0</v>
      </c>
      <c r="U25" s="99">
        <f t="shared" si="15"/>
        <v>7.892382703952272E-2</v>
      </c>
      <c r="V25" s="99">
        <f t="shared" si="0"/>
        <v>7.4596819999999994E-2</v>
      </c>
      <c r="W25" s="108">
        <f t="shared" si="16"/>
        <v>82803.597436210461</v>
      </c>
      <c r="X25" s="118">
        <f t="shared" si="1"/>
        <v>82804</v>
      </c>
      <c r="Y25" s="55">
        <f t="shared" si="2"/>
        <v>353.14231970217321</v>
      </c>
      <c r="Z25" s="56">
        <f t="shared" si="3"/>
        <v>7.892907241143754E-2</v>
      </c>
      <c r="AA25" s="56">
        <f t="shared" si="4"/>
        <v>7.4602044335433382E-2</v>
      </c>
      <c r="AB25" s="42"/>
      <c r="AC25" s="57">
        <v>79116.587127252133</v>
      </c>
      <c r="AD25" s="58">
        <f t="shared" si="5"/>
        <v>337.41624927584309</v>
      </c>
      <c r="AE25" s="56">
        <f t="shared" si="17"/>
        <v>4.6607329848758372E-2</v>
      </c>
      <c r="AF25" s="56">
        <f t="shared" si="17"/>
        <v>4.6607329848758372E-2</v>
      </c>
    </row>
    <row r="26" spans="1:32">
      <c r="A26" s="82" t="s">
        <v>65</v>
      </c>
      <c r="B26" s="83" t="s">
        <v>66</v>
      </c>
      <c r="E26" s="103">
        <v>60368.873976057832</v>
      </c>
      <c r="F26" s="103">
        <v>209211.58392333984</v>
      </c>
      <c r="G26" s="103">
        <f t="shared" si="6"/>
        <v>288.55416532852422</v>
      </c>
      <c r="H26" s="104">
        <v>1.1395492204289814E-2</v>
      </c>
      <c r="J26" s="105">
        <v>59596.886786191055</v>
      </c>
      <c r="K26" s="105">
        <v>209249.015625</v>
      </c>
      <c r="L26" s="105">
        <f t="shared" si="7"/>
        <v>284.81322413002897</v>
      </c>
      <c r="M26" s="106">
        <f t="shared" si="8"/>
        <v>1.7891792107405102E-4</v>
      </c>
      <c r="O26" s="107">
        <f t="shared" si="9"/>
        <v>1.2953481825927371E-2</v>
      </c>
      <c r="P26" s="107">
        <f t="shared" si="10"/>
        <v>1.3134717357040193E-2</v>
      </c>
      <c r="Q26" s="106">
        <f t="shared" si="11"/>
        <v>7.4789084629027114E-2</v>
      </c>
      <c r="R26" s="107">
        <f t="shared" si="12"/>
        <v>7.4596819999999994E-2</v>
      </c>
      <c r="S26" s="108">
        <f t="shared" si="13"/>
        <v>64883.806800812294</v>
      </c>
      <c r="T26" s="109">
        <f t="shared" si="14"/>
        <v>0</v>
      </c>
      <c r="U26" s="99">
        <f t="shared" si="15"/>
        <v>7.4789084629027114E-2</v>
      </c>
      <c r="V26" s="99">
        <f t="shared" si="0"/>
        <v>7.4596819999999994E-2</v>
      </c>
      <c r="W26" s="108">
        <f t="shared" si="16"/>
        <v>64883.806800812294</v>
      </c>
      <c r="X26" s="118">
        <f t="shared" si="1"/>
        <v>64884</v>
      </c>
      <c r="Y26" s="55">
        <f t="shared" si="2"/>
        <v>310.08031175773897</v>
      </c>
      <c r="Z26" s="56">
        <f t="shared" si="3"/>
        <v>7.4792284940296438E-2</v>
      </c>
      <c r="AA26" s="56">
        <f t="shared" si="4"/>
        <v>7.4600019738778833E-2</v>
      </c>
      <c r="AB26" s="42"/>
      <c r="AC26" s="57">
        <v>64450.32883297198</v>
      </c>
      <c r="AD26" s="58">
        <f t="shared" si="5"/>
        <v>308.00779941767996</v>
      </c>
      <c r="AE26" s="56">
        <f t="shared" si="17"/>
        <v>6.7287657779360188E-3</v>
      </c>
      <c r="AF26" s="56">
        <f t="shared" si="17"/>
        <v>6.7287657779357968E-3</v>
      </c>
    </row>
    <row r="27" spans="1:32">
      <c r="A27" s="82" t="s">
        <v>67</v>
      </c>
      <c r="B27" s="83" t="s">
        <v>68</v>
      </c>
      <c r="E27" s="103">
        <v>37187.810800671039</v>
      </c>
      <c r="F27" s="103">
        <v>131379.166015625</v>
      </c>
      <c r="G27" s="103">
        <f t="shared" si="6"/>
        <v>283.05713857437848</v>
      </c>
      <c r="H27" s="104">
        <v>1.9599983895197681E-2</v>
      </c>
      <c r="J27" s="105">
        <v>36471.151607440253</v>
      </c>
      <c r="K27" s="105">
        <v>131605.6875</v>
      </c>
      <c r="L27" s="105">
        <f t="shared" si="7"/>
        <v>277.12443360352682</v>
      </c>
      <c r="M27" s="106">
        <f t="shared" si="8"/>
        <v>1.7241811715265065E-3</v>
      </c>
      <c r="O27" s="107">
        <f t="shared" si="9"/>
        <v>1.9650029177707307E-2</v>
      </c>
      <c r="P27" s="107">
        <f t="shared" si="10"/>
        <v>2.1408090559562165E-2</v>
      </c>
      <c r="Q27" s="106">
        <f t="shared" si="11"/>
        <v>7.6449619604026298E-2</v>
      </c>
      <c r="R27" s="107">
        <f t="shared" si="12"/>
        <v>7.4596819999999994E-2</v>
      </c>
      <c r="S27" s="108">
        <f t="shared" si="13"/>
        <v>40030.804790288843</v>
      </c>
      <c r="T27" s="109">
        <f t="shared" si="14"/>
        <v>0</v>
      </c>
      <c r="U27" s="99">
        <f t="shared" si="15"/>
        <v>7.6449619604026298E-2</v>
      </c>
      <c r="V27" s="99">
        <f t="shared" si="0"/>
        <v>7.4596819999999994E-2</v>
      </c>
      <c r="W27" s="108">
        <f t="shared" si="16"/>
        <v>40030.804790288843</v>
      </c>
      <c r="X27" s="118">
        <f t="shared" si="1"/>
        <v>40031</v>
      </c>
      <c r="Y27" s="55">
        <f t="shared" si="2"/>
        <v>304.17378428268916</v>
      </c>
      <c r="Z27" s="56">
        <f t="shared" si="3"/>
        <v>7.6454868896925099E-2</v>
      </c>
      <c r="AA27" s="56">
        <f t="shared" si="4"/>
        <v>7.4602060257745073E-2</v>
      </c>
      <c r="AB27" s="42"/>
      <c r="AC27" s="57">
        <v>39441.283610159007</v>
      </c>
      <c r="AD27" s="58">
        <f t="shared" si="5"/>
        <v>299.69285035769451</v>
      </c>
      <c r="AE27" s="56">
        <f t="shared" si="17"/>
        <v>1.495175450347408E-2</v>
      </c>
      <c r="AF27" s="56">
        <f t="shared" si="17"/>
        <v>1.495175450347408E-2</v>
      </c>
    </row>
    <row r="28" spans="1:32">
      <c r="A28" s="82" t="s">
        <v>69</v>
      </c>
      <c r="B28" s="83" t="s">
        <v>70</v>
      </c>
      <c r="E28" s="103">
        <v>87761.301021558931</v>
      </c>
      <c r="F28" s="103">
        <v>272953.16479492188</v>
      </c>
      <c r="G28" s="103">
        <f t="shared" si="6"/>
        <v>321.52512716786669</v>
      </c>
      <c r="H28" s="104">
        <v>1.2245339835774471E-2</v>
      </c>
      <c r="J28" s="105">
        <v>86714.819941760754</v>
      </c>
      <c r="K28" s="105">
        <v>275610.5</v>
      </c>
      <c r="L28" s="105">
        <f t="shared" si="7"/>
        <v>314.628143491488</v>
      </c>
      <c r="M28" s="106">
        <f t="shared" si="8"/>
        <v>9.7354987881332899E-3</v>
      </c>
      <c r="O28" s="107">
        <f t="shared" si="9"/>
        <v>1.2068076489128554E-2</v>
      </c>
      <c r="P28" s="107">
        <f t="shared" si="10"/>
        <v>2.1921064021296788E-2</v>
      </c>
      <c r="Q28" s="106">
        <f t="shared" si="11"/>
        <v>8.5058556038841937E-2</v>
      </c>
      <c r="R28" s="107">
        <f t="shared" si="12"/>
        <v>7.4596819999999994E-2</v>
      </c>
      <c r="S28" s="108">
        <f t="shared" si="13"/>
        <v>95226.150562542884</v>
      </c>
      <c r="T28" s="109">
        <f t="shared" si="14"/>
        <v>0</v>
      </c>
      <c r="U28" s="99">
        <f t="shared" si="15"/>
        <v>8.5058556038841937E-2</v>
      </c>
      <c r="V28" s="99">
        <f t="shared" si="0"/>
        <v>7.4596819999999994E-2</v>
      </c>
      <c r="W28" s="108">
        <f t="shared" si="16"/>
        <v>95226.150562542884</v>
      </c>
      <c r="X28" s="118">
        <f t="shared" si="1"/>
        <v>95226</v>
      </c>
      <c r="Y28" s="55">
        <f t="shared" si="2"/>
        <v>345.50933291728722</v>
      </c>
      <c r="Z28" s="56">
        <f t="shared" si="3"/>
        <v>8.5056840447332638E-2</v>
      </c>
      <c r="AA28" s="56">
        <f t="shared" si="4"/>
        <v>7.4595120949593863E-2</v>
      </c>
      <c r="AB28" s="42"/>
      <c r="AC28" s="57">
        <v>93776.688033868806</v>
      </c>
      <c r="AD28" s="58">
        <f t="shared" si="5"/>
        <v>340.2507815698923</v>
      </c>
      <c r="AE28" s="56">
        <f t="shared" si="17"/>
        <v>1.5454928047872185E-2</v>
      </c>
      <c r="AF28" s="56">
        <f t="shared" si="17"/>
        <v>1.5454928047872185E-2</v>
      </c>
    </row>
    <row r="29" spans="1:32">
      <c r="A29" s="82" t="s">
        <v>71</v>
      </c>
      <c r="B29" s="83" t="s">
        <v>72</v>
      </c>
      <c r="E29" s="103">
        <v>85638.601268765633</v>
      </c>
      <c r="F29" s="103">
        <v>324183.16345214844</v>
      </c>
      <c r="G29" s="103">
        <f t="shared" si="6"/>
        <v>264.16733169243213</v>
      </c>
      <c r="H29" s="104">
        <v>2.8426474077056785E-3</v>
      </c>
      <c r="J29" s="105">
        <v>85360.24361460247</v>
      </c>
      <c r="K29" s="105">
        <v>323764.0625</v>
      </c>
      <c r="L29" s="105">
        <f t="shared" si="7"/>
        <v>263.64953217932418</v>
      </c>
      <c r="M29" s="106">
        <f t="shared" si="8"/>
        <v>-1.292790617765327E-3</v>
      </c>
      <c r="O29" s="107">
        <f t="shared" si="9"/>
        <v>3.2609753952899112E-3</v>
      </c>
      <c r="P29" s="107">
        <f t="shared" si="10"/>
        <v>1.963969019128653E-3</v>
      </c>
      <c r="Q29" s="106">
        <f t="shared" si="11"/>
        <v>7.3207591313223519E-2</v>
      </c>
      <c r="R29" s="107">
        <f t="shared" si="12"/>
        <v>7.4596819999999994E-2</v>
      </c>
      <c r="S29" s="108">
        <f t="shared" si="13"/>
        <v>91907.996991085529</v>
      </c>
      <c r="T29" s="109">
        <f t="shared" si="14"/>
        <v>0</v>
      </c>
      <c r="U29" s="99">
        <f t="shared" si="15"/>
        <v>7.3207591313223519E-2</v>
      </c>
      <c r="V29" s="99">
        <f t="shared" si="0"/>
        <v>7.4596819999999994E-2</v>
      </c>
      <c r="W29" s="108">
        <f t="shared" si="16"/>
        <v>91907.996991085529</v>
      </c>
      <c r="X29" s="118">
        <f t="shared" si="1"/>
        <v>91908</v>
      </c>
      <c r="Y29" s="55">
        <f t="shared" si="2"/>
        <v>283.87338387811337</v>
      </c>
      <c r="Z29" s="56">
        <f t="shared" si="3"/>
        <v>7.3207626448249297E-2</v>
      </c>
      <c r="AA29" s="56">
        <f t="shared" si="4"/>
        <v>7.4596855180506738E-2</v>
      </c>
      <c r="AB29" s="42"/>
      <c r="AC29" s="57">
        <v>92311.797929324981</v>
      </c>
      <c r="AD29" s="58">
        <f t="shared" si="5"/>
        <v>285.12058199580127</v>
      </c>
      <c r="AE29" s="56">
        <f t="shared" si="17"/>
        <v>-4.3742830102185826E-3</v>
      </c>
      <c r="AF29" s="56">
        <f t="shared" si="17"/>
        <v>-4.3742830102186936E-3</v>
      </c>
    </row>
    <row r="30" spans="1:32">
      <c r="A30" s="82" t="s">
        <v>73</v>
      </c>
      <c r="B30" s="83" t="s">
        <v>74</v>
      </c>
      <c r="E30" s="103">
        <v>52753.080985651781</v>
      </c>
      <c r="F30" s="103">
        <v>165151.58276367188</v>
      </c>
      <c r="G30" s="103">
        <f t="shared" si="6"/>
        <v>319.42219446446495</v>
      </c>
      <c r="H30" s="104">
        <v>-8.2165306004023941E-3</v>
      </c>
      <c r="J30" s="105">
        <v>53129.007991638173</v>
      </c>
      <c r="K30" s="105">
        <v>165618.96875</v>
      </c>
      <c r="L30" s="105">
        <f t="shared" si="7"/>
        <v>320.79059779581058</v>
      </c>
      <c r="M30" s="106">
        <f t="shared" si="8"/>
        <v>2.83004242833651E-3</v>
      </c>
      <c r="O30" s="107">
        <f t="shared" si="9"/>
        <v>-7.0757392279102715E-3</v>
      </c>
      <c r="P30" s="107">
        <f t="shared" si="10"/>
        <v>-4.2657214418005962E-3</v>
      </c>
      <c r="Q30" s="106">
        <f t="shared" si="11"/>
        <v>7.7637974593955494E-2</v>
      </c>
      <c r="R30" s="107">
        <f t="shared" si="12"/>
        <v>7.4596819999999994E-2</v>
      </c>
      <c r="S30" s="108">
        <f t="shared" si="13"/>
        <v>56848.723346968691</v>
      </c>
      <c r="T30" s="109">
        <f t="shared" si="14"/>
        <v>0</v>
      </c>
      <c r="U30" s="99">
        <f t="shared" si="15"/>
        <v>7.7637974593955494E-2</v>
      </c>
      <c r="V30" s="99">
        <f t="shared" si="0"/>
        <v>7.4596819999999994E-2</v>
      </c>
      <c r="W30" s="108">
        <f t="shared" si="16"/>
        <v>56848.723346968691</v>
      </c>
      <c r="X30" s="118">
        <f t="shared" si="1"/>
        <v>56849</v>
      </c>
      <c r="Y30" s="55">
        <f t="shared" si="2"/>
        <v>343.25174482768898</v>
      </c>
      <c r="Z30" s="56">
        <f t="shared" si="3"/>
        <v>7.7643218894878574E-2</v>
      </c>
      <c r="AA30" s="56">
        <f t="shared" si="4"/>
        <v>7.4602049501212742E-2</v>
      </c>
      <c r="AB30" s="42"/>
      <c r="AC30" s="57">
        <v>57455.719925693826</v>
      </c>
      <c r="AD30" s="58">
        <f t="shared" si="5"/>
        <v>346.91509287455227</v>
      </c>
      <c r="AE30" s="56">
        <f t="shared" si="17"/>
        <v>-1.0559782846311649E-2</v>
      </c>
      <c r="AF30" s="56">
        <f t="shared" si="17"/>
        <v>-1.0559782846311649E-2</v>
      </c>
    </row>
    <row r="31" spans="1:32">
      <c r="A31" s="82" t="s">
        <v>75</v>
      </c>
      <c r="B31" s="83" t="s">
        <v>76</v>
      </c>
      <c r="E31" s="103">
        <v>87083.150693852134</v>
      </c>
      <c r="F31" s="103">
        <v>345955.67114257813</v>
      </c>
      <c r="G31" s="103">
        <f t="shared" si="6"/>
        <v>251.71765621371389</v>
      </c>
      <c r="H31" s="104">
        <v>-3.7450792355981921E-2</v>
      </c>
      <c r="J31" s="105">
        <v>90365.939605616019</v>
      </c>
      <c r="K31" s="105">
        <v>346843</v>
      </c>
      <c r="L31" s="105">
        <f t="shared" si="7"/>
        <v>260.53845574399946</v>
      </c>
      <c r="M31" s="106">
        <f t="shared" si="8"/>
        <v>2.5648628753254243E-3</v>
      </c>
      <c r="O31" s="107">
        <f t="shared" si="9"/>
        <v>-3.6327723986393057E-2</v>
      </c>
      <c r="P31" s="107">
        <f t="shared" si="10"/>
        <v>-3.3856036741665263E-2</v>
      </c>
      <c r="Q31" s="106">
        <f t="shared" si="11"/>
        <v>7.7353013489560807E-2</v>
      </c>
      <c r="R31" s="107">
        <f t="shared" si="12"/>
        <v>7.4596819999999994E-2</v>
      </c>
      <c r="S31" s="108">
        <f t="shared" si="13"/>
        <v>93819.294824187135</v>
      </c>
      <c r="T31" s="109">
        <f t="shared" si="14"/>
        <v>0</v>
      </c>
      <c r="U31" s="99">
        <f t="shared" si="15"/>
        <v>7.7353013489560807E-2</v>
      </c>
      <c r="V31" s="99">
        <f t="shared" si="0"/>
        <v>7.4596819999999994E-2</v>
      </c>
      <c r="W31" s="108">
        <f t="shared" si="16"/>
        <v>93819.294824187135</v>
      </c>
      <c r="X31" s="118">
        <f t="shared" si="1"/>
        <v>93819</v>
      </c>
      <c r="Y31" s="55">
        <f t="shared" si="2"/>
        <v>270.49414288309123</v>
      </c>
      <c r="Z31" s="56">
        <f t="shared" si="3"/>
        <v>7.734962794155531E-2</v>
      </c>
      <c r="AA31" s="56">
        <f t="shared" si="4"/>
        <v>7.4593443113246227E-2</v>
      </c>
      <c r="AB31" s="42"/>
      <c r="AC31" s="57">
        <v>97725.147016100862</v>
      </c>
      <c r="AD31" s="58">
        <f t="shared" si="5"/>
        <v>281.75614619900318</v>
      </c>
      <c r="AE31" s="56">
        <f t="shared" si="17"/>
        <v>-3.9970745866028667E-2</v>
      </c>
      <c r="AF31" s="56">
        <f t="shared" si="17"/>
        <v>-3.9970745866028556E-2</v>
      </c>
    </row>
    <row r="32" spans="1:32">
      <c r="A32" s="82" t="s">
        <v>77</v>
      </c>
      <c r="B32" s="83" t="s">
        <v>78</v>
      </c>
      <c r="E32" s="103">
        <v>47024.512645941213</v>
      </c>
      <c r="F32" s="103">
        <v>185925.41552734375</v>
      </c>
      <c r="G32" s="103">
        <f t="shared" si="6"/>
        <v>252.92137985850243</v>
      </c>
      <c r="H32" s="104">
        <v>6.1857218078556153E-2</v>
      </c>
      <c r="J32" s="105">
        <v>44276.712486290839</v>
      </c>
      <c r="K32" s="105">
        <v>186311.0625</v>
      </c>
      <c r="L32" s="105">
        <f t="shared" si="7"/>
        <v>237.64940144813377</v>
      </c>
      <c r="M32" s="106">
        <f t="shared" si="8"/>
        <v>2.0742025589262081E-3</v>
      </c>
      <c r="O32" s="107">
        <f t="shared" si="9"/>
        <v>6.2059715036457685E-2</v>
      </c>
      <c r="P32" s="107">
        <f t="shared" si="10"/>
        <v>6.4262642015118665E-2</v>
      </c>
      <c r="Q32" s="106">
        <f t="shared" si="11"/>
        <v>7.6825751473857951E-2</v>
      </c>
      <c r="R32" s="107">
        <f t="shared" si="12"/>
        <v>7.4596819999999994E-2</v>
      </c>
      <c r="S32" s="108">
        <f t="shared" si="13"/>
        <v>50637.206167657583</v>
      </c>
      <c r="T32" s="109">
        <f t="shared" si="14"/>
        <v>0</v>
      </c>
      <c r="U32" s="99">
        <f t="shared" si="15"/>
        <v>7.6825751473857951E-2</v>
      </c>
      <c r="V32" s="99">
        <f t="shared" si="0"/>
        <v>7.4596819999999994E-2</v>
      </c>
      <c r="W32" s="108">
        <f t="shared" si="16"/>
        <v>50637.206167657583</v>
      </c>
      <c r="X32" s="118">
        <f t="shared" si="1"/>
        <v>50637</v>
      </c>
      <c r="Y32" s="55">
        <f t="shared" si="2"/>
        <v>271.7874039283094</v>
      </c>
      <c r="Z32" s="56">
        <f t="shared" si="3"/>
        <v>7.6821367214543246E-2</v>
      </c>
      <c r="AA32" s="56">
        <f t="shared" si="4"/>
        <v>7.4592444815703596E-2</v>
      </c>
      <c r="AB32" s="42"/>
      <c r="AC32" s="57">
        <v>47882.512548383784</v>
      </c>
      <c r="AD32" s="58">
        <f t="shared" si="5"/>
        <v>257.00305664020232</v>
      </c>
      <c r="AE32" s="56">
        <f t="shared" si="17"/>
        <v>5.752595895699697E-2</v>
      </c>
      <c r="AF32" s="56">
        <f t="shared" si="17"/>
        <v>5.7525958956997192E-2</v>
      </c>
    </row>
    <row r="33" spans="1:32">
      <c r="A33" s="82" t="s">
        <v>79</v>
      </c>
      <c r="B33" s="83" t="s">
        <v>80</v>
      </c>
      <c r="E33" s="103">
        <v>51863.766483116066</v>
      </c>
      <c r="F33" s="103">
        <v>155093.08374023438</v>
      </c>
      <c r="G33" s="103">
        <f t="shared" si="6"/>
        <v>334.40412191418392</v>
      </c>
      <c r="H33" s="104">
        <v>1.6963204236924989E-2</v>
      </c>
      <c r="J33" s="105">
        <v>50910.081998877577</v>
      </c>
      <c r="K33" s="105">
        <v>155182.25</v>
      </c>
      <c r="L33" s="105">
        <f t="shared" si="7"/>
        <v>328.06639933934184</v>
      </c>
      <c r="M33" s="106">
        <f t="shared" si="8"/>
        <v>5.7492092887234669E-4</v>
      </c>
      <c r="O33" s="107">
        <f t="shared" si="9"/>
        <v>1.8732723397685946E-2</v>
      </c>
      <c r="P33" s="107">
        <f t="shared" si="10"/>
        <v>1.9318414161294539E-2</v>
      </c>
      <c r="Q33" s="106">
        <f t="shared" si="11"/>
        <v>7.521462820191771E-2</v>
      </c>
      <c r="R33" s="107">
        <f t="shared" si="12"/>
        <v>7.4596819999999994E-2</v>
      </c>
      <c r="S33" s="108">
        <f t="shared" si="13"/>
        <v>55764.680396294723</v>
      </c>
      <c r="T33" s="109">
        <f t="shared" si="14"/>
        <v>0</v>
      </c>
      <c r="U33" s="99">
        <f t="shared" si="15"/>
        <v>7.521462820191771E-2</v>
      </c>
      <c r="V33" s="99">
        <f t="shared" si="0"/>
        <v>7.4596819999999994E-2</v>
      </c>
      <c r="W33" s="108">
        <f t="shared" si="16"/>
        <v>55764.680396294723</v>
      </c>
      <c r="X33" s="118">
        <f t="shared" si="1"/>
        <v>55765</v>
      </c>
      <c r="Y33" s="55">
        <f t="shared" si="2"/>
        <v>359.35166554164539</v>
      </c>
      <c r="Z33" s="56">
        <f t="shared" si="3"/>
        <v>7.5220790571659757E-2</v>
      </c>
      <c r="AA33" s="56">
        <f t="shared" si="4"/>
        <v>7.4602978828902211E-2</v>
      </c>
      <c r="AB33" s="42"/>
      <c r="AC33" s="57">
        <v>55056.089381190526</v>
      </c>
      <c r="AD33" s="58">
        <f t="shared" si="5"/>
        <v>354.78342001865889</v>
      </c>
      <c r="AE33" s="56">
        <f t="shared" si="17"/>
        <v>1.2876152788499073E-2</v>
      </c>
      <c r="AF33" s="56">
        <f t="shared" si="17"/>
        <v>1.2876152788499073E-2</v>
      </c>
    </row>
    <row r="34" spans="1:32">
      <c r="A34" s="82" t="s">
        <v>81</v>
      </c>
      <c r="B34" s="83" t="s">
        <v>82</v>
      </c>
      <c r="E34" s="103">
        <v>36316.731960744175</v>
      </c>
      <c r="F34" s="103">
        <v>125038.33166503906</v>
      </c>
      <c r="G34" s="103">
        <f t="shared" si="6"/>
        <v>290.44478982678555</v>
      </c>
      <c r="H34" s="104">
        <v>-1.1534150435036694E-2</v>
      </c>
      <c r="J34" s="105">
        <v>36707.438490711866</v>
      </c>
      <c r="K34" s="105">
        <v>125268.4765625</v>
      </c>
      <c r="L34" s="105">
        <f t="shared" si="7"/>
        <v>293.03013414071086</v>
      </c>
      <c r="M34" s="106">
        <f t="shared" si="8"/>
        <v>1.8405947551944912E-3</v>
      </c>
      <c r="O34" s="107">
        <f t="shared" si="9"/>
        <v>-1.064379717115238E-2</v>
      </c>
      <c r="P34" s="107">
        <f t="shared" si="10"/>
        <v>-8.8227933332065689E-3</v>
      </c>
      <c r="Q34" s="106">
        <f t="shared" si="11"/>
        <v>7.6574717270840642E-2</v>
      </c>
      <c r="R34" s="107">
        <f t="shared" si="12"/>
        <v>7.4596819999999994E-2</v>
      </c>
      <c r="S34" s="108">
        <f t="shared" si="13"/>
        <v>39097.675442839063</v>
      </c>
      <c r="T34" s="109">
        <f t="shared" si="14"/>
        <v>0</v>
      </c>
      <c r="U34" s="99">
        <f t="shared" si="15"/>
        <v>7.6574717270840642E-2</v>
      </c>
      <c r="V34" s="99">
        <f t="shared" si="0"/>
        <v>7.4596819999999994E-2</v>
      </c>
      <c r="W34" s="108">
        <f t="shared" si="16"/>
        <v>39097.675442839063</v>
      </c>
      <c r="X34" s="118">
        <f t="shared" si="1"/>
        <v>39098</v>
      </c>
      <c r="Y34" s="55">
        <f t="shared" si="2"/>
        <v>312.11363842596825</v>
      </c>
      <c r="Z34" s="56">
        <f t="shared" si="3"/>
        <v>7.6583654120149891E-2</v>
      </c>
      <c r="AA34" s="56">
        <f t="shared" si="4"/>
        <v>7.4605740430411904E-2</v>
      </c>
      <c r="AB34" s="42"/>
      <c r="AC34" s="57">
        <v>39696.813188078202</v>
      </c>
      <c r="AD34" s="58">
        <f t="shared" si="5"/>
        <v>316.89387687470065</v>
      </c>
      <c r="AE34" s="56">
        <f t="shared" si="17"/>
        <v>-1.5084666500585486E-2</v>
      </c>
      <c r="AF34" s="56">
        <f t="shared" si="17"/>
        <v>-1.5084666500585264E-2</v>
      </c>
    </row>
    <row r="35" spans="1:32">
      <c r="A35" s="82" t="s">
        <v>83</v>
      </c>
      <c r="B35" s="83" t="s">
        <v>84</v>
      </c>
      <c r="E35" s="103">
        <v>90541.768243275175</v>
      </c>
      <c r="F35" s="103">
        <v>312021.74751663208</v>
      </c>
      <c r="G35" s="103">
        <f t="shared" si="6"/>
        <v>290.177748711086</v>
      </c>
      <c r="H35" s="104">
        <v>0.11091609392264901</v>
      </c>
      <c r="J35" s="105">
        <v>81396.98620914061</v>
      </c>
      <c r="K35" s="105">
        <v>313465.75</v>
      </c>
      <c r="L35" s="105">
        <f t="shared" si="7"/>
        <v>259.66787825828061</v>
      </c>
      <c r="M35" s="106">
        <f t="shared" si="8"/>
        <v>4.6278905071863718E-3</v>
      </c>
      <c r="O35" s="107">
        <f t="shared" si="9"/>
        <v>0.11234791925389054</v>
      </c>
      <c r="P35" s="107">
        <f t="shared" si="10"/>
        <v>0.11749574363009385</v>
      </c>
      <c r="Q35" s="106">
        <f t="shared" si="11"/>
        <v>7.9569936422330567E-2</v>
      </c>
      <c r="R35" s="107">
        <f t="shared" si="12"/>
        <v>7.4596819999999994E-2</v>
      </c>
      <c r="S35" s="108">
        <f t="shared" si="13"/>
        <v>97746.170985957971</v>
      </c>
      <c r="T35" s="109">
        <f t="shared" si="14"/>
        <v>0</v>
      </c>
      <c r="U35" s="99">
        <f t="shared" si="15"/>
        <v>7.9569936422330567E-2</v>
      </c>
      <c r="V35" s="99">
        <f t="shared" si="0"/>
        <v>7.4596819999999994E-2</v>
      </c>
      <c r="W35" s="108">
        <f t="shared" si="16"/>
        <v>97746.170985957971</v>
      </c>
      <c r="X35" s="118">
        <f t="shared" si="1"/>
        <v>97746</v>
      </c>
      <c r="Y35" s="55">
        <f t="shared" si="2"/>
        <v>311.82354053034499</v>
      </c>
      <c r="Z35" s="56">
        <f t="shared" si="3"/>
        <v>7.9568047946312337E-2</v>
      </c>
      <c r="AA35" s="56">
        <f t="shared" si="4"/>
        <v>7.4594940223381867E-2</v>
      </c>
      <c r="AB35" s="42"/>
      <c r="AC35" s="57">
        <v>88025.78138037138</v>
      </c>
      <c r="AD35" s="58">
        <f t="shared" si="5"/>
        <v>280.81467075867579</v>
      </c>
      <c r="AE35" s="56">
        <f t="shared" si="17"/>
        <v>0.11042467862484773</v>
      </c>
      <c r="AF35" s="56">
        <f t="shared" si="17"/>
        <v>0.11042467862484773</v>
      </c>
    </row>
    <row r="36" spans="1:32">
      <c r="A36" s="82" t="s">
        <v>85</v>
      </c>
      <c r="B36" s="83" t="s">
        <v>86</v>
      </c>
      <c r="E36" s="103">
        <v>54399.788048532573</v>
      </c>
      <c r="F36" s="103">
        <v>197589.50048828125</v>
      </c>
      <c r="G36" s="103">
        <f t="shared" si="6"/>
        <v>275.31720012500836</v>
      </c>
      <c r="H36" s="104">
        <v>1.5907333306799165E-2</v>
      </c>
      <c r="J36" s="105">
        <v>53494.005131754813</v>
      </c>
      <c r="K36" s="105">
        <v>198154.4375</v>
      </c>
      <c r="L36" s="105">
        <f t="shared" si="7"/>
        <v>269.9611767803828</v>
      </c>
      <c r="M36" s="106">
        <f t="shared" si="8"/>
        <v>2.8591448954660148E-3</v>
      </c>
      <c r="O36" s="107">
        <f t="shared" si="9"/>
        <v>1.693241914765653E-2</v>
      </c>
      <c r="P36" s="107">
        <f t="shared" si="10"/>
        <v>1.9839976282896243E-2</v>
      </c>
      <c r="Q36" s="106">
        <f t="shared" si="11"/>
        <v>7.7669248012587122E-2</v>
      </c>
      <c r="R36" s="107">
        <f t="shared" si="12"/>
        <v>7.4596819999999994E-2</v>
      </c>
      <c r="S36" s="108">
        <f t="shared" si="13"/>
        <v>58624.978678306223</v>
      </c>
      <c r="T36" s="109">
        <f t="shared" si="14"/>
        <v>0</v>
      </c>
      <c r="U36" s="99">
        <f t="shared" si="15"/>
        <v>7.7669248012587122E-2</v>
      </c>
      <c r="V36" s="99">
        <f t="shared" si="0"/>
        <v>7.4596819999999994E-2</v>
      </c>
      <c r="W36" s="108">
        <f t="shared" si="16"/>
        <v>58624.978678306223</v>
      </c>
      <c r="X36" s="118">
        <f t="shared" si="1"/>
        <v>58625</v>
      </c>
      <c r="Y36" s="55">
        <f t="shared" si="2"/>
        <v>295.85509534703203</v>
      </c>
      <c r="Z36" s="56">
        <f t="shared" si="3"/>
        <v>7.766963995701448E-2</v>
      </c>
      <c r="AA36" s="56">
        <f t="shared" si="4"/>
        <v>7.4597210826996552E-2</v>
      </c>
      <c r="AB36" s="42"/>
      <c r="AC36" s="57">
        <v>57850.441646444218</v>
      </c>
      <c r="AD36" s="58">
        <f t="shared" si="5"/>
        <v>291.94623333350387</v>
      </c>
      <c r="AE36" s="56">
        <f t="shared" si="17"/>
        <v>1.338897909007386E-2</v>
      </c>
      <c r="AF36" s="56">
        <f t="shared" si="17"/>
        <v>1.3388979090074082E-2</v>
      </c>
    </row>
    <row r="37" spans="1:32">
      <c r="A37" s="82" t="s">
        <v>87</v>
      </c>
      <c r="B37" s="83" t="s">
        <v>88</v>
      </c>
      <c r="E37" s="103">
        <v>73251.567789693348</v>
      </c>
      <c r="F37" s="103">
        <v>247904.74877929688</v>
      </c>
      <c r="G37" s="103">
        <f t="shared" si="6"/>
        <v>295.48271322106586</v>
      </c>
      <c r="H37" s="104">
        <v>5.2470106034356423E-2</v>
      </c>
      <c r="J37" s="105">
        <v>69523.12343902218</v>
      </c>
      <c r="K37" s="105">
        <v>248556.28125</v>
      </c>
      <c r="L37" s="105">
        <f t="shared" si="7"/>
        <v>279.70777117113062</v>
      </c>
      <c r="M37" s="106">
        <f t="shared" si="8"/>
        <v>2.6281564750627595E-3</v>
      </c>
      <c r="O37" s="107">
        <f t="shared" si="9"/>
        <v>5.3628838381252208E-2</v>
      </c>
      <c r="P37" s="107">
        <f t="shared" si="10"/>
        <v>5.6397939835156841E-2</v>
      </c>
      <c r="Q37" s="106">
        <f t="shared" si="11"/>
        <v>7.7421028590564767E-2</v>
      </c>
      <c r="R37" s="107">
        <f t="shared" si="12"/>
        <v>7.4596819999999994E-2</v>
      </c>
      <c r="S37" s="108">
        <f t="shared" si="13"/>
        <v>78922.779513842892</v>
      </c>
      <c r="T37" s="109">
        <f t="shared" si="14"/>
        <v>0</v>
      </c>
      <c r="U37" s="99">
        <f t="shared" si="15"/>
        <v>7.7421028590564767E-2</v>
      </c>
      <c r="V37" s="99">
        <f t="shared" si="0"/>
        <v>7.4596819999999994E-2</v>
      </c>
      <c r="W37" s="108">
        <f t="shared" si="16"/>
        <v>78922.779513842892</v>
      </c>
      <c r="X37" s="118">
        <f t="shared" si="1"/>
        <v>78923</v>
      </c>
      <c r="Y37" s="55">
        <f t="shared" si="2"/>
        <v>317.52567105966068</v>
      </c>
      <c r="Z37" s="56">
        <f t="shared" si="3"/>
        <v>7.7424038576067611E-2</v>
      </c>
      <c r="AA37" s="56">
        <f t="shared" si="4"/>
        <v>7.4599822095525958E-2</v>
      </c>
      <c r="AB37" s="42"/>
      <c r="AC37" s="57">
        <v>75184.936810801766</v>
      </c>
      <c r="AD37" s="58">
        <f t="shared" si="5"/>
        <v>302.48656937050055</v>
      </c>
      <c r="AE37" s="56">
        <f t="shared" si="17"/>
        <v>4.971824607108255E-2</v>
      </c>
      <c r="AF37" s="56">
        <f t="shared" si="17"/>
        <v>4.971824607108255E-2</v>
      </c>
    </row>
    <row r="38" spans="1:32">
      <c r="A38" s="82" t="s">
        <v>89</v>
      </c>
      <c r="B38" s="83" t="s">
        <v>90</v>
      </c>
      <c r="E38" s="103">
        <v>73341.490797932085</v>
      </c>
      <c r="F38" s="103">
        <v>242027.00146484375</v>
      </c>
      <c r="G38" s="103">
        <f t="shared" si="6"/>
        <v>303.03020057282941</v>
      </c>
      <c r="H38" s="104">
        <v>0.1403111869033391</v>
      </c>
      <c r="J38" s="105">
        <v>64304.400828475533</v>
      </c>
      <c r="K38" s="105">
        <v>243556.875</v>
      </c>
      <c r="L38" s="105">
        <f t="shared" si="7"/>
        <v>264.02211322704613</v>
      </c>
      <c r="M38" s="106">
        <f t="shared" si="8"/>
        <v>6.3210861841729304E-3</v>
      </c>
      <c r="O38" s="107">
        <f t="shared" si="9"/>
        <v>0.14053610410836326</v>
      </c>
      <c r="P38" s="107">
        <f t="shared" si="10"/>
        <v>0.14774553111859312</v>
      </c>
      <c r="Q38" s="106">
        <f t="shared" si="11"/>
        <v>8.1389439112458106E-2</v>
      </c>
      <c r="R38" s="107">
        <f t="shared" si="12"/>
        <v>7.4596819999999994E-2</v>
      </c>
      <c r="S38" s="108">
        <f t="shared" si="13"/>
        <v>79310.713597647278</v>
      </c>
      <c r="T38" s="109">
        <f t="shared" si="14"/>
        <v>0</v>
      </c>
      <c r="U38" s="99">
        <f t="shared" si="15"/>
        <v>8.1389439112458106E-2</v>
      </c>
      <c r="V38" s="99">
        <f t="shared" si="0"/>
        <v>7.4596819999999994E-2</v>
      </c>
      <c r="W38" s="108">
        <f t="shared" si="16"/>
        <v>79310.713597647278</v>
      </c>
      <c r="X38" s="118">
        <f t="shared" si="1"/>
        <v>79311</v>
      </c>
      <c r="Y38" s="55">
        <f t="shared" si="2"/>
        <v>325.63646581522283</v>
      </c>
      <c r="Z38" s="56">
        <f t="shared" si="3"/>
        <v>8.1393344164695236E-2</v>
      </c>
      <c r="AA38" s="56">
        <f t="shared" si="4"/>
        <v>7.4600700523115959E-2</v>
      </c>
      <c r="AB38" s="42"/>
      <c r="AC38" s="57">
        <v>69541.212675605304</v>
      </c>
      <c r="AD38" s="58">
        <f t="shared" si="5"/>
        <v>285.52350524125137</v>
      </c>
      <c r="AE38" s="56">
        <f t="shared" si="17"/>
        <v>0.14048917107569925</v>
      </c>
      <c r="AF38" s="56">
        <f t="shared" si="17"/>
        <v>0.14048917107569925</v>
      </c>
    </row>
    <row r="39" spans="1:32">
      <c r="A39" s="82" t="s">
        <v>91</v>
      </c>
      <c r="B39" s="83" t="s">
        <v>92</v>
      </c>
      <c r="E39" s="103">
        <v>23220.355625842069</v>
      </c>
      <c r="F39" s="103">
        <v>107018.25</v>
      </c>
      <c r="G39" s="103">
        <f t="shared" si="6"/>
        <v>216.97566186927995</v>
      </c>
      <c r="H39" s="104">
        <v>1.5854359197531309E-4</v>
      </c>
      <c r="J39" s="105">
        <v>23180.798441442526</v>
      </c>
      <c r="K39" s="105">
        <v>107292.4375</v>
      </c>
      <c r="L39" s="105">
        <f t="shared" si="7"/>
        <v>216.05249150428264</v>
      </c>
      <c r="M39" s="106">
        <f t="shared" si="8"/>
        <v>2.5620630126170774E-3</v>
      </c>
      <c r="O39" s="107">
        <f t="shared" si="9"/>
        <v>1.7064634119254851E-3</v>
      </c>
      <c r="P39" s="107">
        <f t="shared" si="10"/>
        <v>4.2728984913327217E-3</v>
      </c>
      <c r="Q39" s="106">
        <f t="shared" si="11"/>
        <v>7.7350004765997848E-2</v>
      </c>
      <c r="R39" s="107">
        <f t="shared" si="12"/>
        <v>7.4596819999999994E-2</v>
      </c>
      <c r="S39" s="108">
        <f t="shared" si="13"/>
        <v>25016.450244169118</v>
      </c>
      <c r="T39" s="109">
        <f t="shared" si="14"/>
        <v>0</v>
      </c>
      <c r="U39" s="99">
        <f t="shared" si="15"/>
        <v>7.7350004765997848E-2</v>
      </c>
      <c r="V39" s="99">
        <f t="shared" si="0"/>
        <v>7.4596819999999994E-2</v>
      </c>
      <c r="W39" s="108">
        <f t="shared" si="16"/>
        <v>25016.450244169118</v>
      </c>
      <c r="X39" s="118">
        <f t="shared" si="1"/>
        <v>25016</v>
      </c>
      <c r="Y39" s="55">
        <f t="shared" si="2"/>
        <v>233.15715984176424</v>
      </c>
      <c r="Z39" s="56">
        <f t="shared" si="3"/>
        <v>7.7330614702539213E-2</v>
      </c>
      <c r="AA39" s="56">
        <f t="shared" si="4"/>
        <v>7.4577479488151299E-2</v>
      </c>
      <c r="AB39" s="42"/>
      <c r="AC39" s="57">
        <v>25068.592718973803</v>
      </c>
      <c r="AD39" s="58">
        <f t="shared" si="5"/>
        <v>233.64734088526794</v>
      </c>
      <c r="AE39" s="56">
        <f t="shared" si="17"/>
        <v>-2.0979525880604477E-3</v>
      </c>
      <c r="AF39" s="56">
        <f t="shared" si="17"/>
        <v>-2.0979525880604477E-3</v>
      </c>
    </row>
    <row r="40" spans="1:32">
      <c r="A40" s="82" t="s">
        <v>93</v>
      </c>
      <c r="B40" s="83" t="s">
        <v>94</v>
      </c>
      <c r="E40" s="103">
        <v>55571.224750049369</v>
      </c>
      <c r="F40" s="103">
        <v>218209.00561523438</v>
      </c>
      <c r="G40" s="103">
        <f t="shared" si="6"/>
        <v>254.66971261505822</v>
      </c>
      <c r="H40" s="104">
        <v>4.6077293560537136E-2</v>
      </c>
      <c r="J40" s="105">
        <v>53185.05847885093</v>
      </c>
      <c r="K40" s="105">
        <v>219281.65625</v>
      </c>
      <c r="L40" s="105">
        <f t="shared" si="7"/>
        <v>242.54221437572224</v>
      </c>
      <c r="M40" s="106">
        <f t="shared" si="8"/>
        <v>4.9157028681805492E-3</v>
      </c>
      <c r="O40" s="107">
        <f t="shared" si="9"/>
        <v>4.4865350146174876E-2</v>
      </c>
      <c r="P40" s="107">
        <f t="shared" si="10"/>
        <v>5.000159774475077E-2</v>
      </c>
      <c r="Q40" s="106">
        <f t="shared" si="11"/>
        <v>7.9879218670211749E-2</v>
      </c>
      <c r="R40" s="107">
        <f t="shared" si="12"/>
        <v>7.4596819999999994E-2</v>
      </c>
      <c r="S40" s="108">
        <f t="shared" si="13"/>
        <v>60010.210763630042</v>
      </c>
      <c r="T40" s="109">
        <f t="shared" si="14"/>
        <v>0</v>
      </c>
      <c r="U40" s="99">
        <f t="shared" si="15"/>
        <v>7.9879218670211749E-2</v>
      </c>
      <c r="V40" s="99">
        <f t="shared" si="0"/>
        <v>7.4596819999999994E-2</v>
      </c>
      <c r="W40" s="108">
        <f t="shared" si="16"/>
        <v>60010.210763630042</v>
      </c>
      <c r="X40" s="118">
        <f t="shared" si="1"/>
        <v>60010</v>
      </c>
      <c r="Y40" s="55">
        <f t="shared" si="2"/>
        <v>273.66630217159354</v>
      </c>
      <c r="Z40" s="56">
        <f t="shared" si="3"/>
        <v>7.9875425994577975E-2</v>
      </c>
      <c r="AA40" s="56">
        <f t="shared" si="4"/>
        <v>7.4593045876834685E-2</v>
      </c>
      <c r="AB40" s="42"/>
      <c r="AC40" s="57">
        <v>57516.335043813517</v>
      </c>
      <c r="AD40" s="58">
        <f t="shared" si="5"/>
        <v>262.29432971009635</v>
      </c>
      <c r="AE40" s="56">
        <f t="shared" si="17"/>
        <v>4.3355769352948492E-2</v>
      </c>
      <c r="AF40" s="56">
        <f t="shared" si="17"/>
        <v>4.3355769352948714E-2</v>
      </c>
    </row>
    <row r="41" spans="1:32">
      <c r="A41" s="82" t="s">
        <v>95</v>
      </c>
      <c r="B41" s="83" t="s">
        <v>96</v>
      </c>
      <c r="E41" s="103">
        <v>68714.064260315354</v>
      </c>
      <c r="F41" s="103">
        <v>263907.41619873047</v>
      </c>
      <c r="G41" s="103">
        <f t="shared" si="6"/>
        <v>260.37185786613713</v>
      </c>
      <c r="H41" s="104">
        <v>3.6518217542566678E-2</v>
      </c>
      <c r="J41" s="105">
        <v>66326.264904416137</v>
      </c>
      <c r="K41" s="105">
        <v>264776.84375</v>
      </c>
      <c r="L41" s="105">
        <f t="shared" si="7"/>
        <v>250.49873684211155</v>
      </c>
      <c r="M41" s="106">
        <f t="shared" si="8"/>
        <v>3.2944415272317951E-3</v>
      </c>
      <c r="O41" s="107">
        <f t="shared" si="9"/>
        <v>3.600081143330347E-2</v>
      </c>
      <c r="P41" s="107">
        <f t="shared" si="10"/>
        <v>3.9413855528734887E-2</v>
      </c>
      <c r="Q41" s="106">
        <f t="shared" si="11"/>
        <v>7.8137016388839298E-2</v>
      </c>
      <c r="R41" s="107">
        <f t="shared" si="12"/>
        <v>7.4596819999999994E-2</v>
      </c>
      <c r="S41" s="108">
        <f t="shared" si="13"/>
        <v>74083.176225567368</v>
      </c>
      <c r="T41" s="109">
        <f t="shared" si="14"/>
        <v>0</v>
      </c>
      <c r="U41" s="99">
        <f t="shared" si="15"/>
        <v>7.8137016388839298E-2</v>
      </c>
      <c r="V41" s="99">
        <f t="shared" ref="V41:V72" si="18">MAX(R41,NewMinGrowthPerHead(P41,$P$2,$L$1,$U$1,$T$2,AD41,G41,T41, $P$1))</f>
        <v>7.4596819999999994E-2</v>
      </c>
      <c r="W41" s="108">
        <f t="shared" si="16"/>
        <v>74083.176225567368</v>
      </c>
      <c r="X41" s="118">
        <f t="shared" ref="X41:X72" si="19">IF(ROUND(W41,0)/E41&gt;$X$1,ROUND(W41,0),ROUNDUP(W41,0))</f>
        <v>74083</v>
      </c>
      <c r="Y41" s="55">
        <f t="shared" ref="Y41:Y72" si="20">X41/K41*1000</f>
        <v>279.79410491783233</v>
      </c>
      <c r="Z41" s="56">
        <f t="shared" ref="Z41:Z72" si="21">X41/E41-1</f>
        <v>7.8134451767327473E-2</v>
      </c>
      <c r="AA41" s="56">
        <f t="shared" ref="AA41:AA72" si="22">Y41/G41-1</f>
        <v>7.4594263799740546E-2</v>
      </c>
      <c r="AB41" s="42"/>
      <c r="AC41" s="57">
        <v>71727.733005391041</v>
      </c>
      <c r="AD41" s="58">
        <f t="shared" ref="AD41:AD72" si="23">AC41/K41*1000</f>
        <v>270.89881422227296</v>
      </c>
      <c r="AE41" s="56">
        <f t="shared" si="17"/>
        <v>3.2836211266177084E-2</v>
      </c>
      <c r="AF41" s="56">
        <f t="shared" si="17"/>
        <v>3.2836211266176862E-2</v>
      </c>
    </row>
    <row r="42" spans="1:32">
      <c r="A42" s="82" t="s">
        <v>97</v>
      </c>
      <c r="B42" s="83" t="s">
        <v>98</v>
      </c>
      <c r="E42" s="103">
        <v>34568.352665372324</v>
      </c>
      <c r="F42" s="103">
        <v>113598.50024414063</v>
      </c>
      <c r="G42" s="103">
        <f t="shared" si="6"/>
        <v>304.30289652662333</v>
      </c>
      <c r="H42" s="104">
        <v>2.3306668192533353E-2</v>
      </c>
      <c r="J42" s="105">
        <v>33723.234905236779</v>
      </c>
      <c r="K42" s="105">
        <v>113720.625</v>
      </c>
      <c r="L42" s="105">
        <f t="shared" si="7"/>
        <v>296.54457936048783</v>
      </c>
      <c r="M42" s="106">
        <f t="shared" si="8"/>
        <v>1.0750560579313451E-3</v>
      </c>
      <c r="O42" s="107">
        <f t="shared" si="9"/>
        <v>2.5060400122062676E-2</v>
      </c>
      <c r="P42" s="107">
        <f t="shared" si="10"/>
        <v>2.6162397514959412E-2</v>
      </c>
      <c r="Q42" s="106">
        <f t="shared" si="11"/>
        <v>7.5752071821174827E-2</v>
      </c>
      <c r="R42" s="107">
        <f t="shared" si="12"/>
        <v>7.4596819999999994E-2</v>
      </c>
      <c r="S42" s="108">
        <f t="shared" si="13"/>
        <v>37186.976999219311</v>
      </c>
      <c r="T42" s="109">
        <f t="shared" si="14"/>
        <v>0</v>
      </c>
      <c r="U42" s="99">
        <f t="shared" si="15"/>
        <v>7.5752071821174827E-2</v>
      </c>
      <c r="V42" s="99">
        <f t="shared" si="18"/>
        <v>7.4596819999999994E-2</v>
      </c>
      <c r="W42" s="108">
        <f t="shared" si="16"/>
        <v>37186.976999219311</v>
      </c>
      <c r="X42" s="118">
        <f t="shared" si="19"/>
        <v>37187</v>
      </c>
      <c r="Y42" s="55">
        <f t="shared" si="20"/>
        <v>327.00312718119511</v>
      </c>
      <c r="Z42" s="56">
        <f t="shared" si="21"/>
        <v>7.5752737192212649E-2</v>
      </c>
      <c r="AA42" s="56">
        <f t="shared" si="22"/>
        <v>7.4597484656494961E-2</v>
      </c>
      <c r="AB42" s="42"/>
      <c r="AC42" s="57">
        <v>36469.582492649191</v>
      </c>
      <c r="AD42" s="58">
        <f t="shared" si="23"/>
        <v>320.69453094062038</v>
      </c>
      <c r="AE42" s="56">
        <f t="shared" si="17"/>
        <v>1.9671667683484273E-2</v>
      </c>
      <c r="AF42" s="56">
        <f t="shared" si="17"/>
        <v>1.9671667683484273E-2</v>
      </c>
    </row>
    <row r="43" spans="1:32">
      <c r="A43" s="82" t="s">
        <v>99</v>
      </c>
      <c r="B43" s="83" t="s">
        <v>100</v>
      </c>
      <c r="E43" s="103">
        <v>94087.825272914954</v>
      </c>
      <c r="F43" s="103">
        <v>327903.66906738281</v>
      </c>
      <c r="G43" s="103">
        <f t="shared" si="6"/>
        <v>286.93739701210939</v>
      </c>
      <c r="H43" s="104">
        <v>3.4205151628019292E-2</v>
      </c>
      <c r="J43" s="105">
        <v>90962.965746356742</v>
      </c>
      <c r="K43" s="105">
        <v>328789.4375</v>
      </c>
      <c r="L43" s="105">
        <f t="shared" si="7"/>
        <v>276.66024321829605</v>
      </c>
      <c r="M43" s="106">
        <f t="shared" si="8"/>
        <v>2.7013068659356154E-3</v>
      </c>
      <c r="O43" s="107">
        <f t="shared" si="9"/>
        <v>3.4353096349910572E-2</v>
      </c>
      <c r="P43" s="107">
        <f t="shared" si="10"/>
        <v>3.7147201470882241E-2</v>
      </c>
      <c r="Q43" s="106">
        <f t="shared" si="11"/>
        <v>7.7499635767978692E-2</v>
      </c>
      <c r="R43" s="107">
        <f t="shared" si="12"/>
        <v>7.4596819999999994E-2</v>
      </c>
      <c r="S43" s="108">
        <f t="shared" si="13"/>
        <v>101379.59746176709</v>
      </c>
      <c r="T43" s="109">
        <f t="shared" si="14"/>
        <v>0</v>
      </c>
      <c r="U43" s="99">
        <f t="shared" si="15"/>
        <v>7.7499635767978692E-2</v>
      </c>
      <c r="V43" s="99">
        <f t="shared" si="18"/>
        <v>7.4596819999999994E-2</v>
      </c>
      <c r="W43" s="108">
        <f t="shared" si="16"/>
        <v>101379.59746176709</v>
      </c>
      <c r="X43" s="118">
        <f t="shared" si="19"/>
        <v>101380</v>
      </c>
      <c r="Y43" s="55">
        <f t="shared" si="20"/>
        <v>308.34323867231893</v>
      </c>
      <c r="Z43" s="56">
        <f t="shared" si="21"/>
        <v>7.750391409231816E-2</v>
      </c>
      <c r="AA43" s="56">
        <f t="shared" si="22"/>
        <v>7.4601086798407712E-2</v>
      </c>
      <c r="AB43" s="42"/>
      <c r="AC43" s="57">
        <v>98370.793679334529</v>
      </c>
      <c r="AD43" s="58">
        <f t="shared" si="23"/>
        <v>299.19085730767898</v>
      </c>
      <c r="AE43" s="56">
        <f t="shared" si="17"/>
        <v>3.0590444664650773E-2</v>
      </c>
      <c r="AF43" s="56">
        <f t="shared" si="17"/>
        <v>3.0590444664650773E-2</v>
      </c>
    </row>
    <row r="44" spans="1:32">
      <c r="A44" s="82" t="s">
        <v>101</v>
      </c>
      <c r="B44" s="83" t="s">
        <v>102</v>
      </c>
      <c r="E44" s="103">
        <v>45031.31768752409</v>
      </c>
      <c r="F44" s="103">
        <v>177596.66862010956</v>
      </c>
      <c r="G44" s="103">
        <f t="shared" si="6"/>
        <v>253.55947291921848</v>
      </c>
      <c r="H44" s="104">
        <v>-4.2658706694489679E-2</v>
      </c>
      <c r="J44" s="105">
        <v>47059.126593855166</v>
      </c>
      <c r="K44" s="105">
        <v>178249.3125</v>
      </c>
      <c r="L44" s="105">
        <f t="shared" si="7"/>
        <v>264.00733856325627</v>
      </c>
      <c r="M44" s="106">
        <f t="shared" si="8"/>
        <v>3.6748655532863328E-3</v>
      </c>
      <c r="O44" s="107">
        <f t="shared" si="9"/>
        <v>-4.309066175052767E-2</v>
      </c>
      <c r="P44" s="107">
        <f t="shared" si="10"/>
        <v>-3.9574148585776792E-2</v>
      </c>
      <c r="Q44" s="106">
        <f t="shared" si="11"/>
        <v>7.8545818837489012E-2</v>
      </c>
      <c r="R44" s="107">
        <f t="shared" si="12"/>
        <v>7.4596819999999994E-2</v>
      </c>
      <c r="S44" s="108">
        <f t="shared" si="13"/>
        <v>48568.339408621774</v>
      </c>
      <c r="T44" s="109">
        <f t="shared" si="14"/>
        <v>0</v>
      </c>
      <c r="U44" s="99">
        <f t="shared" si="15"/>
        <v>7.8545818837489012E-2</v>
      </c>
      <c r="V44" s="99">
        <f t="shared" si="18"/>
        <v>7.4596819999999994E-2</v>
      </c>
      <c r="W44" s="108">
        <f t="shared" si="16"/>
        <v>48568.339408621774</v>
      </c>
      <c r="X44" s="118">
        <f t="shared" si="19"/>
        <v>48568</v>
      </c>
      <c r="Y44" s="55">
        <f t="shared" si="20"/>
        <v>272.47229915683408</v>
      </c>
      <c r="Z44" s="56">
        <f t="shared" si="21"/>
        <v>7.8538281669153776E-2</v>
      </c>
      <c r="AA44" s="56">
        <f t="shared" si="22"/>
        <v>7.4589310428331057E-2</v>
      </c>
      <c r="AB44" s="42"/>
      <c r="AC44" s="57">
        <v>50891.520465615671</v>
      </c>
      <c r="AD44" s="58">
        <f t="shared" si="23"/>
        <v>285.50752736067733</v>
      </c>
      <c r="AE44" s="56">
        <f t="shared" si="17"/>
        <v>-4.565633811600367E-2</v>
      </c>
      <c r="AF44" s="56">
        <f t="shared" si="17"/>
        <v>-4.565633811600367E-2</v>
      </c>
    </row>
    <row r="45" spans="1:32">
      <c r="A45" s="82" t="s">
        <v>103</v>
      </c>
      <c r="B45" s="83" t="s">
        <v>104</v>
      </c>
      <c r="E45" s="103">
        <v>35723.678987106046</v>
      </c>
      <c r="F45" s="103">
        <v>159178.16723632813</v>
      </c>
      <c r="G45" s="103">
        <f t="shared" si="6"/>
        <v>224.42574636550458</v>
      </c>
      <c r="H45" s="104">
        <v>-2.7869435850066626E-2</v>
      </c>
      <c r="J45" s="105">
        <v>36774.594204085195</v>
      </c>
      <c r="K45" s="105">
        <v>159702.5</v>
      </c>
      <c r="L45" s="105">
        <f t="shared" si="7"/>
        <v>230.26937088702553</v>
      </c>
      <c r="M45" s="106">
        <f t="shared" si="8"/>
        <v>3.293999251124724E-3</v>
      </c>
      <c r="O45" s="107">
        <f t="shared" si="9"/>
        <v>-2.8577207708859076E-2</v>
      </c>
      <c r="P45" s="107">
        <f t="shared" si="10"/>
        <v>-2.5377341758526573E-2</v>
      </c>
      <c r="Q45" s="106">
        <f t="shared" si="11"/>
        <v>7.8136541120340963E-2</v>
      </c>
      <c r="R45" s="107">
        <f t="shared" si="12"/>
        <v>7.4596819999999994E-2</v>
      </c>
      <c r="S45" s="108">
        <f t="shared" si="13"/>
        <v>38515.003699251916</v>
      </c>
      <c r="T45" s="109">
        <f t="shared" si="14"/>
        <v>0</v>
      </c>
      <c r="U45" s="99">
        <f t="shared" si="15"/>
        <v>7.8136541120340963E-2</v>
      </c>
      <c r="V45" s="99">
        <f t="shared" si="18"/>
        <v>7.4596819999999994E-2</v>
      </c>
      <c r="W45" s="108">
        <f t="shared" si="16"/>
        <v>38515.003699251916</v>
      </c>
      <c r="X45" s="118">
        <f t="shared" si="19"/>
        <v>38515</v>
      </c>
      <c r="Y45" s="55">
        <f t="shared" si="20"/>
        <v>241.16717020710382</v>
      </c>
      <c r="Z45" s="56">
        <f t="shared" si="21"/>
        <v>7.813643756852251E-2</v>
      </c>
      <c r="AA45" s="56">
        <f t="shared" si="22"/>
        <v>7.4596716788161155E-2</v>
      </c>
      <c r="AB45" s="42"/>
      <c r="AC45" s="57">
        <v>39769.437918048607</v>
      </c>
      <c r="AD45" s="58">
        <f t="shared" si="23"/>
        <v>249.02201229190908</v>
      </c>
      <c r="AE45" s="56">
        <f t="shared" si="17"/>
        <v>-3.1542762073569652E-2</v>
      </c>
      <c r="AF45" s="56">
        <f t="shared" si="17"/>
        <v>-3.1542762073569763E-2</v>
      </c>
    </row>
    <row r="46" spans="1:32">
      <c r="A46" s="82" t="s">
        <v>105</v>
      </c>
      <c r="B46" s="83" t="s">
        <v>106</v>
      </c>
      <c r="E46" s="103">
        <v>69555.403241889231</v>
      </c>
      <c r="F46" s="103">
        <v>260349.66607666016</v>
      </c>
      <c r="G46" s="103">
        <f t="shared" si="6"/>
        <v>267.16148436083876</v>
      </c>
      <c r="H46" s="104">
        <v>-5.1122919264186772E-2</v>
      </c>
      <c r="J46" s="105">
        <v>73443.999187177251</v>
      </c>
      <c r="K46" s="105">
        <v>262230.9375</v>
      </c>
      <c r="L46" s="105">
        <f t="shared" si="7"/>
        <v>280.07373915283068</v>
      </c>
      <c r="M46" s="106">
        <f t="shared" si="8"/>
        <v>7.225941372192457E-3</v>
      </c>
      <c r="O46" s="107">
        <f t="shared" si="9"/>
        <v>-5.2946407988726962E-2</v>
      </c>
      <c r="P46" s="107">
        <f t="shared" si="10"/>
        <v>-4.6103054256529052E-2</v>
      </c>
      <c r="Q46" s="106">
        <f t="shared" si="11"/>
        <v>8.2361793620064461E-2</v>
      </c>
      <c r="R46" s="107">
        <f t="shared" si="12"/>
        <v>7.4596819999999994E-2</v>
      </c>
      <c r="S46" s="108">
        <f t="shared" si="13"/>
        <v>75284.111008858075</v>
      </c>
      <c r="T46" s="109">
        <f t="shared" si="14"/>
        <v>0</v>
      </c>
      <c r="U46" s="99">
        <f t="shared" si="15"/>
        <v>8.2361793620064461E-2</v>
      </c>
      <c r="V46" s="99">
        <f t="shared" si="18"/>
        <v>7.4596819999999994E-2</v>
      </c>
      <c r="W46" s="108">
        <f t="shared" si="16"/>
        <v>75284.111008858075</v>
      </c>
      <c r="X46" s="118">
        <f t="shared" si="19"/>
        <v>75284</v>
      </c>
      <c r="Y46" s="55">
        <f t="shared" si="20"/>
        <v>287.09045819584122</v>
      </c>
      <c r="Z46" s="56">
        <f t="shared" si="21"/>
        <v>8.2360197642571631E-2</v>
      </c>
      <c r="AA46" s="56">
        <f t="shared" si="22"/>
        <v>7.459523547221214E-2</v>
      </c>
      <c r="AB46" s="42"/>
      <c r="AC46" s="57">
        <v>79425.120231597029</v>
      </c>
      <c r="AD46" s="58">
        <f t="shared" si="23"/>
        <v>302.8823409960811</v>
      </c>
      <c r="AE46" s="56">
        <f t="shared" si="17"/>
        <v>-5.213867123552185E-2</v>
      </c>
      <c r="AF46" s="56">
        <f t="shared" si="17"/>
        <v>-5.2138671235521739E-2</v>
      </c>
    </row>
    <row r="47" spans="1:32">
      <c r="A47" s="82" t="s">
        <v>107</v>
      </c>
      <c r="B47" s="83" t="s">
        <v>108</v>
      </c>
      <c r="E47" s="103">
        <v>27996.614856501525</v>
      </c>
      <c r="F47" s="103">
        <v>117382.6669921875</v>
      </c>
      <c r="G47" s="103">
        <f t="shared" si="6"/>
        <v>238.50723087050716</v>
      </c>
      <c r="H47" s="104">
        <v>-7.3978092365442505E-2</v>
      </c>
      <c r="J47" s="105">
        <v>30263.507420793405</v>
      </c>
      <c r="K47" s="105">
        <v>117732.3671875</v>
      </c>
      <c r="L47" s="105">
        <f t="shared" si="7"/>
        <v>257.05341822097137</v>
      </c>
      <c r="M47" s="106">
        <f t="shared" si="8"/>
        <v>2.9791467877942068E-3</v>
      </c>
      <c r="O47" s="107">
        <f t="shared" si="9"/>
        <v>-7.4905150046631674E-2</v>
      </c>
      <c r="P47" s="107">
        <f t="shared" si="10"/>
        <v>-7.2149156695987982E-2</v>
      </c>
      <c r="Q47" s="106">
        <f t="shared" si="11"/>
        <v>7.7798201664476929E-2</v>
      </c>
      <c r="R47" s="107">
        <f t="shared" si="12"/>
        <v>7.4596819999999994E-2</v>
      </c>
      <c r="S47" s="108">
        <f t="shared" si="13"/>
        <v>30174.701145030322</v>
      </c>
      <c r="T47" s="109">
        <f t="shared" si="14"/>
        <v>0</v>
      </c>
      <c r="U47" s="99">
        <f t="shared" si="15"/>
        <v>7.7798201664476929E-2</v>
      </c>
      <c r="V47" s="99">
        <f t="shared" si="18"/>
        <v>7.4596819999999994E-2</v>
      </c>
      <c r="W47" s="108">
        <f t="shared" si="16"/>
        <v>30174.701145030322</v>
      </c>
      <c r="X47" s="118">
        <f t="shared" si="19"/>
        <v>30175</v>
      </c>
      <c r="Y47" s="55">
        <f t="shared" si="20"/>
        <v>256.30165026702844</v>
      </c>
      <c r="Z47" s="56">
        <f t="shared" si="21"/>
        <v>7.7808876346798783E-2</v>
      </c>
      <c r="AA47" s="56">
        <f t="shared" si="22"/>
        <v>7.4607462975335936E-2</v>
      </c>
      <c r="AB47" s="42"/>
      <c r="AC47" s="57">
        <v>32728.102256528666</v>
      </c>
      <c r="AD47" s="58">
        <f t="shared" si="23"/>
        <v>277.98729472929097</v>
      </c>
      <c r="AE47" s="56">
        <f t="shared" si="17"/>
        <v>-7.8009480553348221E-2</v>
      </c>
      <c r="AF47" s="56">
        <f t="shared" si="17"/>
        <v>-7.8009480553348332E-2</v>
      </c>
    </row>
    <row r="48" spans="1:32">
      <c r="A48" s="82" t="s">
        <v>109</v>
      </c>
      <c r="B48" s="83" t="s">
        <v>110</v>
      </c>
      <c r="E48" s="103">
        <v>71187.965944828131</v>
      </c>
      <c r="F48" s="103">
        <v>333179.24963378906</v>
      </c>
      <c r="G48" s="103">
        <f t="shared" si="6"/>
        <v>213.66266363548672</v>
      </c>
      <c r="H48" s="104">
        <v>-8.5013123376813438E-2</v>
      </c>
      <c r="J48" s="105">
        <v>77793.149146509197</v>
      </c>
      <c r="K48" s="105">
        <v>334130.3125</v>
      </c>
      <c r="L48" s="105">
        <f t="shared" si="7"/>
        <v>232.82278271747404</v>
      </c>
      <c r="M48" s="106">
        <f t="shared" si="8"/>
        <v>2.8545080981372539E-3</v>
      </c>
      <c r="O48" s="107">
        <f t="shared" si="9"/>
        <v>-8.4907003690535943E-2</v>
      </c>
      <c r="P48" s="107">
        <f t="shared" si="10"/>
        <v>-8.229486332202185E-2</v>
      </c>
      <c r="Q48" s="106">
        <f t="shared" si="11"/>
        <v>7.7664265324922654E-2</v>
      </c>
      <c r="R48" s="107">
        <f t="shared" si="12"/>
        <v>7.4596819999999994E-2</v>
      </c>
      <c r="S48" s="108">
        <f t="shared" si="13"/>
        <v>76716.727019908823</v>
      </c>
      <c r="T48" s="109">
        <f t="shared" si="14"/>
        <v>0</v>
      </c>
      <c r="U48" s="99">
        <f t="shared" si="15"/>
        <v>7.7664265324922654E-2</v>
      </c>
      <c r="V48" s="99">
        <f t="shared" si="18"/>
        <v>7.4596819999999994E-2</v>
      </c>
      <c r="W48" s="108">
        <f t="shared" si="16"/>
        <v>76716.727019908823</v>
      </c>
      <c r="X48" s="118">
        <f t="shared" si="19"/>
        <v>76717</v>
      </c>
      <c r="Y48" s="55">
        <f t="shared" si="20"/>
        <v>229.60203588233259</v>
      </c>
      <c r="Z48" s="56">
        <f t="shared" si="21"/>
        <v>7.7668099963088766E-2</v>
      </c>
      <c r="AA48" s="56">
        <f t="shared" si="22"/>
        <v>7.4600643723317095E-2</v>
      </c>
      <c r="AB48" s="42"/>
      <c r="AC48" s="57">
        <v>84128.455592527316</v>
      </c>
      <c r="AD48" s="58">
        <f t="shared" si="23"/>
        <v>251.78336848000677</v>
      </c>
      <c r="AE48" s="56">
        <f t="shared" si="17"/>
        <v>-8.8096893498489925E-2</v>
      </c>
      <c r="AF48" s="56">
        <f t="shared" si="17"/>
        <v>-8.8096893498489814E-2</v>
      </c>
    </row>
    <row r="49" spans="1:32">
      <c r="A49" s="82" t="s">
        <v>111</v>
      </c>
      <c r="B49" s="83" t="s">
        <v>112</v>
      </c>
      <c r="E49" s="103">
        <v>54090.349854460284</v>
      </c>
      <c r="F49" s="103">
        <v>220614.66503953934</v>
      </c>
      <c r="G49" s="103">
        <f t="shared" si="6"/>
        <v>245.18020977783149</v>
      </c>
      <c r="H49" s="104">
        <v>-5.7656665682559116E-2</v>
      </c>
      <c r="J49" s="105">
        <v>57438.344969032303</v>
      </c>
      <c r="K49" s="105">
        <v>221396.0625</v>
      </c>
      <c r="L49" s="105">
        <f t="shared" si="7"/>
        <v>259.43706640687122</v>
      </c>
      <c r="M49" s="106">
        <f t="shared" si="8"/>
        <v>3.5419107805938488E-3</v>
      </c>
      <c r="O49" s="107">
        <f t="shared" si="9"/>
        <v>-5.8288502504330153E-2</v>
      </c>
      <c r="P49" s="107">
        <f t="shared" si="10"/>
        <v>-5.4953044399141171E-2</v>
      </c>
      <c r="Q49" s="106">
        <f t="shared" si="11"/>
        <v>7.840294606154985E-2</v>
      </c>
      <c r="R49" s="107">
        <f t="shared" si="12"/>
        <v>7.4596819999999994E-2</v>
      </c>
      <c r="S49" s="108">
        <f t="shared" si="13"/>
        <v>58331.192636549895</v>
      </c>
      <c r="T49" s="109">
        <f t="shared" si="14"/>
        <v>0</v>
      </c>
      <c r="U49" s="99">
        <f t="shared" si="15"/>
        <v>7.840294606154985E-2</v>
      </c>
      <c r="V49" s="99">
        <f t="shared" si="18"/>
        <v>7.4596819999999994E-2</v>
      </c>
      <c r="W49" s="108">
        <f t="shared" si="16"/>
        <v>58331.192636549895</v>
      </c>
      <c r="X49" s="118">
        <f t="shared" si="19"/>
        <v>58331</v>
      </c>
      <c r="Y49" s="55">
        <f t="shared" si="20"/>
        <v>263.46900365493178</v>
      </c>
      <c r="Z49" s="56">
        <f t="shared" si="21"/>
        <v>7.8399384676748118E-2</v>
      </c>
      <c r="AA49" s="56">
        <f t="shared" si="22"/>
        <v>7.4593271184785204E-2</v>
      </c>
      <c r="AB49" s="42"/>
      <c r="AC49" s="57">
        <v>62116.000021222091</v>
      </c>
      <c r="AD49" s="58">
        <f t="shared" si="23"/>
        <v>280.56506208741672</v>
      </c>
      <c r="AE49" s="56">
        <f t="shared" si="17"/>
        <v>-6.0934381156689699E-2</v>
      </c>
      <c r="AF49" s="56">
        <f t="shared" si="17"/>
        <v>-6.0934381156689588E-2</v>
      </c>
    </row>
    <row r="50" spans="1:32">
      <c r="A50" s="82" t="s">
        <v>113</v>
      </c>
      <c r="B50" s="83" t="s">
        <v>114</v>
      </c>
      <c r="E50" s="103">
        <v>32355.581492532074</v>
      </c>
      <c r="F50" s="103">
        <v>140422.67003250122</v>
      </c>
      <c r="G50" s="103">
        <f t="shared" si="6"/>
        <v>230.41565500102857</v>
      </c>
      <c r="H50" s="104">
        <v>-0.12378150010800859</v>
      </c>
      <c r="J50" s="105">
        <v>36859.536081269347</v>
      </c>
      <c r="K50" s="105">
        <v>140352.578125</v>
      </c>
      <c r="L50" s="105">
        <f t="shared" si="7"/>
        <v>262.62101183807056</v>
      </c>
      <c r="M50" s="106">
        <f t="shared" si="8"/>
        <v>-4.9914951399943064E-4</v>
      </c>
      <c r="O50" s="107">
        <f t="shared" si="9"/>
        <v>-0.1221923840497281</v>
      </c>
      <c r="P50" s="107">
        <f t="shared" si="10"/>
        <v>-0.12263054129461459</v>
      </c>
      <c r="Q50" s="106">
        <f t="shared" si="11"/>
        <v>7.4060435519551771E-2</v>
      </c>
      <c r="R50" s="107">
        <f t="shared" si="12"/>
        <v>7.4596819999999994E-2</v>
      </c>
      <c r="S50" s="108">
        <f t="shared" si="13"/>
        <v>34751.849949357347</v>
      </c>
      <c r="T50" s="109">
        <f t="shared" si="14"/>
        <v>0</v>
      </c>
      <c r="U50" s="99">
        <f t="shared" si="15"/>
        <v>7.4060435519551771E-2</v>
      </c>
      <c r="V50" s="99">
        <f t="shared" si="18"/>
        <v>7.4596819999999994E-2</v>
      </c>
      <c r="W50" s="108">
        <f t="shared" si="16"/>
        <v>34751.849949357347</v>
      </c>
      <c r="X50" s="118">
        <f t="shared" si="19"/>
        <v>34752</v>
      </c>
      <c r="Y50" s="55">
        <f t="shared" si="20"/>
        <v>247.60499924019476</v>
      </c>
      <c r="Z50" s="56">
        <f t="shared" si="21"/>
        <v>7.4065073070036958E-2</v>
      </c>
      <c r="AA50" s="56">
        <f t="shared" si="22"/>
        <v>7.4601459866472375E-2</v>
      </c>
      <c r="AB50" s="42"/>
      <c r="AC50" s="57">
        <v>39861.297278686834</v>
      </c>
      <c r="AD50" s="58">
        <f t="shared" si="23"/>
        <v>284.00830117410311</v>
      </c>
      <c r="AE50" s="56">
        <f t="shared" si="17"/>
        <v>-0.12817689406758692</v>
      </c>
      <c r="AF50" s="56">
        <f t="shared" si="17"/>
        <v>-0.12817689406758692</v>
      </c>
    </row>
    <row r="51" spans="1:32">
      <c r="A51" s="82" t="s">
        <v>115</v>
      </c>
      <c r="B51" s="83" t="s">
        <v>116</v>
      </c>
      <c r="E51" s="103">
        <v>81010.707969030147</v>
      </c>
      <c r="F51" s="103">
        <v>320731.41687011719</v>
      </c>
      <c r="G51" s="103">
        <f t="shared" si="6"/>
        <v>252.58114331168281</v>
      </c>
      <c r="H51" s="104">
        <v>-7.708622140337329E-2</v>
      </c>
      <c r="J51" s="105">
        <v>87753.466252343424</v>
      </c>
      <c r="K51" s="105">
        <v>321430.5625</v>
      </c>
      <c r="L51" s="105">
        <f t="shared" si="7"/>
        <v>273.00909275652162</v>
      </c>
      <c r="M51" s="106">
        <f t="shared" si="8"/>
        <v>2.1798476641468056E-3</v>
      </c>
      <c r="O51" s="107">
        <f t="shared" si="9"/>
        <v>-7.6837515043836957E-2</v>
      </c>
      <c r="P51" s="107">
        <f t="shared" si="10"/>
        <v>-7.4825161457377276E-2</v>
      </c>
      <c r="Q51" s="106">
        <f t="shared" si="11"/>
        <v>7.6939277367976677E-2</v>
      </c>
      <c r="R51" s="107">
        <f t="shared" si="12"/>
        <v>7.4596819999999994E-2</v>
      </c>
      <c r="S51" s="108">
        <f t="shared" si="13"/>
        <v>87243.613299235512</v>
      </c>
      <c r="T51" s="109">
        <f t="shared" si="14"/>
        <v>0</v>
      </c>
      <c r="U51" s="99">
        <f t="shared" si="15"/>
        <v>7.6939277367976677E-2</v>
      </c>
      <c r="V51" s="99">
        <f t="shared" si="18"/>
        <v>7.4596819999999994E-2</v>
      </c>
      <c r="W51" s="108">
        <f t="shared" si="16"/>
        <v>87243.613299235512</v>
      </c>
      <c r="X51" s="118">
        <f t="shared" si="19"/>
        <v>87244</v>
      </c>
      <c r="Y51" s="55">
        <f t="shared" si="20"/>
        <v>271.42409645629141</v>
      </c>
      <c r="Z51" s="56">
        <f t="shared" si="21"/>
        <v>7.694405082045197E-2</v>
      </c>
      <c r="AA51" s="56">
        <f t="shared" si="22"/>
        <v>7.4601583069709099E-2</v>
      </c>
      <c r="AB51" s="42"/>
      <c r="AC51" s="57">
        <v>94899.91946201981</v>
      </c>
      <c r="AD51" s="58">
        <f t="shared" si="23"/>
        <v>295.24236501941164</v>
      </c>
      <c r="AE51" s="56">
        <f t="shared" si="17"/>
        <v>-8.0673613902104591E-2</v>
      </c>
      <c r="AF51" s="56">
        <f t="shared" si="17"/>
        <v>-8.067361390210448E-2</v>
      </c>
    </row>
    <row r="52" spans="1:32">
      <c r="A52" s="82" t="s">
        <v>117</v>
      </c>
      <c r="B52" s="83" t="s">
        <v>118</v>
      </c>
      <c r="E52" s="103">
        <v>78569.614534122185</v>
      </c>
      <c r="F52" s="103">
        <v>304284.99792480469</v>
      </c>
      <c r="G52" s="103">
        <f t="shared" si="6"/>
        <v>258.21060870552162</v>
      </c>
      <c r="H52" s="104">
        <v>-3.1481659696357744E-2</v>
      </c>
      <c r="J52" s="105">
        <v>81214.704247385147</v>
      </c>
      <c r="K52" s="105">
        <v>304863.65625</v>
      </c>
      <c r="L52" s="105">
        <f t="shared" si="7"/>
        <v>266.39680585863584</v>
      </c>
      <c r="M52" s="106">
        <f t="shared" si="8"/>
        <v>1.9016985035138489E-3</v>
      </c>
      <c r="O52" s="107">
        <f t="shared" si="9"/>
        <v>-3.2569098635215732E-2</v>
      </c>
      <c r="P52" s="107">
        <f t="shared" si="10"/>
        <v>-3.0729336737837065E-2</v>
      </c>
      <c r="Q52" s="106">
        <f t="shared" si="11"/>
        <v>7.6640379164474748E-2</v>
      </c>
      <c r="R52" s="107">
        <f t="shared" si="12"/>
        <v>7.4596819999999994E-2</v>
      </c>
      <c r="S52" s="108">
        <f t="shared" si="13"/>
        <v>84591.219582823935</v>
      </c>
      <c r="T52" s="109">
        <f t="shared" si="14"/>
        <v>0</v>
      </c>
      <c r="U52" s="99">
        <f t="shared" si="15"/>
        <v>7.6640379164474748E-2</v>
      </c>
      <c r="V52" s="99">
        <f t="shared" si="18"/>
        <v>7.4596819999999994E-2</v>
      </c>
      <c r="W52" s="108">
        <f t="shared" si="16"/>
        <v>84591.219582823935</v>
      </c>
      <c r="X52" s="118">
        <f t="shared" si="19"/>
        <v>84591</v>
      </c>
      <c r="Y52" s="55">
        <f t="shared" si="20"/>
        <v>277.47157873955337</v>
      </c>
      <c r="Z52" s="56">
        <f t="shared" si="21"/>
        <v>7.6637584409463777E-2</v>
      </c>
      <c r="AA52" s="56">
        <f t="shared" si="22"/>
        <v>7.4594030549682389E-2</v>
      </c>
      <c r="AB52" s="42"/>
      <c r="AC52" s="57">
        <v>87828.654768412496</v>
      </c>
      <c r="AD52" s="58">
        <f t="shared" si="23"/>
        <v>288.09158772402048</v>
      </c>
      <c r="AE52" s="56">
        <f t="shared" si="17"/>
        <v>-3.6863308187397137E-2</v>
      </c>
      <c r="AF52" s="56">
        <f t="shared" si="17"/>
        <v>-3.6863308187397137E-2</v>
      </c>
    </row>
    <row r="53" spans="1:32">
      <c r="A53" s="82" t="s">
        <v>119</v>
      </c>
      <c r="B53" s="83" t="s">
        <v>120</v>
      </c>
      <c r="E53" s="103">
        <v>48722.297252771918</v>
      </c>
      <c r="F53" s="103">
        <v>248802.74963378906</v>
      </c>
      <c r="G53" s="103">
        <f t="shared" si="6"/>
        <v>195.82700482404599</v>
      </c>
      <c r="H53" s="104">
        <v>-7.8562272131107336E-2</v>
      </c>
      <c r="J53" s="105">
        <v>52889.250646393615</v>
      </c>
      <c r="K53" s="105">
        <v>249965.9375</v>
      </c>
      <c r="L53" s="105">
        <f t="shared" si="7"/>
        <v>211.58583115506934</v>
      </c>
      <c r="M53" s="106">
        <f t="shared" si="8"/>
        <v>4.6751407206031548E-3</v>
      </c>
      <c r="O53" s="107">
        <f t="shared" si="9"/>
        <v>-7.87863950177905E-2</v>
      </c>
      <c r="P53" s="107">
        <f t="shared" si="10"/>
        <v>-7.4479591780764687E-2</v>
      </c>
      <c r="Q53" s="106">
        <f t="shared" si="11"/>
        <v>7.9620711351412687E-2</v>
      </c>
      <c r="R53" s="107">
        <f t="shared" si="12"/>
        <v>7.4596819999999994E-2</v>
      </c>
      <c r="S53" s="108">
        <f t="shared" si="13"/>
        <v>52601.601218712596</v>
      </c>
      <c r="T53" s="109">
        <f t="shared" si="14"/>
        <v>0</v>
      </c>
      <c r="U53" s="99">
        <f t="shared" si="15"/>
        <v>7.9620711351412687E-2</v>
      </c>
      <c r="V53" s="99">
        <f t="shared" si="18"/>
        <v>7.4596819999999994E-2</v>
      </c>
      <c r="W53" s="108">
        <f t="shared" si="16"/>
        <v>52601.601218712596</v>
      </c>
      <c r="X53" s="118">
        <f t="shared" si="19"/>
        <v>52602</v>
      </c>
      <c r="Y53" s="55">
        <f t="shared" si="20"/>
        <v>210.43667199655951</v>
      </c>
      <c r="Z53" s="56">
        <f t="shared" si="21"/>
        <v>7.9628896131480387E-2</v>
      </c>
      <c r="AA53" s="56">
        <f t="shared" si="22"/>
        <v>7.460496669313077E-2</v>
      </c>
      <c r="AB53" s="42"/>
      <c r="AC53" s="57">
        <v>57196.437258856393</v>
      </c>
      <c r="AD53" s="58">
        <f t="shared" si="23"/>
        <v>228.81692534150335</v>
      </c>
      <c r="AE53" s="56">
        <f t="shared" si="17"/>
        <v>-8.0327332943189278E-2</v>
      </c>
      <c r="AF53" s="56">
        <f t="shared" si="17"/>
        <v>-8.0327332943189389E-2</v>
      </c>
    </row>
    <row r="54" spans="1:32">
      <c r="A54" s="82" t="s">
        <v>121</v>
      </c>
      <c r="B54" s="83" t="s">
        <v>122</v>
      </c>
      <c r="E54" s="103">
        <v>39649.033498690704</v>
      </c>
      <c r="F54" s="103">
        <v>144071.99926757813</v>
      </c>
      <c r="G54" s="103">
        <f t="shared" si="6"/>
        <v>275.20291035215268</v>
      </c>
      <c r="H54" s="104">
        <v>6.1020028002371829E-2</v>
      </c>
      <c r="J54" s="105">
        <v>37379.38234190223</v>
      </c>
      <c r="K54" s="105">
        <v>144023.375</v>
      </c>
      <c r="L54" s="105">
        <f t="shared" si="7"/>
        <v>259.53691435089775</v>
      </c>
      <c r="M54" s="106">
        <f t="shared" si="8"/>
        <v>-3.3749977667640874E-4</v>
      </c>
      <c r="O54" s="107">
        <f t="shared" si="9"/>
        <v>6.0719332813699234E-2</v>
      </c>
      <c r="P54" s="107">
        <f t="shared" si="10"/>
        <v>6.0361340275758568E-2</v>
      </c>
      <c r="Q54" s="106">
        <f t="shared" si="11"/>
        <v>7.4234143813232789E-2</v>
      </c>
      <c r="R54" s="107">
        <f t="shared" si="12"/>
        <v>7.4596819999999994E-2</v>
      </c>
      <c r="S54" s="108">
        <f t="shared" si="13"/>
        <v>42592.345553488194</v>
      </c>
      <c r="T54" s="109">
        <f t="shared" si="14"/>
        <v>0</v>
      </c>
      <c r="U54" s="99">
        <f t="shared" si="15"/>
        <v>7.4234143813232789E-2</v>
      </c>
      <c r="V54" s="99">
        <f t="shared" si="18"/>
        <v>7.4596819999999994E-2</v>
      </c>
      <c r="W54" s="108">
        <f t="shared" si="16"/>
        <v>42592.345553488194</v>
      </c>
      <c r="X54" s="120">
        <f t="shared" si="19"/>
        <v>42593</v>
      </c>
      <c r="Y54" s="55">
        <f t="shared" si="20"/>
        <v>295.73671634899546</v>
      </c>
      <c r="Z54" s="56">
        <f t="shared" si="21"/>
        <v>7.4250649802258373E-2</v>
      </c>
      <c r="AA54" s="56">
        <f t="shared" si="22"/>
        <v>7.4613331561673935E-2</v>
      </c>
      <c r="AB54" s="42"/>
      <c r="AC54" s="57">
        <v>40423.478698675761</v>
      </c>
      <c r="AD54" s="58">
        <f t="shared" si="23"/>
        <v>280.67304143286299</v>
      </c>
      <c r="AE54" s="56">
        <f t="shared" si="17"/>
        <v>5.3669831770201126E-2</v>
      </c>
      <c r="AF54" s="56">
        <f t="shared" si="17"/>
        <v>5.3669831770201126E-2</v>
      </c>
    </row>
    <row r="55" spans="1:32">
      <c r="A55" s="82" t="s">
        <v>123</v>
      </c>
      <c r="B55" s="83" t="s">
        <v>124</v>
      </c>
      <c r="E55" s="103">
        <v>37248.328239880844</v>
      </c>
      <c r="F55" s="103">
        <v>163132.0810546875</v>
      </c>
      <c r="G55" s="103">
        <f t="shared" si="6"/>
        <v>228.33233045923026</v>
      </c>
      <c r="H55" s="104">
        <v>-1.1148287045387284E-2</v>
      </c>
      <c r="J55" s="105">
        <v>37734.353590679726</v>
      </c>
      <c r="K55" s="105">
        <v>163245.0625</v>
      </c>
      <c r="L55" s="105">
        <f t="shared" si="7"/>
        <v>231.15157673255646</v>
      </c>
      <c r="M55" s="106">
        <f t="shared" si="8"/>
        <v>6.925764974126114E-4</v>
      </c>
      <c r="O55" s="107">
        <f t="shared" si="9"/>
        <v>-1.2880182235821547E-2</v>
      </c>
      <c r="P55" s="107">
        <f t="shared" si="10"/>
        <v>-1.2196526249907746E-2</v>
      </c>
      <c r="Q55" s="106">
        <f t="shared" si="11"/>
        <v>7.5341060501726398E-2</v>
      </c>
      <c r="R55" s="107">
        <f t="shared" si="12"/>
        <v>7.4596819999999994E-2</v>
      </c>
      <c r="S55" s="108">
        <f t="shared" si="13"/>
        <v>40054.656791389869</v>
      </c>
      <c r="T55" s="109">
        <f t="shared" si="14"/>
        <v>0</v>
      </c>
      <c r="U55" s="99">
        <f t="shared" si="15"/>
        <v>7.5341060501726398E-2</v>
      </c>
      <c r="V55" s="99">
        <f t="shared" si="18"/>
        <v>7.4596819999999994E-2</v>
      </c>
      <c r="W55" s="108">
        <f t="shared" si="16"/>
        <v>40054.656791389869</v>
      </c>
      <c r="X55" s="118">
        <f t="shared" si="19"/>
        <v>40055</v>
      </c>
      <c r="Y55" s="55">
        <f t="shared" si="20"/>
        <v>245.36729862809787</v>
      </c>
      <c r="Z55" s="56">
        <f t="shared" si="21"/>
        <v>7.5350274569212061E-2</v>
      </c>
      <c r="AA55" s="56">
        <f t="shared" si="22"/>
        <v>7.4606027690455656E-2</v>
      </c>
      <c r="AB55" s="42"/>
      <c r="AC55" s="57">
        <v>40807.358041099083</v>
      </c>
      <c r="AD55" s="58">
        <f t="shared" si="23"/>
        <v>249.97606308061589</v>
      </c>
      <c r="AE55" s="56">
        <f t="shared" si="17"/>
        <v>-1.8436823093064381E-2</v>
      </c>
      <c r="AF55" s="56">
        <f t="shared" si="17"/>
        <v>-1.8436823093064381E-2</v>
      </c>
    </row>
    <row r="56" spans="1:32">
      <c r="A56" s="82" t="s">
        <v>125</v>
      </c>
      <c r="B56" s="83" t="s">
        <v>126</v>
      </c>
      <c r="E56" s="103">
        <v>89762.246455122324</v>
      </c>
      <c r="F56" s="103">
        <v>299081.3346862793</v>
      </c>
      <c r="G56" s="103">
        <f t="shared" si="6"/>
        <v>300.12654099353352</v>
      </c>
      <c r="H56" s="104">
        <v>-4.9279436701412105E-2</v>
      </c>
      <c r="J56" s="105">
        <v>94297.31718421563</v>
      </c>
      <c r="K56" s="105">
        <v>299668.03125</v>
      </c>
      <c r="L56" s="105">
        <f t="shared" si="7"/>
        <v>314.67259550801896</v>
      </c>
      <c r="M56" s="106">
        <f t="shared" si="8"/>
        <v>1.9616622492879543E-3</v>
      </c>
      <c r="O56" s="107">
        <f t="shared" si="9"/>
        <v>-4.8093316591751645E-2</v>
      </c>
      <c r="P56" s="107">
        <f t="shared" si="10"/>
        <v>-4.6225997186064904E-2</v>
      </c>
      <c r="Q56" s="106">
        <f t="shared" si="11"/>
        <v>7.6704816014998789E-2</v>
      </c>
      <c r="R56" s="107">
        <f t="shared" si="12"/>
        <v>7.4596819999999994E-2</v>
      </c>
      <c r="S56" s="108">
        <f t="shared" si="13"/>
        <v>96647.443054555464</v>
      </c>
      <c r="T56" s="109">
        <f t="shared" si="14"/>
        <v>0</v>
      </c>
      <c r="U56" s="99">
        <f t="shared" si="15"/>
        <v>7.6704816014998789E-2</v>
      </c>
      <c r="V56" s="99">
        <f t="shared" si="18"/>
        <v>7.4596819999999994E-2</v>
      </c>
      <c r="W56" s="108">
        <f t="shared" si="16"/>
        <v>96647.443054555464</v>
      </c>
      <c r="X56" s="118">
        <f t="shared" si="19"/>
        <v>96647</v>
      </c>
      <c r="Y56" s="55">
        <f t="shared" si="20"/>
        <v>322.51354806469703</v>
      </c>
      <c r="Z56" s="56">
        <f t="shared" si="21"/>
        <v>7.6699880147493626E-2</v>
      </c>
      <c r="AA56" s="56">
        <f t="shared" si="22"/>
        <v>7.4591893796043474E-2</v>
      </c>
      <c r="AB56" s="42"/>
      <c r="AC56" s="57">
        <v>101976.68751378382</v>
      </c>
      <c r="AD56" s="58">
        <f t="shared" si="23"/>
        <v>340.29885366286908</v>
      </c>
      <c r="AE56" s="56">
        <f t="shared" si="17"/>
        <v>-5.2263783456031776E-2</v>
      </c>
      <c r="AF56" s="56">
        <f t="shared" si="17"/>
        <v>-5.2263783456031776E-2</v>
      </c>
    </row>
    <row r="57" spans="1:32">
      <c r="A57" s="82" t="s">
        <v>127</v>
      </c>
      <c r="B57" s="83" t="s">
        <v>128</v>
      </c>
      <c r="E57" s="103">
        <v>45126.957257788054</v>
      </c>
      <c r="F57" s="103">
        <v>169648.75170898438</v>
      </c>
      <c r="G57" s="103">
        <f t="shared" si="6"/>
        <v>266.00229476016938</v>
      </c>
      <c r="H57" s="104">
        <v>-6.7771238498034347E-2</v>
      </c>
      <c r="J57" s="105">
        <v>48350.694682133486</v>
      </c>
      <c r="K57" s="105">
        <v>169562.078125</v>
      </c>
      <c r="L57" s="105">
        <f t="shared" si="7"/>
        <v>285.1504016510678</v>
      </c>
      <c r="M57" s="106">
        <f t="shared" si="8"/>
        <v>-5.1090021654298656E-4</v>
      </c>
      <c r="O57" s="107">
        <f t="shared" si="9"/>
        <v>-6.6674066330150716E-2</v>
      </c>
      <c r="P57" s="107">
        <f t="shared" si="10"/>
        <v>-6.7150902751767938E-2</v>
      </c>
      <c r="Q57" s="106">
        <f t="shared" si="11"/>
        <v>7.4047808251965552E-2</v>
      </c>
      <c r="R57" s="107">
        <f t="shared" si="12"/>
        <v>7.4596819999999994E-2</v>
      </c>
      <c r="S57" s="108">
        <f t="shared" si="13"/>
        <v>48468.509535807389</v>
      </c>
      <c r="T57" s="109">
        <f t="shared" si="14"/>
        <v>0</v>
      </c>
      <c r="U57" s="99">
        <f t="shared" si="15"/>
        <v>7.4047808251965552E-2</v>
      </c>
      <c r="V57" s="99">
        <f t="shared" si="18"/>
        <v>7.4596819999999994E-2</v>
      </c>
      <c r="W57" s="108">
        <f t="shared" si="16"/>
        <v>48468.509535807389</v>
      </c>
      <c r="X57" s="118">
        <f t="shared" si="19"/>
        <v>48469</v>
      </c>
      <c r="Y57" s="55">
        <f t="shared" si="20"/>
        <v>285.84811259666793</v>
      </c>
      <c r="Z57" s="56">
        <f t="shared" si="21"/>
        <v>7.4058676793130607E-2</v>
      </c>
      <c r="AA57" s="56">
        <f t="shared" si="22"/>
        <v>7.4607694096743726E-2</v>
      </c>
      <c r="AB57" s="42"/>
      <c r="AC57" s="57">
        <v>52288.271076068675</v>
      </c>
      <c r="AD57" s="58">
        <f t="shared" si="23"/>
        <v>308.37243594951769</v>
      </c>
      <c r="AE57" s="56">
        <f t="shared" si="17"/>
        <v>-7.3042596312133168E-2</v>
      </c>
      <c r="AF57" s="56">
        <f t="shared" si="17"/>
        <v>-7.3042596312133168E-2</v>
      </c>
    </row>
    <row r="58" spans="1:32">
      <c r="A58" s="82" t="s">
        <v>129</v>
      </c>
      <c r="B58" s="83" t="s">
        <v>130</v>
      </c>
      <c r="E58" s="103">
        <v>43655.054623178352</v>
      </c>
      <c r="F58" s="103">
        <v>193733.75102114677</v>
      </c>
      <c r="G58" s="103">
        <f t="shared" si="6"/>
        <v>225.33530886114539</v>
      </c>
      <c r="H58" s="104">
        <v>-5.9428360079514686E-2</v>
      </c>
      <c r="J58" s="105">
        <v>46430.22908711699</v>
      </c>
      <c r="K58" s="105">
        <v>194611.96875</v>
      </c>
      <c r="L58" s="105">
        <f t="shared" si="7"/>
        <v>238.57848715749651</v>
      </c>
      <c r="M58" s="106">
        <f t="shared" si="8"/>
        <v>4.5331168380535747E-3</v>
      </c>
      <c r="O58" s="107">
        <f t="shared" si="9"/>
        <v>-5.9770854430452602E-2</v>
      </c>
      <c r="P58" s="107">
        <f t="shared" si="10"/>
        <v>-5.5508685859042672E-2</v>
      </c>
      <c r="Q58" s="106">
        <f t="shared" si="11"/>
        <v>7.9468092938860924E-2</v>
      </c>
      <c r="R58" s="107">
        <f t="shared" si="12"/>
        <v>7.4596819999999994E-2</v>
      </c>
      <c r="S58" s="108">
        <f t="shared" si="13"/>
        <v>47124.238561224141</v>
      </c>
      <c r="T58" s="109">
        <f t="shared" si="14"/>
        <v>0</v>
      </c>
      <c r="U58" s="99">
        <f t="shared" si="15"/>
        <v>7.9468092938860924E-2</v>
      </c>
      <c r="V58" s="99">
        <f t="shared" si="18"/>
        <v>7.4596819999999994E-2</v>
      </c>
      <c r="W58" s="108">
        <f t="shared" si="16"/>
        <v>47124.238561224141</v>
      </c>
      <c r="X58" s="118">
        <f t="shared" si="19"/>
        <v>47124</v>
      </c>
      <c r="Y58" s="55">
        <f t="shared" si="20"/>
        <v>242.14338050572752</v>
      </c>
      <c r="Z58" s="56">
        <f t="shared" si="21"/>
        <v>7.9462628251525169E-2</v>
      </c>
      <c r="AA58" s="56">
        <f t="shared" si="22"/>
        <v>7.459137997294274E-2</v>
      </c>
      <c r="AB58" s="42"/>
      <c r="AC58" s="57">
        <v>50211.406901010756</v>
      </c>
      <c r="AD58" s="58">
        <f t="shared" si="23"/>
        <v>258.0078050878397</v>
      </c>
      <c r="AE58" s="56">
        <f t="shared" si="17"/>
        <v>-6.1488157603259763E-2</v>
      </c>
      <c r="AF58" s="56">
        <f t="shared" si="17"/>
        <v>-6.1488157603259652E-2</v>
      </c>
    </row>
    <row r="59" spans="1:32">
      <c r="A59" s="82" t="s">
        <v>131</v>
      </c>
      <c r="B59" s="83" t="s">
        <v>132</v>
      </c>
      <c r="E59" s="103">
        <v>42202.455726313361</v>
      </c>
      <c r="F59" s="103">
        <v>177178.1650390625</v>
      </c>
      <c r="G59" s="103">
        <f t="shared" si="6"/>
        <v>238.19219324801662</v>
      </c>
      <c r="H59" s="104">
        <v>-0.11320940086768838</v>
      </c>
      <c r="J59" s="105">
        <v>47657.05405951244</v>
      </c>
      <c r="K59" s="105">
        <v>177652.984375</v>
      </c>
      <c r="L59" s="105">
        <f t="shared" si="7"/>
        <v>268.25923711427907</v>
      </c>
      <c r="M59" s="106">
        <f t="shared" si="8"/>
        <v>2.6798975812443171E-3</v>
      </c>
      <c r="O59" s="107">
        <f t="shared" si="9"/>
        <v>-0.1144552142561639</v>
      </c>
      <c r="P59" s="107">
        <f t="shared" si="10"/>
        <v>-0.11208204492676543</v>
      </c>
      <c r="Q59" s="106">
        <f t="shared" si="11"/>
        <v>7.7476629418730791E-2</v>
      </c>
      <c r="R59" s="107">
        <f t="shared" si="12"/>
        <v>7.4596819999999994E-2</v>
      </c>
      <c r="S59" s="108">
        <f t="shared" si="13"/>
        <v>45472.159749181337</v>
      </c>
      <c r="T59" s="109">
        <f t="shared" si="14"/>
        <v>0</v>
      </c>
      <c r="U59" s="99">
        <f t="shared" si="15"/>
        <v>7.7476629418730791E-2</v>
      </c>
      <c r="V59" s="99">
        <f t="shared" si="18"/>
        <v>7.4596819999999994E-2</v>
      </c>
      <c r="W59" s="108">
        <f t="shared" si="16"/>
        <v>45472.159749181337</v>
      </c>
      <c r="X59" s="118">
        <f t="shared" si="19"/>
        <v>45472</v>
      </c>
      <c r="Y59" s="55">
        <f t="shared" si="20"/>
        <v>255.95967419277983</v>
      </c>
      <c r="Z59" s="56">
        <f t="shared" si="21"/>
        <v>7.7472844113383399E-2</v>
      </c>
      <c r="AA59" s="56">
        <f t="shared" si="22"/>
        <v>7.4593044811770426E-2</v>
      </c>
      <c r="AB59" s="42"/>
      <c r="AC59" s="57">
        <v>51538.141855725029</v>
      </c>
      <c r="AD59" s="58">
        <f t="shared" si="23"/>
        <v>290.10569136815286</v>
      </c>
      <c r="AE59" s="56">
        <f t="shared" si="17"/>
        <v>-0.1177019899690307</v>
      </c>
      <c r="AF59" s="56">
        <f t="shared" si="17"/>
        <v>-0.1177019899690307</v>
      </c>
    </row>
    <row r="60" spans="1:32">
      <c r="A60" s="82" t="s">
        <v>133</v>
      </c>
      <c r="B60" s="83" t="s">
        <v>134</v>
      </c>
      <c r="E60" s="103">
        <v>68209.491581667491</v>
      </c>
      <c r="F60" s="103">
        <v>263162.83093261719</v>
      </c>
      <c r="G60" s="103">
        <f t="shared" si="6"/>
        <v>259.19120621989555</v>
      </c>
      <c r="H60" s="104">
        <v>-6.7702420326524737E-2</v>
      </c>
      <c r="J60" s="105">
        <v>73136.974671149117</v>
      </c>
      <c r="K60" s="105">
        <v>263993.09375</v>
      </c>
      <c r="L60" s="105">
        <f t="shared" si="7"/>
        <v>277.04124237586848</v>
      </c>
      <c r="M60" s="106">
        <f t="shared" si="8"/>
        <v>3.1549395271379677E-3</v>
      </c>
      <c r="O60" s="107">
        <f t="shared" si="9"/>
        <v>-6.7373351326567854E-2</v>
      </c>
      <c r="P60" s="107">
        <f t="shared" si="10"/>
        <v>-6.4430970648606034E-2</v>
      </c>
      <c r="Q60" s="106">
        <f t="shared" si="11"/>
        <v>7.7987107983154669E-2</v>
      </c>
      <c r="R60" s="107">
        <f t="shared" si="12"/>
        <v>7.4596819999999994E-2</v>
      </c>
      <c r="S60" s="108">
        <f t="shared" si="13"/>
        <v>73528.952567123066</v>
      </c>
      <c r="T60" s="109">
        <f t="shared" si="14"/>
        <v>0</v>
      </c>
      <c r="U60" s="99">
        <f t="shared" si="15"/>
        <v>7.7987107983154669E-2</v>
      </c>
      <c r="V60" s="99">
        <f t="shared" si="18"/>
        <v>7.4596819999999994E-2</v>
      </c>
      <c r="W60" s="108">
        <f t="shared" si="16"/>
        <v>73528.952567123066</v>
      </c>
      <c r="X60" s="118">
        <f t="shared" si="19"/>
        <v>73529</v>
      </c>
      <c r="Y60" s="55">
        <f t="shared" si="20"/>
        <v>278.52622565055265</v>
      </c>
      <c r="Z60" s="56">
        <f t="shared" si="21"/>
        <v>7.7987803383103182E-2</v>
      </c>
      <c r="AA60" s="56">
        <f t="shared" si="22"/>
        <v>7.4597513212903754E-2</v>
      </c>
      <c r="AB60" s="42"/>
      <c r="AC60" s="57">
        <v>79093.092300527613</v>
      </c>
      <c r="AD60" s="58">
        <f t="shared" si="23"/>
        <v>299.60288421570732</v>
      </c>
      <c r="AE60" s="56">
        <f t="shared" si="17"/>
        <v>-7.0348650415461123E-2</v>
      </c>
      <c r="AF60" s="56">
        <f t="shared" si="17"/>
        <v>-7.0348650415461123E-2</v>
      </c>
    </row>
    <row r="61" spans="1:32">
      <c r="A61" s="82" t="s">
        <v>135</v>
      </c>
      <c r="B61" s="83" t="s">
        <v>136</v>
      </c>
      <c r="E61" s="103">
        <v>29585.615998541893</v>
      </c>
      <c r="F61" s="103">
        <v>120479.5810546875</v>
      </c>
      <c r="G61" s="103">
        <f t="shared" si="6"/>
        <v>245.56539572554237</v>
      </c>
      <c r="H61" s="104">
        <v>1.1167848138134318E-2</v>
      </c>
      <c r="J61" s="105">
        <v>29242.945159325682</v>
      </c>
      <c r="K61" s="105">
        <v>120626.71875</v>
      </c>
      <c r="L61" s="105">
        <f t="shared" si="7"/>
        <v>242.42510666257911</v>
      </c>
      <c r="M61" s="106">
        <f t="shared" si="8"/>
        <v>1.221266658004927E-3</v>
      </c>
      <c r="O61" s="107">
        <f t="shared" si="9"/>
        <v>1.1718068660636627E-2</v>
      </c>
      <c r="P61" s="107">
        <f t="shared" si="10"/>
        <v>1.2953646205193126E-2</v>
      </c>
      <c r="Q61" s="106">
        <f t="shared" si="11"/>
        <v>7.5909189267064026E-2</v>
      </c>
      <c r="R61" s="107">
        <f t="shared" si="12"/>
        <v>7.4596819999999994E-2</v>
      </c>
      <c r="S61" s="108">
        <f t="shared" si="13"/>
        <v>31831.436122957886</v>
      </c>
      <c r="T61" s="109">
        <f t="shared" si="14"/>
        <v>0</v>
      </c>
      <c r="U61" s="99">
        <f t="shared" si="15"/>
        <v>7.5909189267064026E-2</v>
      </c>
      <c r="V61" s="99">
        <f t="shared" si="18"/>
        <v>7.4596819999999994E-2</v>
      </c>
      <c r="W61" s="108">
        <f t="shared" si="16"/>
        <v>31831.436122957886</v>
      </c>
      <c r="X61" s="118">
        <f t="shared" si="19"/>
        <v>31831</v>
      </c>
      <c r="Y61" s="55">
        <f t="shared" si="20"/>
        <v>263.88017787311321</v>
      </c>
      <c r="Z61" s="56">
        <f t="shared" si="21"/>
        <v>7.58944482199988E-2</v>
      </c>
      <c r="AA61" s="56">
        <f t="shared" si="22"/>
        <v>7.4582096933724529E-2</v>
      </c>
      <c r="AB61" s="42"/>
      <c r="AC61" s="57">
        <v>31624.42760348694</v>
      </c>
      <c r="AD61" s="58">
        <f t="shared" si="23"/>
        <v>262.16768499712623</v>
      </c>
      <c r="AE61" s="56">
        <f t="shared" si="17"/>
        <v>6.5320517134128675E-3</v>
      </c>
      <c r="AF61" s="56">
        <f t="shared" si="17"/>
        <v>6.5320517134128675E-3</v>
      </c>
    </row>
    <row r="62" spans="1:32">
      <c r="A62" s="82" t="s">
        <v>137</v>
      </c>
      <c r="B62" s="83" t="s">
        <v>138</v>
      </c>
      <c r="E62" s="103">
        <v>197328.07706684034</v>
      </c>
      <c r="F62" s="103">
        <v>601173.15856933594</v>
      </c>
      <c r="G62" s="103">
        <f t="shared" si="6"/>
        <v>328.23833575078294</v>
      </c>
      <c r="H62" s="104">
        <v>5.2613731486543136E-2</v>
      </c>
      <c r="J62" s="105">
        <v>187398.26586419388</v>
      </c>
      <c r="K62" s="105">
        <v>604647.125</v>
      </c>
      <c r="L62" s="105">
        <f t="shared" si="7"/>
        <v>309.92997091352066</v>
      </c>
      <c r="M62" s="106">
        <f t="shared" si="8"/>
        <v>5.7786452724060133E-3</v>
      </c>
      <c r="O62" s="107">
        <f t="shared" si="9"/>
        <v>5.298774327955913E-2</v>
      </c>
      <c r="P62" s="107">
        <f t="shared" si="10"/>
        <v>5.9072585924162979E-2</v>
      </c>
      <c r="Q62" s="106">
        <f t="shared" si="11"/>
        <v>8.0806533833635452E-2</v>
      </c>
      <c r="R62" s="107">
        <f t="shared" si="12"/>
        <v>7.4596819999999994E-2</v>
      </c>
      <c r="S62" s="108">
        <f t="shared" si="13"/>
        <v>213273.47500266819</v>
      </c>
      <c r="T62" s="109">
        <f t="shared" si="14"/>
        <v>0</v>
      </c>
      <c r="U62" s="99">
        <f t="shared" si="15"/>
        <v>8.0806533833635452E-2</v>
      </c>
      <c r="V62" s="99">
        <f t="shared" si="18"/>
        <v>7.4596819999999994E-2</v>
      </c>
      <c r="W62" s="108">
        <f t="shared" si="16"/>
        <v>213273.47500266819</v>
      </c>
      <c r="X62" s="118">
        <f t="shared" si="19"/>
        <v>213273</v>
      </c>
      <c r="Y62" s="55">
        <f t="shared" si="20"/>
        <v>352.72308621330166</v>
      </c>
      <c r="Z62" s="56">
        <f t="shared" si="21"/>
        <v>8.0804126661401021E-2</v>
      </c>
      <c r="AA62" s="56">
        <f t="shared" si="22"/>
        <v>7.4594426658039392E-2</v>
      </c>
      <c r="AB62" s="42"/>
      <c r="AC62" s="57">
        <v>202659.57685015383</v>
      </c>
      <c r="AD62" s="58">
        <f t="shared" si="23"/>
        <v>335.16999994030209</v>
      </c>
      <c r="AE62" s="56">
        <f t="shared" si="17"/>
        <v>5.2370696291810237E-2</v>
      </c>
      <c r="AF62" s="56">
        <f t="shared" si="17"/>
        <v>5.2370696291810015E-2</v>
      </c>
    </row>
    <row r="63" spans="1:32">
      <c r="A63" s="82" t="s">
        <v>139</v>
      </c>
      <c r="B63" s="83" t="s">
        <v>140</v>
      </c>
      <c r="E63" s="103">
        <v>78854.459519970696</v>
      </c>
      <c r="F63" s="103">
        <v>357151.74291992188</v>
      </c>
      <c r="G63" s="103">
        <f t="shared" si="6"/>
        <v>220.78699343671104</v>
      </c>
      <c r="H63" s="104">
        <v>-2.6051168488018805E-2</v>
      </c>
      <c r="J63" s="105">
        <v>81048.185557270073</v>
      </c>
      <c r="K63" s="105">
        <v>358916.4375</v>
      </c>
      <c r="L63" s="105">
        <f t="shared" si="7"/>
        <v>225.81352395505729</v>
      </c>
      <c r="M63" s="106">
        <f t="shared" si="8"/>
        <v>4.9410218907255388E-3</v>
      </c>
      <c r="O63" s="107">
        <f t="shared" si="9"/>
        <v>-2.7066935826086436E-2</v>
      </c>
      <c r="P63" s="107">
        <f t="shared" si="10"/>
        <v>-2.2259652257792362E-2</v>
      </c>
      <c r="Q63" s="106">
        <f t="shared" si="11"/>
        <v>7.9906426411324061E-2</v>
      </c>
      <c r="R63" s="107">
        <f t="shared" si="12"/>
        <v>7.4596819999999994E-2</v>
      </c>
      <c r="S63" s="108">
        <f t="shared" si="13"/>
        <v>85155.437586807966</v>
      </c>
      <c r="T63" s="109">
        <f t="shared" si="14"/>
        <v>0</v>
      </c>
      <c r="U63" s="99">
        <f t="shared" si="15"/>
        <v>7.9906426411324061E-2</v>
      </c>
      <c r="V63" s="99">
        <f t="shared" si="18"/>
        <v>7.4596819999999994E-2</v>
      </c>
      <c r="W63" s="108">
        <f t="shared" si="16"/>
        <v>85155.437586807966</v>
      </c>
      <c r="X63" s="118">
        <f t="shared" si="19"/>
        <v>85155</v>
      </c>
      <c r="Y63" s="55">
        <f t="shared" si="20"/>
        <v>237.25578185590902</v>
      </c>
      <c r="Z63" s="56">
        <f t="shared" si="21"/>
        <v>7.9900877114421398E-2</v>
      </c>
      <c r="AA63" s="56">
        <f t="shared" si="22"/>
        <v>7.4591297987482097E-2</v>
      </c>
      <c r="AB63" s="42"/>
      <c r="AC63" s="57">
        <v>87648.575154971375</v>
      </c>
      <c r="AD63" s="58">
        <f t="shared" si="23"/>
        <v>244.20329078679038</v>
      </c>
      <c r="AE63" s="56">
        <f t="shared" si="17"/>
        <v>-2.8449694140064263E-2</v>
      </c>
      <c r="AF63" s="56">
        <f t="shared" si="17"/>
        <v>-2.8449694140064263E-2</v>
      </c>
    </row>
    <row r="64" spans="1:32">
      <c r="A64" s="82" t="s">
        <v>141</v>
      </c>
      <c r="B64" s="83" t="s">
        <v>142</v>
      </c>
      <c r="E64" s="103">
        <v>90615.80945099947</v>
      </c>
      <c r="F64" s="103">
        <v>373747.33666992188</v>
      </c>
      <c r="G64" s="103">
        <f t="shared" si="6"/>
        <v>242.45205399557827</v>
      </c>
      <c r="H64" s="104">
        <v>-3.356269502314646E-2</v>
      </c>
      <c r="J64" s="105">
        <v>93815.835254526304</v>
      </c>
      <c r="K64" s="105">
        <v>375745.53125</v>
      </c>
      <c r="L64" s="105">
        <f t="shared" si="7"/>
        <v>249.67917766693682</v>
      </c>
      <c r="M64" s="106">
        <f t="shared" si="8"/>
        <v>5.346378111699579E-3</v>
      </c>
      <c r="O64" s="107">
        <f t="shared" si="9"/>
        <v>-3.4109655313999232E-2</v>
      </c>
      <c r="P64" s="107">
        <f t="shared" si="10"/>
        <v>-2.8945640316868082E-2</v>
      </c>
      <c r="Q64" s="106">
        <f t="shared" si="11"/>
        <v>8.0342020917349988E-2</v>
      </c>
      <c r="R64" s="107">
        <f t="shared" si="12"/>
        <v>7.4596819999999994E-2</v>
      </c>
      <c r="S64" s="108">
        <f t="shared" si="13"/>
        <v>97896.066709354272</v>
      </c>
      <c r="T64" s="109">
        <f t="shared" si="14"/>
        <v>0</v>
      </c>
      <c r="U64" s="99">
        <f t="shared" si="15"/>
        <v>8.0342020917349988E-2</v>
      </c>
      <c r="V64" s="99">
        <f t="shared" si="18"/>
        <v>7.4596819999999994E-2</v>
      </c>
      <c r="W64" s="108">
        <f t="shared" si="16"/>
        <v>97896.066709354272</v>
      </c>
      <c r="X64" s="118">
        <f t="shared" si="19"/>
        <v>97896</v>
      </c>
      <c r="Y64" s="55">
        <f t="shared" si="20"/>
        <v>260.53802868746698</v>
      </c>
      <c r="Z64" s="56">
        <f t="shared" si="21"/>
        <v>8.0341284739472441E-2</v>
      </c>
      <c r="AA64" s="56">
        <f t="shared" si="22"/>
        <v>7.4596087737077044E-2</v>
      </c>
      <c r="AB64" s="42"/>
      <c r="AC64" s="57">
        <v>101455.99473318708</v>
      </c>
      <c r="AD64" s="58">
        <f t="shared" si="23"/>
        <v>270.01251191377162</v>
      </c>
      <c r="AE64" s="56">
        <f t="shared" si="17"/>
        <v>-3.5089052574461377E-2</v>
      </c>
      <c r="AF64" s="56">
        <f t="shared" si="17"/>
        <v>-3.5089052574461155E-2</v>
      </c>
    </row>
    <row r="65" spans="1:32">
      <c r="A65" s="82" t="s">
        <v>143</v>
      </c>
      <c r="B65" s="83" t="s">
        <v>144</v>
      </c>
      <c r="E65" s="103">
        <v>59402.325977355969</v>
      </c>
      <c r="F65" s="103">
        <v>250451.33483886719</v>
      </c>
      <c r="G65" s="103">
        <f t="shared" si="6"/>
        <v>237.18111151443304</v>
      </c>
      <c r="H65" s="104">
        <v>-9.9521046449686512E-2</v>
      </c>
      <c r="J65" s="105">
        <v>65984.286519578265</v>
      </c>
      <c r="K65" s="105">
        <v>251486.8125</v>
      </c>
      <c r="L65" s="105">
        <f t="shared" si="7"/>
        <v>262.37672609405024</v>
      </c>
      <c r="M65" s="106">
        <f t="shared" si="8"/>
        <v>4.1344465654336027E-3</v>
      </c>
      <c r="O65" s="107">
        <f t="shared" si="9"/>
        <v>-9.9750423765957552E-2</v>
      </c>
      <c r="P65" s="107">
        <f t="shared" si="10"/>
        <v>-9.602838999746377E-2</v>
      </c>
      <c r="Q65" s="106">
        <f t="shared" si="11"/>
        <v>7.9039683131674865E-2</v>
      </c>
      <c r="R65" s="107">
        <f t="shared" si="12"/>
        <v>7.4596819999999994E-2</v>
      </c>
      <c r="S65" s="108">
        <f t="shared" si="13"/>
        <v>64097.466999890647</v>
      </c>
      <c r="T65" s="109">
        <f t="shared" si="14"/>
        <v>0</v>
      </c>
      <c r="U65" s="99">
        <f t="shared" si="15"/>
        <v>7.9039683131674865E-2</v>
      </c>
      <c r="V65" s="99">
        <f t="shared" si="18"/>
        <v>7.4596819999999994E-2</v>
      </c>
      <c r="W65" s="108">
        <f t="shared" si="16"/>
        <v>64097.466999890647</v>
      </c>
      <c r="X65" s="118">
        <f t="shared" si="19"/>
        <v>64097</v>
      </c>
      <c r="Y65" s="55">
        <f t="shared" si="20"/>
        <v>254.87221124169284</v>
      </c>
      <c r="Z65" s="56">
        <f t="shared" si="21"/>
        <v>7.9031821488499077E-2</v>
      </c>
      <c r="AA65" s="56">
        <f t="shared" si="22"/>
        <v>7.458899072653713E-2</v>
      </c>
      <c r="AB65" s="42"/>
      <c r="AC65" s="57">
        <v>71357.904637750937</v>
      </c>
      <c r="AD65" s="58">
        <f t="shared" si="23"/>
        <v>283.74412132545098</v>
      </c>
      <c r="AE65" s="56">
        <f t="shared" si="17"/>
        <v>-0.10175333306955947</v>
      </c>
      <c r="AF65" s="56">
        <f t="shared" si="17"/>
        <v>-0.10175333306955958</v>
      </c>
    </row>
    <row r="66" spans="1:32">
      <c r="A66" s="82" t="s">
        <v>145</v>
      </c>
      <c r="B66" s="83" t="s">
        <v>146</v>
      </c>
      <c r="E66" s="103">
        <v>16895.914789190745</v>
      </c>
      <c r="F66" s="103">
        <v>78638.086181640625</v>
      </c>
      <c r="G66" s="103">
        <f t="shared" si="6"/>
        <v>214.85663766236695</v>
      </c>
      <c r="H66" s="104">
        <v>-6.0038531737492851E-2</v>
      </c>
      <c r="J66" s="105">
        <v>18078.051765921096</v>
      </c>
      <c r="K66" s="105">
        <v>79913.375</v>
      </c>
      <c r="L66" s="105">
        <f t="shared" si="7"/>
        <v>226.22060156915029</v>
      </c>
      <c r="M66" s="106">
        <f t="shared" si="8"/>
        <v>1.6217190426197181E-2</v>
      </c>
      <c r="O66" s="107">
        <f t="shared" si="9"/>
        <v>-6.539072860488182E-2</v>
      </c>
      <c r="P66" s="107">
        <f t="shared" si="10"/>
        <v>-5.0233992076577749E-2</v>
      </c>
      <c r="Q66" s="106">
        <f t="shared" si="11"/>
        <v>9.2023761261325943E-2</v>
      </c>
      <c r="R66" s="107">
        <f t="shared" si="12"/>
        <v>7.4596819999999994E-2</v>
      </c>
      <c r="S66" s="108">
        <f t="shared" si="13"/>
        <v>18450.74041804294</v>
      </c>
      <c r="T66" s="109">
        <f t="shared" si="14"/>
        <v>0</v>
      </c>
      <c r="U66" s="99">
        <f t="shared" si="15"/>
        <v>9.2023761261325943E-2</v>
      </c>
      <c r="V66" s="99">
        <f t="shared" si="18"/>
        <v>7.4596819999999994E-2</v>
      </c>
      <c r="W66" s="108">
        <f t="shared" si="16"/>
        <v>18450.74041804294</v>
      </c>
      <c r="X66" s="118">
        <f t="shared" si="19"/>
        <v>18451</v>
      </c>
      <c r="Y66" s="55">
        <f t="shared" si="20"/>
        <v>230.88750787962593</v>
      </c>
      <c r="Z66" s="56">
        <f t="shared" si="21"/>
        <v>9.2039124854259358E-2</v>
      </c>
      <c r="AA66" s="56">
        <f t="shared" si="22"/>
        <v>7.4611938414723022E-2</v>
      </c>
      <c r="AB66" s="42"/>
      <c r="AC66" s="57">
        <v>19550.289349058301</v>
      </c>
      <c r="AD66" s="58">
        <f t="shared" si="23"/>
        <v>244.64351992464717</v>
      </c>
      <c r="AE66" s="56">
        <f t="shared" si="17"/>
        <v>-5.6228802010608203E-2</v>
      </c>
      <c r="AF66" s="56">
        <f t="shared" si="17"/>
        <v>-5.6228802010608092E-2</v>
      </c>
    </row>
    <row r="67" spans="1:32">
      <c r="A67" s="82" t="s">
        <v>147</v>
      </c>
      <c r="B67" s="83" t="s">
        <v>148</v>
      </c>
      <c r="E67" s="103">
        <v>81181.236626632701</v>
      </c>
      <c r="F67" s="103">
        <v>331537.58283996582</v>
      </c>
      <c r="G67" s="103">
        <f t="shared" si="6"/>
        <v>244.86284761815111</v>
      </c>
      <c r="H67" s="104">
        <v>-1.7208431688079395E-2</v>
      </c>
      <c r="J67" s="105">
        <v>82725.002229753489</v>
      </c>
      <c r="K67" s="105">
        <v>333199</v>
      </c>
      <c r="L67" s="105">
        <f t="shared" si="7"/>
        <v>248.27506153906072</v>
      </c>
      <c r="M67" s="106">
        <f t="shared" si="8"/>
        <v>5.0112483351130166E-3</v>
      </c>
      <c r="O67" s="107">
        <f t="shared" si="9"/>
        <v>-1.8661415068122467E-2</v>
      </c>
      <c r="P67" s="107">
        <f t="shared" si="10"/>
        <v>-1.374368371820045E-2</v>
      </c>
      <c r="Q67" s="106">
        <f t="shared" si="11"/>
        <v>7.9981891525142679E-2</v>
      </c>
      <c r="R67" s="107">
        <f t="shared" si="12"/>
        <v>7.4596819999999994E-2</v>
      </c>
      <c r="S67" s="108">
        <f t="shared" si="13"/>
        <v>87674.265488380974</v>
      </c>
      <c r="T67" s="109">
        <f t="shared" si="14"/>
        <v>0</v>
      </c>
      <c r="U67" s="99">
        <f t="shared" si="15"/>
        <v>7.9981891525142679E-2</v>
      </c>
      <c r="V67" s="99">
        <f t="shared" si="18"/>
        <v>7.4596819999999994E-2</v>
      </c>
      <c r="W67" s="108">
        <f t="shared" si="16"/>
        <v>87674.265488380974</v>
      </c>
      <c r="X67" s="118">
        <f t="shared" si="19"/>
        <v>87674</v>
      </c>
      <c r="Y67" s="55">
        <f t="shared" si="20"/>
        <v>263.12804060036194</v>
      </c>
      <c r="Z67" s="56">
        <f t="shared" si="21"/>
        <v>7.9978621208108835E-2</v>
      </c>
      <c r="AA67" s="56">
        <f t="shared" si="22"/>
        <v>7.459356598961997E-2</v>
      </c>
      <c r="AB67" s="42"/>
      <c r="AC67" s="57">
        <v>89461.948164234098</v>
      </c>
      <c r="AD67" s="58">
        <f t="shared" si="23"/>
        <v>268.49404759388261</v>
      </c>
      <c r="AE67" s="56">
        <f t="shared" si="17"/>
        <v>-1.9985571529828383E-2</v>
      </c>
      <c r="AF67" s="56">
        <f t="shared" si="17"/>
        <v>-1.9985571529828272E-2</v>
      </c>
    </row>
    <row r="68" spans="1:32">
      <c r="A68" s="82" t="s">
        <v>149</v>
      </c>
      <c r="B68" s="83" t="s">
        <v>150</v>
      </c>
      <c r="E68" s="103">
        <v>102966.32209677466</v>
      </c>
      <c r="F68" s="103">
        <v>406178.91770935059</v>
      </c>
      <c r="G68" s="103">
        <f t="shared" si="6"/>
        <v>253.49991741928434</v>
      </c>
      <c r="H68" s="104">
        <v>-7.5639444892228958E-2</v>
      </c>
      <c r="J68" s="105">
        <v>111508.3977471769</v>
      </c>
      <c r="K68" s="105">
        <v>409607.5625</v>
      </c>
      <c r="L68" s="105">
        <f t="shared" si="7"/>
        <v>272.23227292630105</v>
      </c>
      <c r="M68" s="106">
        <f t="shared" si="8"/>
        <v>8.441217998179873E-3</v>
      </c>
      <c r="O68" s="107">
        <f t="shared" si="9"/>
        <v>-7.6604774375556017E-2</v>
      </c>
      <c r="P68" s="107">
        <f t="shared" si="10"/>
        <v>-6.8810193977581591E-2</v>
      </c>
      <c r="Q68" s="106">
        <f t="shared" si="11"/>
        <v>8.3667726017770949E-2</v>
      </c>
      <c r="R68" s="107">
        <f t="shared" si="12"/>
        <v>7.4596819999999994E-2</v>
      </c>
      <c r="S68" s="108">
        <f t="shared" si="13"/>
        <v>111581.28012302516</v>
      </c>
      <c r="T68" s="109">
        <f t="shared" si="14"/>
        <v>0</v>
      </c>
      <c r="U68" s="99">
        <f t="shared" si="15"/>
        <v>8.3667726017770949E-2</v>
      </c>
      <c r="V68" s="99">
        <f t="shared" si="18"/>
        <v>7.4596819999999994E-2</v>
      </c>
      <c r="W68" s="108">
        <f t="shared" si="16"/>
        <v>111581.28012302516</v>
      </c>
      <c r="X68" s="118">
        <f t="shared" si="19"/>
        <v>111581</v>
      </c>
      <c r="Y68" s="55">
        <f t="shared" si="20"/>
        <v>272.40952124754773</v>
      </c>
      <c r="Z68" s="56">
        <f t="shared" si="21"/>
        <v>8.3665005487218336E-2</v>
      </c>
      <c r="AA68" s="56">
        <f t="shared" si="22"/>
        <v>7.4594122241812055E-2</v>
      </c>
      <c r="AB68" s="42"/>
      <c r="AC68" s="57">
        <v>120589.40139317137</v>
      </c>
      <c r="AD68" s="58">
        <f t="shared" si="23"/>
        <v>294.4022826560273</v>
      </c>
      <c r="AE68" s="56">
        <f t="shared" si="17"/>
        <v>-7.4703094045555862E-2</v>
      </c>
      <c r="AF68" s="56">
        <f t="shared" si="17"/>
        <v>-7.4703094045555973E-2</v>
      </c>
    </row>
    <row r="69" spans="1:32">
      <c r="A69" s="82" t="s">
        <v>151</v>
      </c>
      <c r="B69" s="83" t="s">
        <v>152</v>
      </c>
      <c r="E69" s="103">
        <v>63962.981061299542</v>
      </c>
      <c r="F69" s="103">
        <v>237516.33752441406</v>
      </c>
      <c r="G69" s="103">
        <f t="shared" si="6"/>
        <v>269.29929001083917</v>
      </c>
      <c r="H69" s="104">
        <v>-4.0065192294321039E-2</v>
      </c>
      <c r="J69" s="105">
        <v>66694.984382432289</v>
      </c>
      <c r="K69" s="105">
        <v>238697.65625</v>
      </c>
      <c r="L69" s="105">
        <f t="shared" si="7"/>
        <v>279.41197844263411</v>
      </c>
      <c r="M69" s="106">
        <f t="shared" si="8"/>
        <v>4.9736314474135845E-3</v>
      </c>
      <c r="O69" s="107">
        <f t="shared" si="9"/>
        <v>-4.0962650286673785E-2</v>
      </c>
      <c r="P69" s="107">
        <f t="shared" si="10"/>
        <v>-3.6192751964895353E-2</v>
      </c>
      <c r="Q69" s="106">
        <f t="shared" si="11"/>
        <v>7.9941468537242599E-2</v>
      </c>
      <c r="R69" s="107">
        <f t="shared" si="12"/>
        <v>7.4596819999999994E-2</v>
      </c>
      <c r="S69" s="108">
        <f t="shared" si="13"/>
        <v>69076.27569935967</v>
      </c>
      <c r="T69" s="109">
        <f t="shared" si="14"/>
        <v>0</v>
      </c>
      <c r="U69" s="99">
        <f t="shared" si="15"/>
        <v>7.9941468537242599E-2</v>
      </c>
      <c r="V69" s="99">
        <f t="shared" si="18"/>
        <v>7.4596819999999994E-2</v>
      </c>
      <c r="W69" s="108">
        <f t="shared" si="16"/>
        <v>69076.27569935967</v>
      </c>
      <c r="X69" s="118">
        <f t="shared" si="19"/>
        <v>69076</v>
      </c>
      <c r="Y69" s="55">
        <f t="shared" si="20"/>
        <v>289.38700565896318</v>
      </c>
      <c r="Z69" s="56">
        <f t="shared" si="21"/>
        <v>7.9937158241582651E-2</v>
      </c>
      <c r="AA69" s="56">
        <f t="shared" si="22"/>
        <v>7.4592531036065779E-2</v>
      </c>
      <c r="AB69" s="42"/>
      <c r="AC69" s="57">
        <v>72126.480203218976</v>
      </c>
      <c r="AD69" s="58">
        <f t="shared" si="23"/>
        <v>302.16668791953828</v>
      </c>
      <c r="AE69" s="56">
        <f t="shared" si="17"/>
        <v>-4.2293484925704616E-2</v>
      </c>
      <c r="AF69" s="56">
        <f t="shared" si="17"/>
        <v>-4.2293484925704727E-2</v>
      </c>
    </row>
    <row r="70" spans="1:32">
      <c r="A70" s="82" t="s">
        <v>153</v>
      </c>
      <c r="B70" s="83" t="s">
        <v>154</v>
      </c>
      <c r="E70" s="103">
        <v>49813.14355432523</v>
      </c>
      <c r="F70" s="103">
        <v>193960.4169921875</v>
      </c>
      <c r="G70" s="103">
        <f t="shared" si="6"/>
        <v>256.82118200607727</v>
      </c>
      <c r="H70" s="104">
        <v>-5.9673125898950241E-2</v>
      </c>
      <c r="J70" s="105">
        <v>53069.833848266615</v>
      </c>
      <c r="K70" s="105">
        <v>195172.625</v>
      </c>
      <c r="L70" s="105">
        <f t="shared" si="7"/>
        <v>271.91228200300435</v>
      </c>
      <c r="M70" s="106">
        <f t="shared" si="8"/>
        <v>6.249770064483462E-3</v>
      </c>
      <c r="O70" s="107">
        <f t="shared" si="9"/>
        <v>-6.1366129452235962E-2</v>
      </c>
      <c r="P70" s="107">
        <f t="shared" si="10"/>
        <v>-5.5499883586576426E-2</v>
      </c>
      <c r="Q70" s="106">
        <f t="shared" si="11"/>
        <v>8.131280303702515E-2</v>
      </c>
      <c r="R70" s="107">
        <f t="shared" si="12"/>
        <v>7.4596819999999994E-2</v>
      </c>
      <c r="S70" s="108">
        <f t="shared" si="13"/>
        <v>53863.589884813133</v>
      </c>
      <c r="T70" s="109">
        <f t="shared" si="14"/>
        <v>0</v>
      </c>
      <c r="U70" s="99">
        <f t="shared" si="15"/>
        <v>8.131280303702515E-2</v>
      </c>
      <c r="V70" s="99">
        <f t="shared" si="18"/>
        <v>7.4596819999999994E-2</v>
      </c>
      <c r="W70" s="108">
        <f t="shared" si="16"/>
        <v>53863.589884813133</v>
      </c>
      <c r="X70" s="118">
        <f t="shared" si="19"/>
        <v>53864</v>
      </c>
      <c r="Y70" s="55">
        <f t="shared" si="20"/>
        <v>275.98132678699176</v>
      </c>
      <c r="Z70" s="56">
        <f t="shared" si="21"/>
        <v>8.1321036108813027E-2</v>
      </c>
      <c r="AA70" s="56">
        <f t="shared" si="22"/>
        <v>7.4605001936565829E-2</v>
      </c>
      <c r="AB70" s="42"/>
      <c r="AC70" s="57">
        <v>57391.726767588298</v>
      </c>
      <c r="AD70" s="58">
        <f t="shared" si="23"/>
        <v>294.05623236142003</v>
      </c>
      <c r="AE70" s="56">
        <f t="shared" si="17"/>
        <v>-6.1467513982878863E-2</v>
      </c>
      <c r="AF70" s="56">
        <f t="shared" si="17"/>
        <v>-6.1467513982878863E-2</v>
      </c>
    </row>
    <row r="71" spans="1:32">
      <c r="A71" s="82" t="s">
        <v>155</v>
      </c>
      <c r="B71" s="83" t="s">
        <v>156</v>
      </c>
      <c r="E71" s="103">
        <v>70535.313656499857</v>
      </c>
      <c r="F71" s="103">
        <v>294316.6708984375</v>
      </c>
      <c r="G71" s="103">
        <f t="shared" si="6"/>
        <v>239.65789447530179</v>
      </c>
      <c r="H71" s="104">
        <v>-2.8469025928937297E-2</v>
      </c>
      <c r="J71" s="105">
        <v>72871.803927801506</v>
      </c>
      <c r="K71" s="105">
        <v>297252.1875</v>
      </c>
      <c r="L71" s="105">
        <f t="shared" si="7"/>
        <v>245.15144712871628</v>
      </c>
      <c r="M71" s="106">
        <f t="shared" si="8"/>
        <v>9.9740072235849908E-3</v>
      </c>
      <c r="O71" s="107">
        <f t="shared" si="9"/>
        <v>-3.2063022257779572E-2</v>
      </c>
      <c r="P71" s="107">
        <f t="shared" si="10"/>
        <v>-2.24088118498037E-2</v>
      </c>
      <c r="Q71" s="106">
        <f t="shared" si="11"/>
        <v>8.5314856445121379E-2</v>
      </c>
      <c r="R71" s="107">
        <f t="shared" si="12"/>
        <v>7.4596819999999994E-2</v>
      </c>
      <c r="S71" s="108">
        <f t="shared" si="13"/>
        <v>76553.023815415756</v>
      </c>
      <c r="T71" s="109">
        <f t="shared" si="14"/>
        <v>0</v>
      </c>
      <c r="U71" s="99">
        <f t="shared" si="15"/>
        <v>8.5314856445121379E-2</v>
      </c>
      <c r="V71" s="99">
        <f t="shared" si="18"/>
        <v>7.4596819999999994E-2</v>
      </c>
      <c r="W71" s="108">
        <f t="shared" si="16"/>
        <v>76553.023815415756</v>
      </c>
      <c r="X71" s="118">
        <f t="shared" si="19"/>
        <v>76553</v>
      </c>
      <c r="Y71" s="55">
        <f t="shared" si="20"/>
        <v>257.53553117249976</v>
      </c>
      <c r="Z71" s="56">
        <f t="shared" si="21"/>
        <v>8.5314518806929751E-2</v>
      </c>
      <c r="AA71" s="56">
        <f t="shared" si="22"/>
        <v>7.4596485696157178E-2</v>
      </c>
      <c r="AB71" s="42"/>
      <c r="AC71" s="57">
        <v>78806.326623203728</v>
      </c>
      <c r="AD71" s="58">
        <f t="shared" si="23"/>
        <v>265.11605275639471</v>
      </c>
      <c r="AE71" s="56">
        <f t="shared" si="17"/>
        <v>-2.8593219856288266E-2</v>
      </c>
      <c r="AF71" s="56">
        <f t="shared" si="17"/>
        <v>-2.8593219856288377E-2</v>
      </c>
    </row>
    <row r="72" spans="1:32">
      <c r="A72" s="82" t="s">
        <v>157</v>
      </c>
      <c r="B72" s="83" t="s">
        <v>158</v>
      </c>
      <c r="E72" s="103">
        <v>172296.86604237396</v>
      </c>
      <c r="F72" s="103">
        <v>685994.91723632813</v>
      </c>
      <c r="G72" s="103">
        <f t="shared" si="6"/>
        <v>251.16347324628495</v>
      </c>
      <c r="H72" s="104">
        <v>-2.8145270577810133E-2</v>
      </c>
      <c r="J72" s="105">
        <v>177701.59708266924</v>
      </c>
      <c r="K72" s="105">
        <v>691032.875</v>
      </c>
      <c r="L72" s="105">
        <f t="shared" si="7"/>
        <v>257.15360804313286</v>
      </c>
      <c r="M72" s="106">
        <f t="shared" si="8"/>
        <v>7.3440161684701355E-3</v>
      </c>
      <c r="O72" s="107">
        <f t="shared" si="9"/>
        <v>-3.0414645276265695E-2</v>
      </c>
      <c r="P72" s="107">
        <f t="shared" si="10"/>
        <v>-2.329399475446281E-2</v>
      </c>
      <c r="Q72" s="106">
        <f t="shared" si="11"/>
        <v>8.2488676420666707E-2</v>
      </c>
      <c r="R72" s="107">
        <f t="shared" si="12"/>
        <v>7.4596819999999994E-2</v>
      </c>
      <c r="S72" s="108">
        <f t="shared" si="13"/>
        <v>186509.40647363832</v>
      </c>
      <c r="T72" s="109">
        <f t="shared" si="14"/>
        <v>0</v>
      </c>
      <c r="U72" s="99">
        <f t="shared" si="15"/>
        <v>8.2488676420666707E-2</v>
      </c>
      <c r="V72" s="99">
        <f t="shared" si="18"/>
        <v>7.4596819999999994E-2</v>
      </c>
      <c r="W72" s="108">
        <f t="shared" si="16"/>
        <v>186509.40647363832</v>
      </c>
      <c r="X72" s="118">
        <f t="shared" si="19"/>
        <v>186509</v>
      </c>
      <c r="Y72" s="55">
        <f t="shared" si="20"/>
        <v>269.89888143888959</v>
      </c>
      <c r="Z72" s="56">
        <f t="shared" si="21"/>
        <v>8.2486317273645415E-2</v>
      </c>
      <c r="AA72" s="56">
        <f t="shared" si="22"/>
        <v>7.4594478052280921E-2</v>
      </c>
      <c r="AB72" s="42"/>
      <c r="AC72" s="57">
        <v>192173.23225642109</v>
      </c>
      <c r="AD72" s="58">
        <f t="shared" si="23"/>
        <v>278.09564379469083</v>
      </c>
      <c r="AE72" s="56">
        <f t="shared" si="17"/>
        <v>-2.9474616157068034E-2</v>
      </c>
      <c r="AF72" s="56">
        <f t="shared" si="17"/>
        <v>-2.9474616157068034E-2</v>
      </c>
    </row>
    <row r="73" spans="1:32">
      <c r="A73" s="82" t="s">
        <v>159</v>
      </c>
      <c r="B73" s="83" t="s">
        <v>160</v>
      </c>
      <c r="E73" s="103">
        <v>30385.662657485689</v>
      </c>
      <c r="F73" s="103">
        <v>135028.08618164063</v>
      </c>
      <c r="G73" s="103">
        <f t="shared" si="6"/>
        <v>225.032165653379</v>
      </c>
      <c r="H73" s="104">
        <v>-3.8837244035404561E-2</v>
      </c>
      <c r="J73" s="105">
        <v>31703.710879358554</v>
      </c>
      <c r="K73" s="105">
        <v>136000.96875</v>
      </c>
      <c r="L73" s="105">
        <f t="shared" si="7"/>
        <v>233.11386066401496</v>
      </c>
      <c r="M73" s="106">
        <f t="shared" si="8"/>
        <v>7.2050385654629512E-3</v>
      </c>
      <c r="O73" s="107">
        <f t="shared" si="9"/>
        <v>-4.1573941513925794E-2</v>
      </c>
      <c r="P73" s="107">
        <f t="shared" si="10"/>
        <v>-3.4668444800388998E-2</v>
      </c>
      <c r="Q73" s="106">
        <f t="shared" si="11"/>
        <v>8.2339331530423943E-2</v>
      </c>
      <c r="R73" s="107">
        <f t="shared" si="12"/>
        <v>7.4596819999999994E-2</v>
      </c>
      <c r="S73" s="108">
        <f t="shared" si="13"/>
        <v>32887.597808812025</v>
      </c>
      <c r="T73" s="109">
        <f t="shared" si="14"/>
        <v>0</v>
      </c>
      <c r="U73" s="99">
        <f t="shared" si="15"/>
        <v>8.2339331530423943E-2</v>
      </c>
      <c r="V73" s="99">
        <f t="shared" ref="V73:V104" si="24">MAX(R73,NewMinGrowthPerHead(P73,$P$2,$L$1,$U$1,$T$2,AD73,G73,T73, $P$1))</f>
        <v>7.4596819999999994E-2</v>
      </c>
      <c r="W73" s="108">
        <f t="shared" si="16"/>
        <v>32887.597808812025</v>
      </c>
      <c r="X73" s="118">
        <f t="shared" ref="X73:X104" si="25">IF(ROUND(W73,0)/E73&gt;$X$1,ROUND(W73,0),ROUNDUP(W73,0))</f>
        <v>32888</v>
      </c>
      <c r="Y73" s="55">
        <f t="shared" ref="Y73:Y104" si="26">X73/K73*1000</f>
        <v>241.82180687591608</v>
      </c>
      <c r="Z73" s="56">
        <f t="shared" ref="Z73:Z104" si="27">X73/E73-1</f>
        <v>8.2352567746217797E-2</v>
      </c>
      <c r="AA73" s="56">
        <f t="shared" ref="AA73:AA104" si="28">Y73/G73-1</f>
        <v>7.4609961530559543E-2</v>
      </c>
      <c r="AB73" s="42"/>
      <c r="AC73" s="57">
        <v>34285.59278156083</v>
      </c>
      <c r="AD73" s="58">
        <f t="shared" ref="AD73:AD104" si="29">AC73/K73*1000</f>
        <v>252.09815118732993</v>
      </c>
      <c r="AE73" s="56">
        <f t="shared" si="17"/>
        <v>-4.0763267255290669E-2</v>
      </c>
      <c r="AF73" s="56">
        <f t="shared" si="17"/>
        <v>-4.0763267255290891E-2</v>
      </c>
    </row>
    <row r="74" spans="1:32">
      <c r="A74" s="82" t="s">
        <v>161</v>
      </c>
      <c r="B74" s="83" t="s">
        <v>162</v>
      </c>
      <c r="E74" s="103">
        <v>121528.29045846006</v>
      </c>
      <c r="F74" s="103">
        <v>379334.08333206177</v>
      </c>
      <c r="G74" s="103">
        <f t="shared" ref="G74:G137" si="30">E74/F74*1000</f>
        <v>320.37271576273446</v>
      </c>
      <c r="H74" s="104">
        <v>8.3886019787566823E-3</v>
      </c>
      <c r="J74" s="105">
        <v>120558.4460776341</v>
      </c>
      <c r="K74" s="105">
        <v>381504.375</v>
      </c>
      <c r="L74" s="105">
        <f t="shared" ref="L74:L137" si="31">J74/K74*1000</f>
        <v>316.00803025557468</v>
      </c>
      <c r="M74" s="106">
        <f t="shared" ref="M74:M137" si="32">K74/F74-1</f>
        <v>5.721319974399508E-3</v>
      </c>
      <c r="O74" s="107">
        <f t="shared" ref="O74:O137" si="33">E74/J74-1</f>
        <v>8.0445992162292423E-3</v>
      </c>
      <c r="P74" s="107">
        <f t="shared" ref="P74:P137" si="34">G74/L74-1</f>
        <v>1.381194491681037E-2</v>
      </c>
      <c r="Q74" s="106">
        <f t="shared" ref="Q74:Q137" si="35">(1+M74)*(1+R74)-1</f>
        <v>8.0744932250692125E-2</v>
      </c>
      <c r="R74" s="107">
        <f t="shared" ref="R74:R137" si="36">MinGrowthPerHead(P74,0,1,$Q$1,$Q$2,$R$1,$R$2)</f>
        <v>7.4596819999999994E-2</v>
      </c>
      <c r="S74" s="108">
        <f t="shared" ref="S74:S137" si="37">(1+IF($S$2=1,Q74,0))*$E74</f>
        <v>131341.08403807084</v>
      </c>
      <c r="T74" s="109">
        <f t="shared" ref="T74:T137" si="38">MinMaxRamp(P74,0,1,$P$2,$T$2)</f>
        <v>0</v>
      </c>
      <c r="U74" s="99">
        <f t="shared" ref="U74:U137" si="39">(1+M74)*(1+V74)-1</f>
        <v>8.0744932250692125E-2</v>
      </c>
      <c r="V74" s="99">
        <f t="shared" si="24"/>
        <v>7.4596819999999994E-2</v>
      </c>
      <c r="W74" s="108">
        <f t="shared" ref="W74:W137" si="40">(1+IF($S$2=1,U74,0))*$E74</f>
        <v>131341.08403807084</v>
      </c>
      <c r="X74" s="118">
        <f t="shared" si="25"/>
        <v>131341</v>
      </c>
      <c r="Y74" s="55">
        <f t="shared" si="26"/>
        <v>344.27128129264571</v>
      </c>
      <c r="Z74" s="56">
        <f t="shared" si="27"/>
        <v>8.07442407403407E-2</v>
      </c>
      <c r="AA74" s="56">
        <f t="shared" si="28"/>
        <v>7.4596132423493611E-2</v>
      </c>
      <c r="AB74" s="42"/>
      <c r="AC74" s="57">
        <v>130376.46615957128</v>
      </c>
      <c r="AD74" s="58">
        <f t="shared" si="29"/>
        <v>341.74304333881173</v>
      </c>
      <c r="AE74" s="56">
        <f t="shared" ref="AE74:AF137" si="41">X74/AC74-1</f>
        <v>7.3980670656328407E-3</v>
      </c>
      <c r="AF74" s="56">
        <f t="shared" si="41"/>
        <v>7.3980670656328407E-3</v>
      </c>
    </row>
    <row r="75" spans="1:32">
      <c r="A75" s="82" t="s">
        <v>163</v>
      </c>
      <c r="B75" s="83" t="s">
        <v>164</v>
      </c>
      <c r="E75" s="103">
        <v>42310.932815034015</v>
      </c>
      <c r="F75" s="103">
        <v>152471.7529296875</v>
      </c>
      <c r="G75" s="103">
        <f t="shared" si="30"/>
        <v>277.50014020331849</v>
      </c>
      <c r="H75" s="104">
        <v>4.9299875009523264E-2</v>
      </c>
      <c r="J75" s="105">
        <v>40377.554493121199</v>
      </c>
      <c r="K75" s="105">
        <v>153479.546875</v>
      </c>
      <c r="L75" s="105">
        <f t="shared" si="31"/>
        <v>263.08101186932959</v>
      </c>
      <c r="M75" s="106">
        <f t="shared" si="32"/>
        <v>6.6097091818524412E-3</v>
      </c>
      <c r="O75" s="107">
        <f t="shared" si="33"/>
        <v>4.7882501706293157E-2</v>
      </c>
      <c r="P75" s="107">
        <f t="shared" si="34"/>
        <v>5.4808700299323609E-2</v>
      </c>
      <c r="Q75" s="106">
        <f t="shared" si="35"/>
        <v>8.1699592467943338E-2</v>
      </c>
      <c r="R75" s="107">
        <f t="shared" si="36"/>
        <v>7.4596819999999994E-2</v>
      </c>
      <c r="S75" s="108">
        <f t="shared" si="37"/>
        <v>45767.718782960823</v>
      </c>
      <c r="T75" s="109">
        <f t="shared" si="38"/>
        <v>0</v>
      </c>
      <c r="U75" s="99">
        <f t="shared" si="39"/>
        <v>8.1699592467943338E-2</v>
      </c>
      <c r="V75" s="99">
        <f t="shared" si="24"/>
        <v>7.4596819999999994E-2</v>
      </c>
      <c r="W75" s="108">
        <f t="shared" si="40"/>
        <v>45767.718782960823</v>
      </c>
      <c r="X75" s="118">
        <f t="shared" si="25"/>
        <v>45768</v>
      </c>
      <c r="Y75" s="55">
        <f t="shared" si="26"/>
        <v>298.20260048901059</v>
      </c>
      <c r="Z75" s="56">
        <f t="shared" si="27"/>
        <v>8.1706238907065964E-2</v>
      </c>
      <c r="AA75" s="56">
        <f t="shared" si="28"/>
        <v>7.4603422796557295E-2</v>
      </c>
      <c r="AB75" s="42"/>
      <c r="AC75" s="57">
        <v>43665.815529744847</v>
      </c>
      <c r="AD75" s="58">
        <f t="shared" si="29"/>
        <v>284.50576261674831</v>
      </c>
      <c r="AE75" s="56">
        <f t="shared" si="41"/>
        <v>4.8142567469584119E-2</v>
      </c>
      <c r="AF75" s="56">
        <f t="shared" si="41"/>
        <v>4.8142567469584119E-2</v>
      </c>
    </row>
    <row r="76" spans="1:32">
      <c r="A76" s="82" t="s">
        <v>165</v>
      </c>
      <c r="B76" s="83" t="s">
        <v>166</v>
      </c>
      <c r="E76" s="103">
        <v>26442.698725000559</v>
      </c>
      <c r="F76" s="103">
        <v>94123.332763671875</v>
      </c>
      <c r="G76" s="103">
        <f t="shared" si="30"/>
        <v>280.93670239444032</v>
      </c>
      <c r="H76" s="104">
        <v>1.4845980253481272E-2</v>
      </c>
      <c r="J76" s="105">
        <v>26060.927961921618</v>
      </c>
      <c r="K76" s="105">
        <v>94623.328125</v>
      </c>
      <c r="L76" s="105">
        <f t="shared" si="31"/>
        <v>275.41757913539482</v>
      </c>
      <c r="M76" s="106">
        <f t="shared" si="32"/>
        <v>5.312129805087995E-3</v>
      </c>
      <c r="O76" s="107">
        <f t="shared" si="33"/>
        <v>1.464916228757307E-2</v>
      </c>
      <c r="P76" s="107">
        <f t="shared" si="34"/>
        <v>2.0039110344268529E-2</v>
      </c>
      <c r="Q76" s="106">
        <f t="shared" si="35"/>
        <v>8.0305217795974881E-2</v>
      </c>
      <c r="R76" s="107">
        <f t="shared" si="36"/>
        <v>7.4596819999999994E-2</v>
      </c>
      <c r="S76" s="108">
        <f t="shared" si="37"/>
        <v>28566.185405225075</v>
      </c>
      <c r="T76" s="109">
        <f t="shared" si="38"/>
        <v>0</v>
      </c>
      <c r="U76" s="99">
        <f t="shared" si="39"/>
        <v>8.0305217795974881E-2</v>
      </c>
      <c r="V76" s="99">
        <f t="shared" si="24"/>
        <v>7.4596819999999994E-2</v>
      </c>
      <c r="W76" s="108">
        <f t="shared" si="40"/>
        <v>28566.185405225075</v>
      </c>
      <c r="X76" s="118">
        <f t="shared" si="25"/>
        <v>28566</v>
      </c>
      <c r="Y76" s="55">
        <f t="shared" si="26"/>
        <v>301.89172761143567</v>
      </c>
      <c r="Z76" s="56">
        <f t="shared" si="27"/>
        <v>8.0298206211151246E-2</v>
      </c>
      <c r="AA76" s="56">
        <f t="shared" si="28"/>
        <v>7.4589845464812621E-2</v>
      </c>
      <c r="AB76" s="42"/>
      <c r="AC76" s="57">
        <v>28183.273781801367</v>
      </c>
      <c r="AD76" s="58">
        <f t="shared" si="29"/>
        <v>297.8469933394278</v>
      </c>
      <c r="AE76" s="56">
        <f t="shared" si="41"/>
        <v>1.3579906335997372E-2</v>
      </c>
      <c r="AF76" s="56">
        <f t="shared" si="41"/>
        <v>1.3579906335997372E-2</v>
      </c>
    </row>
    <row r="77" spans="1:32">
      <c r="A77" s="82" t="s">
        <v>167</v>
      </c>
      <c r="B77" s="83" t="s">
        <v>168</v>
      </c>
      <c r="E77" s="103">
        <v>32540.945099121564</v>
      </c>
      <c r="F77" s="103">
        <v>127118.41943359375</v>
      </c>
      <c r="G77" s="103">
        <f t="shared" si="30"/>
        <v>255.9892204773742</v>
      </c>
      <c r="H77" s="104">
        <v>2.971397335486059E-2</v>
      </c>
      <c r="J77" s="105">
        <v>31677.50350635386</v>
      </c>
      <c r="K77" s="105">
        <v>128001.953125</v>
      </c>
      <c r="L77" s="105">
        <f t="shared" si="31"/>
        <v>247.47671994832197</v>
      </c>
      <c r="M77" s="106">
        <f t="shared" si="32"/>
        <v>6.950477321406634E-3</v>
      </c>
      <c r="O77" s="107">
        <f t="shared" si="33"/>
        <v>2.7257248747348806E-2</v>
      </c>
      <c r="P77" s="107">
        <f t="shared" si="34"/>
        <v>3.4397176958017806E-2</v>
      </c>
      <c r="Q77" s="106">
        <f t="shared" si="35"/>
        <v>8.2065780827065726E-2</v>
      </c>
      <c r="R77" s="107">
        <f t="shared" si="36"/>
        <v>7.4596819999999994E-2</v>
      </c>
      <c r="S77" s="108">
        <f t="shared" si="37"/>
        <v>35211.443167531652</v>
      </c>
      <c r="T77" s="109">
        <f t="shared" si="38"/>
        <v>0</v>
      </c>
      <c r="U77" s="99">
        <f t="shared" si="39"/>
        <v>8.2065780827065726E-2</v>
      </c>
      <c r="V77" s="99">
        <f t="shared" si="24"/>
        <v>7.4596819999999994E-2</v>
      </c>
      <c r="W77" s="108">
        <f t="shared" si="40"/>
        <v>35211.443167531652</v>
      </c>
      <c r="X77" s="118">
        <f t="shared" si="25"/>
        <v>35211</v>
      </c>
      <c r="Y77" s="55">
        <f t="shared" si="26"/>
        <v>275.0817400857531</v>
      </c>
      <c r="Z77" s="56">
        <f t="shared" si="27"/>
        <v>8.2052162060606948E-2</v>
      </c>
      <c r="AA77" s="56">
        <f t="shared" si="28"/>
        <v>7.4583295237099279E-2</v>
      </c>
      <c r="AB77" s="42"/>
      <c r="AC77" s="57">
        <v>34257.251136567524</v>
      </c>
      <c r="AD77" s="58">
        <f t="shared" si="29"/>
        <v>267.63069078417647</v>
      </c>
      <c r="AE77" s="56">
        <f t="shared" si="41"/>
        <v>2.7840787914661602E-2</v>
      </c>
      <c r="AF77" s="56">
        <f t="shared" si="41"/>
        <v>2.7840787914661602E-2</v>
      </c>
    </row>
    <row r="78" spans="1:32">
      <c r="A78" s="82" t="s">
        <v>169</v>
      </c>
      <c r="B78" s="83" t="s">
        <v>170</v>
      </c>
      <c r="E78" s="103">
        <v>30663.452640727774</v>
      </c>
      <c r="F78" s="103">
        <v>133650.33349609375</v>
      </c>
      <c r="G78" s="103">
        <f t="shared" si="30"/>
        <v>229.43042369306161</v>
      </c>
      <c r="H78" s="104">
        <v>-4.8327925094964086E-2</v>
      </c>
      <c r="J78" s="105">
        <v>32321.670081631557</v>
      </c>
      <c r="K78" s="105">
        <v>134597.28125</v>
      </c>
      <c r="L78" s="105">
        <f t="shared" si="31"/>
        <v>240.13612891331383</v>
      </c>
      <c r="M78" s="106">
        <f t="shared" si="32"/>
        <v>7.0852629330246941E-3</v>
      </c>
      <c r="O78" s="107">
        <f t="shared" si="33"/>
        <v>-5.1303581674950305E-2</v>
      </c>
      <c r="P78" s="107">
        <f t="shared" si="34"/>
        <v>-4.4581818107498727E-2</v>
      </c>
      <c r="Q78" s="106">
        <f t="shared" si="35"/>
        <v>8.2210621016692187E-2</v>
      </c>
      <c r="R78" s="107">
        <f t="shared" si="36"/>
        <v>7.4596819999999994E-2</v>
      </c>
      <c r="S78" s="108">
        <f t="shared" si="37"/>
        <v>33184.314124837932</v>
      </c>
      <c r="T78" s="109">
        <f t="shared" si="38"/>
        <v>0</v>
      </c>
      <c r="U78" s="99">
        <f t="shared" si="39"/>
        <v>8.2210621016692187E-2</v>
      </c>
      <c r="V78" s="99">
        <f t="shared" si="24"/>
        <v>7.4596819999999994E-2</v>
      </c>
      <c r="W78" s="108">
        <f t="shared" si="40"/>
        <v>33184.314124837932</v>
      </c>
      <c r="X78" s="118">
        <f t="shared" si="25"/>
        <v>33184</v>
      </c>
      <c r="Y78" s="55">
        <f t="shared" si="26"/>
        <v>246.54286989916446</v>
      </c>
      <c r="Z78" s="56">
        <f t="shared" si="27"/>
        <v>8.2200376741802028E-2</v>
      </c>
      <c r="AA78" s="56">
        <f t="shared" si="28"/>
        <v>7.4586647797836747E-2</v>
      </c>
      <c r="AB78" s="42"/>
      <c r="AC78" s="57">
        <v>34953.877249753627</v>
      </c>
      <c r="AD78" s="58">
        <f t="shared" si="29"/>
        <v>259.69229783200859</v>
      </c>
      <c r="AE78" s="56">
        <f t="shared" si="41"/>
        <v>-5.0634647398554389E-2</v>
      </c>
      <c r="AF78" s="56">
        <f t="shared" si="41"/>
        <v>-5.0634647398554389E-2</v>
      </c>
    </row>
    <row r="79" spans="1:32">
      <c r="A79" s="82" t="s">
        <v>171</v>
      </c>
      <c r="B79" s="83" t="s">
        <v>172</v>
      </c>
      <c r="E79" s="103">
        <v>91826.027755070318</v>
      </c>
      <c r="F79" s="103">
        <v>392938.00183105469</v>
      </c>
      <c r="G79" s="103">
        <f t="shared" si="30"/>
        <v>233.69088081877939</v>
      </c>
      <c r="H79" s="104">
        <v>-4.2355421262955328E-2</v>
      </c>
      <c r="J79" s="105">
        <v>96130.123743545468</v>
      </c>
      <c r="K79" s="105">
        <v>396364.25</v>
      </c>
      <c r="L79" s="105">
        <f t="shared" si="31"/>
        <v>242.52975323467103</v>
      </c>
      <c r="M79" s="106">
        <f t="shared" si="32"/>
        <v>8.719564289987991E-3</v>
      </c>
      <c r="O79" s="107">
        <f t="shared" si="33"/>
        <v>-4.4773644523308342E-2</v>
      </c>
      <c r="P79" s="107">
        <f t="shared" si="34"/>
        <v>-3.6444486905238271E-2</v>
      </c>
      <c r="Q79" s="106">
        <f t="shared" si="35"/>
        <v>8.3966836057806749E-2</v>
      </c>
      <c r="R79" s="107">
        <f t="shared" si="36"/>
        <v>7.4596819999999994E-2</v>
      </c>
      <c r="S79" s="108">
        <f t="shared" si="37"/>
        <v>99536.368773419919</v>
      </c>
      <c r="T79" s="109">
        <f t="shared" si="38"/>
        <v>0</v>
      </c>
      <c r="U79" s="99">
        <f t="shared" si="39"/>
        <v>8.3966836057806749E-2</v>
      </c>
      <c r="V79" s="99">
        <f t="shared" si="24"/>
        <v>7.4596819999999994E-2</v>
      </c>
      <c r="W79" s="108">
        <f t="shared" si="40"/>
        <v>99536.368773419919</v>
      </c>
      <c r="X79" s="118">
        <f t="shared" si="25"/>
        <v>99536</v>
      </c>
      <c r="Y79" s="55">
        <f t="shared" si="26"/>
        <v>251.12254700064395</v>
      </c>
      <c r="Z79" s="56">
        <f t="shared" si="27"/>
        <v>8.3962820056799892E-2</v>
      </c>
      <c r="AA79" s="56">
        <f t="shared" si="28"/>
        <v>7.4592838714071741E-2</v>
      </c>
      <c r="AB79" s="42"/>
      <c r="AC79" s="57">
        <v>103958.75389016719</v>
      </c>
      <c r="AD79" s="58">
        <f t="shared" si="29"/>
        <v>262.28085376056794</v>
      </c>
      <c r="AE79" s="56">
        <f t="shared" si="41"/>
        <v>-4.2543352287964575E-2</v>
      </c>
      <c r="AF79" s="56">
        <f t="shared" si="41"/>
        <v>-4.2543352287964686E-2</v>
      </c>
    </row>
    <row r="80" spans="1:32">
      <c r="A80" s="82" t="s">
        <v>173</v>
      </c>
      <c r="B80" s="83" t="s">
        <v>174</v>
      </c>
      <c r="E80" s="103">
        <v>34968.936479076008</v>
      </c>
      <c r="F80" s="103">
        <v>133195.41455078125</v>
      </c>
      <c r="G80" s="103">
        <f t="shared" si="30"/>
        <v>262.53859111451595</v>
      </c>
      <c r="H80" s="104">
        <v>2.2703281781564E-2</v>
      </c>
      <c r="J80" s="105">
        <v>34224.951123938132</v>
      </c>
      <c r="K80" s="105">
        <v>133391.125</v>
      </c>
      <c r="L80" s="105">
        <f t="shared" si="31"/>
        <v>256.57592380256284</v>
      </c>
      <c r="M80" s="106">
        <f t="shared" si="32"/>
        <v>1.4693482495535815E-3</v>
      </c>
      <c r="O80" s="107">
        <f t="shared" si="33"/>
        <v>2.1738098396216765E-2</v>
      </c>
      <c r="P80" s="107">
        <f t="shared" si="34"/>
        <v>2.3239387482597351E-2</v>
      </c>
      <c r="Q80" s="106">
        <f t="shared" si="35"/>
        <v>7.6175776956442842E-2</v>
      </c>
      <c r="R80" s="107">
        <f t="shared" si="36"/>
        <v>7.4596819999999994E-2</v>
      </c>
      <c r="S80" s="108">
        <f t="shared" si="37"/>
        <v>37632.72238471012</v>
      </c>
      <c r="T80" s="109">
        <f t="shared" si="38"/>
        <v>0</v>
      </c>
      <c r="U80" s="99">
        <f t="shared" si="39"/>
        <v>7.6175776956442842E-2</v>
      </c>
      <c r="V80" s="99">
        <f t="shared" si="24"/>
        <v>7.4596819999999994E-2</v>
      </c>
      <c r="W80" s="108">
        <f t="shared" si="40"/>
        <v>37632.72238471012</v>
      </c>
      <c r="X80" s="118">
        <f t="shared" si="25"/>
        <v>37633</v>
      </c>
      <c r="Y80" s="55">
        <f t="shared" si="26"/>
        <v>282.12521635153763</v>
      </c>
      <c r="Z80" s="56">
        <f t="shared" si="27"/>
        <v>7.6183715867883528E-2</v>
      </c>
      <c r="AA80" s="56">
        <f t="shared" si="28"/>
        <v>7.4604747263529836E-2</v>
      </c>
      <c r="AB80" s="42"/>
      <c r="AC80" s="57">
        <v>37012.157399156386</v>
      </c>
      <c r="AD80" s="58">
        <f t="shared" si="29"/>
        <v>277.47091419430183</v>
      </c>
      <c r="AE80" s="56">
        <f t="shared" si="41"/>
        <v>1.6774018173222327E-2</v>
      </c>
      <c r="AF80" s="56">
        <f t="shared" si="41"/>
        <v>1.6774018173222327E-2</v>
      </c>
    </row>
    <row r="81" spans="1:32">
      <c r="A81" s="82" t="s">
        <v>175</v>
      </c>
      <c r="B81" s="83" t="s">
        <v>176</v>
      </c>
      <c r="E81" s="103">
        <v>142887.22373855443</v>
      </c>
      <c r="F81" s="103">
        <v>514597.92022705078</v>
      </c>
      <c r="G81" s="103">
        <f t="shared" si="30"/>
        <v>277.66770544954738</v>
      </c>
      <c r="H81" s="104">
        <v>2.0377966511827106E-2</v>
      </c>
      <c r="J81" s="105">
        <v>140202.5425865064</v>
      </c>
      <c r="K81" s="105">
        <v>521674.40625</v>
      </c>
      <c r="L81" s="105">
        <f t="shared" si="31"/>
        <v>268.75488026015535</v>
      </c>
      <c r="M81" s="106">
        <f t="shared" si="32"/>
        <v>1.3751485858759294E-2</v>
      </c>
      <c r="O81" s="107">
        <f t="shared" si="33"/>
        <v>1.9148591049206853E-2</v>
      </c>
      <c r="P81" s="107">
        <f t="shared" si="34"/>
        <v>3.3163398486994566E-2</v>
      </c>
      <c r="Q81" s="106">
        <f t="shared" si="35"/>
        <v>8.9374122974097636E-2</v>
      </c>
      <c r="R81" s="107">
        <f t="shared" si="36"/>
        <v>7.4596819999999994E-2</v>
      </c>
      <c r="S81" s="108">
        <f t="shared" si="37"/>
        <v>155657.6440443914</v>
      </c>
      <c r="T81" s="109">
        <f t="shared" si="38"/>
        <v>0</v>
      </c>
      <c r="U81" s="99">
        <f t="shared" si="39"/>
        <v>8.9374122974097636E-2</v>
      </c>
      <c r="V81" s="99">
        <f t="shared" si="24"/>
        <v>7.4596819999999994E-2</v>
      </c>
      <c r="W81" s="108">
        <f t="shared" si="40"/>
        <v>155657.6440443914</v>
      </c>
      <c r="X81" s="118">
        <f t="shared" si="25"/>
        <v>155658</v>
      </c>
      <c r="Y81" s="55">
        <f t="shared" si="26"/>
        <v>298.38151562567674</v>
      </c>
      <c r="Z81" s="56">
        <f t="shared" si="27"/>
        <v>8.9376614138802823E-2</v>
      </c>
      <c r="AA81" s="56">
        <f t="shared" si="28"/>
        <v>7.4599277372186412E-2</v>
      </c>
      <c r="AB81" s="42"/>
      <c r="AC81" s="57">
        <v>151620.33556109868</v>
      </c>
      <c r="AD81" s="58">
        <f t="shared" si="29"/>
        <v>290.64169862386973</v>
      </c>
      <c r="AE81" s="56">
        <f t="shared" si="41"/>
        <v>2.6630098290966187E-2</v>
      </c>
      <c r="AF81" s="56">
        <f t="shared" si="41"/>
        <v>2.6630098290966187E-2</v>
      </c>
    </row>
    <row r="82" spans="1:32">
      <c r="A82" s="82" t="s">
        <v>177</v>
      </c>
      <c r="B82" s="83" t="s">
        <v>178</v>
      </c>
      <c r="E82" s="103">
        <v>80227.720232067673</v>
      </c>
      <c r="F82" s="103">
        <v>319480.24545288086</v>
      </c>
      <c r="G82" s="103">
        <f t="shared" si="30"/>
        <v>251.11950229767871</v>
      </c>
      <c r="H82" s="104">
        <v>-4.524586064941416E-2</v>
      </c>
      <c r="J82" s="105">
        <v>83888.910512798713</v>
      </c>
      <c r="K82" s="105">
        <v>320331.8125</v>
      </c>
      <c r="L82" s="105">
        <f t="shared" si="31"/>
        <v>261.88129695297965</v>
      </c>
      <c r="M82" s="106">
        <f t="shared" si="32"/>
        <v>2.665476376831899E-3</v>
      </c>
      <c r="O82" s="107">
        <f t="shared" si="33"/>
        <v>-4.3643316599903392E-2</v>
      </c>
      <c r="P82" s="107">
        <f t="shared" si="34"/>
        <v>-4.1094170452474876E-2</v>
      </c>
      <c r="Q82" s="106">
        <f t="shared" si="35"/>
        <v>7.746113243832875E-2</v>
      </c>
      <c r="R82" s="107">
        <f t="shared" si="36"/>
        <v>7.4596819999999994E-2</v>
      </c>
      <c r="S82" s="108">
        <f t="shared" si="37"/>
        <v>86442.250294189056</v>
      </c>
      <c r="T82" s="109">
        <f t="shared" si="38"/>
        <v>0</v>
      </c>
      <c r="U82" s="99">
        <f t="shared" si="39"/>
        <v>7.746113243832875E-2</v>
      </c>
      <c r="V82" s="99">
        <f t="shared" si="24"/>
        <v>7.4596819999999994E-2</v>
      </c>
      <c r="W82" s="108">
        <f t="shared" si="40"/>
        <v>86442.250294189056</v>
      </c>
      <c r="X82" s="118">
        <f t="shared" si="25"/>
        <v>86442</v>
      </c>
      <c r="Y82" s="55">
        <f t="shared" si="26"/>
        <v>269.85143724992969</v>
      </c>
      <c r="Z82" s="56">
        <f t="shared" si="27"/>
        <v>7.7458012641476337E-2</v>
      </c>
      <c r="AA82" s="56">
        <f t="shared" si="28"/>
        <v>7.4593708496785815E-2</v>
      </c>
      <c r="AB82" s="42"/>
      <c r="AC82" s="57">
        <v>90720.642629983719</v>
      </c>
      <c r="AD82" s="58">
        <f t="shared" si="29"/>
        <v>283.2083455026301</v>
      </c>
      <c r="AE82" s="56">
        <f t="shared" si="41"/>
        <v>-4.7162834234262818E-2</v>
      </c>
      <c r="AF82" s="56">
        <f t="shared" si="41"/>
        <v>-4.7162834234262929E-2</v>
      </c>
    </row>
    <row r="83" spans="1:32">
      <c r="A83" s="82" t="s">
        <v>179</v>
      </c>
      <c r="B83" s="83" t="s">
        <v>180</v>
      </c>
      <c r="E83" s="103">
        <v>29738.327053248762</v>
      </c>
      <c r="F83" s="103">
        <v>142069.916015625</v>
      </c>
      <c r="G83" s="103">
        <f t="shared" si="30"/>
        <v>209.32177541357953</v>
      </c>
      <c r="H83" s="104">
        <v>-6.5187436577289537E-2</v>
      </c>
      <c r="J83" s="105">
        <v>31862.998151635857</v>
      </c>
      <c r="K83" s="105">
        <v>142623.875</v>
      </c>
      <c r="L83" s="105">
        <f t="shared" si="31"/>
        <v>223.40578077573517</v>
      </c>
      <c r="M83" s="106">
        <f t="shared" si="32"/>
        <v>3.899199773681028E-3</v>
      </c>
      <c r="O83" s="107">
        <f t="shared" si="33"/>
        <v>-6.6681455658246458E-2</v>
      </c>
      <c r="P83" s="107">
        <f t="shared" si="34"/>
        <v>-6.3042260201376821E-2</v>
      </c>
      <c r="Q83" s="106">
        <f t="shared" si="35"/>
        <v>7.8786887677342321E-2</v>
      </c>
      <c r="R83" s="107">
        <f t="shared" si="36"/>
        <v>7.4596819999999994E-2</v>
      </c>
      <c r="S83" s="108">
        <f t="shared" si="37"/>
        <v>32081.317286505142</v>
      </c>
      <c r="T83" s="109">
        <f t="shared" si="38"/>
        <v>0</v>
      </c>
      <c r="U83" s="99">
        <f t="shared" si="39"/>
        <v>7.8786887677342321E-2</v>
      </c>
      <c r="V83" s="99">
        <f t="shared" si="24"/>
        <v>7.4596819999999994E-2</v>
      </c>
      <c r="W83" s="108">
        <f t="shared" si="40"/>
        <v>32081.317286505142</v>
      </c>
      <c r="X83" s="118">
        <f t="shared" si="25"/>
        <v>32081</v>
      </c>
      <c r="Y83" s="55">
        <f t="shared" si="26"/>
        <v>224.93428957809482</v>
      </c>
      <c r="Z83" s="56">
        <f t="shared" si="27"/>
        <v>7.8776218398449283E-2</v>
      </c>
      <c r="AA83" s="56">
        <f t="shared" si="28"/>
        <v>7.4586192161173681E-2</v>
      </c>
      <c r="AB83" s="42"/>
      <c r="AC83" s="57">
        <v>34457.852066076979</v>
      </c>
      <c r="AD83" s="58">
        <f t="shared" si="29"/>
        <v>241.5994661908953</v>
      </c>
      <c r="AE83" s="56">
        <f t="shared" si="41"/>
        <v>-6.897853242619667E-2</v>
      </c>
      <c r="AF83" s="56">
        <f t="shared" si="41"/>
        <v>-6.897853242619667E-2</v>
      </c>
    </row>
    <row r="84" spans="1:32">
      <c r="A84" s="82" t="s">
        <v>181</v>
      </c>
      <c r="B84" s="83" t="s">
        <v>182</v>
      </c>
      <c r="E84" s="103">
        <v>45286.993857417474</v>
      </c>
      <c r="F84" s="103">
        <v>187473.50024414063</v>
      </c>
      <c r="G84" s="103">
        <f t="shared" si="30"/>
        <v>241.5647747465199</v>
      </c>
      <c r="H84" s="104">
        <v>-2.4125905536281245E-2</v>
      </c>
      <c r="J84" s="105">
        <v>46483.95493225383</v>
      </c>
      <c r="K84" s="105">
        <v>188340.4375</v>
      </c>
      <c r="L84" s="105">
        <f t="shared" si="31"/>
        <v>246.80814990808241</v>
      </c>
      <c r="M84" s="106">
        <f t="shared" si="32"/>
        <v>4.6243189289707498E-3</v>
      </c>
      <c r="O84" s="107">
        <f t="shared" si="33"/>
        <v>-2.5749983549825273E-2</v>
      </c>
      <c r="P84" s="107">
        <f t="shared" si="34"/>
        <v>-2.1244740757204617E-2</v>
      </c>
      <c r="Q84" s="106">
        <f t="shared" si="35"/>
        <v>7.9566098415737807E-2</v>
      </c>
      <c r="R84" s="107">
        <f t="shared" si="36"/>
        <v>7.4596819999999994E-2</v>
      </c>
      <c r="S84" s="108">
        <f t="shared" si="37"/>
        <v>48890.303267629664</v>
      </c>
      <c r="T84" s="109">
        <f t="shared" si="38"/>
        <v>0</v>
      </c>
      <c r="U84" s="99">
        <f t="shared" si="39"/>
        <v>7.9566098415737807E-2</v>
      </c>
      <c r="V84" s="99">
        <f t="shared" si="24"/>
        <v>7.4596819999999994E-2</v>
      </c>
      <c r="W84" s="108">
        <f t="shared" si="40"/>
        <v>48890.303267629664</v>
      </c>
      <c r="X84" s="118">
        <f t="shared" si="25"/>
        <v>48890</v>
      </c>
      <c r="Y84" s="55">
        <f t="shared" si="26"/>
        <v>259.58312855676576</v>
      </c>
      <c r="Z84" s="56">
        <f t="shared" si="27"/>
        <v>7.9559401843414701E-2</v>
      </c>
      <c r="AA84" s="56">
        <f t="shared" si="28"/>
        <v>7.4590154252220708E-2</v>
      </c>
      <c r="AB84" s="42"/>
      <c r="AC84" s="57">
        <v>50269.508063212757</v>
      </c>
      <c r="AD84" s="58">
        <f t="shared" si="29"/>
        <v>266.90767384042397</v>
      </c>
      <c r="AE84" s="56">
        <f t="shared" si="41"/>
        <v>-2.7442243148233292E-2</v>
      </c>
      <c r="AF84" s="56">
        <f t="shared" si="41"/>
        <v>-2.744224314823307E-2</v>
      </c>
    </row>
    <row r="85" spans="1:32">
      <c r="A85" s="82" t="s">
        <v>183</v>
      </c>
      <c r="B85" s="83" t="s">
        <v>184</v>
      </c>
      <c r="E85" s="103">
        <v>69145.303812633283</v>
      </c>
      <c r="F85" s="103">
        <v>218066.25219726563</v>
      </c>
      <c r="G85" s="103">
        <f t="shared" si="30"/>
        <v>317.08392800773004</v>
      </c>
      <c r="H85" s="104">
        <v>5.3728293324990295E-2</v>
      </c>
      <c r="J85" s="105">
        <v>65596.738189488155</v>
      </c>
      <c r="K85" s="105">
        <v>218799.09375</v>
      </c>
      <c r="L85" s="105">
        <f t="shared" si="31"/>
        <v>299.80351867654002</v>
      </c>
      <c r="M85" s="106">
        <f t="shared" si="32"/>
        <v>3.3606371703560622E-3</v>
      </c>
      <c r="O85" s="107">
        <f t="shared" si="33"/>
        <v>5.4096677991738673E-2</v>
      </c>
      <c r="P85" s="107">
        <f t="shared" si="34"/>
        <v>5.763911446894654E-2</v>
      </c>
      <c r="Q85" s="106">
        <f t="shared" si="35"/>
        <v>7.8208150016438438E-2</v>
      </c>
      <c r="R85" s="107">
        <f t="shared" si="36"/>
        <v>7.4596819999999994E-2</v>
      </c>
      <c r="S85" s="108">
        <f t="shared" si="37"/>
        <v>74553.030106143924</v>
      </c>
      <c r="T85" s="109">
        <f t="shared" si="38"/>
        <v>0</v>
      </c>
      <c r="U85" s="99">
        <f t="shared" si="39"/>
        <v>7.8208150016438438E-2</v>
      </c>
      <c r="V85" s="99">
        <f t="shared" si="24"/>
        <v>7.4596819999999994E-2</v>
      </c>
      <c r="W85" s="108">
        <f t="shared" si="40"/>
        <v>74553.030106143924</v>
      </c>
      <c r="X85" s="118">
        <f t="shared" si="25"/>
        <v>74553</v>
      </c>
      <c r="Y85" s="55">
        <f t="shared" si="26"/>
        <v>340.73724311300992</v>
      </c>
      <c r="Z85" s="56">
        <f t="shared" si="27"/>
        <v>7.8207714612408719E-2</v>
      </c>
      <c r="AA85" s="56">
        <f t="shared" si="28"/>
        <v>7.4596386054304409E-2</v>
      </c>
      <c r="AB85" s="42"/>
      <c r="AC85" s="57">
        <v>70938.795206706549</v>
      </c>
      <c r="AD85" s="58">
        <f t="shared" si="29"/>
        <v>324.21887125255313</v>
      </c>
      <c r="AE85" s="56">
        <f t="shared" si="41"/>
        <v>5.0948212226640255E-2</v>
      </c>
      <c r="AF85" s="56">
        <f t="shared" si="41"/>
        <v>5.0948212226640255E-2</v>
      </c>
    </row>
    <row r="86" spans="1:32">
      <c r="A86" s="82" t="s">
        <v>185</v>
      </c>
      <c r="B86" s="83" t="s">
        <v>186</v>
      </c>
      <c r="E86" s="103">
        <v>52723.466330295145</v>
      </c>
      <c r="F86" s="103">
        <v>191658.75146484375</v>
      </c>
      <c r="G86" s="103">
        <f t="shared" si="30"/>
        <v>275.09031509039278</v>
      </c>
      <c r="H86" s="104">
        <v>-1.4106802529985973E-2</v>
      </c>
      <c r="J86" s="105">
        <v>53459.427333951891</v>
      </c>
      <c r="K86" s="105">
        <v>192349.4375</v>
      </c>
      <c r="L86" s="105">
        <f t="shared" si="31"/>
        <v>277.92869076600181</v>
      </c>
      <c r="M86" s="106">
        <f t="shared" si="32"/>
        <v>3.6037281359571072E-3</v>
      </c>
      <c r="O86" s="107">
        <f t="shared" si="33"/>
        <v>-1.3766720676959832E-2</v>
      </c>
      <c r="P86" s="107">
        <f t="shared" si="34"/>
        <v>-1.0212604059646191E-2</v>
      </c>
      <c r="Q86" s="106">
        <f t="shared" si="35"/>
        <v>7.8469374795044011E-2</v>
      </c>
      <c r="R86" s="107">
        <f t="shared" si="36"/>
        <v>7.4596819999999994E-2</v>
      </c>
      <c r="S86" s="108">
        <f t="shared" si="37"/>
        <v>56860.643770260962</v>
      </c>
      <c r="T86" s="109">
        <f t="shared" si="38"/>
        <v>0</v>
      </c>
      <c r="U86" s="99">
        <f t="shared" si="39"/>
        <v>7.8469374795044011E-2</v>
      </c>
      <c r="V86" s="99">
        <f t="shared" si="24"/>
        <v>7.4596819999999994E-2</v>
      </c>
      <c r="W86" s="108">
        <f t="shared" si="40"/>
        <v>56860.643770260962</v>
      </c>
      <c r="X86" s="118">
        <f t="shared" si="25"/>
        <v>56861</v>
      </c>
      <c r="Y86" s="55">
        <f t="shared" si="26"/>
        <v>295.61302980155585</v>
      </c>
      <c r="Z86" s="56">
        <f t="shared" si="27"/>
        <v>7.8476131364060286E-2</v>
      </c>
      <c r="AA86" s="56">
        <f t="shared" si="28"/>
        <v>7.4603552307610066E-2</v>
      </c>
      <c r="AB86" s="42"/>
      <c r="AC86" s="57">
        <v>57813.047907292821</v>
      </c>
      <c r="AD86" s="58">
        <f t="shared" si="29"/>
        <v>300.56260449055287</v>
      </c>
      <c r="AE86" s="56">
        <f t="shared" si="41"/>
        <v>-1.6467699624131527E-2</v>
      </c>
      <c r="AF86" s="56">
        <f t="shared" si="41"/>
        <v>-1.6467699624131305E-2</v>
      </c>
    </row>
    <row r="87" spans="1:32">
      <c r="A87" s="82" t="s">
        <v>187</v>
      </c>
      <c r="B87" s="83" t="s">
        <v>188</v>
      </c>
      <c r="E87" s="103">
        <v>46547.758136886165</v>
      </c>
      <c r="F87" s="103">
        <v>177842.75146484375</v>
      </c>
      <c r="G87" s="103">
        <f t="shared" si="30"/>
        <v>261.73548122419709</v>
      </c>
      <c r="H87" s="104">
        <v>1.9139617957634192E-2</v>
      </c>
      <c r="J87" s="105">
        <v>45731.087937369193</v>
      </c>
      <c r="K87" s="105">
        <v>178487.765625</v>
      </c>
      <c r="L87" s="105">
        <f t="shared" si="31"/>
        <v>256.21413197277337</v>
      </c>
      <c r="M87" s="106">
        <f t="shared" si="32"/>
        <v>3.6268791100195763E-3</v>
      </c>
      <c r="O87" s="107">
        <f t="shared" si="33"/>
        <v>1.7858096895386311E-2</v>
      </c>
      <c r="P87" s="107">
        <f t="shared" si="34"/>
        <v>2.1549745163980338E-2</v>
      </c>
      <c r="Q87" s="106">
        <f t="shared" si="35"/>
        <v>7.8494252758151584E-2</v>
      </c>
      <c r="R87" s="107">
        <f t="shared" si="36"/>
        <v>7.4596819999999994E-2</v>
      </c>
      <c r="S87" s="108">
        <f t="shared" si="37"/>
        <v>50201.489629408214</v>
      </c>
      <c r="T87" s="109">
        <f t="shared" si="38"/>
        <v>0</v>
      </c>
      <c r="U87" s="99">
        <f t="shared" si="39"/>
        <v>7.8494252758151584E-2</v>
      </c>
      <c r="V87" s="99">
        <f t="shared" si="24"/>
        <v>7.4596819999999994E-2</v>
      </c>
      <c r="W87" s="108">
        <f t="shared" si="40"/>
        <v>50201.489629408214</v>
      </c>
      <c r="X87" s="118">
        <f t="shared" si="25"/>
        <v>50201</v>
      </c>
      <c r="Y87" s="55">
        <f t="shared" si="26"/>
        <v>281.25737259477779</v>
      </c>
      <c r="Z87" s="56">
        <f t="shared" si="27"/>
        <v>7.8483733896925756E-2</v>
      </c>
      <c r="AA87" s="56">
        <f t="shared" si="28"/>
        <v>7.4586339151544667E-2</v>
      </c>
      <c r="AB87" s="42"/>
      <c r="AC87" s="57">
        <v>49455.329202463123</v>
      </c>
      <c r="AD87" s="58">
        <f t="shared" si="29"/>
        <v>277.07965881744519</v>
      </c>
      <c r="AE87" s="56">
        <f t="shared" si="41"/>
        <v>1.5077663207623271E-2</v>
      </c>
      <c r="AF87" s="56">
        <f t="shared" si="41"/>
        <v>1.5077663207623271E-2</v>
      </c>
    </row>
    <row r="88" spans="1:32">
      <c r="A88" s="82" t="s">
        <v>189</v>
      </c>
      <c r="B88" s="83" t="s">
        <v>190</v>
      </c>
      <c r="E88" s="103">
        <v>162636.98669377528</v>
      </c>
      <c r="F88" s="103">
        <v>571256.65789794922</v>
      </c>
      <c r="G88" s="103">
        <f t="shared" si="30"/>
        <v>284.70037844675625</v>
      </c>
      <c r="H88" s="104">
        <v>-3.0762767855012529E-2</v>
      </c>
      <c r="J88" s="105">
        <v>167977.51419015185</v>
      </c>
      <c r="K88" s="105">
        <v>575628.9375</v>
      </c>
      <c r="L88" s="105">
        <f t="shared" si="31"/>
        <v>291.81561809538431</v>
      </c>
      <c r="M88" s="106">
        <f t="shared" si="32"/>
        <v>7.6537919367791751E-3</v>
      </c>
      <c r="O88" s="107">
        <f t="shared" si="33"/>
        <v>-3.1793109465419578E-2</v>
      </c>
      <c r="P88" s="107">
        <f t="shared" si="34"/>
        <v>-2.4382655373511697E-2</v>
      </c>
      <c r="Q88" s="106">
        <f t="shared" si="35"/>
        <v>8.2821560476204592E-2</v>
      </c>
      <c r="R88" s="107">
        <f t="shared" si="36"/>
        <v>7.4596819999999994E-2</v>
      </c>
      <c r="S88" s="108">
        <f t="shared" si="37"/>
        <v>176106.83572290148</v>
      </c>
      <c r="T88" s="109">
        <f t="shared" si="38"/>
        <v>0</v>
      </c>
      <c r="U88" s="99">
        <f t="shared" si="39"/>
        <v>8.2821560476204592E-2</v>
      </c>
      <c r="V88" s="99">
        <f t="shared" si="24"/>
        <v>7.4596819999999994E-2</v>
      </c>
      <c r="W88" s="108">
        <f t="shared" si="40"/>
        <v>176106.83572290148</v>
      </c>
      <c r="X88" s="118">
        <f t="shared" si="25"/>
        <v>176107</v>
      </c>
      <c r="Y88" s="55">
        <f t="shared" si="26"/>
        <v>305.93840671882481</v>
      </c>
      <c r="Z88" s="56">
        <f t="shared" si="27"/>
        <v>8.2822570560699305E-2</v>
      </c>
      <c r="AA88" s="56">
        <f t="shared" si="28"/>
        <v>7.4597822412239667E-2</v>
      </c>
      <c r="AB88" s="42"/>
      <c r="AC88" s="57">
        <v>181657.24100556539</v>
      </c>
      <c r="AD88" s="58">
        <f t="shared" si="29"/>
        <v>315.58045325955385</v>
      </c>
      <c r="AE88" s="56">
        <f t="shared" si="41"/>
        <v>-3.055337059421348E-2</v>
      </c>
      <c r="AF88" s="56">
        <f t="shared" si="41"/>
        <v>-3.0553370594213591E-2</v>
      </c>
    </row>
    <row r="89" spans="1:32">
      <c r="A89" s="82" t="s">
        <v>191</v>
      </c>
      <c r="B89" s="83" t="s">
        <v>192</v>
      </c>
      <c r="E89" s="103">
        <v>75248.206512413308</v>
      </c>
      <c r="F89" s="103">
        <v>310001.58166503906</v>
      </c>
      <c r="G89" s="103">
        <f t="shared" si="30"/>
        <v>242.73491157125778</v>
      </c>
      <c r="H89" s="104">
        <v>-1.2439852448238975E-2</v>
      </c>
      <c r="J89" s="105">
        <v>76422.142196702989</v>
      </c>
      <c r="K89" s="105">
        <v>311223.875</v>
      </c>
      <c r="L89" s="105">
        <f t="shared" si="31"/>
        <v>245.55359770102146</v>
      </c>
      <c r="M89" s="106">
        <f t="shared" si="32"/>
        <v>3.942861608627668E-3</v>
      </c>
      <c r="O89" s="107">
        <f t="shared" si="33"/>
        <v>-1.5361198345737126E-2</v>
      </c>
      <c r="P89" s="107">
        <f t="shared" si="34"/>
        <v>-1.1478903816329433E-2</v>
      </c>
      <c r="Q89" s="106">
        <f t="shared" si="35"/>
        <v>7.8833806546331431E-2</v>
      </c>
      <c r="R89" s="107">
        <f t="shared" si="36"/>
        <v>7.4596819999999994E-2</v>
      </c>
      <c r="S89" s="108">
        <f t="shared" si="37"/>
        <v>81180.309067571288</v>
      </c>
      <c r="T89" s="109">
        <f t="shared" si="38"/>
        <v>0</v>
      </c>
      <c r="U89" s="99">
        <f t="shared" si="39"/>
        <v>7.8833806546331431E-2</v>
      </c>
      <c r="V89" s="99">
        <f t="shared" si="24"/>
        <v>7.4596819999999994E-2</v>
      </c>
      <c r="W89" s="108">
        <f t="shared" si="40"/>
        <v>81180.309067571288</v>
      </c>
      <c r="X89" s="118">
        <f t="shared" si="25"/>
        <v>81180</v>
      </c>
      <c r="Y89" s="55">
        <f t="shared" si="26"/>
        <v>260.84117100591976</v>
      </c>
      <c r="Z89" s="56">
        <f t="shared" si="27"/>
        <v>7.8829699238189166E-2</v>
      </c>
      <c r="AA89" s="56">
        <f t="shared" si="28"/>
        <v>7.4592728822803434E-2</v>
      </c>
      <c r="AB89" s="42"/>
      <c r="AC89" s="57">
        <v>82645.796790830063</v>
      </c>
      <c r="AD89" s="58">
        <f t="shared" si="29"/>
        <v>265.55095360479675</v>
      </c>
      <c r="AE89" s="56">
        <f t="shared" si="41"/>
        <v>-1.7735890362819973E-2</v>
      </c>
      <c r="AF89" s="56">
        <f t="shared" si="41"/>
        <v>-1.7735890362820084E-2</v>
      </c>
    </row>
    <row r="90" spans="1:32">
      <c r="A90" s="82" t="s">
        <v>193</v>
      </c>
      <c r="B90" s="83" t="s">
        <v>194</v>
      </c>
      <c r="E90" s="103">
        <v>53929.64841262003</v>
      </c>
      <c r="F90" s="103">
        <v>217891.49946594238</v>
      </c>
      <c r="G90" s="103">
        <f t="shared" si="30"/>
        <v>247.50689469209664</v>
      </c>
      <c r="H90" s="104">
        <v>1.6865201236498928E-2</v>
      </c>
      <c r="J90" s="105">
        <v>53057.950930489584</v>
      </c>
      <c r="K90" s="105">
        <v>218123.328125</v>
      </c>
      <c r="L90" s="105">
        <f t="shared" si="31"/>
        <v>243.247484744427</v>
      </c>
      <c r="M90" s="106">
        <f t="shared" si="32"/>
        <v>1.0639637600633467E-3</v>
      </c>
      <c r="O90" s="107">
        <f t="shared" si="33"/>
        <v>1.6429158436073843E-2</v>
      </c>
      <c r="P90" s="107">
        <f t="shared" si="34"/>
        <v>1.7510602225321525E-2</v>
      </c>
      <c r="Q90" s="106">
        <f t="shared" si="35"/>
        <v>7.5740152073159317E-2</v>
      </c>
      <c r="R90" s="107">
        <f t="shared" si="36"/>
        <v>7.4596819999999994E-2</v>
      </c>
      <c r="S90" s="108">
        <f t="shared" si="37"/>
        <v>58014.288184643883</v>
      </c>
      <c r="T90" s="109">
        <f t="shared" si="38"/>
        <v>0</v>
      </c>
      <c r="U90" s="99">
        <f t="shared" si="39"/>
        <v>7.5740152073159317E-2</v>
      </c>
      <c r="V90" s="99">
        <f t="shared" si="24"/>
        <v>7.4596819999999994E-2</v>
      </c>
      <c r="W90" s="108">
        <f t="shared" si="40"/>
        <v>58014.288184643883</v>
      </c>
      <c r="X90" s="118">
        <f t="shared" si="25"/>
        <v>58014</v>
      </c>
      <c r="Y90" s="55">
        <f t="shared" si="26"/>
        <v>265.96880076373083</v>
      </c>
      <c r="Z90" s="56">
        <f t="shared" si="27"/>
        <v>7.5734808358665084E-2</v>
      </c>
      <c r="AA90" s="56">
        <f t="shared" si="28"/>
        <v>7.4591481964981776E-2</v>
      </c>
      <c r="AB90" s="42"/>
      <c r="AC90" s="57">
        <v>57378.876130591561</v>
      </c>
      <c r="AD90" s="58">
        <f t="shared" si="29"/>
        <v>263.0570357779863</v>
      </c>
      <c r="AE90" s="56">
        <f t="shared" si="41"/>
        <v>1.1068949276087814E-2</v>
      </c>
      <c r="AF90" s="56">
        <f t="shared" si="41"/>
        <v>1.1068949276087814E-2</v>
      </c>
    </row>
    <row r="91" spans="1:32">
      <c r="A91" s="82" t="s">
        <v>195</v>
      </c>
      <c r="B91" s="83" t="s">
        <v>196</v>
      </c>
      <c r="E91" s="103">
        <v>73839.948959470552</v>
      </c>
      <c r="F91" s="103">
        <v>287548.66461181641</v>
      </c>
      <c r="G91" s="103">
        <f t="shared" si="30"/>
        <v>256.79113849877433</v>
      </c>
      <c r="H91" s="104">
        <v>7.2713920790384634E-2</v>
      </c>
      <c r="J91" s="105">
        <v>68828.650791676017</v>
      </c>
      <c r="K91" s="105">
        <v>288329.125</v>
      </c>
      <c r="L91" s="105">
        <f t="shared" si="31"/>
        <v>238.71556781395572</v>
      </c>
      <c r="M91" s="106">
        <f t="shared" si="32"/>
        <v>2.7141854031462742E-3</v>
      </c>
      <c r="O91" s="107">
        <f t="shared" si="33"/>
        <v>7.2808316161277808E-2</v>
      </c>
      <c r="P91" s="107">
        <f t="shared" si="34"/>
        <v>7.572011683337676E-2</v>
      </c>
      <c r="Q91" s="106">
        <f t="shared" si="35"/>
        <v>7.7513475003111454E-2</v>
      </c>
      <c r="R91" s="107">
        <f t="shared" si="36"/>
        <v>7.4596819999999994E-2</v>
      </c>
      <c r="S91" s="108">
        <f t="shared" si="37"/>
        <v>79563.539997371496</v>
      </c>
      <c r="T91" s="109">
        <f t="shared" si="38"/>
        <v>0</v>
      </c>
      <c r="U91" s="99">
        <f t="shared" si="39"/>
        <v>7.7513475003111454E-2</v>
      </c>
      <c r="V91" s="99">
        <f t="shared" si="24"/>
        <v>7.4596819999999994E-2</v>
      </c>
      <c r="W91" s="108">
        <f t="shared" si="40"/>
        <v>79563.539997371496</v>
      </c>
      <c r="X91" s="118">
        <f t="shared" si="25"/>
        <v>79564</v>
      </c>
      <c r="Y91" s="55">
        <f t="shared" si="26"/>
        <v>275.94853624308678</v>
      </c>
      <c r="Z91" s="56">
        <f t="shared" si="27"/>
        <v>7.7519704728822081E-2</v>
      </c>
      <c r="AA91" s="56">
        <f t="shared" si="28"/>
        <v>7.4603032862848861E-2</v>
      </c>
      <c r="AB91" s="42"/>
      <c r="AC91" s="57">
        <v>74433.907807432159</v>
      </c>
      <c r="AD91" s="58">
        <f t="shared" si="29"/>
        <v>258.15604929759405</v>
      </c>
      <c r="AE91" s="56">
        <f t="shared" si="41"/>
        <v>6.8921441096978286E-2</v>
      </c>
      <c r="AF91" s="56">
        <f t="shared" si="41"/>
        <v>6.8921441096978286E-2</v>
      </c>
    </row>
    <row r="92" spans="1:32">
      <c r="A92" s="82" t="s">
        <v>197</v>
      </c>
      <c r="B92" s="83" t="s">
        <v>198</v>
      </c>
      <c r="E92" s="103">
        <v>78487.175695544895</v>
      </c>
      <c r="F92" s="103">
        <v>311742.33544921875</v>
      </c>
      <c r="G92" s="103">
        <f t="shared" si="30"/>
        <v>251.7693837843531</v>
      </c>
      <c r="H92" s="104">
        <v>-1.202449374758785E-2</v>
      </c>
      <c r="J92" s="105">
        <v>79683.178096101983</v>
      </c>
      <c r="K92" s="105">
        <v>313593.1875</v>
      </c>
      <c r="L92" s="105">
        <f t="shared" si="31"/>
        <v>254.09728677891636</v>
      </c>
      <c r="M92" s="106">
        <f t="shared" si="32"/>
        <v>5.9371212707257648E-3</v>
      </c>
      <c r="O92" s="107">
        <f t="shared" si="33"/>
        <v>-1.5009471624169546E-2</v>
      </c>
      <c r="P92" s="107">
        <f t="shared" si="34"/>
        <v>-9.16146340668611E-3</v>
      </c>
      <c r="Q92" s="106">
        <f t="shared" si="35"/>
        <v>8.0976831637476376E-2</v>
      </c>
      <c r="R92" s="107">
        <f t="shared" si="36"/>
        <v>7.4596819999999994E-2</v>
      </c>
      <c r="S92" s="108">
        <f t="shared" si="37"/>
        <v>84842.818507544056</v>
      </c>
      <c r="T92" s="109">
        <f t="shared" si="38"/>
        <v>0</v>
      </c>
      <c r="U92" s="99">
        <f t="shared" si="39"/>
        <v>8.0976831637476376E-2</v>
      </c>
      <c r="V92" s="99">
        <f t="shared" si="24"/>
        <v>7.4596819999999994E-2</v>
      </c>
      <c r="W92" s="108">
        <f t="shared" si="40"/>
        <v>84842.818507544056</v>
      </c>
      <c r="X92" s="118">
        <f t="shared" si="25"/>
        <v>84843</v>
      </c>
      <c r="Y92" s="55">
        <f t="shared" si="26"/>
        <v>270.55115793929673</v>
      </c>
      <c r="Z92" s="56">
        <f t="shared" si="27"/>
        <v>8.0979144021051441E-2</v>
      </c>
      <c r="AA92" s="56">
        <f t="shared" si="28"/>
        <v>7.4599118735702685E-2</v>
      </c>
      <c r="AB92" s="42"/>
      <c r="AC92" s="57">
        <v>86172.404427339861</v>
      </c>
      <c r="AD92" s="58">
        <f t="shared" si="29"/>
        <v>274.79042231215516</v>
      </c>
      <c r="AE92" s="56">
        <f t="shared" si="41"/>
        <v>-1.5427263938779912E-2</v>
      </c>
      <c r="AF92" s="56">
        <f t="shared" si="41"/>
        <v>-1.5427263938779912E-2</v>
      </c>
    </row>
    <row r="93" spans="1:32">
      <c r="A93" s="82" t="s">
        <v>199</v>
      </c>
      <c r="B93" s="83" t="s">
        <v>200</v>
      </c>
      <c r="E93" s="103">
        <v>43946.122670331693</v>
      </c>
      <c r="F93" s="103">
        <v>149033.412109375</v>
      </c>
      <c r="G93" s="103">
        <f t="shared" si="30"/>
        <v>294.87429730240507</v>
      </c>
      <c r="H93" s="104">
        <v>7.651438220112583E-2</v>
      </c>
      <c r="J93" s="105">
        <v>40834.569025615405</v>
      </c>
      <c r="K93" s="105">
        <v>149500.5</v>
      </c>
      <c r="L93" s="105">
        <f t="shared" si="31"/>
        <v>273.14001642546617</v>
      </c>
      <c r="M93" s="106">
        <f t="shared" si="32"/>
        <v>3.1341152565318442E-3</v>
      </c>
      <c r="O93" s="107">
        <f t="shared" si="33"/>
        <v>7.6199007825071385E-2</v>
      </c>
      <c r="P93" s="107">
        <f t="shared" si="34"/>
        <v>7.9571939554560656E-2</v>
      </c>
      <c r="Q93" s="106">
        <f t="shared" si="35"/>
        <v>7.7964730288182515E-2</v>
      </c>
      <c r="R93" s="107">
        <f t="shared" si="36"/>
        <v>7.4596819999999994E-2</v>
      </c>
      <c r="S93" s="108">
        <f t="shared" si="37"/>
        <v>47372.370271535488</v>
      </c>
      <c r="T93" s="109">
        <f t="shared" si="38"/>
        <v>0</v>
      </c>
      <c r="U93" s="99">
        <f t="shared" si="39"/>
        <v>7.7964730288182515E-2</v>
      </c>
      <c r="V93" s="99">
        <f t="shared" si="24"/>
        <v>7.4596819999999994E-2</v>
      </c>
      <c r="W93" s="108">
        <f t="shared" si="40"/>
        <v>47372.370271535488</v>
      </c>
      <c r="X93" s="118">
        <f t="shared" si="25"/>
        <v>47372</v>
      </c>
      <c r="Y93" s="55">
        <f t="shared" si="26"/>
        <v>316.86850545650344</v>
      </c>
      <c r="Z93" s="56">
        <f t="shared" si="27"/>
        <v>7.7956304709019042E-2</v>
      </c>
      <c r="AA93" s="56">
        <f t="shared" si="28"/>
        <v>7.4588420745069106E-2</v>
      </c>
      <c r="AB93" s="42"/>
      <c r="AC93" s="57">
        <v>44160.048341038659</v>
      </c>
      <c r="AD93" s="58">
        <f t="shared" si="29"/>
        <v>295.38395082985448</v>
      </c>
      <c r="AE93" s="56">
        <f t="shared" si="41"/>
        <v>7.2734332946289504E-2</v>
      </c>
      <c r="AF93" s="56">
        <f t="shared" si="41"/>
        <v>7.2734332946289282E-2</v>
      </c>
    </row>
    <row r="94" spans="1:32">
      <c r="A94" s="82" t="s">
        <v>201</v>
      </c>
      <c r="B94" s="83" t="s">
        <v>202</v>
      </c>
      <c r="E94" s="103">
        <v>93987.21715297288</v>
      </c>
      <c r="F94" s="103">
        <v>291168.83239746094</v>
      </c>
      <c r="G94" s="103">
        <f t="shared" si="30"/>
        <v>322.79284969853961</v>
      </c>
      <c r="H94" s="104">
        <v>1.1602822647044819E-2</v>
      </c>
      <c r="J94" s="105">
        <v>92874.912178281214</v>
      </c>
      <c r="K94" s="105">
        <v>292240</v>
      </c>
      <c r="L94" s="105">
        <f t="shared" si="31"/>
        <v>317.80355932891189</v>
      </c>
      <c r="M94" s="106">
        <f t="shared" si="32"/>
        <v>3.6788539271843668E-3</v>
      </c>
      <c r="O94" s="107">
        <f t="shared" si="33"/>
        <v>1.1976377135695104E-2</v>
      </c>
      <c r="P94" s="107">
        <f t="shared" si="34"/>
        <v>1.5699290404938671E-2</v>
      </c>
      <c r="Q94" s="106">
        <f t="shared" si="35"/>
        <v>7.8550104731396786E-2</v>
      </c>
      <c r="R94" s="107">
        <f t="shared" si="36"/>
        <v>7.4596819999999994E-2</v>
      </c>
      <c r="S94" s="108">
        <f t="shared" si="37"/>
        <v>101369.92290375143</v>
      </c>
      <c r="T94" s="109">
        <f t="shared" si="38"/>
        <v>0</v>
      </c>
      <c r="U94" s="99">
        <f t="shared" si="39"/>
        <v>7.8550104731396786E-2</v>
      </c>
      <c r="V94" s="99">
        <f t="shared" si="24"/>
        <v>7.4596819999999994E-2</v>
      </c>
      <c r="W94" s="108">
        <f t="shared" si="40"/>
        <v>101369.92290375143</v>
      </c>
      <c r="X94" s="118">
        <f t="shared" si="25"/>
        <v>101370</v>
      </c>
      <c r="Y94" s="55">
        <f t="shared" si="26"/>
        <v>346.87243361620585</v>
      </c>
      <c r="Z94" s="56">
        <f t="shared" si="27"/>
        <v>7.855092501580252E-2</v>
      </c>
      <c r="AA94" s="56">
        <f t="shared" si="28"/>
        <v>7.4597637277760143E-2</v>
      </c>
      <c r="AB94" s="42"/>
      <c r="AC94" s="57">
        <v>100438.44490901439</v>
      </c>
      <c r="AD94" s="58">
        <f t="shared" si="29"/>
        <v>343.68479643106485</v>
      </c>
      <c r="AE94" s="56">
        <f t="shared" si="41"/>
        <v>9.2748856459246021E-3</v>
      </c>
      <c r="AF94" s="56">
        <f t="shared" si="41"/>
        <v>9.2748856459246021E-3</v>
      </c>
    </row>
    <row r="95" spans="1:32">
      <c r="A95" s="82" t="s">
        <v>203</v>
      </c>
      <c r="B95" s="83" t="s">
        <v>204</v>
      </c>
      <c r="E95" s="103">
        <v>48758.101132686024</v>
      </c>
      <c r="F95" s="103">
        <v>186593.41552734375</v>
      </c>
      <c r="G95" s="103">
        <f t="shared" si="30"/>
        <v>261.30665433658305</v>
      </c>
      <c r="H95" s="104">
        <v>1.817249438144275E-2</v>
      </c>
      <c r="J95" s="105">
        <v>48035.765006988848</v>
      </c>
      <c r="K95" s="105">
        <v>187726.609375</v>
      </c>
      <c r="L95" s="105">
        <f t="shared" si="31"/>
        <v>255.88149259667969</v>
      </c>
      <c r="M95" s="106">
        <f t="shared" si="32"/>
        <v>6.0730644993749472E-3</v>
      </c>
      <c r="O95" s="107">
        <f t="shared" si="33"/>
        <v>1.5037464805485623E-2</v>
      </c>
      <c r="P95" s="107">
        <f t="shared" si="34"/>
        <v>2.1201852798531595E-2</v>
      </c>
      <c r="Q95" s="106">
        <f t="shared" si="35"/>
        <v>8.1122915798683248E-2</v>
      </c>
      <c r="R95" s="107">
        <f t="shared" si="36"/>
        <v>7.4596819999999994E-2</v>
      </c>
      <c r="S95" s="108">
        <f t="shared" si="37"/>
        <v>52713.500465376594</v>
      </c>
      <c r="T95" s="109">
        <f t="shared" si="38"/>
        <v>0</v>
      </c>
      <c r="U95" s="99">
        <f t="shared" si="39"/>
        <v>8.1122915798683248E-2</v>
      </c>
      <c r="V95" s="99">
        <f t="shared" si="24"/>
        <v>7.4596819999999994E-2</v>
      </c>
      <c r="W95" s="108">
        <f t="shared" si="40"/>
        <v>52713.500465376594</v>
      </c>
      <c r="X95" s="118">
        <f t="shared" si="25"/>
        <v>52714</v>
      </c>
      <c r="Y95" s="55">
        <f t="shared" si="26"/>
        <v>280.80196076358715</v>
      </c>
      <c r="Z95" s="56">
        <f t="shared" si="27"/>
        <v>8.1133160960242146E-2</v>
      </c>
      <c r="AA95" s="56">
        <f t="shared" si="28"/>
        <v>7.4607003317614051E-2</v>
      </c>
      <c r="AB95" s="42"/>
      <c r="AC95" s="57">
        <v>51947.694206757507</v>
      </c>
      <c r="AD95" s="58">
        <f t="shared" si="29"/>
        <v>276.71993000729873</v>
      </c>
      <c r="AE95" s="56">
        <f t="shared" si="41"/>
        <v>1.4751488106334643E-2</v>
      </c>
      <c r="AF95" s="56">
        <f t="shared" si="41"/>
        <v>1.4751488106334643E-2</v>
      </c>
    </row>
    <row r="96" spans="1:32">
      <c r="A96" s="82" t="s">
        <v>205</v>
      </c>
      <c r="B96" s="83" t="s">
        <v>206</v>
      </c>
      <c r="E96" s="103">
        <v>73642.977490789621</v>
      </c>
      <c r="F96" s="103">
        <v>285891.33435058594</v>
      </c>
      <c r="G96" s="103">
        <f t="shared" si="30"/>
        <v>257.59079986832307</v>
      </c>
      <c r="H96" s="104">
        <v>-4.4705299277787436E-2</v>
      </c>
      <c r="J96" s="105">
        <v>77062.500340380619</v>
      </c>
      <c r="K96" s="105">
        <v>287643.6875</v>
      </c>
      <c r="L96" s="105">
        <f t="shared" si="31"/>
        <v>267.90958289456859</v>
      </c>
      <c r="M96" s="106">
        <f t="shared" si="32"/>
        <v>6.1294377928404753E-3</v>
      </c>
      <c r="O96" s="107">
        <f t="shared" si="33"/>
        <v>-4.4373370114999644E-2</v>
      </c>
      <c r="P96" s="107">
        <f t="shared" si="34"/>
        <v>-3.8515916133938011E-2</v>
      </c>
      <c r="Q96" s="106">
        <f t="shared" si="35"/>
        <v>8.118349436057426E-2</v>
      </c>
      <c r="R96" s="107">
        <f t="shared" si="36"/>
        <v>7.4596819999999994E-2</v>
      </c>
      <c r="S96" s="108">
        <f t="shared" si="37"/>
        <v>79621.57173860904</v>
      </c>
      <c r="T96" s="109">
        <f t="shared" si="38"/>
        <v>0</v>
      </c>
      <c r="U96" s="99">
        <f t="shared" si="39"/>
        <v>8.118349436057426E-2</v>
      </c>
      <c r="V96" s="99">
        <f t="shared" si="24"/>
        <v>7.4596819999999994E-2</v>
      </c>
      <c r="W96" s="108">
        <f t="shared" si="40"/>
        <v>79621.57173860904</v>
      </c>
      <c r="X96" s="118">
        <f t="shared" si="25"/>
        <v>79622</v>
      </c>
      <c r="Y96" s="55">
        <f t="shared" si="26"/>
        <v>276.80774326048783</v>
      </c>
      <c r="Z96" s="56">
        <f t="shared" si="27"/>
        <v>8.1189309733683102E-2</v>
      </c>
      <c r="AA96" s="56">
        <f t="shared" si="28"/>
        <v>7.4602599945293724E-2</v>
      </c>
      <c r="AB96" s="42"/>
      <c r="AC96" s="57">
        <v>83338.304321952601</v>
      </c>
      <c r="AD96" s="58">
        <f t="shared" si="29"/>
        <v>289.72756206218708</v>
      </c>
      <c r="AE96" s="56">
        <f t="shared" si="41"/>
        <v>-4.4592991808373839E-2</v>
      </c>
      <c r="AF96" s="56">
        <f t="shared" si="41"/>
        <v>-4.459299180837395E-2</v>
      </c>
    </row>
    <row r="97" spans="1:32">
      <c r="A97" s="82" t="s">
        <v>207</v>
      </c>
      <c r="B97" s="83" t="s">
        <v>208</v>
      </c>
      <c r="E97" s="103">
        <v>86606.000302607063</v>
      </c>
      <c r="F97" s="103">
        <v>280643.16400146484</v>
      </c>
      <c r="G97" s="103">
        <f t="shared" si="30"/>
        <v>308.59828925729693</v>
      </c>
      <c r="H97" s="104">
        <v>3.843771535253282E-2</v>
      </c>
      <c r="J97" s="105">
        <v>83368.501905006895</v>
      </c>
      <c r="K97" s="105">
        <v>282238.0625</v>
      </c>
      <c r="L97" s="105">
        <f t="shared" si="31"/>
        <v>295.3836246130229</v>
      </c>
      <c r="M97" s="106">
        <f t="shared" si="32"/>
        <v>5.6830121061735017E-3</v>
      </c>
      <c r="O97" s="107">
        <f t="shared" si="33"/>
        <v>3.8833592107593518E-2</v>
      </c>
      <c r="P97" s="107">
        <f t="shared" si="34"/>
        <v>4.4737295987840708E-2</v>
      </c>
      <c r="Q97" s="106">
        <f t="shared" si="35"/>
        <v>8.0703766737315608E-2</v>
      </c>
      <c r="R97" s="107">
        <f t="shared" si="36"/>
        <v>7.4596819999999994E-2</v>
      </c>
      <c r="S97" s="108">
        <f t="shared" si="37"/>
        <v>93595.430749080551</v>
      </c>
      <c r="T97" s="109">
        <f t="shared" si="38"/>
        <v>0</v>
      </c>
      <c r="U97" s="99">
        <f t="shared" si="39"/>
        <v>8.0703766737315608E-2</v>
      </c>
      <c r="V97" s="99">
        <f t="shared" si="24"/>
        <v>7.4596819999999994E-2</v>
      </c>
      <c r="W97" s="108">
        <f t="shared" si="40"/>
        <v>93595.430749080551</v>
      </c>
      <c r="X97" s="118">
        <f t="shared" si="25"/>
        <v>93595</v>
      </c>
      <c r="Y97" s="55">
        <f t="shared" si="26"/>
        <v>331.61721410272219</v>
      </c>
      <c r="Z97" s="56">
        <f t="shared" si="27"/>
        <v>8.069879307407013E-2</v>
      </c>
      <c r="AA97" s="56">
        <f t="shared" si="28"/>
        <v>7.4591874442417883E-2</v>
      </c>
      <c r="AB97" s="42"/>
      <c r="AC97" s="57">
        <v>90157.853066494921</v>
      </c>
      <c r="AD97" s="58">
        <f t="shared" si="29"/>
        <v>319.43903054002476</v>
      </c>
      <c r="AE97" s="56">
        <f t="shared" si="41"/>
        <v>3.8123655528598865E-2</v>
      </c>
      <c r="AF97" s="56">
        <f t="shared" si="41"/>
        <v>3.8123655528598643E-2</v>
      </c>
    </row>
    <row r="98" spans="1:32">
      <c r="A98" s="82" t="s">
        <v>209</v>
      </c>
      <c r="B98" s="83" t="s">
        <v>210</v>
      </c>
      <c r="E98" s="103">
        <v>27461.215458715586</v>
      </c>
      <c r="F98" s="103">
        <v>116333.33471679688</v>
      </c>
      <c r="G98" s="103">
        <f t="shared" si="30"/>
        <v>236.05629053415743</v>
      </c>
      <c r="H98" s="104">
        <v>-6.5009065313435088E-2</v>
      </c>
      <c r="J98" s="105">
        <v>29394.311995041771</v>
      </c>
      <c r="K98" s="105">
        <v>116725.796875</v>
      </c>
      <c r="L98" s="105">
        <f t="shared" si="31"/>
        <v>251.8236138196574</v>
      </c>
      <c r="M98" s="106">
        <f t="shared" si="32"/>
        <v>3.3736001736608401E-3</v>
      </c>
      <c r="O98" s="107">
        <f t="shared" si="33"/>
        <v>-6.5764306259396776E-2</v>
      </c>
      <c r="P98" s="107">
        <f t="shared" si="34"/>
        <v>-6.2612568560753368E-2</v>
      </c>
      <c r="Q98" s="106">
        <f t="shared" si="35"/>
        <v>7.8222080018567341E-2</v>
      </c>
      <c r="R98" s="107">
        <f t="shared" si="36"/>
        <v>7.4596819999999994E-2</v>
      </c>
      <c r="S98" s="108">
        <f t="shared" si="37"/>
        <v>29609.288851734356</v>
      </c>
      <c r="T98" s="109">
        <f t="shared" si="38"/>
        <v>0</v>
      </c>
      <c r="U98" s="99">
        <f t="shared" si="39"/>
        <v>7.8222080018567341E-2</v>
      </c>
      <c r="V98" s="99">
        <f t="shared" si="24"/>
        <v>7.4596819999999994E-2</v>
      </c>
      <c r="W98" s="108">
        <f t="shared" si="40"/>
        <v>29609.288851734356</v>
      </c>
      <c r="X98" s="118">
        <f t="shared" si="25"/>
        <v>29609</v>
      </c>
      <c r="Y98" s="55">
        <f t="shared" si="26"/>
        <v>253.66286453120435</v>
      </c>
      <c r="Z98" s="56">
        <f t="shared" si="27"/>
        <v>7.8211561484353487E-2</v>
      </c>
      <c r="AA98" s="56">
        <f t="shared" si="28"/>
        <v>7.4586336831804267E-2</v>
      </c>
      <c r="AB98" s="42"/>
      <c r="AC98" s="57">
        <v>31788.121428154453</v>
      </c>
      <c r="AD98" s="58">
        <f t="shared" si="29"/>
        <v>272.33158632616488</v>
      </c>
      <c r="AE98" s="56">
        <f t="shared" si="41"/>
        <v>-6.8551437777773949E-2</v>
      </c>
      <c r="AF98" s="56">
        <f t="shared" si="41"/>
        <v>-6.8551437777773838E-2</v>
      </c>
    </row>
    <row r="99" spans="1:32">
      <c r="A99" s="82" t="s">
        <v>211</v>
      </c>
      <c r="B99" s="83" t="s">
        <v>212</v>
      </c>
      <c r="E99" s="103">
        <v>118910.90261919967</v>
      </c>
      <c r="F99" s="103">
        <v>480292.08276367188</v>
      </c>
      <c r="G99" s="103">
        <f t="shared" si="30"/>
        <v>247.58039302869349</v>
      </c>
      <c r="H99" s="104">
        <v>-2.2022357128574921E-3</v>
      </c>
      <c r="J99" s="105">
        <v>119428.24640235747</v>
      </c>
      <c r="K99" s="105">
        <v>486320.96875</v>
      </c>
      <c r="L99" s="105">
        <f t="shared" si="31"/>
        <v>245.57494756873461</v>
      </c>
      <c r="M99" s="106">
        <f t="shared" si="32"/>
        <v>1.2552540844806392E-2</v>
      </c>
      <c r="O99" s="107">
        <f t="shared" si="33"/>
        <v>-4.3318377246774897E-3</v>
      </c>
      <c r="P99" s="107">
        <f t="shared" si="34"/>
        <v>8.1663275501568933E-3</v>
      </c>
      <c r="Q99" s="106">
        <f t="shared" si="35"/>
        <v>8.8085740474749041E-2</v>
      </c>
      <c r="R99" s="107">
        <f t="shared" si="36"/>
        <v>7.4596819999999994E-2</v>
      </c>
      <c r="S99" s="108">
        <f t="shared" si="37"/>
        <v>129385.25752693265</v>
      </c>
      <c r="T99" s="109">
        <f t="shared" si="38"/>
        <v>0</v>
      </c>
      <c r="U99" s="99">
        <f t="shared" si="39"/>
        <v>8.8085740474749041E-2</v>
      </c>
      <c r="V99" s="99">
        <f t="shared" si="24"/>
        <v>7.4596819999999994E-2</v>
      </c>
      <c r="W99" s="108">
        <f t="shared" si="40"/>
        <v>129385.25752693265</v>
      </c>
      <c r="X99" s="118">
        <f t="shared" si="25"/>
        <v>129385</v>
      </c>
      <c r="Y99" s="55">
        <f t="shared" si="26"/>
        <v>266.04857350190088</v>
      </c>
      <c r="Z99" s="56">
        <f t="shared" si="27"/>
        <v>8.8083574761370631E-2</v>
      </c>
      <c r="AA99" s="56">
        <f t="shared" si="28"/>
        <v>7.4594681134814156E-2</v>
      </c>
      <c r="AB99" s="42"/>
      <c r="AC99" s="57">
        <v>129154.2254579752</v>
      </c>
      <c r="AD99" s="58">
        <f t="shared" si="29"/>
        <v>265.57404215973406</v>
      </c>
      <c r="AE99" s="56">
        <f t="shared" si="41"/>
        <v>1.786813719849123E-3</v>
      </c>
      <c r="AF99" s="56">
        <f t="shared" si="41"/>
        <v>1.786813719849123E-3</v>
      </c>
    </row>
    <row r="100" spans="1:32">
      <c r="A100" s="82" t="s">
        <v>213</v>
      </c>
      <c r="B100" s="83" t="s">
        <v>214</v>
      </c>
      <c r="E100" s="103">
        <v>231455.25489801273</v>
      </c>
      <c r="F100" s="103">
        <v>967901.83978271484</v>
      </c>
      <c r="G100" s="103">
        <f t="shared" si="30"/>
        <v>239.13091739754552</v>
      </c>
      <c r="H100" s="104">
        <v>-1.112884365965261E-2</v>
      </c>
      <c r="J100" s="105">
        <v>234429.41082077363</v>
      </c>
      <c r="K100" s="105">
        <v>973472.4375</v>
      </c>
      <c r="L100" s="105">
        <f t="shared" si="31"/>
        <v>240.81771788302288</v>
      </c>
      <c r="M100" s="106">
        <f t="shared" si="32"/>
        <v>5.7553333285693675E-3</v>
      </c>
      <c r="O100" s="107">
        <f t="shared" si="33"/>
        <v>-1.2686786663618332E-2</v>
      </c>
      <c r="P100" s="107">
        <f t="shared" si="34"/>
        <v>-7.0044700211664424E-3</v>
      </c>
      <c r="Q100" s="106">
        <f t="shared" si="35"/>
        <v>8.0781482892920753E-2</v>
      </c>
      <c r="R100" s="107">
        <f t="shared" si="36"/>
        <v>7.4596819999999994E-2</v>
      </c>
      <c r="S100" s="108">
        <f t="shared" si="37"/>
        <v>250152.55361203317</v>
      </c>
      <c r="T100" s="109">
        <f t="shared" si="38"/>
        <v>0</v>
      </c>
      <c r="U100" s="99">
        <f t="shared" si="39"/>
        <v>8.0781482892920753E-2</v>
      </c>
      <c r="V100" s="99">
        <f t="shared" si="24"/>
        <v>7.4596819999999994E-2</v>
      </c>
      <c r="W100" s="108">
        <f t="shared" si="40"/>
        <v>250152.55361203317</v>
      </c>
      <c r="X100" s="118">
        <f t="shared" si="25"/>
        <v>250153</v>
      </c>
      <c r="Y100" s="55">
        <f t="shared" si="26"/>
        <v>256.96978195132516</v>
      </c>
      <c r="Z100" s="56">
        <f t="shared" si="27"/>
        <v>8.0783411507447278E-2</v>
      </c>
      <c r="AA100" s="56">
        <f t="shared" si="28"/>
        <v>7.4598737578224883E-2</v>
      </c>
      <c r="AB100" s="42"/>
      <c r="AC100" s="57">
        <v>253520.83691424626</v>
      </c>
      <c r="AD100" s="58">
        <f t="shared" si="29"/>
        <v>260.42939393879476</v>
      </c>
      <c r="AE100" s="56">
        <f t="shared" si="41"/>
        <v>-1.3284260793859026E-2</v>
      </c>
      <c r="AF100" s="56">
        <f t="shared" si="41"/>
        <v>-1.3284260793859026E-2</v>
      </c>
    </row>
    <row r="101" spans="1:32">
      <c r="A101" s="82" t="s">
        <v>215</v>
      </c>
      <c r="B101" s="83" t="s">
        <v>216</v>
      </c>
      <c r="E101" s="103">
        <v>151382.32784415031</v>
      </c>
      <c r="F101" s="103">
        <v>598378.24904632568</v>
      </c>
      <c r="G101" s="103">
        <f t="shared" si="30"/>
        <v>252.98768477199525</v>
      </c>
      <c r="H101" s="104">
        <v>1.2732512628339743E-2</v>
      </c>
      <c r="J101" s="105">
        <v>149141.50979349244</v>
      </c>
      <c r="K101" s="105">
        <v>603318.875</v>
      </c>
      <c r="L101" s="105">
        <f t="shared" si="31"/>
        <v>247.20179655160373</v>
      </c>
      <c r="M101" s="106">
        <f t="shared" si="32"/>
        <v>8.2566937577501776E-3</v>
      </c>
      <c r="O101" s="107">
        <f t="shared" si="33"/>
        <v>1.5024777835229042E-2</v>
      </c>
      <c r="P101" s="107">
        <f t="shared" si="34"/>
        <v>2.3405526582342961E-2</v>
      </c>
      <c r="Q101" s="106">
        <f t="shared" si="35"/>
        <v>8.3469436855792223E-2</v>
      </c>
      <c r="R101" s="107">
        <f t="shared" si="36"/>
        <v>7.4596819999999994E-2</v>
      </c>
      <c r="S101" s="108">
        <f t="shared" si="37"/>
        <v>164018.12549922045</v>
      </c>
      <c r="T101" s="109">
        <f t="shared" si="38"/>
        <v>0</v>
      </c>
      <c r="U101" s="99">
        <f t="shared" si="39"/>
        <v>8.3469436855792223E-2</v>
      </c>
      <c r="V101" s="99">
        <f t="shared" si="24"/>
        <v>7.4596819999999994E-2</v>
      </c>
      <c r="W101" s="108">
        <f t="shared" si="40"/>
        <v>164018.12549922045</v>
      </c>
      <c r="X101" s="118">
        <f t="shared" si="25"/>
        <v>164018</v>
      </c>
      <c r="Y101" s="55">
        <f t="shared" si="26"/>
        <v>271.85955354040595</v>
      </c>
      <c r="Z101" s="56">
        <f t="shared" si="27"/>
        <v>8.3468607834186859E-2</v>
      </c>
      <c r="AA101" s="56">
        <f t="shared" si="28"/>
        <v>7.4595997767318067E-2</v>
      </c>
      <c r="AB101" s="42"/>
      <c r="AC101" s="57">
        <v>161287.27299667784</v>
      </c>
      <c r="AD101" s="58">
        <f t="shared" si="29"/>
        <v>267.33337821840536</v>
      </c>
      <c r="AE101" s="56">
        <f t="shared" si="41"/>
        <v>1.6930827538874649E-2</v>
      </c>
      <c r="AF101" s="56">
        <f t="shared" si="41"/>
        <v>1.6930827538874649E-2</v>
      </c>
    </row>
    <row r="102" spans="1:32">
      <c r="A102" s="82" t="s">
        <v>217</v>
      </c>
      <c r="B102" s="83" t="s">
        <v>218</v>
      </c>
      <c r="E102" s="103">
        <v>97180.31133991688</v>
      </c>
      <c r="F102" s="103">
        <v>407773.1640625</v>
      </c>
      <c r="G102" s="103">
        <f t="shared" si="30"/>
        <v>238.3195362140651</v>
      </c>
      <c r="H102" s="104">
        <v>3.171678010147172E-3</v>
      </c>
      <c r="J102" s="105">
        <v>97032.602096084753</v>
      </c>
      <c r="K102" s="105">
        <v>409731.90625</v>
      </c>
      <c r="L102" s="105">
        <f t="shared" si="31"/>
        <v>236.81973655446745</v>
      </c>
      <c r="M102" s="106">
        <f t="shared" si="32"/>
        <v>4.8035093040104115E-3</v>
      </c>
      <c r="O102" s="107">
        <f t="shared" si="33"/>
        <v>1.5222640704395385E-3</v>
      </c>
      <c r="P102" s="107">
        <f t="shared" si="34"/>
        <v>6.3330855840755262E-3</v>
      </c>
      <c r="Q102" s="106">
        <f t="shared" si="35"/>
        <v>7.9758655822929958E-2</v>
      </c>
      <c r="R102" s="107">
        <f t="shared" si="36"/>
        <v>7.4596819999999994E-2</v>
      </c>
      <c r="S102" s="108">
        <f t="shared" si="37"/>
        <v>104931.28234484249</v>
      </c>
      <c r="T102" s="109">
        <f t="shared" si="38"/>
        <v>0</v>
      </c>
      <c r="U102" s="99">
        <f t="shared" si="39"/>
        <v>7.9758655822929958E-2</v>
      </c>
      <c r="V102" s="99">
        <f t="shared" si="24"/>
        <v>7.4596819999999994E-2</v>
      </c>
      <c r="W102" s="108">
        <f t="shared" si="40"/>
        <v>104931.28234484249</v>
      </c>
      <c r="X102" s="118">
        <f t="shared" si="25"/>
        <v>104931</v>
      </c>
      <c r="Y102" s="55">
        <f t="shared" si="26"/>
        <v>256.09672666296046</v>
      </c>
      <c r="Z102" s="56">
        <f t="shared" si="27"/>
        <v>7.9755750452093155E-2</v>
      </c>
      <c r="AA102" s="56">
        <f t="shared" si="28"/>
        <v>7.4593928518421615E-2</v>
      </c>
      <c r="AB102" s="42"/>
      <c r="AC102" s="57">
        <v>104934.7281351721</v>
      </c>
      <c r="AD102" s="58">
        <f t="shared" si="29"/>
        <v>256.10582562527031</v>
      </c>
      <c r="AE102" s="56">
        <f t="shared" si="41"/>
        <v>-3.5528134854412308E-5</v>
      </c>
      <c r="AF102" s="56">
        <f t="shared" si="41"/>
        <v>-3.552813485452333E-5</v>
      </c>
    </row>
    <row r="103" spans="1:32">
      <c r="A103" s="82" t="s">
        <v>219</v>
      </c>
      <c r="B103" s="83" t="s">
        <v>220</v>
      </c>
      <c r="E103" s="103">
        <v>58665.601347953794</v>
      </c>
      <c r="F103" s="103">
        <v>239834.41975784302</v>
      </c>
      <c r="G103" s="103">
        <f t="shared" si="30"/>
        <v>244.60876552743144</v>
      </c>
      <c r="H103" s="104">
        <v>-6.0199630822743266E-2</v>
      </c>
      <c r="J103" s="105">
        <v>62454.686251785664</v>
      </c>
      <c r="K103" s="105">
        <v>240583.375</v>
      </c>
      <c r="L103" s="105">
        <f t="shared" si="31"/>
        <v>259.59684974818259</v>
      </c>
      <c r="M103" s="106">
        <f t="shared" si="32"/>
        <v>3.1228013181476832E-3</v>
      </c>
      <c r="O103" s="107">
        <f t="shared" si="33"/>
        <v>-6.0669344948050763E-2</v>
      </c>
      <c r="P103" s="107">
        <f t="shared" si="34"/>
        <v>-5.7736001940278059E-2</v>
      </c>
      <c r="Q103" s="106">
        <f t="shared" si="35"/>
        <v>7.7952572365973305E-2</v>
      </c>
      <c r="R103" s="107">
        <f t="shared" si="36"/>
        <v>7.4596819999999994E-2</v>
      </c>
      <c r="S103" s="108">
        <f t="shared" si="37"/>
        <v>63238.735882423505</v>
      </c>
      <c r="T103" s="109">
        <f t="shared" si="38"/>
        <v>0</v>
      </c>
      <c r="U103" s="99">
        <f t="shared" si="39"/>
        <v>7.7952572365973305E-2</v>
      </c>
      <c r="V103" s="99">
        <f t="shared" si="24"/>
        <v>7.4596819999999994E-2</v>
      </c>
      <c r="W103" s="108">
        <f t="shared" si="40"/>
        <v>63238.735882423505</v>
      </c>
      <c r="X103" s="118">
        <f t="shared" si="25"/>
        <v>63239</v>
      </c>
      <c r="Y103" s="55">
        <f t="shared" si="26"/>
        <v>262.85689940129902</v>
      </c>
      <c r="Z103" s="56">
        <f t="shared" si="27"/>
        <v>7.7957074451870723E-2</v>
      </c>
      <c r="AA103" s="56">
        <f t="shared" si="28"/>
        <v>7.460130807054477E-2</v>
      </c>
      <c r="AB103" s="42"/>
      <c r="AC103" s="57">
        <v>67540.861329359715</v>
      </c>
      <c r="AD103" s="58">
        <f t="shared" si="29"/>
        <v>280.73785783976018</v>
      </c>
      <c r="AE103" s="56">
        <f t="shared" si="41"/>
        <v>-6.3692722371156862E-2</v>
      </c>
      <c r="AF103" s="56">
        <f t="shared" si="41"/>
        <v>-6.3692722371156973E-2</v>
      </c>
    </row>
    <row r="104" spans="1:32">
      <c r="A104" s="82" t="s">
        <v>221</v>
      </c>
      <c r="B104" s="83" t="s">
        <v>222</v>
      </c>
      <c r="E104" s="103">
        <v>176181.41470305106</v>
      </c>
      <c r="F104" s="103">
        <v>646355.75421142578</v>
      </c>
      <c r="G104" s="103">
        <f t="shared" si="30"/>
        <v>272.57653939818005</v>
      </c>
      <c r="H104" s="104">
        <v>4.9687028595242211E-3</v>
      </c>
      <c r="J104" s="105">
        <v>174741.63709671472</v>
      </c>
      <c r="K104" s="105">
        <v>651355.75</v>
      </c>
      <c r="L104" s="105">
        <f t="shared" si="31"/>
        <v>268.2737307480815</v>
      </c>
      <c r="M104" s="106">
        <f t="shared" si="32"/>
        <v>7.7356715028775724E-3</v>
      </c>
      <c r="O104" s="107">
        <f t="shared" si="33"/>
        <v>8.239465019659109E-3</v>
      </c>
      <c r="P104" s="107">
        <f t="shared" si="34"/>
        <v>1.6038874317288343E-2</v>
      </c>
      <c r="Q104" s="106">
        <f t="shared" si="35"/>
        <v>8.2909547997556787E-2</v>
      </c>
      <c r="R104" s="107">
        <f t="shared" si="36"/>
        <v>7.4596819999999994E-2</v>
      </c>
      <c r="S104" s="108">
        <f t="shared" si="37"/>
        <v>190788.53616165114</v>
      </c>
      <c r="T104" s="109">
        <f t="shared" si="38"/>
        <v>0</v>
      </c>
      <c r="U104" s="99">
        <f t="shared" si="39"/>
        <v>8.2909547997556787E-2</v>
      </c>
      <c r="V104" s="99">
        <f t="shared" si="24"/>
        <v>7.4596819999999994E-2</v>
      </c>
      <c r="W104" s="108">
        <f t="shared" si="40"/>
        <v>190788.53616165114</v>
      </c>
      <c r="X104" s="118">
        <f t="shared" si="25"/>
        <v>190789</v>
      </c>
      <c r="Y104" s="55">
        <f t="shared" si="26"/>
        <v>292.9105945560471</v>
      </c>
      <c r="Z104" s="56">
        <f t="shared" si="27"/>
        <v>8.2912180728992535E-2</v>
      </c>
      <c r="AA104" s="56">
        <f t="shared" si="28"/>
        <v>7.4599432521824882E-2</v>
      </c>
      <c r="AB104" s="42"/>
      <c r="AC104" s="57">
        <v>188972.21950702008</v>
      </c>
      <c r="AD104" s="58">
        <f t="shared" si="29"/>
        <v>290.12136533226283</v>
      </c>
      <c r="AE104" s="56">
        <f t="shared" si="41"/>
        <v>9.6140083326503589E-3</v>
      </c>
      <c r="AF104" s="56">
        <f t="shared" si="41"/>
        <v>9.6140083326503589E-3</v>
      </c>
    </row>
    <row r="105" spans="1:32">
      <c r="A105" s="82" t="s">
        <v>223</v>
      </c>
      <c r="B105" s="83" t="s">
        <v>224</v>
      </c>
      <c r="E105" s="103">
        <v>62099.562139595735</v>
      </c>
      <c r="F105" s="103">
        <v>234034.251953125</v>
      </c>
      <c r="G105" s="103">
        <f t="shared" si="30"/>
        <v>265.34390424198989</v>
      </c>
      <c r="H105" s="104">
        <v>-5.0605434209424094E-2</v>
      </c>
      <c r="J105" s="105">
        <v>65262.814450976213</v>
      </c>
      <c r="K105" s="105">
        <v>236174.59375</v>
      </c>
      <c r="L105" s="105">
        <f t="shared" si="31"/>
        <v>276.33291716406819</v>
      </c>
      <c r="M105" s="106">
        <f t="shared" si="32"/>
        <v>9.1454211467461022E-3</v>
      </c>
      <c r="O105" s="107">
        <f t="shared" si="33"/>
        <v>-4.8469443709888371E-2</v>
      </c>
      <c r="P105" s="107">
        <f t="shared" si="34"/>
        <v>-3.9767296038617617E-2</v>
      </c>
      <c r="Q105" s="106">
        <f t="shared" si="35"/>
        <v>8.4424460481854036E-2</v>
      </c>
      <c r="R105" s="107">
        <f t="shared" si="36"/>
        <v>7.4596819999999994E-2</v>
      </c>
      <c r="S105" s="108">
        <f t="shared" si="37"/>
        <v>67342.284169390477</v>
      </c>
      <c r="T105" s="109">
        <f t="shared" si="38"/>
        <v>0</v>
      </c>
      <c r="U105" s="99">
        <f t="shared" si="39"/>
        <v>8.4424460481854036E-2</v>
      </c>
      <c r="V105" s="99">
        <f t="shared" ref="V105:V136" si="42">MAX(R105,NewMinGrowthPerHead(P105,$P$2,$L$1,$U$1,$T$2,AD105,G105,T105, $P$1))</f>
        <v>7.4596819999999994E-2</v>
      </c>
      <c r="W105" s="108">
        <f t="shared" si="40"/>
        <v>67342.284169390477</v>
      </c>
      <c r="X105" s="118">
        <f t="shared" ref="X105:X136" si="43">IF(ROUND(W105,0)/E105&gt;$X$1,ROUND(W105,0),ROUNDUP(W105,0))</f>
        <v>67342</v>
      </c>
      <c r="Y105" s="55">
        <f t="shared" ref="Y105:Y136" si="44">X105/K105*1000</f>
        <v>285.13651248738518</v>
      </c>
      <c r="Z105" s="56">
        <f t="shared" ref="Z105:Z136" si="45">X105/E105-1</f>
        <v>8.441988445296289E-2</v>
      </c>
      <c r="AA105" s="56">
        <f t="shared" ref="AA105:AA136" si="46">Y105/G105-1</f>
        <v>7.4592285441555495E-2</v>
      </c>
      <c r="AB105" s="42"/>
      <c r="AC105" s="57">
        <v>70577.67743843385</v>
      </c>
      <c r="AD105" s="58">
        <f t="shared" ref="AD105:AD136" si="47">AC105/K105*1000</f>
        <v>298.83687452488249</v>
      </c>
      <c r="AE105" s="56">
        <f t="shared" si="41"/>
        <v>-4.5845620823331656E-2</v>
      </c>
      <c r="AF105" s="56">
        <f t="shared" si="41"/>
        <v>-4.5845620823331656E-2</v>
      </c>
    </row>
    <row r="106" spans="1:32">
      <c r="A106" s="82" t="s">
        <v>225</v>
      </c>
      <c r="B106" s="83" t="s">
        <v>226</v>
      </c>
      <c r="E106" s="103">
        <v>97118.471359342147</v>
      </c>
      <c r="F106" s="103">
        <v>391510.001953125</v>
      </c>
      <c r="G106" s="103">
        <f t="shared" si="30"/>
        <v>248.06127780860632</v>
      </c>
      <c r="H106" s="104">
        <v>-8.5344310764338127E-3</v>
      </c>
      <c r="J106" s="105">
        <v>97814.681733321908</v>
      </c>
      <c r="K106" s="105">
        <v>393605.25</v>
      </c>
      <c r="L106" s="105">
        <f t="shared" si="31"/>
        <v>248.50959618379559</v>
      </c>
      <c r="M106" s="106">
        <f t="shared" si="32"/>
        <v>5.3517101387510202E-3</v>
      </c>
      <c r="O106" s="107">
        <f t="shared" si="33"/>
        <v>-7.1176469793959862E-3</v>
      </c>
      <c r="P106" s="107">
        <f t="shared" si="34"/>
        <v>-1.8040284241486182E-3</v>
      </c>
      <c r="Q106" s="106">
        <f t="shared" si="35"/>
        <v>8.0347750696663667E-2</v>
      </c>
      <c r="R106" s="107">
        <f t="shared" si="36"/>
        <v>7.4596819999999994E-2</v>
      </c>
      <c r="S106" s="108">
        <f t="shared" si="37"/>
        <v>104921.72208416364</v>
      </c>
      <c r="T106" s="109">
        <f t="shared" si="38"/>
        <v>0</v>
      </c>
      <c r="U106" s="99">
        <f t="shared" si="39"/>
        <v>8.0347750696663667E-2</v>
      </c>
      <c r="V106" s="99">
        <f t="shared" si="42"/>
        <v>7.4596819999999994E-2</v>
      </c>
      <c r="W106" s="108">
        <f t="shared" si="40"/>
        <v>104921.72208416364</v>
      </c>
      <c r="X106" s="118">
        <f t="shared" si="43"/>
        <v>104922</v>
      </c>
      <c r="Y106" s="55">
        <f t="shared" si="44"/>
        <v>266.56656637582961</v>
      </c>
      <c r="Z106" s="56">
        <f t="shared" si="45"/>
        <v>8.0350612313331071E-2</v>
      </c>
      <c r="AA106" s="56">
        <f t="shared" si="46"/>
        <v>7.4599666383647234E-2</v>
      </c>
      <c r="AB106" s="42"/>
      <c r="AC106" s="57">
        <v>105780.49865292314</v>
      </c>
      <c r="AD106" s="58">
        <f t="shared" si="47"/>
        <v>268.74768223473427</v>
      </c>
      <c r="AE106" s="56">
        <f t="shared" si="41"/>
        <v>-8.1158499331711598E-3</v>
      </c>
      <c r="AF106" s="56">
        <f t="shared" si="41"/>
        <v>-8.1158499331711598E-3</v>
      </c>
    </row>
    <row r="107" spans="1:32">
      <c r="A107" s="82" t="s">
        <v>227</v>
      </c>
      <c r="B107" s="83" t="s">
        <v>228</v>
      </c>
      <c r="E107" s="103">
        <v>89812.511349717519</v>
      </c>
      <c r="F107" s="103">
        <v>351813.58211326599</v>
      </c>
      <c r="G107" s="103">
        <f t="shared" si="30"/>
        <v>255.28437762474582</v>
      </c>
      <c r="H107" s="104">
        <v>-2.5152439353309131E-2</v>
      </c>
      <c r="J107" s="105">
        <v>92193.555919648948</v>
      </c>
      <c r="K107" s="105">
        <v>355431.3125</v>
      </c>
      <c r="L107" s="105">
        <f t="shared" si="31"/>
        <v>259.38501386157122</v>
      </c>
      <c r="M107" s="106">
        <f t="shared" si="32"/>
        <v>1.0283089029716086E-2</v>
      </c>
      <c r="O107" s="107">
        <f t="shared" si="33"/>
        <v>-2.5826583497946642E-2</v>
      </c>
      <c r="P107" s="107">
        <f t="shared" si="34"/>
        <v>-1.5809071525673568E-2</v>
      </c>
      <c r="Q107" s="106">
        <f t="shared" si="35"/>
        <v>8.5646994771109819E-2</v>
      </c>
      <c r="R107" s="107">
        <f t="shared" si="36"/>
        <v>7.4596819999999994E-2</v>
      </c>
      <c r="S107" s="108">
        <f t="shared" si="37"/>
        <v>97504.683039667012</v>
      </c>
      <c r="T107" s="109">
        <f t="shared" si="38"/>
        <v>0</v>
      </c>
      <c r="U107" s="99">
        <f t="shared" si="39"/>
        <v>8.5646994771109819E-2</v>
      </c>
      <c r="V107" s="99">
        <f t="shared" si="42"/>
        <v>7.4596819999999994E-2</v>
      </c>
      <c r="W107" s="108">
        <f t="shared" si="40"/>
        <v>97504.683039667012</v>
      </c>
      <c r="X107" s="118">
        <f t="shared" si="43"/>
        <v>97505</v>
      </c>
      <c r="Y107" s="55">
        <f t="shared" si="44"/>
        <v>274.32867215377939</v>
      </c>
      <c r="Z107" s="56">
        <f t="shared" si="45"/>
        <v>8.5650523904503562E-2</v>
      </c>
      <c r="AA107" s="56">
        <f t="shared" si="46"/>
        <v>7.4600313212380254E-2</v>
      </c>
      <c r="AB107" s="42"/>
      <c r="AC107" s="57">
        <v>99701.600464793737</v>
      </c>
      <c r="AD107" s="58">
        <f t="shared" si="47"/>
        <v>280.50877049498484</v>
      </c>
      <c r="AE107" s="56">
        <f t="shared" si="41"/>
        <v>-2.2031747279416924E-2</v>
      </c>
      <c r="AF107" s="56">
        <f t="shared" si="41"/>
        <v>-2.2031747279416813E-2</v>
      </c>
    </row>
    <row r="108" spans="1:32">
      <c r="A108" s="82" t="s">
        <v>229</v>
      </c>
      <c r="B108" s="83" t="s">
        <v>230</v>
      </c>
      <c r="E108" s="103">
        <v>46678.488175365841</v>
      </c>
      <c r="F108" s="103">
        <v>173764.16845703125</v>
      </c>
      <c r="G108" s="103">
        <f t="shared" si="30"/>
        <v>268.63126379768335</v>
      </c>
      <c r="H108" s="104">
        <v>-1.787689131110981E-2</v>
      </c>
      <c r="J108" s="105">
        <v>47590.564117409063</v>
      </c>
      <c r="K108" s="105">
        <v>174474.546875</v>
      </c>
      <c r="L108" s="105">
        <f t="shared" si="31"/>
        <v>272.76508218419218</v>
      </c>
      <c r="M108" s="106">
        <f t="shared" si="32"/>
        <v>4.0881755098112205E-3</v>
      </c>
      <c r="O108" s="107">
        <f t="shared" si="33"/>
        <v>-1.9165058430344994E-2</v>
      </c>
      <c r="P108" s="107">
        <f t="shared" si="34"/>
        <v>-1.5155233043052663E-2</v>
      </c>
      <c r="Q108" s="106">
        <f t="shared" si="35"/>
        <v>7.8989960402445103E-2</v>
      </c>
      <c r="R108" s="107">
        <f t="shared" si="36"/>
        <v>7.4596819999999994E-2</v>
      </c>
      <c r="S108" s="108">
        <f t="shared" si="37"/>
        <v>50365.620107983988</v>
      </c>
      <c r="T108" s="109">
        <f t="shared" si="38"/>
        <v>0</v>
      </c>
      <c r="U108" s="99">
        <f t="shared" si="39"/>
        <v>7.8989960402445103E-2</v>
      </c>
      <c r="V108" s="99">
        <f t="shared" si="42"/>
        <v>7.4596819999999994E-2</v>
      </c>
      <c r="W108" s="108">
        <f t="shared" si="40"/>
        <v>50365.620107983988</v>
      </c>
      <c r="X108" s="118">
        <f t="shared" si="43"/>
        <v>50366</v>
      </c>
      <c r="Y108" s="55">
        <f t="shared" si="44"/>
        <v>288.67247917877711</v>
      </c>
      <c r="Z108" s="56">
        <f t="shared" si="45"/>
        <v>7.8998098884021095E-2</v>
      </c>
      <c r="AA108" s="56">
        <f t="shared" si="46"/>
        <v>7.4604925345501005E-2</v>
      </c>
      <c r="AB108" s="42"/>
      <c r="AC108" s="57">
        <v>51466.237116002267</v>
      </c>
      <c r="AD108" s="58">
        <f t="shared" si="47"/>
        <v>294.97848275183992</v>
      </c>
      <c r="AE108" s="56">
        <f t="shared" si="41"/>
        <v>-2.1377842594600183E-2</v>
      </c>
      <c r="AF108" s="56">
        <f t="shared" si="41"/>
        <v>-2.1377842594600183E-2</v>
      </c>
    </row>
    <row r="109" spans="1:32">
      <c r="A109" s="82" t="s">
        <v>231</v>
      </c>
      <c r="B109" s="83" t="s">
        <v>232</v>
      </c>
      <c r="E109" s="103">
        <v>53570.769622153181</v>
      </c>
      <c r="F109" s="103">
        <v>235861.92057037354</v>
      </c>
      <c r="G109" s="103">
        <f t="shared" si="30"/>
        <v>227.12767492355513</v>
      </c>
      <c r="H109" s="104">
        <v>-4.1316079884420764E-2</v>
      </c>
      <c r="J109" s="105">
        <v>55901.687429914316</v>
      </c>
      <c r="K109" s="105">
        <v>237093.515625</v>
      </c>
      <c r="L109" s="105">
        <f t="shared" si="31"/>
        <v>235.77906499278311</v>
      </c>
      <c r="M109" s="106">
        <f t="shared" si="32"/>
        <v>5.2216782244804971E-3</v>
      </c>
      <c r="O109" s="107">
        <f t="shared" si="33"/>
        <v>-4.169673430133003E-2</v>
      </c>
      <c r="P109" s="107">
        <f t="shared" si="34"/>
        <v>-3.6692783006382568E-2</v>
      </c>
      <c r="Q109" s="106">
        <f t="shared" si="35"/>
        <v>8.0208018815089988E-2</v>
      </c>
      <c r="R109" s="107">
        <f t="shared" si="36"/>
        <v>7.4596819999999994E-2</v>
      </c>
      <c r="S109" s="108">
        <f t="shared" si="37"/>
        <v>57867.574919945691</v>
      </c>
      <c r="T109" s="109">
        <f t="shared" si="38"/>
        <v>0</v>
      </c>
      <c r="U109" s="99">
        <f t="shared" si="39"/>
        <v>8.0208018815089988E-2</v>
      </c>
      <c r="V109" s="99">
        <f t="shared" si="42"/>
        <v>7.4596819999999994E-2</v>
      </c>
      <c r="W109" s="108">
        <f t="shared" si="40"/>
        <v>57867.574919945691</v>
      </c>
      <c r="X109" s="118">
        <f t="shared" si="43"/>
        <v>57868</v>
      </c>
      <c r="Y109" s="55">
        <f t="shared" si="44"/>
        <v>244.07247008613754</v>
      </c>
      <c r="Z109" s="56">
        <f t="shared" si="45"/>
        <v>8.0215953740373047E-2</v>
      </c>
      <c r="AA109" s="56">
        <f t="shared" si="46"/>
        <v>7.4604713706885484E-2</v>
      </c>
      <c r="AB109" s="42"/>
      <c r="AC109" s="57">
        <v>60454.200403145936</v>
      </c>
      <c r="AD109" s="58">
        <f t="shared" si="47"/>
        <v>254.98040401393175</v>
      </c>
      <c r="AE109" s="56">
        <f t="shared" si="41"/>
        <v>-4.2779498957881468E-2</v>
      </c>
      <c r="AF109" s="56">
        <f t="shared" si="41"/>
        <v>-4.2779498957881579E-2</v>
      </c>
    </row>
    <row r="110" spans="1:32">
      <c r="A110" s="82" t="s">
        <v>233</v>
      </c>
      <c r="B110" s="83" t="s">
        <v>234</v>
      </c>
      <c r="E110" s="103">
        <v>54778.17426150605</v>
      </c>
      <c r="F110" s="103">
        <v>228211.0830078125</v>
      </c>
      <c r="G110" s="103">
        <f t="shared" si="30"/>
        <v>240.03292714592129</v>
      </c>
      <c r="H110" s="104">
        <v>-1.424857247808442E-2</v>
      </c>
      <c r="J110" s="105">
        <v>55782.295660719225</v>
      </c>
      <c r="K110" s="105">
        <v>230298.28125</v>
      </c>
      <c r="L110" s="105">
        <f t="shared" si="31"/>
        <v>242.2175943213611</v>
      </c>
      <c r="M110" s="106">
        <f t="shared" si="32"/>
        <v>9.1459109464724353E-3</v>
      </c>
      <c r="O110" s="107">
        <f t="shared" si="33"/>
        <v>-1.8000718459499576E-2</v>
      </c>
      <c r="P110" s="107">
        <f t="shared" si="34"/>
        <v>-9.0194404810300943E-3</v>
      </c>
      <c r="Q110" s="106">
        <f t="shared" si="35"/>
        <v>8.4424986819082504E-2</v>
      </c>
      <c r="R110" s="107">
        <f t="shared" si="36"/>
        <v>7.4596819999999994E-2</v>
      </c>
      <c r="S110" s="108">
        <f t="shared" si="37"/>
        <v>59402.820901507104</v>
      </c>
      <c r="T110" s="109">
        <f t="shared" si="38"/>
        <v>0</v>
      </c>
      <c r="U110" s="99">
        <f t="shared" si="39"/>
        <v>8.4424986819082504E-2</v>
      </c>
      <c r="V110" s="99">
        <f t="shared" si="42"/>
        <v>7.4596819999999994E-2</v>
      </c>
      <c r="W110" s="108">
        <f t="shared" si="40"/>
        <v>59402.820901507104</v>
      </c>
      <c r="X110" s="118">
        <f t="shared" si="43"/>
        <v>59403</v>
      </c>
      <c r="Y110" s="55">
        <f t="shared" si="44"/>
        <v>257.93939788684378</v>
      </c>
      <c r="Z110" s="56">
        <f t="shared" si="45"/>
        <v>8.4428256341940955E-2</v>
      </c>
      <c r="AA110" s="56">
        <f t="shared" si="46"/>
        <v>7.4600059891102966E-2</v>
      </c>
      <c r="AB110" s="42"/>
      <c r="AC110" s="57">
        <v>60325.085625520391</v>
      </c>
      <c r="AD110" s="58">
        <f t="shared" si="47"/>
        <v>261.94327329796511</v>
      </c>
      <c r="AE110" s="56">
        <f t="shared" si="41"/>
        <v>-1.5285276696404781E-2</v>
      </c>
      <c r="AF110" s="56">
        <f t="shared" si="41"/>
        <v>-1.5285276696404559E-2</v>
      </c>
    </row>
    <row r="111" spans="1:32">
      <c r="A111" s="82" t="s">
        <v>235</v>
      </c>
      <c r="B111" s="83" t="s">
        <v>236</v>
      </c>
      <c r="E111" s="103">
        <v>44101.624244173996</v>
      </c>
      <c r="F111" s="103">
        <v>176522.3330078125</v>
      </c>
      <c r="G111" s="103">
        <f t="shared" si="30"/>
        <v>249.83594705958339</v>
      </c>
      <c r="H111" s="104">
        <v>-3.1100329348766609E-2</v>
      </c>
      <c r="J111" s="105">
        <v>45520.384370057291</v>
      </c>
      <c r="K111" s="105">
        <v>178554.9375</v>
      </c>
      <c r="L111" s="105">
        <f t="shared" si="31"/>
        <v>254.93769596854355</v>
      </c>
      <c r="M111" s="106">
        <f t="shared" si="32"/>
        <v>1.1514715773088824E-2</v>
      </c>
      <c r="O111" s="107">
        <f t="shared" si="33"/>
        <v>-3.116757789981528E-2</v>
      </c>
      <c r="P111" s="107">
        <f t="shared" si="34"/>
        <v>-2.0011747927578538E-2</v>
      </c>
      <c r="Q111" s="106">
        <f t="shared" si="35"/>
        <v>8.6970496952964993E-2</v>
      </c>
      <c r="R111" s="107">
        <f t="shared" si="36"/>
        <v>7.4596819999999994E-2</v>
      </c>
      <c r="S111" s="108">
        <f t="shared" si="37"/>
        <v>47937.164421122739</v>
      </c>
      <c r="T111" s="109">
        <f t="shared" si="38"/>
        <v>0</v>
      </c>
      <c r="U111" s="99">
        <f t="shared" si="39"/>
        <v>8.6970496952964993E-2</v>
      </c>
      <c r="V111" s="99">
        <f t="shared" si="42"/>
        <v>7.4596819999999994E-2</v>
      </c>
      <c r="W111" s="108">
        <f t="shared" si="40"/>
        <v>47937.164421122739</v>
      </c>
      <c r="X111" s="118">
        <f t="shared" si="43"/>
        <v>47937</v>
      </c>
      <c r="Y111" s="55">
        <f t="shared" si="44"/>
        <v>268.47199338858945</v>
      </c>
      <c r="Z111" s="56">
        <f t="shared" si="45"/>
        <v>8.696676872014919E-2</v>
      </c>
      <c r="AA111" s="56">
        <f t="shared" si="46"/>
        <v>7.4593134208031042E-2</v>
      </c>
      <c r="AB111" s="42"/>
      <c r="AC111" s="57">
        <v>49227.466390631162</v>
      </c>
      <c r="AD111" s="58">
        <f t="shared" si="47"/>
        <v>275.69927261536054</v>
      </c>
      <c r="AE111" s="56">
        <f t="shared" si="41"/>
        <v>-2.621435725314436E-2</v>
      </c>
      <c r="AF111" s="56">
        <f t="shared" si="41"/>
        <v>-2.621435725314436E-2</v>
      </c>
    </row>
    <row r="112" spans="1:32">
      <c r="A112" s="82" t="s">
        <v>237</v>
      </c>
      <c r="B112" s="83" t="s">
        <v>238</v>
      </c>
      <c r="E112" s="103">
        <v>84541.796801367673</v>
      </c>
      <c r="F112" s="103">
        <v>313283.41552734375</v>
      </c>
      <c r="G112" s="103">
        <f t="shared" si="30"/>
        <v>269.85723664644092</v>
      </c>
      <c r="H112" s="104">
        <v>2.7881422813461842E-2</v>
      </c>
      <c r="J112" s="105">
        <v>82084.472149656023</v>
      </c>
      <c r="K112" s="105">
        <v>316014.28125</v>
      </c>
      <c r="L112" s="105">
        <f t="shared" si="31"/>
        <v>259.74924875220654</v>
      </c>
      <c r="M112" s="106">
        <f t="shared" si="32"/>
        <v>8.7169176129526793E-3</v>
      </c>
      <c r="O112" s="107">
        <f t="shared" si="33"/>
        <v>2.9936534734991804E-2</v>
      </c>
      <c r="P112" s="107">
        <f t="shared" si="34"/>
        <v>3.8914406654847022E-2</v>
      </c>
      <c r="Q112" s="106">
        <f t="shared" si="35"/>
        <v>8.3963991947080929E-2</v>
      </c>
      <c r="R112" s="107">
        <f t="shared" si="36"/>
        <v>7.4596819999999994E-2</v>
      </c>
      <c r="S112" s="108">
        <f t="shared" si="37"/>
        <v>91640.263547189461</v>
      </c>
      <c r="T112" s="109">
        <f t="shared" si="38"/>
        <v>0</v>
      </c>
      <c r="U112" s="99">
        <f t="shared" si="39"/>
        <v>8.3963991947080929E-2</v>
      </c>
      <c r="V112" s="99">
        <f t="shared" si="42"/>
        <v>7.4596819999999994E-2</v>
      </c>
      <c r="W112" s="108">
        <f t="shared" si="40"/>
        <v>91640.263547189461</v>
      </c>
      <c r="X112" s="118">
        <f t="shared" si="43"/>
        <v>91640</v>
      </c>
      <c r="Y112" s="55">
        <f t="shared" si="44"/>
        <v>289.98689438185005</v>
      </c>
      <c r="Z112" s="56">
        <f t="shared" si="45"/>
        <v>8.3960874587390988E-2</v>
      </c>
      <c r="AA112" s="56">
        <f t="shared" si="46"/>
        <v>7.4593729579253143E-2</v>
      </c>
      <c r="AB112" s="42"/>
      <c r="AC112" s="57">
        <v>88769.254694560164</v>
      </c>
      <c r="AD112" s="58">
        <f t="shared" si="47"/>
        <v>280.90266789029863</v>
      </c>
      <c r="AE112" s="56">
        <f t="shared" si="41"/>
        <v>3.2339409802612185E-2</v>
      </c>
      <c r="AF112" s="56">
        <f t="shared" si="41"/>
        <v>3.2339409802612185E-2</v>
      </c>
    </row>
    <row r="113" spans="1:32">
      <c r="A113" s="82" t="s">
        <v>239</v>
      </c>
      <c r="B113" s="83" t="s">
        <v>240</v>
      </c>
      <c r="E113" s="103">
        <v>40031.172738583336</v>
      </c>
      <c r="F113" s="103">
        <v>175842.08203125</v>
      </c>
      <c r="G113" s="103">
        <f t="shared" si="30"/>
        <v>227.65411030261316</v>
      </c>
      <c r="H113" s="104">
        <v>-0.13557557782589258</v>
      </c>
      <c r="J113" s="105">
        <v>46374.549209910074</v>
      </c>
      <c r="K113" s="105">
        <v>176762.8125</v>
      </c>
      <c r="L113" s="105">
        <f t="shared" si="31"/>
        <v>262.35466925437203</v>
      </c>
      <c r="M113" s="106">
        <f t="shared" si="32"/>
        <v>5.2361212862934714E-3</v>
      </c>
      <c r="O113" s="107">
        <f t="shared" si="33"/>
        <v>-0.13678572793482124</v>
      </c>
      <c r="P113" s="107">
        <f t="shared" si="34"/>
        <v>-0.13226583331022834</v>
      </c>
      <c r="Q113" s="106">
        <f t="shared" si="35"/>
        <v>8.0223539283385215E-2</v>
      </c>
      <c r="R113" s="107">
        <f t="shared" si="36"/>
        <v>7.4596819999999994E-2</v>
      </c>
      <c r="S113" s="108">
        <f t="shared" si="37"/>
        <v>43242.615097337053</v>
      </c>
      <c r="T113" s="109">
        <f t="shared" si="38"/>
        <v>0</v>
      </c>
      <c r="U113" s="99">
        <f t="shared" si="39"/>
        <v>8.0223539283385215E-2</v>
      </c>
      <c r="V113" s="99">
        <f t="shared" si="42"/>
        <v>7.4596819999999994E-2</v>
      </c>
      <c r="W113" s="108">
        <f t="shared" si="40"/>
        <v>43242.615097337053</v>
      </c>
      <c r="X113" s="118">
        <f t="shared" si="43"/>
        <v>43243</v>
      </c>
      <c r="Y113" s="55">
        <f t="shared" si="44"/>
        <v>244.63856050038805</v>
      </c>
      <c r="Z113" s="56">
        <f t="shared" si="45"/>
        <v>8.0233154356754488E-2</v>
      </c>
      <c r="AA113" s="56">
        <f t="shared" si="46"/>
        <v>7.4606384989921892E-2</v>
      </c>
      <c r="AB113" s="42"/>
      <c r="AC113" s="57">
        <v>50151.192574577246</v>
      </c>
      <c r="AD113" s="58">
        <f t="shared" si="47"/>
        <v>283.72026822427512</v>
      </c>
      <c r="AE113" s="56">
        <f t="shared" si="41"/>
        <v>-0.13774732404028933</v>
      </c>
      <c r="AF113" s="56">
        <f t="shared" si="41"/>
        <v>-0.13774732404028944</v>
      </c>
    </row>
    <row r="114" spans="1:32">
      <c r="A114" s="82" t="s">
        <v>241</v>
      </c>
      <c r="B114" s="83" t="s">
        <v>242</v>
      </c>
      <c r="E114" s="103">
        <v>62727.625807413729</v>
      </c>
      <c r="F114" s="103">
        <v>250879.66259765625</v>
      </c>
      <c r="G114" s="103">
        <f t="shared" si="30"/>
        <v>250.03073249509276</v>
      </c>
      <c r="H114" s="104">
        <v>-1.5367111350330864E-2</v>
      </c>
      <c r="J114" s="105">
        <v>63820.594239688202</v>
      </c>
      <c r="K114" s="105">
        <v>252258.15625</v>
      </c>
      <c r="L114" s="105">
        <f t="shared" si="31"/>
        <v>252.99714858947482</v>
      </c>
      <c r="M114" s="106">
        <f t="shared" si="32"/>
        <v>5.4946408890643728E-3</v>
      </c>
      <c r="O114" s="107">
        <f t="shared" si="33"/>
        <v>-1.7125638601384052E-2</v>
      </c>
      <c r="P114" s="107">
        <f t="shared" si="34"/>
        <v>-1.1725096946430424E-2</v>
      </c>
      <c r="Q114" s="106">
        <f t="shared" si="35"/>
        <v>8.0501343626430577E-2</v>
      </c>
      <c r="R114" s="107">
        <f t="shared" si="36"/>
        <v>7.4596819999999994E-2</v>
      </c>
      <c r="S114" s="108">
        <f t="shared" si="37"/>
        <v>67777.283967406504</v>
      </c>
      <c r="T114" s="109">
        <f t="shared" si="38"/>
        <v>0</v>
      </c>
      <c r="U114" s="99">
        <f t="shared" si="39"/>
        <v>8.0501343626430577E-2</v>
      </c>
      <c r="V114" s="99">
        <f t="shared" si="42"/>
        <v>7.4596819999999994E-2</v>
      </c>
      <c r="W114" s="108">
        <f t="shared" si="40"/>
        <v>67777.283967406504</v>
      </c>
      <c r="X114" s="118">
        <f t="shared" si="43"/>
        <v>67777</v>
      </c>
      <c r="Y114" s="55">
        <f t="shared" si="44"/>
        <v>268.68110433991171</v>
      </c>
      <c r="Z114" s="56">
        <f t="shared" si="45"/>
        <v>8.049681663528685E-2</v>
      </c>
      <c r="AA114" s="56">
        <f t="shared" si="46"/>
        <v>7.4592317747119274E-2</v>
      </c>
      <c r="AB114" s="42"/>
      <c r="AC114" s="57">
        <v>69018.005920682554</v>
      </c>
      <c r="AD114" s="58">
        <f t="shared" si="47"/>
        <v>273.6006912390273</v>
      </c>
      <c r="AE114" s="56">
        <f t="shared" si="41"/>
        <v>-1.798090084069881E-2</v>
      </c>
      <c r="AF114" s="56">
        <f t="shared" si="41"/>
        <v>-1.7980900840698699E-2</v>
      </c>
    </row>
    <row r="115" spans="1:32">
      <c r="A115" s="82" t="s">
        <v>243</v>
      </c>
      <c r="B115" s="83" t="s">
        <v>244</v>
      </c>
      <c r="E115" s="103">
        <v>68089.874276186951</v>
      </c>
      <c r="F115" s="103">
        <v>224031.66444396973</v>
      </c>
      <c r="G115" s="103">
        <f t="shared" si="30"/>
        <v>303.92968978372346</v>
      </c>
      <c r="H115" s="104">
        <v>-5.1930664981395758E-2</v>
      </c>
      <c r="J115" s="105">
        <v>71927.112286567004</v>
      </c>
      <c r="K115" s="105">
        <v>227890.296875</v>
      </c>
      <c r="L115" s="105">
        <f t="shared" si="31"/>
        <v>315.62165336955837</v>
      </c>
      <c r="M115" s="106">
        <f t="shared" si="32"/>
        <v>1.7223602925091397E-2</v>
      </c>
      <c r="O115" s="107">
        <f t="shared" si="33"/>
        <v>-5.3348979103901684E-2</v>
      </c>
      <c r="P115" s="107">
        <f t="shared" si="34"/>
        <v>-3.7044237811354797E-2</v>
      </c>
      <c r="Q115" s="106">
        <f t="shared" si="35"/>
        <v>9.3105248932245921E-2</v>
      </c>
      <c r="R115" s="107">
        <f t="shared" si="36"/>
        <v>7.4596819999999994E-2</v>
      </c>
      <c r="S115" s="108">
        <f t="shared" si="37"/>
        <v>74429.398970436669</v>
      </c>
      <c r="T115" s="109">
        <f t="shared" si="38"/>
        <v>0</v>
      </c>
      <c r="U115" s="99">
        <f t="shared" si="39"/>
        <v>9.3105248932245921E-2</v>
      </c>
      <c r="V115" s="99">
        <f t="shared" si="42"/>
        <v>7.4596819999999994E-2</v>
      </c>
      <c r="W115" s="108">
        <f t="shared" si="40"/>
        <v>74429.398970436669</v>
      </c>
      <c r="X115" s="118">
        <f t="shared" si="43"/>
        <v>74429</v>
      </c>
      <c r="Y115" s="55">
        <f t="shared" si="44"/>
        <v>326.60012743247694</v>
      </c>
      <c r="Z115" s="56">
        <f t="shared" si="45"/>
        <v>9.3099389464286864E-2</v>
      </c>
      <c r="AA115" s="56">
        <f t="shared" si="46"/>
        <v>7.4591059744395949E-2</v>
      </c>
      <c r="AB115" s="42"/>
      <c r="AC115" s="57">
        <v>77784.701330229</v>
      </c>
      <c r="AD115" s="58">
        <f t="shared" si="47"/>
        <v>341.32520075172243</v>
      </c>
      <c r="AE115" s="56">
        <f t="shared" si="41"/>
        <v>-4.3140891111513424E-2</v>
      </c>
      <c r="AF115" s="56">
        <f t="shared" si="41"/>
        <v>-4.3140891111513313E-2</v>
      </c>
    </row>
    <row r="116" spans="1:32">
      <c r="A116" s="82" t="s">
        <v>245</v>
      </c>
      <c r="B116" s="83" t="s">
        <v>246</v>
      </c>
      <c r="E116" s="103">
        <v>130845.31273561592</v>
      </c>
      <c r="F116" s="103">
        <v>423732.57261180878</v>
      </c>
      <c r="G116" s="103">
        <f t="shared" si="30"/>
        <v>308.79219864809954</v>
      </c>
      <c r="H116" s="104">
        <v>3.0522301075800451E-2</v>
      </c>
      <c r="J116" s="105">
        <v>126871.2924287365</v>
      </c>
      <c r="K116" s="105">
        <v>428645.75</v>
      </c>
      <c r="L116" s="105">
        <f t="shared" si="31"/>
        <v>295.98168750940954</v>
      </c>
      <c r="M116" s="106">
        <f t="shared" si="32"/>
        <v>1.1594995772704841E-2</v>
      </c>
      <c r="O116" s="107">
        <f t="shared" si="33"/>
        <v>3.1323242877119961E-2</v>
      </c>
      <c r="P116" s="107">
        <f t="shared" si="34"/>
        <v>4.3281431518572333E-2</v>
      </c>
      <c r="Q116" s="106">
        <f t="shared" si="35"/>
        <v>8.7056765585262097E-2</v>
      </c>
      <c r="R116" s="107">
        <f t="shared" si="36"/>
        <v>7.4596819999999994E-2</v>
      </c>
      <c r="S116" s="108">
        <f t="shared" si="37"/>
        <v>142236.28245437075</v>
      </c>
      <c r="T116" s="109">
        <f t="shared" si="38"/>
        <v>0</v>
      </c>
      <c r="U116" s="99">
        <f t="shared" si="39"/>
        <v>8.7056765585262097E-2</v>
      </c>
      <c r="V116" s="99">
        <f t="shared" si="42"/>
        <v>7.4596819999999994E-2</v>
      </c>
      <c r="W116" s="108">
        <f t="shared" si="40"/>
        <v>142236.28245437075</v>
      </c>
      <c r="X116" s="118">
        <f t="shared" si="43"/>
        <v>142236</v>
      </c>
      <c r="Y116" s="55">
        <f t="shared" si="44"/>
        <v>331.82645576212991</v>
      </c>
      <c r="Z116" s="56">
        <f t="shared" si="45"/>
        <v>8.7054606896006526E-2</v>
      </c>
      <c r="AA116" s="56">
        <f t="shared" si="46"/>
        <v>7.4594686053841341E-2</v>
      </c>
      <c r="AB116" s="42"/>
      <c r="AC116" s="57">
        <v>137203.41711525191</v>
      </c>
      <c r="AD116" s="58">
        <f t="shared" si="47"/>
        <v>320.08579839005029</v>
      </c>
      <c r="AE116" s="56">
        <f t="shared" si="41"/>
        <v>3.6679719722437332E-2</v>
      </c>
      <c r="AF116" s="56">
        <f t="shared" si="41"/>
        <v>3.6679719722437332E-2</v>
      </c>
    </row>
    <row r="117" spans="1:32">
      <c r="A117" s="82" t="s">
        <v>247</v>
      </c>
      <c r="B117" s="83" t="s">
        <v>248</v>
      </c>
      <c r="E117" s="103">
        <v>76203.643444105415</v>
      </c>
      <c r="F117" s="103">
        <v>241442.50463867188</v>
      </c>
      <c r="G117" s="103">
        <f t="shared" si="30"/>
        <v>315.61817815859365</v>
      </c>
      <c r="H117" s="104">
        <v>4.4523606681359684E-2</v>
      </c>
      <c r="J117" s="105">
        <v>72634.448945075594</v>
      </c>
      <c r="K117" s="105">
        <v>243943.6875</v>
      </c>
      <c r="L117" s="105">
        <f t="shared" si="31"/>
        <v>297.75088541725677</v>
      </c>
      <c r="M117" s="106">
        <f t="shared" si="32"/>
        <v>1.0359331158659169E-2</v>
      </c>
      <c r="O117" s="107">
        <f t="shared" si="33"/>
        <v>4.913914197557645E-2</v>
      </c>
      <c r="P117" s="107">
        <f t="shared" si="34"/>
        <v>6.0007521778812967E-2</v>
      </c>
      <c r="Q117" s="106">
        <f t="shared" si="35"/>
        <v>8.5728924320422006E-2</v>
      </c>
      <c r="R117" s="107">
        <f t="shared" si="36"/>
        <v>7.4596819999999994E-2</v>
      </c>
      <c r="S117" s="108">
        <f t="shared" si="37"/>
        <v>82736.499825865554</v>
      </c>
      <c r="T117" s="109">
        <f t="shared" si="38"/>
        <v>0</v>
      </c>
      <c r="U117" s="99">
        <f t="shared" si="39"/>
        <v>8.5728924320422006E-2</v>
      </c>
      <c r="V117" s="99">
        <f t="shared" si="42"/>
        <v>7.4596819999999994E-2</v>
      </c>
      <c r="W117" s="108">
        <f t="shared" si="40"/>
        <v>82736.499825865554</v>
      </c>
      <c r="X117" s="118">
        <f t="shared" si="43"/>
        <v>82736</v>
      </c>
      <c r="Y117" s="55">
        <f t="shared" si="44"/>
        <v>339.16024164388347</v>
      </c>
      <c r="Z117" s="56">
        <f t="shared" si="45"/>
        <v>8.5722365239478293E-2</v>
      </c>
      <c r="AA117" s="56">
        <f t="shared" si="46"/>
        <v>7.4590328170072162E-2</v>
      </c>
      <c r="AB117" s="42"/>
      <c r="AC117" s="57">
        <v>78549.641962112102</v>
      </c>
      <c r="AD117" s="58">
        <f t="shared" si="47"/>
        <v>321.99907596343155</v>
      </c>
      <c r="AE117" s="56">
        <f t="shared" si="41"/>
        <v>5.329569853300109E-2</v>
      </c>
      <c r="AF117" s="56">
        <f t="shared" si="41"/>
        <v>5.3295698533000868E-2</v>
      </c>
    </row>
    <row r="118" spans="1:32">
      <c r="A118" s="82" t="s">
        <v>249</v>
      </c>
      <c r="B118" s="83" t="s">
        <v>250</v>
      </c>
      <c r="E118" s="103">
        <v>116190.74865311373</v>
      </c>
      <c r="F118" s="103">
        <v>381905.08129882813</v>
      </c>
      <c r="G118" s="103">
        <f t="shared" si="30"/>
        <v>304.23986048564325</v>
      </c>
      <c r="H118" s="104">
        <v>-1.4628967643733226E-2</v>
      </c>
      <c r="J118" s="105">
        <v>117720.01515986833</v>
      </c>
      <c r="K118" s="105">
        <v>383764.34375</v>
      </c>
      <c r="L118" s="105">
        <f t="shared" si="31"/>
        <v>306.75078880323503</v>
      </c>
      <c r="M118" s="106">
        <f t="shared" si="32"/>
        <v>4.8683888804219588E-3</v>
      </c>
      <c r="O118" s="107">
        <f t="shared" si="33"/>
        <v>-1.2990709393621791E-2</v>
      </c>
      <c r="P118" s="107">
        <f t="shared" si="34"/>
        <v>-8.1855643383607068E-3</v>
      </c>
      <c r="Q118" s="106">
        <f t="shared" si="35"/>
        <v>7.9828375209424873E-2</v>
      </c>
      <c r="R118" s="107">
        <f t="shared" si="36"/>
        <v>7.4596819999999994E-2</v>
      </c>
      <c r="S118" s="108">
        <f t="shared" si="37"/>
        <v>125466.06733245846</v>
      </c>
      <c r="T118" s="109">
        <f t="shared" si="38"/>
        <v>0</v>
      </c>
      <c r="U118" s="99">
        <f t="shared" si="39"/>
        <v>7.9828375209424873E-2</v>
      </c>
      <c r="V118" s="99">
        <f t="shared" si="42"/>
        <v>7.4596819999999994E-2</v>
      </c>
      <c r="W118" s="108">
        <f t="shared" si="40"/>
        <v>125466.06733245846</v>
      </c>
      <c r="X118" s="118">
        <f t="shared" si="43"/>
        <v>125466</v>
      </c>
      <c r="Y118" s="55">
        <f t="shared" si="44"/>
        <v>326.93501114249887</v>
      </c>
      <c r="Z118" s="56">
        <f t="shared" si="45"/>
        <v>7.9827795710116556E-2</v>
      </c>
      <c r="AA118" s="56">
        <f t="shared" si="46"/>
        <v>7.4596243308251875E-2</v>
      </c>
      <c r="AB118" s="42"/>
      <c r="AC118" s="57">
        <v>127306.87954381426</v>
      </c>
      <c r="AD118" s="58">
        <f t="shared" si="47"/>
        <v>331.73191208912112</v>
      </c>
      <c r="AE118" s="56">
        <f t="shared" si="41"/>
        <v>-1.4460173326145243E-2</v>
      </c>
      <c r="AF118" s="56">
        <f t="shared" si="41"/>
        <v>-1.4460173326145243E-2</v>
      </c>
    </row>
    <row r="119" spans="1:32">
      <c r="A119" s="82" t="s">
        <v>251</v>
      </c>
      <c r="B119" s="83" t="s">
        <v>252</v>
      </c>
      <c r="E119" s="103">
        <v>113115.83293248611</v>
      </c>
      <c r="F119" s="103">
        <v>349360.75073242188</v>
      </c>
      <c r="G119" s="103">
        <f t="shared" si="30"/>
        <v>323.77945345990628</v>
      </c>
      <c r="H119" s="104">
        <v>6.4979170895168803E-2</v>
      </c>
      <c r="J119" s="105">
        <v>105864.26508785025</v>
      </c>
      <c r="K119" s="105">
        <v>353043.375</v>
      </c>
      <c r="L119" s="105">
        <f t="shared" si="31"/>
        <v>299.86192231436223</v>
      </c>
      <c r="M119" s="106">
        <f t="shared" si="32"/>
        <v>1.0541036049005692E-2</v>
      </c>
      <c r="O119" s="107">
        <f t="shared" si="33"/>
        <v>6.8498731263266555E-2</v>
      </c>
      <c r="P119" s="107">
        <f t="shared" si="34"/>
        <v>7.9761814907829187E-2</v>
      </c>
      <c r="Q119" s="106">
        <f t="shared" si="35"/>
        <v>8.5924183817766897E-2</v>
      </c>
      <c r="R119" s="107">
        <f t="shared" si="36"/>
        <v>7.4596819999999994E-2</v>
      </c>
      <c r="S119" s="108">
        <f t="shared" si="37"/>
        <v>122835.21855407686</v>
      </c>
      <c r="T119" s="109">
        <f t="shared" si="38"/>
        <v>0</v>
      </c>
      <c r="U119" s="99">
        <f t="shared" si="39"/>
        <v>8.5924183817766897E-2</v>
      </c>
      <c r="V119" s="99">
        <f t="shared" si="42"/>
        <v>7.4596819999999994E-2</v>
      </c>
      <c r="W119" s="108">
        <f t="shared" si="40"/>
        <v>122835.21855407686</v>
      </c>
      <c r="X119" s="118">
        <f t="shared" si="43"/>
        <v>122835</v>
      </c>
      <c r="Y119" s="55">
        <f t="shared" si="44"/>
        <v>347.93175201205798</v>
      </c>
      <c r="Z119" s="56">
        <f t="shared" si="45"/>
        <v>8.5922251691457063E-2</v>
      </c>
      <c r="AA119" s="56">
        <f t="shared" si="46"/>
        <v>7.459490802785762E-2</v>
      </c>
      <c r="AB119" s="42"/>
      <c r="AC119" s="57">
        <v>114485.62273145096</v>
      </c>
      <c r="AD119" s="58">
        <f t="shared" si="47"/>
        <v>324.28203115679753</v>
      </c>
      <c r="AE119" s="56">
        <f t="shared" si="41"/>
        <v>7.2929482928473677E-2</v>
      </c>
      <c r="AF119" s="56">
        <f t="shared" si="41"/>
        <v>7.2929482928473677E-2</v>
      </c>
    </row>
    <row r="120" spans="1:32">
      <c r="A120" s="82" t="s">
        <v>253</v>
      </c>
      <c r="B120" s="83" t="s">
        <v>254</v>
      </c>
      <c r="E120" s="103">
        <v>98207.749652811515</v>
      </c>
      <c r="F120" s="103">
        <v>284025.75010299683</v>
      </c>
      <c r="G120" s="103">
        <f t="shared" si="30"/>
        <v>345.77058459382027</v>
      </c>
      <c r="H120" s="104">
        <v>-1.35623771628548E-2</v>
      </c>
      <c r="J120" s="105">
        <v>99637.823495179531</v>
      </c>
      <c r="K120" s="105">
        <v>287746.65625</v>
      </c>
      <c r="L120" s="105">
        <f t="shared" si="31"/>
        <v>346.26926614435519</v>
      </c>
      <c r="M120" s="106">
        <f t="shared" si="32"/>
        <v>1.3100594385029751E-2</v>
      </c>
      <c r="O120" s="107">
        <f t="shared" si="33"/>
        <v>-1.4352720605515845E-2</v>
      </c>
      <c r="P120" s="107">
        <f t="shared" si="34"/>
        <v>-1.4401553914605847E-3</v>
      </c>
      <c r="Q120" s="106">
        <f t="shared" si="35"/>
        <v>8.8674677066262753E-2</v>
      </c>
      <c r="R120" s="107">
        <f t="shared" si="36"/>
        <v>7.4596819999999994E-2</v>
      </c>
      <c r="S120" s="108">
        <f t="shared" si="37"/>
        <v>106916.29013867896</v>
      </c>
      <c r="T120" s="109">
        <f t="shared" si="38"/>
        <v>0</v>
      </c>
      <c r="U120" s="99">
        <f t="shared" si="39"/>
        <v>8.8674677066262753E-2</v>
      </c>
      <c r="V120" s="99">
        <f t="shared" si="42"/>
        <v>7.4596819999999994E-2</v>
      </c>
      <c r="W120" s="108">
        <f t="shared" si="40"/>
        <v>106916.29013867896</v>
      </c>
      <c r="X120" s="118">
        <f t="shared" si="43"/>
        <v>106916</v>
      </c>
      <c r="Y120" s="55">
        <f t="shared" si="44"/>
        <v>371.56296234111318</v>
      </c>
      <c r="Z120" s="56">
        <f t="shared" si="45"/>
        <v>8.8671722730378155E-2</v>
      </c>
      <c r="AA120" s="56">
        <f t="shared" si="46"/>
        <v>7.4593903867188116E-2</v>
      </c>
      <c r="AB120" s="42"/>
      <c r="AC120" s="57">
        <v>107752.11315155284</v>
      </c>
      <c r="AD120" s="58">
        <f t="shared" si="47"/>
        <v>374.46868907465483</v>
      </c>
      <c r="AE120" s="56">
        <f t="shared" si="41"/>
        <v>-7.7595986482126289E-3</v>
      </c>
      <c r="AF120" s="56">
        <f t="shared" si="41"/>
        <v>-7.7595986482126289E-3</v>
      </c>
    </row>
    <row r="121" spans="1:32">
      <c r="A121" s="82" t="s">
        <v>255</v>
      </c>
      <c r="B121" s="83" t="s">
        <v>256</v>
      </c>
      <c r="E121" s="103">
        <v>106301.71458371945</v>
      </c>
      <c r="F121" s="103">
        <v>319028.99714660645</v>
      </c>
      <c r="G121" s="103">
        <f t="shared" si="30"/>
        <v>333.20392671036615</v>
      </c>
      <c r="H121" s="104">
        <v>-8.3525047753281179E-3</v>
      </c>
      <c r="J121" s="105">
        <v>107230.95212017301</v>
      </c>
      <c r="K121" s="105">
        <v>323519.0625</v>
      </c>
      <c r="L121" s="105">
        <f t="shared" si="31"/>
        <v>331.45172742386086</v>
      </c>
      <c r="M121" s="106">
        <f t="shared" si="32"/>
        <v>1.4074160636032174E-2</v>
      </c>
      <c r="O121" s="107">
        <f t="shared" si="33"/>
        <v>-8.6657585154346073E-3</v>
      </c>
      <c r="P121" s="107">
        <f t="shared" si="34"/>
        <v>5.2864388432183329E-3</v>
      </c>
      <c r="Q121" s="106">
        <f t="shared" si="35"/>
        <v>8.9720868263649445E-2</v>
      </c>
      <c r="R121" s="107">
        <f t="shared" si="36"/>
        <v>7.4596819999999994E-2</v>
      </c>
      <c r="S121" s="108">
        <f t="shared" si="37"/>
        <v>115839.19671408541</v>
      </c>
      <c r="T121" s="109">
        <f t="shared" si="38"/>
        <v>0</v>
      </c>
      <c r="U121" s="99">
        <f t="shared" si="39"/>
        <v>8.9720868263649445E-2</v>
      </c>
      <c r="V121" s="99">
        <f t="shared" si="42"/>
        <v>7.4596819999999994E-2</v>
      </c>
      <c r="W121" s="108">
        <f t="shared" si="40"/>
        <v>115839.19671408541</v>
      </c>
      <c r="X121" s="118">
        <f t="shared" si="43"/>
        <v>115839</v>
      </c>
      <c r="Y121" s="55">
        <f t="shared" si="44"/>
        <v>358.05927200966715</v>
      </c>
      <c r="Z121" s="56">
        <f t="shared" si="45"/>
        <v>8.9719017737661444E-2</v>
      </c>
      <c r="AA121" s="56">
        <f t="shared" si="46"/>
        <v>7.4594995157143629E-2</v>
      </c>
      <c r="AB121" s="42"/>
      <c r="AC121" s="57">
        <v>115963.609810893</v>
      </c>
      <c r="AD121" s="58">
        <f t="shared" si="47"/>
        <v>358.4444419280332</v>
      </c>
      <c r="AE121" s="56">
        <f t="shared" si="41"/>
        <v>-1.0745596062092799E-3</v>
      </c>
      <c r="AF121" s="56">
        <f t="shared" si="41"/>
        <v>-1.0745596062091689E-3</v>
      </c>
    </row>
    <row r="122" spans="1:32">
      <c r="A122" s="82" t="s">
        <v>257</v>
      </c>
      <c r="B122" s="83" t="s">
        <v>258</v>
      </c>
      <c r="E122" s="103">
        <v>132085.70922714367</v>
      </c>
      <c r="F122" s="103">
        <v>412238.41619873047</v>
      </c>
      <c r="G122" s="103">
        <f t="shared" si="30"/>
        <v>320.41096617125618</v>
      </c>
      <c r="H122" s="104">
        <v>-1.1612505798584749E-2</v>
      </c>
      <c r="J122" s="105">
        <v>133532.10356129045</v>
      </c>
      <c r="K122" s="105">
        <v>415648.125</v>
      </c>
      <c r="L122" s="105">
        <f t="shared" si="31"/>
        <v>321.26237442137011</v>
      </c>
      <c r="M122" s="106">
        <f t="shared" si="32"/>
        <v>8.2712058539100575E-3</v>
      </c>
      <c r="O122" s="107">
        <f t="shared" si="33"/>
        <v>-1.0831809696481676E-2</v>
      </c>
      <c r="P122" s="107">
        <f t="shared" si="34"/>
        <v>-2.6501959703417732E-3</v>
      </c>
      <c r="Q122" s="106">
        <f t="shared" si="35"/>
        <v>8.348503150817721E-2</v>
      </c>
      <c r="R122" s="107">
        <f t="shared" si="36"/>
        <v>7.4596819999999994E-2</v>
      </c>
      <c r="S122" s="108">
        <f t="shared" si="37"/>
        <v>143112.88882375168</v>
      </c>
      <c r="T122" s="109">
        <f t="shared" si="38"/>
        <v>0</v>
      </c>
      <c r="U122" s="99">
        <f t="shared" si="39"/>
        <v>8.348503150817721E-2</v>
      </c>
      <c r="V122" s="99">
        <f t="shared" si="42"/>
        <v>7.4596819999999994E-2</v>
      </c>
      <c r="W122" s="108">
        <f t="shared" si="40"/>
        <v>143112.88882375168</v>
      </c>
      <c r="X122" s="118">
        <f t="shared" si="43"/>
        <v>143113</v>
      </c>
      <c r="Y122" s="55">
        <f t="shared" si="44"/>
        <v>344.31287281760262</v>
      </c>
      <c r="Z122" s="56">
        <f t="shared" si="45"/>
        <v>8.3485873205957795E-2</v>
      </c>
      <c r="AA122" s="56">
        <f t="shared" si="46"/>
        <v>7.4597654793035817E-2</v>
      </c>
      <c r="AB122" s="42"/>
      <c r="AC122" s="57">
        <v>144406.67035442768</v>
      </c>
      <c r="AD122" s="58">
        <f t="shared" si="47"/>
        <v>347.42528997196291</v>
      </c>
      <c r="AE122" s="56">
        <f t="shared" si="41"/>
        <v>-8.9585221461898623E-3</v>
      </c>
      <c r="AF122" s="56">
        <f t="shared" si="41"/>
        <v>-8.9585221461899733E-3</v>
      </c>
    </row>
    <row r="123" spans="1:32">
      <c r="A123" s="82" t="s">
        <v>259</v>
      </c>
      <c r="B123" s="83" t="s">
        <v>260</v>
      </c>
      <c r="E123" s="103">
        <v>126182.56279303689</v>
      </c>
      <c r="F123" s="103">
        <v>437491.41586303711</v>
      </c>
      <c r="G123" s="103">
        <f t="shared" si="30"/>
        <v>288.42294549738125</v>
      </c>
      <c r="H123" s="104">
        <v>2.8650758193238257E-3</v>
      </c>
      <c r="J123" s="105">
        <v>125441.35580230951</v>
      </c>
      <c r="K123" s="105">
        <v>438184.875</v>
      </c>
      <c r="L123" s="105">
        <f t="shared" si="31"/>
        <v>286.27495598132987</v>
      </c>
      <c r="M123" s="106">
        <f t="shared" si="32"/>
        <v>1.5850805565977844E-3</v>
      </c>
      <c r="O123" s="107">
        <f t="shared" si="33"/>
        <v>5.9087928856214056E-3</v>
      </c>
      <c r="P123" s="107">
        <f t="shared" si="34"/>
        <v>7.5032393549350207E-3</v>
      </c>
      <c r="Q123" s="106">
        <f t="shared" si="35"/>
        <v>7.630014252556383E-2</v>
      </c>
      <c r="R123" s="107">
        <f t="shared" si="36"/>
        <v>7.4596819999999994E-2</v>
      </c>
      <c r="S123" s="108">
        <f t="shared" si="37"/>
        <v>135810.3103183865</v>
      </c>
      <c r="T123" s="109">
        <f t="shared" si="38"/>
        <v>0</v>
      </c>
      <c r="U123" s="99">
        <f t="shared" si="39"/>
        <v>7.630014252556383E-2</v>
      </c>
      <c r="V123" s="99">
        <f t="shared" si="42"/>
        <v>7.4596819999999994E-2</v>
      </c>
      <c r="W123" s="108">
        <f t="shared" si="40"/>
        <v>135810.3103183865</v>
      </c>
      <c r="X123" s="118">
        <f t="shared" si="43"/>
        <v>135810</v>
      </c>
      <c r="Y123" s="55">
        <f t="shared" si="44"/>
        <v>309.93767185597176</v>
      </c>
      <c r="Z123" s="56">
        <f t="shared" si="45"/>
        <v>7.6297683244505921E-2</v>
      </c>
      <c r="AA123" s="56">
        <f t="shared" si="46"/>
        <v>7.4594364610931496E-2</v>
      </c>
      <c r="AB123" s="42"/>
      <c r="AC123" s="57">
        <v>135657.02953104535</v>
      </c>
      <c r="AD123" s="58">
        <f t="shared" si="47"/>
        <v>309.58857156136514</v>
      </c>
      <c r="AE123" s="56">
        <f t="shared" si="41"/>
        <v>1.127626555611938E-3</v>
      </c>
      <c r="AF123" s="56">
        <f t="shared" si="41"/>
        <v>1.1276265556121601E-3</v>
      </c>
    </row>
    <row r="124" spans="1:32">
      <c r="A124" s="82" t="s">
        <v>261</v>
      </c>
      <c r="B124" s="83" t="s">
        <v>262</v>
      </c>
      <c r="E124" s="103">
        <v>116721.48222898669</v>
      </c>
      <c r="F124" s="103">
        <v>339923.580078125</v>
      </c>
      <c r="G124" s="103">
        <f t="shared" si="30"/>
        <v>343.37565579345943</v>
      </c>
      <c r="H124" s="104">
        <v>5.4108229955128762E-2</v>
      </c>
      <c r="J124" s="105">
        <v>110501.37599935044</v>
      </c>
      <c r="K124" s="105">
        <v>343347.5625</v>
      </c>
      <c r="L124" s="105">
        <f t="shared" si="31"/>
        <v>321.83532975962351</v>
      </c>
      <c r="M124" s="106">
        <f t="shared" si="32"/>
        <v>1.0072800542663352E-2</v>
      </c>
      <c r="O124" s="107">
        <f t="shared" si="33"/>
        <v>5.6289853165926385E-2</v>
      </c>
      <c r="P124" s="107">
        <f t="shared" si="34"/>
        <v>6.6929650172105948E-2</v>
      </c>
      <c r="Q124" s="106">
        <f t="shared" si="35"/>
        <v>8.5421019431640266E-2</v>
      </c>
      <c r="R124" s="107">
        <f t="shared" si="36"/>
        <v>7.4596819999999994E-2</v>
      </c>
      <c r="S124" s="108">
        <f t="shared" si="37"/>
        <v>126691.95023055881</v>
      </c>
      <c r="T124" s="109">
        <f t="shared" si="38"/>
        <v>0</v>
      </c>
      <c r="U124" s="99">
        <f t="shared" si="39"/>
        <v>8.5421019431640266E-2</v>
      </c>
      <c r="V124" s="99">
        <f t="shared" si="42"/>
        <v>7.4596819999999994E-2</v>
      </c>
      <c r="W124" s="108">
        <f t="shared" si="40"/>
        <v>126691.95023055881</v>
      </c>
      <c r="X124" s="118">
        <f t="shared" si="43"/>
        <v>126692</v>
      </c>
      <c r="Y124" s="55">
        <f t="shared" si="44"/>
        <v>368.99053273459606</v>
      </c>
      <c r="Z124" s="56">
        <f t="shared" si="45"/>
        <v>8.5421445826509901E-2</v>
      </c>
      <c r="AA124" s="56">
        <f t="shared" si="46"/>
        <v>7.4597242142710352E-2</v>
      </c>
      <c r="AB124" s="42"/>
      <c r="AC124" s="57">
        <v>119500.36996402618</v>
      </c>
      <c r="AD124" s="58">
        <f t="shared" si="47"/>
        <v>348.04490555841988</v>
      </c>
      <c r="AE124" s="56">
        <f t="shared" si="41"/>
        <v>6.018081816933929E-2</v>
      </c>
      <c r="AF124" s="56">
        <f t="shared" si="41"/>
        <v>6.0180818169339512E-2</v>
      </c>
    </row>
    <row r="125" spans="1:32">
      <c r="A125" s="82" t="s">
        <v>263</v>
      </c>
      <c r="B125" s="83" t="s">
        <v>264</v>
      </c>
      <c r="E125" s="103">
        <v>84754.108099435456</v>
      </c>
      <c r="F125" s="103">
        <v>316827.41741943359</v>
      </c>
      <c r="G125" s="103">
        <f t="shared" si="30"/>
        <v>267.50875536517503</v>
      </c>
      <c r="H125" s="104">
        <v>-1.8912982597145689E-3</v>
      </c>
      <c r="J125" s="105">
        <v>84787.849022089096</v>
      </c>
      <c r="K125" s="105">
        <v>318917.875</v>
      </c>
      <c r="L125" s="105">
        <f t="shared" si="31"/>
        <v>265.86107480519581</v>
      </c>
      <c r="M125" s="106">
        <f t="shared" si="32"/>
        <v>6.5980955739033398E-3</v>
      </c>
      <c r="O125" s="107">
        <f t="shared" si="33"/>
        <v>-3.9794526035030753E-4</v>
      </c>
      <c r="P125" s="107">
        <f t="shared" si="34"/>
        <v>6.1975246326921862E-3</v>
      </c>
      <c r="Q125" s="106">
        <f t="shared" si="35"/>
        <v>8.1687112521772631E-2</v>
      </c>
      <c r="R125" s="107">
        <f t="shared" si="36"/>
        <v>7.4596819999999994E-2</v>
      </c>
      <c r="S125" s="108">
        <f t="shared" si="37"/>
        <v>91677.426464436518</v>
      </c>
      <c r="T125" s="109">
        <f t="shared" si="38"/>
        <v>0</v>
      </c>
      <c r="U125" s="99">
        <f t="shared" si="39"/>
        <v>8.1687112521772631E-2</v>
      </c>
      <c r="V125" s="99">
        <f t="shared" si="42"/>
        <v>7.4596819999999994E-2</v>
      </c>
      <c r="W125" s="108">
        <f t="shared" si="40"/>
        <v>91677.426464436518</v>
      </c>
      <c r="X125" s="118">
        <f t="shared" si="43"/>
        <v>91677</v>
      </c>
      <c r="Y125" s="55">
        <f t="shared" si="44"/>
        <v>287.46272061420206</v>
      </c>
      <c r="Z125" s="56">
        <f t="shared" si="45"/>
        <v>8.1682080736929619E-2</v>
      </c>
      <c r="AA125" s="56">
        <f t="shared" si="46"/>
        <v>7.4591821197732111E-2</v>
      </c>
      <c r="AB125" s="42"/>
      <c r="AC125" s="57">
        <v>91692.788754532812</v>
      </c>
      <c r="AD125" s="58">
        <f t="shared" si="47"/>
        <v>287.51222788792506</v>
      </c>
      <c r="AE125" s="56">
        <f t="shared" si="41"/>
        <v>-1.7219188932160456E-4</v>
      </c>
      <c r="AF125" s="56">
        <f t="shared" si="41"/>
        <v>-1.7219188932138252E-4</v>
      </c>
    </row>
    <row r="126" spans="1:32">
      <c r="A126" s="82" t="s">
        <v>265</v>
      </c>
      <c r="B126" s="83" t="s">
        <v>266</v>
      </c>
      <c r="E126" s="103">
        <v>105367.03064645563</v>
      </c>
      <c r="F126" s="103">
        <v>296353.24816131592</v>
      </c>
      <c r="G126" s="103">
        <f t="shared" si="30"/>
        <v>355.54538814806745</v>
      </c>
      <c r="H126" s="104">
        <v>1.1623454965209445E-2</v>
      </c>
      <c r="J126" s="105">
        <v>104164.10092337208</v>
      </c>
      <c r="K126" s="105">
        <v>300540.5</v>
      </c>
      <c r="L126" s="105">
        <f t="shared" si="31"/>
        <v>346.58923147919188</v>
      </c>
      <c r="M126" s="106">
        <f t="shared" si="32"/>
        <v>1.4129259134709526E-2</v>
      </c>
      <c r="O126" s="107">
        <f t="shared" si="33"/>
        <v>1.1548409792049963E-2</v>
      </c>
      <c r="P126" s="107">
        <f t="shared" si="34"/>
        <v>2.5840839401305216E-2</v>
      </c>
      <c r="Q126" s="106">
        <f t="shared" si="35"/>
        <v>8.9780076935114916E-2</v>
      </c>
      <c r="R126" s="107">
        <f t="shared" si="36"/>
        <v>7.4596819999999994E-2</v>
      </c>
      <c r="S126" s="108">
        <f t="shared" si="37"/>
        <v>114826.89076431903</v>
      </c>
      <c r="T126" s="109">
        <f t="shared" si="38"/>
        <v>0</v>
      </c>
      <c r="U126" s="99">
        <f t="shared" si="39"/>
        <v>8.9780076935114916E-2</v>
      </c>
      <c r="V126" s="99">
        <f t="shared" si="42"/>
        <v>7.4596819999999994E-2</v>
      </c>
      <c r="W126" s="108">
        <f t="shared" si="40"/>
        <v>114826.89076431903</v>
      </c>
      <c r="X126" s="118">
        <f t="shared" si="43"/>
        <v>114827</v>
      </c>
      <c r="Y126" s="55">
        <f t="shared" si="44"/>
        <v>382.06830693367448</v>
      </c>
      <c r="Z126" s="56">
        <f t="shared" si="45"/>
        <v>8.9781113651062006E-2</v>
      </c>
      <c r="AA126" s="56">
        <f t="shared" si="46"/>
        <v>7.459784227200128E-2</v>
      </c>
      <c r="AB126" s="42"/>
      <c r="AC126" s="57">
        <v>112647.00086075213</v>
      </c>
      <c r="AD126" s="58">
        <f t="shared" si="47"/>
        <v>374.81471169693316</v>
      </c>
      <c r="AE126" s="56">
        <f t="shared" si="41"/>
        <v>1.9352482734473098E-2</v>
      </c>
      <c r="AF126" s="56">
        <f t="shared" si="41"/>
        <v>1.9352482734472876E-2</v>
      </c>
    </row>
    <row r="127" spans="1:32">
      <c r="A127" s="82" t="s">
        <v>267</v>
      </c>
      <c r="B127" s="83" t="s">
        <v>268</v>
      </c>
      <c r="E127" s="103">
        <v>67217.769852529818</v>
      </c>
      <c r="F127" s="103">
        <v>239940.24328613281</v>
      </c>
      <c r="G127" s="103">
        <f t="shared" si="30"/>
        <v>280.14379302087934</v>
      </c>
      <c r="H127" s="104">
        <v>5.5123543551325316E-3</v>
      </c>
      <c r="J127" s="105">
        <v>66603.342480706575</v>
      </c>
      <c r="K127" s="105">
        <v>239545.84375</v>
      </c>
      <c r="L127" s="105">
        <f t="shared" si="31"/>
        <v>278.04006714562991</v>
      </c>
      <c r="M127" s="106">
        <f t="shared" si="32"/>
        <v>-1.6437406694735923E-3</v>
      </c>
      <c r="O127" s="107">
        <f t="shared" si="33"/>
        <v>9.2251732261219299E-3</v>
      </c>
      <c r="P127" s="107">
        <f t="shared" si="34"/>
        <v>7.566268764233719E-3</v>
      </c>
      <c r="Q127" s="106">
        <f t="shared" si="35"/>
        <v>7.2830461503679E-2</v>
      </c>
      <c r="R127" s="107">
        <f t="shared" si="36"/>
        <v>7.4596819999999994E-2</v>
      </c>
      <c r="S127" s="108">
        <f t="shared" si="37"/>
        <v>72113.271052137643</v>
      </c>
      <c r="T127" s="109">
        <f t="shared" si="38"/>
        <v>0</v>
      </c>
      <c r="U127" s="99">
        <f t="shared" si="39"/>
        <v>7.2830461503679E-2</v>
      </c>
      <c r="V127" s="99">
        <f t="shared" si="42"/>
        <v>7.4596819999999994E-2</v>
      </c>
      <c r="W127" s="108">
        <f t="shared" si="40"/>
        <v>72113.271052137643</v>
      </c>
      <c r="X127" s="120">
        <f t="shared" si="43"/>
        <v>72114</v>
      </c>
      <c r="Y127" s="55">
        <f t="shared" si="44"/>
        <v>301.04467216413559</v>
      </c>
      <c r="Z127" s="56">
        <f t="shared" si="45"/>
        <v>7.2841306074451717E-2</v>
      </c>
      <c r="AA127" s="56">
        <f t="shared" si="46"/>
        <v>7.460768242578375E-2</v>
      </c>
      <c r="AB127" s="42"/>
      <c r="AC127" s="57">
        <v>72027.37518247703</v>
      </c>
      <c r="AD127" s="58">
        <f t="shared" si="47"/>
        <v>300.68305112255587</v>
      </c>
      <c r="AE127" s="56">
        <f t="shared" si="41"/>
        <v>1.2026651992178561E-3</v>
      </c>
      <c r="AF127" s="56">
        <f t="shared" si="41"/>
        <v>1.2026651992178561E-3</v>
      </c>
    </row>
    <row r="128" spans="1:32">
      <c r="A128" s="82" t="s">
        <v>269</v>
      </c>
      <c r="B128" s="83" t="s">
        <v>270</v>
      </c>
      <c r="E128" s="103">
        <v>108559.99334781081</v>
      </c>
      <c r="F128" s="103">
        <v>318493.83821725845</v>
      </c>
      <c r="G128" s="103">
        <f t="shared" si="30"/>
        <v>340.85429707358213</v>
      </c>
      <c r="H128" s="104">
        <v>4.5038001980675091E-3</v>
      </c>
      <c r="J128" s="105">
        <v>108030.69642392664</v>
      </c>
      <c r="K128" s="105">
        <v>321680.5625</v>
      </c>
      <c r="L128" s="105">
        <f t="shared" si="31"/>
        <v>335.83221685620697</v>
      </c>
      <c r="M128" s="106">
        <f t="shared" si="32"/>
        <v>1.0005607331617261E-2</v>
      </c>
      <c r="O128" s="107">
        <f t="shared" si="33"/>
        <v>4.899504875976568E-3</v>
      </c>
      <c r="P128" s="107">
        <f t="shared" si="34"/>
        <v>1.4954134729502355E-2</v>
      </c>
      <c r="Q128" s="106">
        <f t="shared" si="35"/>
        <v>8.5348813820724567E-2</v>
      </c>
      <c r="R128" s="107">
        <f t="shared" si="36"/>
        <v>7.4596819999999994E-2</v>
      </c>
      <c r="S128" s="108">
        <f t="shared" si="37"/>
        <v>117825.46000843222</v>
      </c>
      <c r="T128" s="109">
        <f t="shared" si="38"/>
        <v>0</v>
      </c>
      <c r="U128" s="99">
        <f t="shared" si="39"/>
        <v>8.5348813820724567E-2</v>
      </c>
      <c r="V128" s="99">
        <f t="shared" si="42"/>
        <v>7.4596819999999994E-2</v>
      </c>
      <c r="W128" s="108">
        <f t="shared" si="40"/>
        <v>117825.46000843222</v>
      </c>
      <c r="X128" s="118">
        <f t="shared" si="43"/>
        <v>117825</v>
      </c>
      <c r="Y128" s="55">
        <f t="shared" si="44"/>
        <v>366.27951370235496</v>
      </c>
      <c r="Z128" s="56">
        <f t="shared" si="45"/>
        <v>8.5344576454656096E-2</v>
      </c>
      <c r="AA128" s="56">
        <f t="shared" si="46"/>
        <v>7.4592624611342861E-2</v>
      </c>
      <c r="AB128" s="42"/>
      <c r="AC128" s="57">
        <v>116828.48356753965</v>
      </c>
      <c r="AD128" s="58">
        <f t="shared" si="47"/>
        <v>363.18166898113299</v>
      </c>
      <c r="AE128" s="56">
        <f t="shared" si="41"/>
        <v>8.5297386564489042E-3</v>
      </c>
      <c r="AF128" s="56">
        <f t="shared" si="41"/>
        <v>8.5297386564489042E-3</v>
      </c>
    </row>
    <row r="129" spans="1:32">
      <c r="A129" s="82" t="s">
        <v>271</v>
      </c>
      <c r="B129" s="83" t="s">
        <v>272</v>
      </c>
      <c r="E129" s="103">
        <v>76135.97074071315</v>
      </c>
      <c r="F129" s="103">
        <v>267267.66491699219</v>
      </c>
      <c r="G129" s="103">
        <f t="shared" si="30"/>
        <v>284.86787118209531</v>
      </c>
      <c r="H129" s="104">
        <v>-6.7547904022851046E-3</v>
      </c>
      <c r="J129" s="105">
        <v>76335.948209653186</v>
      </c>
      <c r="K129" s="105">
        <v>268365.625</v>
      </c>
      <c r="L129" s="105">
        <f t="shared" si="31"/>
        <v>284.44756369096518</v>
      </c>
      <c r="M129" s="106">
        <f t="shared" si="32"/>
        <v>4.1080917265050587E-3</v>
      </c>
      <c r="O129" s="107">
        <f t="shared" si="33"/>
        <v>-2.6197024289369431E-3</v>
      </c>
      <c r="P129" s="107">
        <f t="shared" si="34"/>
        <v>1.4776273196939194E-3</v>
      </c>
      <c r="Q129" s="106">
        <f t="shared" si="35"/>
        <v>7.9011362305570598E-2</v>
      </c>
      <c r="R129" s="107">
        <f t="shared" si="36"/>
        <v>7.4596819999999994E-2</v>
      </c>
      <c r="S129" s="108">
        <f t="shared" si="37"/>
        <v>82151.577509393959</v>
      </c>
      <c r="T129" s="109">
        <f t="shared" si="38"/>
        <v>0</v>
      </c>
      <c r="U129" s="99">
        <f t="shared" si="39"/>
        <v>7.9011362305570598E-2</v>
      </c>
      <c r="V129" s="99">
        <f t="shared" si="42"/>
        <v>7.4596819999999994E-2</v>
      </c>
      <c r="W129" s="108">
        <f t="shared" si="40"/>
        <v>82151.577509393959</v>
      </c>
      <c r="X129" s="118">
        <f t="shared" si="43"/>
        <v>82152</v>
      </c>
      <c r="Y129" s="55">
        <f t="shared" si="44"/>
        <v>306.11968280214722</v>
      </c>
      <c r="Z129" s="56">
        <f t="shared" si="45"/>
        <v>7.9016911464554695E-2</v>
      </c>
      <c r="AA129" s="56">
        <f t="shared" si="46"/>
        <v>7.4602346455796553E-2</v>
      </c>
      <c r="AB129" s="42"/>
      <c r="AC129" s="57">
        <v>82552.583351196648</v>
      </c>
      <c r="AD129" s="58">
        <f t="shared" si="47"/>
        <v>307.61236038034548</v>
      </c>
      <c r="AE129" s="56">
        <f t="shared" si="41"/>
        <v>-4.8524629385913176E-3</v>
      </c>
      <c r="AF129" s="56">
        <f t="shared" si="41"/>
        <v>-4.8524629385914286E-3</v>
      </c>
    </row>
    <row r="130" spans="1:32">
      <c r="A130" s="82" t="s">
        <v>273</v>
      </c>
      <c r="B130" s="83" t="s">
        <v>274</v>
      </c>
      <c r="E130" s="103">
        <v>81261.400659579493</v>
      </c>
      <c r="F130" s="103">
        <v>278062.16650390625</v>
      </c>
      <c r="G130" s="103">
        <f t="shared" si="30"/>
        <v>292.24184534445794</v>
      </c>
      <c r="H130" s="104">
        <v>-3.5268035018896526E-2</v>
      </c>
      <c r="J130" s="105">
        <v>84041.146593314275</v>
      </c>
      <c r="K130" s="105">
        <v>281514.65625</v>
      </c>
      <c r="L130" s="105">
        <f t="shared" si="31"/>
        <v>298.5320470088821</v>
      </c>
      <c r="M130" s="106">
        <f t="shared" si="32"/>
        <v>1.2416251335095829E-2</v>
      </c>
      <c r="O130" s="107">
        <f t="shared" si="33"/>
        <v>-3.307601153023676E-2</v>
      </c>
      <c r="P130" s="107">
        <f t="shared" si="34"/>
        <v>-2.1070440267463186E-2</v>
      </c>
      <c r="Q130" s="106">
        <f t="shared" si="35"/>
        <v>8.7939284201014711E-2</v>
      </c>
      <c r="R130" s="107">
        <f t="shared" si="36"/>
        <v>7.4596819999999994E-2</v>
      </c>
      <c r="S130" s="108">
        <f t="shared" si="37"/>
        <v>88407.470066754773</v>
      </c>
      <c r="T130" s="109">
        <f t="shared" si="38"/>
        <v>0</v>
      </c>
      <c r="U130" s="99">
        <f t="shared" si="39"/>
        <v>8.7939284201014711E-2</v>
      </c>
      <c r="V130" s="99">
        <f t="shared" si="42"/>
        <v>7.4596819999999994E-2</v>
      </c>
      <c r="W130" s="108">
        <f t="shared" si="40"/>
        <v>88407.470066754773</v>
      </c>
      <c r="X130" s="118">
        <f t="shared" si="43"/>
        <v>88407</v>
      </c>
      <c r="Y130" s="55">
        <f t="shared" si="44"/>
        <v>314.0404879008853</v>
      </c>
      <c r="Z130" s="56">
        <f t="shared" si="45"/>
        <v>8.7933499575707286E-2</v>
      </c>
      <c r="AA130" s="56">
        <f t="shared" si="46"/>
        <v>7.4591106317214217E-2</v>
      </c>
      <c r="AB130" s="42"/>
      <c r="AC130" s="57">
        <v>90885.276488874209</v>
      </c>
      <c r="AD130" s="58">
        <f t="shared" si="47"/>
        <v>322.84385367191413</v>
      </c>
      <c r="AE130" s="56">
        <f t="shared" si="41"/>
        <v>-2.7268184513666416E-2</v>
      </c>
      <c r="AF130" s="56">
        <f t="shared" si="41"/>
        <v>-2.7268184513666305E-2</v>
      </c>
    </row>
    <row r="131" spans="1:32">
      <c r="A131" s="82" t="s">
        <v>275</v>
      </c>
      <c r="B131" s="83" t="s">
        <v>276</v>
      </c>
      <c r="E131" s="103">
        <v>84510.501345199766</v>
      </c>
      <c r="F131" s="103">
        <v>312904.00268554688</v>
      </c>
      <c r="G131" s="103">
        <f t="shared" si="30"/>
        <v>270.0844368236755</v>
      </c>
      <c r="H131" s="104">
        <v>-1.8693446783958789E-2</v>
      </c>
      <c r="J131" s="105">
        <v>85977.830407986199</v>
      </c>
      <c r="K131" s="105">
        <v>316898.25</v>
      </c>
      <c r="L131" s="105">
        <f t="shared" si="31"/>
        <v>271.31052446009465</v>
      </c>
      <c r="M131" s="106">
        <f t="shared" si="32"/>
        <v>1.276508859002079E-2</v>
      </c>
      <c r="O131" s="107">
        <f t="shared" si="33"/>
        <v>-1.706636531561212E-2</v>
      </c>
      <c r="P131" s="107">
        <f t="shared" si="34"/>
        <v>-4.5191303907544667E-3</v>
      </c>
      <c r="Q131" s="106">
        <f t="shared" si="35"/>
        <v>8.8314143605854545E-2</v>
      </c>
      <c r="R131" s="107">
        <f t="shared" si="36"/>
        <v>7.4596819999999994E-2</v>
      </c>
      <c r="S131" s="108">
        <f t="shared" si="37"/>
        <v>91973.973897202508</v>
      </c>
      <c r="T131" s="109">
        <f t="shared" si="38"/>
        <v>0</v>
      </c>
      <c r="U131" s="99">
        <f t="shared" si="39"/>
        <v>8.8314143605854545E-2</v>
      </c>
      <c r="V131" s="99">
        <f t="shared" si="42"/>
        <v>7.4596819999999994E-2</v>
      </c>
      <c r="W131" s="108">
        <f t="shared" si="40"/>
        <v>91973.973897202508</v>
      </c>
      <c r="X131" s="118">
        <f t="shared" si="43"/>
        <v>91974</v>
      </c>
      <c r="Y131" s="55">
        <f t="shared" si="44"/>
        <v>290.23195931186115</v>
      </c>
      <c r="Z131" s="56">
        <f t="shared" si="45"/>
        <v>8.8314452476315308E-2</v>
      </c>
      <c r="AA131" s="56">
        <f t="shared" si="46"/>
        <v>7.4597124977397122E-2</v>
      </c>
      <c r="AB131" s="42"/>
      <c r="AC131" s="57">
        <v>92979.679660450987</v>
      </c>
      <c r="AD131" s="58">
        <f t="shared" si="47"/>
        <v>293.40546898081953</v>
      </c>
      <c r="AE131" s="56">
        <f t="shared" si="41"/>
        <v>-1.0816123094030794E-2</v>
      </c>
      <c r="AF131" s="56">
        <f t="shared" si="41"/>
        <v>-1.0816123094030794E-2</v>
      </c>
    </row>
    <row r="132" spans="1:32">
      <c r="A132" s="82" t="s">
        <v>277</v>
      </c>
      <c r="B132" s="83" t="s">
        <v>278</v>
      </c>
      <c r="E132" s="103">
        <v>97142.138709968553</v>
      </c>
      <c r="F132" s="103">
        <v>252448.00146484375</v>
      </c>
      <c r="G132" s="103">
        <f t="shared" si="30"/>
        <v>384.80058525437244</v>
      </c>
      <c r="H132" s="104">
        <v>-1.8169657023270336E-4</v>
      </c>
      <c r="J132" s="105">
        <v>97079.656479813086</v>
      </c>
      <c r="K132" s="105">
        <v>255947.1875</v>
      </c>
      <c r="L132" s="105">
        <f t="shared" si="31"/>
        <v>379.29565637369268</v>
      </c>
      <c r="M132" s="106">
        <f t="shared" si="32"/>
        <v>1.3861016981128849E-2</v>
      </c>
      <c r="O132" s="107">
        <f t="shared" si="33"/>
        <v>6.4361816286884199E-4</v>
      </c>
      <c r="P132" s="107">
        <f t="shared" si="34"/>
        <v>1.4513556346282375E-2</v>
      </c>
      <c r="Q132" s="106">
        <f t="shared" si="35"/>
        <v>8.9491824769887041E-2</v>
      </c>
      <c r="R132" s="107">
        <f t="shared" si="36"/>
        <v>7.4596819999999994E-2</v>
      </c>
      <c r="S132" s="108">
        <f t="shared" si="37"/>
        <v>105835.56596517313</v>
      </c>
      <c r="T132" s="109">
        <f t="shared" si="38"/>
        <v>0</v>
      </c>
      <c r="U132" s="99">
        <f t="shared" si="39"/>
        <v>8.9491824769887041E-2</v>
      </c>
      <c r="V132" s="99">
        <f t="shared" si="42"/>
        <v>7.4596819999999994E-2</v>
      </c>
      <c r="W132" s="108">
        <f t="shared" si="40"/>
        <v>105835.56596517313</v>
      </c>
      <c r="X132" s="118">
        <f t="shared" si="43"/>
        <v>105836</v>
      </c>
      <c r="Y132" s="55">
        <f t="shared" si="44"/>
        <v>413.50718104687121</v>
      </c>
      <c r="Z132" s="56">
        <f t="shared" si="45"/>
        <v>8.9496292808501909E-2</v>
      </c>
      <c r="AA132" s="56">
        <f t="shared" si="46"/>
        <v>7.460122695375393E-2</v>
      </c>
      <c r="AB132" s="42"/>
      <c r="AC132" s="57">
        <v>104985.61452652344</v>
      </c>
      <c r="AD132" s="58">
        <f t="shared" si="47"/>
        <v>410.18467736248687</v>
      </c>
      <c r="AE132" s="56">
        <f t="shared" si="41"/>
        <v>8.100019010335302E-3</v>
      </c>
      <c r="AF132" s="56">
        <f t="shared" si="41"/>
        <v>8.10001901033508E-3</v>
      </c>
    </row>
    <row r="133" spans="1:32">
      <c r="A133" s="82" t="s">
        <v>279</v>
      </c>
      <c r="B133" s="83" t="s">
        <v>280</v>
      </c>
      <c r="E133" s="103">
        <v>49940.25382127917</v>
      </c>
      <c r="F133" s="103">
        <v>209554.50017547607</v>
      </c>
      <c r="G133" s="103">
        <f t="shared" si="30"/>
        <v>238.31630329799819</v>
      </c>
      <c r="H133" s="104">
        <v>-3.6323644921043563E-3</v>
      </c>
      <c r="J133" s="105">
        <v>50149.862570143239</v>
      </c>
      <c r="K133" s="105">
        <v>212189.8125</v>
      </c>
      <c r="L133" s="105">
        <f t="shared" si="31"/>
        <v>236.34434650411524</v>
      </c>
      <c r="M133" s="106">
        <f t="shared" si="32"/>
        <v>1.257578492619893E-2</v>
      </c>
      <c r="O133" s="107">
        <f t="shared" si="33"/>
        <v>-4.1796475228799146E-3</v>
      </c>
      <c r="P133" s="107">
        <f t="shared" si="34"/>
        <v>8.3435750550040488E-3</v>
      </c>
      <c r="Q133" s="106">
        <f t="shared" si="35"/>
        <v>8.8110718490697293E-2</v>
      </c>
      <c r="R133" s="107">
        <f t="shared" si="36"/>
        <v>7.4596819999999994E-2</v>
      </c>
      <c r="S133" s="108">
        <f t="shared" si="37"/>
        <v>54340.525467079868</v>
      </c>
      <c r="T133" s="109">
        <f t="shared" si="38"/>
        <v>0</v>
      </c>
      <c r="U133" s="99">
        <f t="shared" si="39"/>
        <v>8.8110718490697293E-2</v>
      </c>
      <c r="V133" s="99">
        <f t="shared" si="42"/>
        <v>7.4596819999999994E-2</v>
      </c>
      <c r="W133" s="108">
        <f t="shared" si="40"/>
        <v>54340.525467079868</v>
      </c>
      <c r="X133" s="118">
        <f t="shared" si="43"/>
        <v>54341</v>
      </c>
      <c r="Y133" s="55">
        <f t="shared" si="44"/>
        <v>256.09617803870765</v>
      </c>
      <c r="Z133" s="56">
        <f t="shared" si="45"/>
        <v>8.8120220503278723E-2</v>
      </c>
      <c r="AA133" s="56">
        <f t="shared" si="46"/>
        <v>7.4606204001397947E-2</v>
      </c>
      <c r="AB133" s="42"/>
      <c r="AC133" s="57">
        <v>54233.959320220718</v>
      </c>
      <c r="AD133" s="58">
        <f t="shared" si="47"/>
        <v>255.59172083353775</v>
      </c>
      <c r="AE133" s="56">
        <f t="shared" si="41"/>
        <v>1.9736836683317271E-3</v>
      </c>
      <c r="AF133" s="56">
        <f t="shared" si="41"/>
        <v>1.9736836683315051E-3</v>
      </c>
    </row>
    <row r="134" spans="1:32">
      <c r="A134" s="82" t="s">
        <v>281</v>
      </c>
      <c r="B134" s="83" t="s">
        <v>282</v>
      </c>
      <c r="E134" s="103">
        <v>154019.65180044677</v>
      </c>
      <c r="F134" s="103">
        <v>413713.32934570313</v>
      </c>
      <c r="G134" s="103">
        <f t="shared" si="30"/>
        <v>372.28593055977262</v>
      </c>
      <c r="H134" s="104">
        <v>4.1283626492212733E-2</v>
      </c>
      <c r="J134" s="105">
        <v>147678.57153486475</v>
      </c>
      <c r="K134" s="105">
        <v>416706.75</v>
      </c>
      <c r="L134" s="105">
        <f t="shared" si="31"/>
        <v>354.39447893480184</v>
      </c>
      <c r="M134" s="106">
        <f t="shared" si="32"/>
        <v>7.2354948268915642E-3</v>
      </c>
      <c r="O134" s="107">
        <f t="shared" si="33"/>
        <v>4.2938391126602804E-2</v>
      </c>
      <c r="P134" s="107">
        <f t="shared" si="34"/>
        <v>5.0484566460365921E-2</v>
      </c>
      <c r="Q134" s="106">
        <f t="shared" si="35"/>
        <v>8.2372059732104042E-2</v>
      </c>
      <c r="R134" s="107">
        <f t="shared" si="36"/>
        <v>7.4596819999999994E-2</v>
      </c>
      <c r="S134" s="108">
        <f t="shared" si="37"/>
        <v>166706.56775847104</v>
      </c>
      <c r="T134" s="109">
        <f t="shared" si="38"/>
        <v>0</v>
      </c>
      <c r="U134" s="99">
        <f t="shared" si="39"/>
        <v>8.2372059732104042E-2</v>
      </c>
      <c r="V134" s="99">
        <f t="shared" si="42"/>
        <v>7.4596819999999994E-2</v>
      </c>
      <c r="W134" s="108">
        <f t="shared" si="40"/>
        <v>166706.56775847104</v>
      </c>
      <c r="X134" s="118">
        <f t="shared" si="43"/>
        <v>166707</v>
      </c>
      <c r="Y134" s="55">
        <f t="shared" si="44"/>
        <v>400.05831439015566</v>
      </c>
      <c r="Z134" s="56">
        <f t="shared" si="45"/>
        <v>8.2374866137156388E-2</v>
      </c>
      <c r="AA134" s="56">
        <f t="shared" si="46"/>
        <v>7.4599606245189687E-2</v>
      </c>
      <c r="AB134" s="42"/>
      <c r="AC134" s="57">
        <v>159705.19619845258</v>
      </c>
      <c r="AD134" s="58">
        <f t="shared" si="47"/>
        <v>383.25560168740384</v>
      </c>
      <c r="AE134" s="56">
        <f t="shared" si="41"/>
        <v>4.3842053785443813E-2</v>
      </c>
      <c r="AF134" s="56">
        <f t="shared" si="41"/>
        <v>4.3842053785443813E-2</v>
      </c>
    </row>
    <row r="135" spans="1:32">
      <c r="A135" s="82" t="s">
        <v>283</v>
      </c>
      <c r="B135" s="83" t="s">
        <v>284</v>
      </c>
      <c r="E135" s="103">
        <v>115442.81417853595</v>
      </c>
      <c r="F135" s="103">
        <v>330341.75537109375</v>
      </c>
      <c r="G135" s="103">
        <f t="shared" si="30"/>
        <v>349.46479608323125</v>
      </c>
      <c r="H135" s="104">
        <v>3.5181608845605394E-2</v>
      </c>
      <c r="J135" s="105">
        <v>111445.90200237279</v>
      </c>
      <c r="K135" s="105">
        <v>334478.84375</v>
      </c>
      <c r="L135" s="105">
        <f t="shared" si="31"/>
        <v>333.19267895362304</v>
      </c>
      <c r="M135" s="106">
        <f t="shared" si="32"/>
        <v>1.2523661667471542E-2</v>
      </c>
      <c r="O135" s="107">
        <f t="shared" si="33"/>
        <v>3.5864146678789899E-2</v>
      </c>
      <c r="P135" s="107">
        <f t="shared" si="34"/>
        <v>4.8836958785259288E-2</v>
      </c>
      <c r="Q135" s="106">
        <f t="shared" si="35"/>
        <v>8.8054707002620747E-2</v>
      </c>
      <c r="R135" s="107">
        <f t="shared" si="36"/>
        <v>7.4596819999999994E-2</v>
      </c>
      <c r="S135" s="108">
        <f t="shared" si="37"/>
        <v>125608.09735658493</v>
      </c>
      <c r="T135" s="109">
        <f t="shared" si="38"/>
        <v>0</v>
      </c>
      <c r="U135" s="99">
        <f t="shared" si="39"/>
        <v>8.8054707002620747E-2</v>
      </c>
      <c r="V135" s="99">
        <f t="shared" si="42"/>
        <v>7.4596819999999994E-2</v>
      </c>
      <c r="W135" s="108">
        <f t="shared" si="40"/>
        <v>125608.09735658493</v>
      </c>
      <c r="X135" s="118">
        <f t="shared" si="43"/>
        <v>125608</v>
      </c>
      <c r="Y135" s="55">
        <f t="shared" si="44"/>
        <v>375.53346750350335</v>
      </c>
      <c r="Z135" s="56">
        <f t="shared" si="45"/>
        <v>8.8053863670919164E-2</v>
      </c>
      <c r="AA135" s="56">
        <f t="shared" si="46"/>
        <v>7.4595987099265404E-2</v>
      </c>
      <c r="AB135" s="42"/>
      <c r="AC135" s="57">
        <v>120521.81612956965</v>
      </c>
      <c r="AD135" s="58">
        <f t="shared" si="47"/>
        <v>360.32717279916051</v>
      </c>
      <c r="AE135" s="56">
        <f t="shared" si="41"/>
        <v>4.2201354358636145E-2</v>
      </c>
      <c r="AF135" s="56">
        <f t="shared" si="41"/>
        <v>4.2201354358635923E-2</v>
      </c>
    </row>
    <row r="136" spans="1:32">
      <c r="A136" s="82" t="s">
        <v>285</v>
      </c>
      <c r="B136" s="83" t="s">
        <v>286</v>
      </c>
      <c r="E136" s="103">
        <v>119880.44945245098</v>
      </c>
      <c r="F136" s="103">
        <v>400514.66493988037</v>
      </c>
      <c r="G136" s="103">
        <f t="shared" si="30"/>
        <v>299.31600499683515</v>
      </c>
      <c r="H136" s="104">
        <v>1.9614338726870129E-2</v>
      </c>
      <c r="J136" s="105">
        <v>117832.88651809843</v>
      </c>
      <c r="K136" s="105">
        <v>405949.8125</v>
      </c>
      <c r="L136" s="105">
        <f t="shared" si="31"/>
        <v>290.26466545811849</v>
      </c>
      <c r="M136" s="106">
        <f t="shared" si="32"/>
        <v>1.357040836678336E-2</v>
      </c>
      <c r="O136" s="107">
        <f t="shared" si="33"/>
        <v>1.7376837611782214E-2</v>
      </c>
      <c r="P136" s="107">
        <f t="shared" si="34"/>
        <v>3.1183056761080907E-2</v>
      </c>
      <c r="Q136" s="106">
        <f t="shared" si="35"/>
        <v>8.9179537677046783E-2</v>
      </c>
      <c r="R136" s="107">
        <f t="shared" si="36"/>
        <v>7.4596819999999994E-2</v>
      </c>
      <c r="S136" s="108">
        <f t="shared" si="37"/>
        <v>130571.33251113714</v>
      </c>
      <c r="T136" s="109">
        <f t="shared" si="38"/>
        <v>0</v>
      </c>
      <c r="U136" s="99">
        <f t="shared" si="39"/>
        <v>8.9179537677046783E-2</v>
      </c>
      <c r="V136" s="99">
        <f t="shared" si="42"/>
        <v>7.4596819999999994E-2</v>
      </c>
      <c r="W136" s="108">
        <f t="shared" si="40"/>
        <v>130571.33251113714</v>
      </c>
      <c r="X136" s="118">
        <f t="shared" si="43"/>
        <v>130571</v>
      </c>
      <c r="Y136" s="55">
        <f t="shared" si="44"/>
        <v>321.64320805050255</v>
      </c>
      <c r="Z136" s="56">
        <f t="shared" si="45"/>
        <v>8.9176763987603325E-2</v>
      </c>
      <c r="AA136" s="56">
        <f t="shared" si="46"/>
        <v>7.4594083446702042E-2</v>
      </c>
      <c r="AB136" s="42"/>
      <c r="AC136" s="57">
        <v>127428.94290225532</v>
      </c>
      <c r="AD136" s="58">
        <f t="shared" si="47"/>
        <v>313.90319438133827</v>
      </c>
      <c r="AE136" s="56">
        <f t="shared" si="41"/>
        <v>2.4657326869256035E-2</v>
      </c>
      <c r="AF136" s="56">
        <f t="shared" si="41"/>
        <v>2.4657326869256035E-2</v>
      </c>
    </row>
    <row r="137" spans="1:32">
      <c r="A137" s="82" t="s">
        <v>287</v>
      </c>
      <c r="B137" s="83" t="s">
        <v>288</v>
      </c>
      <c r="E137" s="103">
        <v>90136.604624625543</v>
      </c>
      <c r="F137" s="103">
        <v>320670.83752441406</v>
      </c>
      <c r="G137" s="103">
        <f t="shared" si="30"/>
        <v>281.08762655339075</v>
      </c>
      <c r="H137" s="104">
        <v>-1.3035022637278515E-2</v>
      </c>
      <c r="J137" s="105">
        <v>91301.251999136468</v>
      </c>
      <c r="K137" s="105">
        <v>324502.875</v>
      </c>
      <c r="L137" s="105">
        <f t="shared" si="31"/>
        <v>281.35729767921612</v>
      </c>
      <c r="M137" s="106">
        <f t="shared" si="32"/>
        <v>1.1950065385331943E-2</v>
      </c>
      <c r="O137" s="107">
        <f t="shared" si="33"/>
        <v>-1.2756094237589832E-2</v>
      </c>
      <c r="P137" s="107">
        <f t="shared" si="34"/>
        <v>-9.5846501245844262E-4</v>
      </c>
      <c r="Q137" s="106">
        <f t="shared" si="35"/>
        <v>8.7438322261869761E-2</v>
      </c>
      <c r="R137" s="107">
        <f t="shared" si="36"/>
        <v>7.4596819999999994E-2</v>
      </c>
      <c r="S137" s="108">
        <f t="shared" si="37"/>
        <v>98017.998107384294</v>
      </c>
      <c r="T137" s="109">
        <f t="shared" si="38"/>
        <v>0</v>
      </c>
      <c r="U137" s="99">
        <f t="shared" si="39"/>
        <v>8.7438322261869761E-2</v>
      </c>
      <c r="V137" s="99">
        <f t="shared" ref="V137:V168" si="48">MAX(R137,NewMinGrowthPerHead(P137,$P$2,$L$1,$U$1,$T$2,AD137,G137,T137, $P$1))</f>
        <v>7.4596819999999994E-2</v>
      </c>
      <c r="W137" s="108">
        <f t="shared" si="40"/>
        <v>98017.998107384294</v>
      </c>
      <c r="X137" s="118">
        <f t="shared" ref="X137:X168" si="49">IF(ROUND(W137,0)/E137&gt;$X$1,ROUND(W137,0),ROUNDUP(W137,0))</f>
        <v>98018</v>
      </c>
      <c r="Y137" s="55">
        <f t="shared" ref="Y137:Y168" si="50">X137/K137*1000</f>
        <v>302.05587546797545</v>
      </c>
      <c r="Z137" s="56">
        <f t="shared" ref="Z137:Z168" si="51">X137/E137-1</f>
        <v>8.7438343259063078E-2</v>
      </c>
      <c r="AA137" s="56">
        <f t="shared" ref="AA137:AA168" si="52">Y137/G137-1</f>
        <v>7.4596840749238558E-2</v>
      </c>
      <c r="AB137" s="42"/>
      <c r="AC137" s="57">
        <v>98736.629235637098</v>
      </c>
      <c r="AD137" s="58">
        <f t="shared" ref="AD137:AD168" si="53">AC137/K137*1000</f>
        <v>304.27042976317881</v>
      </c>
      <c r="AE137" s="56">
        <f t="shared" si="41"/>
        <v>-7.2782435576372873E-3</v>
      </c>
      <c r="AF137" s="56">
        <f t="shared" si="41"/>
        <v>-7.2782435576371762E-3</v>
      </c>
    </row>
    <row r="138" spans="1:32">
      <c r="A138" s="82" t="s">
        <v>289</v>
      </c>
      <c r="B138" s="83" t="s">
        <v>290</v>
      </c>
      <c r="E138" s="103">
        <v>51203.05296745315</v>
      </c>
      <c r="F138" s="103">
        <v>217734.17114257813</v>
      </c>
      <c r="G138" s="103">
        <f t="shared" ref="G138:G200" si="54">E138/F138*1000</f>
        <v>235.16314733126583</v>
      </c>
      <c r="H138" s="104">
        <v>-2.4352777582602014E-2</v>
      </c>
      <c r="J138" s="105">
        <v>52425.508606772768</v>
      </c>
      <c r="K138" s="105">
        <v>219498.4375</v>
      </c>
      <c r="L138" s="105">
        <f t="shared" ref="L138:L200" si="55">J138/K138*1000</f>
        <v>238.84228609496489</v>
      </c>
      <c r="M138" s="106">
        <f t="shared" ref="M138:M200" si="56">K138/F138-1</f>
        <v>8.1028455394196452E-3</v>
      </c>
      <c r="O138" s="107">
        <f t="shared" ref="O138:O200" si="57">E138/J138-1</f>
        <v>-2.3317954785882389E-2</v>
      </c>
      <c r="P138" s="107">
        <f t="shared" ref="P138:P200" si="58">G138/L138-1</f>
        <v>-1.5404051032388066E-2</v>
      </c>
      <c r="Q138" s="106">
        <f t="shared" ref="Q138:Q200" si="59">(1+M138)*(1+R138)-1</f>
        <v>8.3304112049611634E-2</v>
      </c>
      <c r="R138" s="107">
        <f t="shared" ref="R138:R200" si="60">MinGrowthPerHead(P138,0,1,$Q$1,$Q$2,$R$1,$R$2)</f>
        <v>7.4596819999999994E-2</v>
      </c>
      <c r="S138" s="108">
        <f t="shared" ref="S138:S200" si="61">(1+IF($S$2=1,Q138,0))*$E138</f>
        <v>55468.477829136064</v>
      </c>
      <c r="T138" s="109">
        <f t="shared" ref="T138:T200" si="62">MinMaxRamp(P138,0,1,$P$2,$T$2)</f>
        <v>0</v>
      </c>
      <c r="U138" s="99">
        <f t="shared" ref="U138:U200" si="63">(1+M138)*(1+V138)-1</f>
        <v>8.3304112049611634E-2</v>
      </c>
      <c r="V138" s="99">
        <f t="shared" si="48"/>
        <v>7.4596819999999994E-2</v>
      </c>
      <c r="W138" s="108">
        <f t="shared" ref="W138:W200" si="64">(1+IF($S$2=1,U138,0))*$E138</f>
        <v>55468.477829136064</v>
      </c>
      <c r="X138" s="118">
        <f t="shared" si="49"/>
        <v>55468</v>
      </c>
      <c r="Y138" s="55">
        <f t="shared" si="50"/>
        <v>252.70339338975933</v>
      </c>
      <c r="Z138" s="56">
        <f t="shared" si="51"/>
        <v>8.3294780005751523E-2</v>
      </c>
      <c r="AA138" s="56">
        <f t="shared" si="52"/>
        <v>7.4587562964469001E-2</v>
      </c>
      <c r="AB138" s="42"/>
      <c r="AC138" s="57">
        <v>56694.929066751261</v>
      </c>
      <c r="AD138" s="58">
        <f t="shared" si="53"/>
        <v>258.29308724236938</v>
      </c>
      <c r="AE138" s="56">
        <f t="shared" ref="AE138:AF200" si="65">X138/AC138-1</f>
        <v>-2.1640896054507919E-2</v>
      </c>
      <c r="AF138" s="56">
        <f t="shared" si="65"/>
        <v>-2.1640896054507919E-2</v>
      </c>
    </row>
    <row r="139" spans="1:32">
      <c r="A139" s="82" t="s">
        <v>291</v>
      </c>
      <c r="B139" s="83" t="s">
        <v>292</v>
      </c>
      <c r="E139" s="103">
        <v>124866.05842520563</v>
      </c>
      <c r="F139" s="103">
        <v>330855.16479873657</v>
      </c>
      <c r="G139" s="103">
        <f t="shared" si="54"/>
        <v>377.40398733434688</v>
      </c>
      <c r="H139" s="104">
        <v>7.8332521807275235E-2</v>
      </c>
      <c r="J139" s="105">
        <v>115745.69966685635</v>
      </c>
      <c r="K139" s="105">
        <v>334416.6875</v>
      </c>
      <c r="L139" s="105">
        <f t="shared" si="55"/>
        <v>346.11221267735436</v>
      </c>
      <c r="M139" s="106">
        <f t="shared" si="56"/>
        <v>1.0764597564707712E-2</v>
      </c>
      <c r="O139" s="107">
        <f t="shared" si="57"/>
        <v>7.8796523625498383E-2</v>
      </c>
      <c r="P139" s="107">
        <f t="shared" si="58"/>
        <v>9.0409334056532398E-2</v>
      </c>
      <c r="Q139" s="106">
        <f t="shared" si="59"/>
        <v>8.6164422311614697E-2</v>
      </c>
      <c r="R139" s="107">
        <f t="shared" si="60"/>
        <v>7.4596819999999994E-2</v>
      </c>
      <c r="S139" s="108">
        <f t="shared" si="61"/>
        <v>135625.07021574181</v>
      </c>
      <c r="T139" s="109">
        <f t="shared" si="62"/>
        <v>0</v>
      </c>
      <c r="U139" s="99">
        <f t="shared" si="63"/>
        <v>8.6164422311614697E-2</v>
      </c>
      <c r="V139" s="99">
        <f t="shared" si="48"/>
        <v>7.4596819999999994E-2</v>
      </c>
      <c r="W139" s="108">
        <f t="shared" si="64"/>
        <v>135625.07021574181</v>
      </c>
      <c r="X139" s="118">
        <f t="shared" si="49"/>
        <v>135625</v>
      </c>
      <c r="Y139" s="55">
        <f t="shared" si="50"/>
        <v>405.55691467998287</v>
      </c>
      <c r="Z139" s="56">
        <f t="shared" si="51"/>
        <v>8.6163859983126923E-2</v>
      </c>
      <c r="AA139" s="56">
        <f t="shared" si="52"/>
        <v>7.4596263660285489E-2</v>
      </c>
      <c r="AB139" s="42"/>
      <c r="AC139" s="57">
        <v>125171.78005109821</v>
      </c>
      <c r="AD139" s="58">
        <f t="shared" si="53"/>
        <v>374.29884551170375</v>
      </c>
      <c r="AE139" s="56">
        <f t="shared" si="65"/>
        <v>8.3510995406748556E-2</v>
      </c>
      <c r="AF139" s="56">
        <f t="shared" si="65"/>
        <v>8.3510995406748334E-2</v>
      </c>
    </row>
    <row r="140" spans="1:32">
      <c r="A140" s="82" t="s">
        <v>293</v>
      </c>
      <c r="B140" s="83" t="s">
        <v>294</v>
      </c>
      <c r="E140" s="103">
        <v>61308.571942043927</v>
      </c>
      <c r="F140" s="103">
        <v>225435.25415039063</v>
      </c>
      <c r="G140" s="103">
        <f t="shared" si="54"/>
        <v>271.95645229979971</v>
      </c>
      <c r="H140" s="104">
        <v>-4.9190039397159935E-2</v>
      </c>
      <c r="J140" s="105">
        <v>64331.816095140697</v>
      </c>
      <c r="K140" s="105">
        <v>226818.96875</v>
      </c>
      <c r="L140" s="105">
        <f t="shared" si="55"/>
        <v>283.62626128525989</v>
      </c>
      <c r="M140" s="106">
        <f t="shared" si="56"/>
        <v>6.1379689916922775E-3</v>
      </c>
      <c r="O140" s="107">
        <f t="shared" si="57"/>
        <v>-4.6994540751432834E-2</v>
      </c>
      <c r="P140" s="107">
        <f t="shared" si="58"/>
        <v>-4.1145022793651509E-2</v>
      </c>
      <c r="Q140" s="106">
        <f t="shared" si="59"/>
        <v>8.1192661959731183E-2</v>
      </c>
      <c r="R140" s="107">
        <f t="shared" si="60"/>
        <v>7.4596819999999994E-2</v>
      </c>
      <c r="S140" s="108">
        <f t="shared" si="61"/>
        <v>66286.378098968155</v>
      </c>
      <c r="T140" s="109">
        <f t="shared" si="62"/>
        <v>0</v>
      </c>
      <c r="U140" s="99">
        <f t="shared" si="63"/>
        <v>8.1192661959731183E-2</v>
      </c>
      <c r="V140" s="99">
        <f t="shared" si="48"/>
        <v>7.4596819999999994E-2</v>
      </c>
      <c r="W140" s="108">
        <f t="shared" si="64"/>
        <v>66286.378098968155</v>
      </c>
      <c r="X140" s="118">
        <f t="shared" si="49"/>
        <v>66286</v>
      </c>
      <c r="Y140" s="55">
        <f t="shared" si="50"/>
        <v>292.24187185623117</v>
      </c>
      <c r="Z140" s="56">
        <f t="shared" si="51"/>
        <v>8.118649481285134E-2</v>
      </c>
      <c r="AA140" s="56">
        <f t="shared" si="52"/>
        <v>7.4590690475948795E-2</v>
      </c>
      <c r="AB140" s="42"/>
      <c r="AC140" s="57">
        <v>69570.860582516165</v>
      </c>
      <c r="AD140" s="58">
        <f t="shared" si="53"/>
        <v>306.72417287637529</v>
      </c>
      <c r="AE140" s="56">
        <f t="shared" si="65"/>
        <v>-4.7216040667199755E-2</v>
      </c>
      <c r="AF140" s="56">
        <f t="shared" si="65"/>
        <v>-4.7216040667199644E-2</v>
      </c>
    </row>
    <row r="141" spans="1:32">
      <c r="A141" s="82" t="s">
        <v>295</v>
      </c>
      <c r="B141" s="83" t="s">
        <v>296</v>
      </c>
      <c r="E141" s="103">
        <v>55651.369015201664</v>
      </c>
      <c r="F141" s="103">
        <v>196403.9951171875</v>
      </c>
      <c r="G141" s="103">
        <f t="shared" si="54"/>
        <v>283.35151218281692</v>
      </c>
      <c r="H141" s="104">
        <v>-9.0849428418996458E-3</v>
      </c>
      <c r="J141" s="105">
        <v>56067.046930225573</v>
      </c>
      <c r="K141" s="105">
        <v>198247.3125</v>
      </c>
      <c r="L141" s="105">
        <f t="shared" si="55"/>
        <v>282.81365443592364</v>
      </c>
      <c r="M141" s="106">
        <f t="shared" si="56"/>
        <v>9.3853354750379481E-3</v>
      </c>
      <c r="O141" s="107">
        <f t="shared" si="57"/>
        <v>-7.4139434441984342E-3</v>
      </c>
      <c r="P141" s="107">
        <f t="shared" si="58"/>
        <v>1.9018096844229948E-3</v>
      </c>
      <c r="Q141" s="106">
        <f t="shared" si="59"/>
        <v>8.4682271656109087E-2</v>
      </c>
      <c r="R141" s="107">
        <f t="shared" si="60"/>
        <v>7.4596819999999994E-2</v>
      </c>
      <c r="S141" s="108">
        <f t="shared" si="61"/>
        <v>60364.053364181345</v>
      </c>
      <c r="T141" s="109">
        <f t="shared" si="62"/>
        <v>0</v>
      </c>
      <c r="U141" s="99">
        <f t="shared" si="63"/>
        <v>8.4682271656109087E-2</v>
      </c>
      <c r="V141" s="99">
        <f t="shared" si="48"/>
        <v>7.4596819999999994E-2</v>
      </c>
      <c r="W141" s="108">
        <f t="shared" si="64"/>
        <v>60364.053364181345</v>
      </c>
      <c r="X141" s="118">
        <f t="shared" si="49"/>
        <v>60364</v>
      </c>
      <c r="Y141" s="55">
        <f t="shared" si="50"/>
        <v>304.48836475399889</v>
      </c>
      <c r="Z141" s="56">
        <f t="shared" si="51"/>
        <v>8.4681312754606886E-2</v>
      </c>
      <c r="AA141" s="56">
        <f t="shared" si="52"/>
        <v>7.4595870014431354E-2</v>
      </c>
      <c r="AB141" s="42"/>
      <c r="AC141" s="57">
        <v>60633.026424863332</v>
      </c>
      <c r="AD141" s="58">
        <f t="shared" si="53"/>
        <v>305.84538907614865</v>
      </c>
      <c r="AE141" s="56">
        <f t="shared" si="65"/>
        <v>-4.4369618461435056E-3</v>
      </c>
      <c r="AF141" s="56">
        <f t="shared" si="65"/>
        <v>-4.4369618461433946E-3</v>
      </c>
    </row>
    <row r="142" spans="1:32">
      <c r="A142" s="82" t="s">
        <v>297</v>
      </c>
      <c r="B142" s="83" t="s">
        <v>298</v>
      </c>
      <c r="E142" s="103">
        <v>104982.24657216949</v>
      </c>
      <c r="F142" s="103">
        <v>324833.74938964844</v>
      </c>
      <c r="G142" s="103">
        <f t="shared" si="54"/>
        <v>323.18762065034059</v>
      </c>
      <c r="H142" s="104">
        <v>5.9347952160287987E-2</v>
      </c>
      <c r="J142" s="105">
        <v>99489.385622017886</v>
      </c>
      <c r="K142" s="105">
        <v>331104.6875</v>
      </c>
      <c r="L142" s="105">
        <f t="shared" si="55"/>
        <v>300.4771281651453</v>
      </c>
      <c r="M142" s="106">
        <f t="shared" si="56"/>
        <v>1.9305069507507877E-2</v>
      </c>
      <c r="O142" s="107">
        <f t="shared" si="57"/>
        <v>5.5210522366880399E-2</v>
      </c>
      <c r="P142" s="107">
        <f t="shared" si="58"/>
        <v>7.5581434846226925E-2</v>
      </c>
      <c r="Q142" s="106">
        <f t="shared" si="59"/>
        <v>9.5341986302647008E-2</v>
      </c>
      <c r="R142" s="107">
        <f t="shared" si="60"/>
        <v>7.4596819999999994E-2</v>
      </c>
      <c r="S142" s="108">
        <f t="shared" si="61"/>
        <v>114991.46248687438</v>
      </c>
      <c r="T142" s="109">
        <f t="shared" si="62"/>
        <v>0</v>
      </c>
      <c r="U142" s="99">
        <f t="shared" si="63"/>
        <v>9.5341986302647008E-2</v>
      </c>
      <c r="V142" s="99">
        <f t="shared" si="48"/>
        <v>7.4596819999999994E-2</v>
      </c>
      <c r="W142" s="108">
        <f t="shared" si="64"/>
        <v>114991.46248687438</v>
      </c>
      <c r="X142" s="118">
        <f t="shared" si="49"/>
        <v>114991</v>
      </c>
      <c r="Y142" s="55">
        <f t="shared" si="50"/>
        <v>347.2949926146847</v>
      </c>
      <c r="Z142" s="56">
        <f t="shared" si="51"/>
        <v>9.5337580920884957E-2</v>
      </c>
      <c r="AA142" s="56">
        <f t="shared" si="52"/>
        <v>7.4592498053711376E-2</v>
      </c>
      <c r="AB142" s="42"/>
      <c r="AC142" s="57">
        <v>107591.58681783918</v>
      </c>
      <c r="AD142" s="58">
        <f t="shared" si="53"/>
        <v>324.94733804648774</v>
      </c>
      <c r="AE142" s="56">
        <f t="shared" si="65"/>
        <v>6.8773157837039633E-2</v>
      </c>
      <c r="AF142" s="56">
        <f t="shared" si="65"/>
        <v>6.8773157837039633E-2</v>
      </c>
    </row>
    <row r="143" spans="1:32">
      <c r="A143" s="82" t="s">
        <v>299</v>
      </c>
      <c r="B143" s="83" t="s">
        <v>300</v>
      </c>
      <c r="E143" s="103">
        <v>103633.27925977408</v>
      </c>
      <c r="F143" s="103">
        <v>311576.33331298828</v>
      </c>
      <c r="G143" s="103">
        <f t="shared" si="54"/>
        <v>332.60959893147975</v>
      </c>
      <c r="H143" s="104">
        <v>5.0247862265936583E-2</v>
      </c>
      <c r="J143" s="105">
        <v>98637.541110277263</v>
      </c>
      <c r="K143" s="105">
        <v>314321.09375</v>
      </c>
      <c r="L143" s="105">
        <f t="shared" si="55"/>
        <v>313.81139564476734</v>
      </c>
      <c r="M143" s="106">
        <f t="shared" si="56"/>
        <v>8.8092712557039654E-3</v>
      </c>
      <c r="O143" s="107">
        <f t="shared" si="57"/>
        <v>5.0647431933765974E-2</v>
      </c>
      <c r="P143" s="107">
        <f t="shared" si="58"/>
        <v>5.9902870155779331E-2</v>
      </c>
      <c r="Q143" s="106">
        <f t="shared" si="59"/>
        <v>8.4063234877896909E-2</v>
      </c>
      <c r="R143" s="107">
        <f t="shared" si="60"/>
        <v>7.4596819999999994E-2</v>
      </c>
      <c r="S143" s="108">
        <f t="shared" si="61"/>
        <v>112345.02795535515</v>
      </c>
      <c r="T143" s="109">
        <f t="shared" si="62"/>
        <v>0</v>
      </c>
      <c r="U143" s="99">
        <f t="shared" si="63"/>
        <v>8.4063234877896909E-2</v>
      </c>
      <c r="V143" s="99">
        <f t="shared" si="48"/>
        <v>7.4596819999999994E-2</v>
      </c>
      <c r="W143" s="108">
        <f t="shared" si="64"/>
        <v>112345.02795535515</v>
      </c>
      <c r="X143" s="118">
        <f t="shared" si="49"/>
        <v>112345</v>
      </c>
      <c r="Y143" s="55">
        <f t="shared" si="50"/>
        <v>357.42112837439822</v>
      </c>
      <c r="Z143" s="56">
        <f t="shared" si="51"/>
        <v>8.4062965125213829E-2</v>
      </c>
      <c r="AA143" s="56">
        <f t="shared" si="52"/>
        <v>7.4596552602890664E-2</v>
      </c>
      <c r="AB143" s="42"/>
      <c r="AC143" s="57">
        <v>106670.36992452711</v>
      </c>
      <c r="AD143" s="58">
        <f t="shared" si="53"/>
        <v>339.36751953837683</v>
      </c>
      <c r="AE143" s="56">
        <f t="shared" si="65"/>
        <v>5.3197810033731807E-2</v>
      </c>
      <c r="AF143" s="56">
        <f t="shared" si="65"/>
        <v>5.3197810033732029E-2</v>
      </c>
    </row>
    <row r="144" spans="1:32">
      <c r="A144" s="82" t="s">
        <v>301</v>
      </c>
      <c r="B144" s="83" t="s">
        <v>302</v>
      </c>
      <c r="E144" s="103">
        <v>111243.49106506402</v>
      </c>
      <c r="F144" s="103">
        <v>403858.760597229</v>
      </c>
      <c r="G144" s="103">
        <f t="shared" si="54"/>
        <v>275.45147442278187</v>
      </c>
      <c r="H144" s="104">
        <v>-3.5797743083324618E-2</v>
      </c>
      <c r="J144" s="105">
        <v>115179.18792178258</v>
      </c>
      <c r="K144" s="105">
        <v>406574.1875</v>
      </c>
      <c r="L144" s="105">
        <f t="shared" si="55"/>
        <v>283.29193407484235</v>
      </c>
      <c r="M144" s="106">
        <f t="shared" si="56"/>
        <v>6.7237043434575927E-3</v>
      </c>
      <c r="O144" s="107">
        <f t="shared" si="57"/>
        <v>-3.4170208418132453E-2</v>
      </c>
      <c r="P144" s="107">
        <f t="shared" si="58"/>
        <v>-2.7676254453432914E-2</v>
      </c>
      <c r="Q144" s="106">
        <f t="shared" si="59"/>
        <v>8.1822091306099631E-2</v>
      </c>
      <c r="R144" s="107">
        <f t="shared" si="60"/>
        <v>7.4596819999999994E-2</v>
      </c>
      <c r="S144" s="108">
        <f t="shared" si="61"/>
        <v>120345.66614819897</v>
      </c>
      <c r="T144" s="109">
        <f t="shared" si="62"/>
        <v>0</v>
      </c>
      <c r="U144" s="99">
        <f t="shared" si="63"/>
        <v>8.1822091306099631E-2</v>
      </c>
      <c r="V144" s="99">
        <f t="shared" si="48"/>
        <v>7.4596819999999994E-2</v>
      </c>
      <c r="W144" s="108">
        <f t="shared" si="64"/>
        <v>120345.66614819897</v>
      </c>
      <c r="X144" s="118">
        <f t="shared" si="49"/>
        <v>120346</v>
      </c>
      <c r="Y144" s="55">
        <f t="shared" si="50"/>
        <v>296.00009961281665</v>
      </c>
      <c r="Z144" s="56">
        <f t="shared" si="51"/>
        <v>8.1825092396750732E-2</v>
      </c>
      <c r="AA144" s="56">
        <f t="shared" si="52"/>
        <v>7.4599801046972614E-2</v>
      </c>
      <c r="AB144" s="42"/>
      <c r="AC144" s="57">
        <v>124559.13281016539</v>
      </c>
      <c r="AD144" s="58">
        <f t="shared" si="53"/>
        <v>306.36261877831436</v>
      </c>
      <c r="AE144" s="56">
        <f t="shared" si="65"/>
        <v>-3.3824358881708205E-2</v>
      </c>
      <c r="AF144" s="56">
        <f t="shared" si="65"/>
        <v>-3.3824358881708316E-2</v>
      </c>
    </row>
    <row r="145" spans="1:32">
      <c r="A145" s="82" t="s">
        <v>303</v>
      </c>
      <c r="B145" s="83" t="s">
        <v>304</v>
      </c>
      <c r="E145" s="103">
        <v>81762.509622940939</v>
      </c>
      <c r="F145" s="103">
        <v>250220.58605957031</v>
      </c>
      <c r="G145" s="103">
        <f t="shared" si="54"/>
        <v>326.76172216891712</v>
      </c>
      <c r="H145" s="104">
        <v>6.3469022973430267E-3</v>
      </c>
      <c r="J145" s="105">
        <v>81057.490121851311</v>
      </c>
      <c r="K145" s="105">
        <v>250446.09375</v>
      </c>
      <c r="L145" s="105">
        <f t="shared" si="55"/>
        <v>323.65244315914316</v>
      </c>
      <c r="M145" s="106">
        <f t="shared" si="56"/>
        <v>9.0123556171350927E-4</v>
      </c>
      <c r="O145" s="107">
        <f t="shared" si="57"/>
        <v>8.6977711748759123E-3</v>
      </c>
      <c r="P145" s="107">
        <f t="shared" si="58"/>
        <v>9.6068454772797462E-3</v>
      </c>
      <c r="Q145" s="106">
        <f t="shared" si="59"/>
        <v>7.5565284868688298E-2</v>
      </c>
      <c r="R145" s="107">
        <f t="shared" si="60"/>
        <v>7.4596819999999994E-2</v>
      </c>
      <c r="S145" s="108">
        <f t="shared" si="61"/>
        <v>87940.916954177344</v>
      </c>
      <c r="T145" s="109">
        <f t="shared" si="62"/>
        <v>0</v>
      </c>
      <c r="U145" s="99">
        <f t="shared" si="63"/>
        <v>7.5565284868688298E-2</v>
      </c>
      <c r="V145" s="99">
        <f t="shared" si="48"/>
        <v>7.4596819999999994E-2</v>
      </c>
      <c r="W145" s="108">
        <f t="shared" si="64"/>
        <v>87940.916954177344</v>
      </c>
      <c r="X145" s="118">
        <f t="shared" si="49"/>
        <v>87941</v>
      </c>
      <c r="Y145" s="55">
        <f t="shared" si="50"/>
        <v>351.13743913204877</v>
      </c>
      <c r="Z145" s="56">
        <f t="shared" si="51"/>
        <v>7.5566300564305244E-2</v>
      </c>
      <c r="AA145" s="56">
        <f t="shared" si="52"/>
        <v>7.4597834781060524E-2</v>
      </c>
      <c r="AB145" s="42"/>
      <c r="AC145" s="57">
        <v>87658.637463243605</v>
      </c>
      <c r="AD145" s="58">
        <f t="shared" si="53"/>
        <v>350.01000075787209</v>
      </c>
      <c r="AE145" s="56">
        <f t="shared" si="65"/>
        <v>3.2211604575167474E-3</v>
      </c>
      <c r="AF145" s="56">
        <f t="shared" si="65"/>
        <v>3.2211604575167474E-3</v>
      </c>
    </row>
    <row r="146" spans="1:32">
      <c r="A146" s="82" t="s">
        <v>305</v>
      </c>
      <c r="B146" s="83" t="s">
        <v>306</v>
      </c>
      <c r="E146" s="103">
        <v>65291.624155625672</v>
      </c>
      <c r="F146" s="103">
        <v>229468.58055114746</v>
      </c>
      <c r="G146" s="103">
        <f t="shared" si="54"/>
        <v>284.53404818561853</v>
      </c>
      <c r="H146" s="104">
        <v>-6.4889053461313351E-3</v>
      </c>
      <c r="J146" s="105">
        <v>65689.244500196161</v>
      </c>
      <c r="K146" s="105">
        <v>231308.875</v>
      </c>
      <c r="L146" s="105">
        <f t="shared" si="55"/>
        <v>283.98929569907835</v>
      </c>
      <c r="M146" s="106">
        <f t="shared" si="56"/>
        <v>8.019810138854E-3</v>
      </c>
      <c r="O146" s="107">
        <f t="shared" si="57"/>
        <v>-6.0530509613229144E-3</v>
      </c>
      <c r="P146" s="107">
        <f t="shared" si="58"/>
        <v>1.9182148580607628E-3</v>
      </c>
      <c r="Q146" s="106">
        <f t="shared" si="59"/>
        <v>8.3214882472216312E-2</v>
      </c>
      <c r="R146" s="107">
        <f t="shared" si="60"/>
        <v>7.4596819999999994E-2</v>
      </c>
      <c r="S146" s="108">
        <f t="shared" si="61"/>
        <v>70724.858986156178</v>
      </c>
      <c r="T146" s="109">
        <f t="shared" si="62"/>
        <v>0</v>
      </c>
      <c r="U146" s="99">
        <f t="shared" si="63"/>
        <v>8.3214882472216312E-2</v>
      </c>
      <c r="V146" s="99">
        <f t="shared" si="48"/>
        <v>7.4596819999999994E-2</v>
      </c>
      <c r="W146" s="108">
        <f t="shared" si="64"/>
        <v>70724.858986156178</v>
      </c>
      <c r="X146" s="118">
        <f t="shared" si="49"/>
        <v>70725</v>
      </c>
      <c r="Y146" s="55">
        <f t="shared" si="50"/>
        <v>305.75999299637766</v>
      </c>
      <c r="Z146" s="56">
        <f t="shared" si="51"/>
        <v>8.3217042226176208E-2</v>
      </c>
      <c r="AA146" s="56">
        <f t="shared" si="52"/>
        <v>7.4598962570947558E-2</v>
      </c>
      <c r="AB146" s="42"/>
      <c r="AC146" s="57">
        <v>71038.835032035771</v>
      </c>
      <c r="AD146" s="58">
        <f t="shared" si="53"/>
        <v>307.11677203062686</v>
      </c>
      <c r="AE146" s="56">
        <f t="shared" si="65"/>
        <v>-4.4177953072321863E-3</v>
      </c>
      <c r="AF146" s="56">
        <f t="shared" si="65"/>
        <v>-4.4177953072321863E-3</v>
      </c>
    </row>
    <row r="147" spans="1:32">
      <c r="A147" s="82" t="s">
        <v>307</v>
      </c>
      <c r="B147" s="83" t="s">
        <v>308</v>
      </c>
      <c r="E147" s="103">
        <v>31952.640494752231</v>
      </c>
      <c r="F147" s="103">
        <v>133545.91546630859</v>
      </c>
      <c r="G147" s="103">
        <f t="shared" si="54"/>
        <v>239.26333039226012</v>
      </c>
      <c r="H147" s="104">
        <v>-8.9010020060030448E-2</v>
      </c>
      <c r="J147" s="105">
        <v>35118.629587067822</v>
      </c>
      <c r="K147" s="105">
        <v>134913.28125</v>
      </c>
      <c r="L147" s="105">
        <f t="shared" si="55"/>
        <v>260.3052068831646</v>
      </c>
      <c r="M147" s="106">
        <f t="shared" si="56"/>
        <v>1.0238918793711527E-2</v>
      </c>
      <c r="O147" s="107">
        <f t="shared" si="57"/>
        <v>-9.0151270979020315E-2</v>
      </c>
      <c r="P147" s="107">
        <f t="shared" si="58"/>
        <v>-8.0835403728012678E-2</v>
      </c>
      <c r="Q147" s="106">
        <f t="shared" si="59"/>
        <v>8.559952957596062E-2</v>
      </c>
      <c r="R147" s="107">
        <f t="shared" si="60"/>
        <v>7.4596819999999994E-2</v>
      </c>
      <c r="S147" s="108">
        <f t="shared" si="61"/>
        <v>34687.771489812811</v>
      </c>
      <c r="T147" s="109">
        <f t="shared" si="62"/>
        <v>0</v>
      </c>
      <c r="U147" s="99">
        <f t="shared" si="63"/>
        <v>8.559952957596062E-2</v>
      </c>
      <c r="V147" s="99">
        <f t="shared" si="48"/>
        <v>7.4596819999999994E-2</v>
      </c>
      <c r="W147" s="108">
        <f t="shared" si="64"/>
        <v>34687.771489812811</v>
      </c>
      <c r="X147" s="118">
        <f t="shared" si="49"/>
        <v>34688</v>
      </c>
      <c r="Y147" s="55">
        <f t="shared" si="50"/>
        <v>257.11330773818833</v>
      </c>
      <c r="Z147" s="56">
        <f t="shared" si="51"/>
        <v>8.5606681103460369E-2</v>
      </c>
      <c r="AA147" s="56">
        <f t="shared" si="52"/>
        <v>7.4603899045725397E-2</v>
      </c>
      <c r="AB147" s="42"/>
      <c r="AC147" s="57">
        <v>37978.615110719256</v>
      </c>
      <c r="AD147" s="58">
        <f t="shared" si="53"/>
        <v>281.50390205352193</v>
      </c>
      <c r="AE147" s="56">
        <f t="shared" si="65"/>
        <v>-8.6643894231690832E-2</v>
      </c>
      <c r="AF147" s="56">
        <f t="shared" si="65"/>
        <v>-8.6643894231690832E-2</v>
      </c>
    </row>
    <row r="148" spans="1:32">
      <c r="A148" s="82" t="s">
        <v>309</v>
      </c>
      <c r="B148" s="83" t="s">
        <v>310</v>
      </c>
      <c r="E148" s="103">
        <v>88611.195231356629</v>
      </c>
      <c r="F148" s="103">
        <v>317709.16668701172</v>
      </c>
      <c r="G148" s="103">
        <f t="shared" si="54"/>
        <v>278.90663702080445</v>
      </c>
      <c r="H148" s="104">
        <v>7.1403212123547943E-2</v>
      </c>
      <c r="J148" s="105">
        <v>82692.104315972523</v>
      </c>
      <c r="K148" s="105">
        <v>319712.5625</v>
      </c>
      <c r="L148" s="105">
        <f t="shared" si="55"/>
        <v>258.64515197450999</v>
      </c>
      <c r="M148" s="106">
        <f t="shared" si="56"/>
        <v>6.3057538876802877E-3</v>
      </c>
      <c r="O148" s="107">
        <f t="shared" si="57"/>
        <v>7.1579880139061691E-2</v>
      </c>
      <c r="P148" s="107">
        <f t="shared" si="58"/>
        <v>7.8336999134208662E-2</v>
      </c>
      <c r="Q148" s="106">
        <f t="shared" si="59"/>
        <v>8.137296307540387E-2</v>
      </c>
      <c r="R148" s="107">
        <f t="shared" si="60"/>
        <v>7.4596819999999994E-2</v>
      </c>
      <c r="S148" s="108">
        <f t="shared" si="61"/>
        <v>95821.750748985214</v>
      </c>
      <c r="T148" s="109">
        <f t="shared" si="62"/>
        <v>0</v>
      </c>
      <c r="U148" s="99">
        <f t="shared" si="63"/>
        <v>8.137296307540387E-2</v>
      </c>
      <c r="V148" s="99">
        <f t="shared" si="48"/>
        <v>7.4596819999999994E-2</v>
      </c>
      <c r="W148" s="108">
        <f t="shared" si="64"/>
        <v>95821.750748985214</v>
      </c>
      <c r="X148" s="118">
        <f t="shared" si="49"/>
        <v>95822</v>
      </c>
      <c r="Y148" s="55">
        <f t="shared" si="50"/>
        <v>299.71296482915022</v>
      </c>
      <c r="Z148" s="56">
        <f t="shared" si="51"/>
        <v>8.1375775936850303E-2</v>
      </c>
      <c r="AA148" s="56">
        <f t="shared" si="52"/>
        <v>7.4599615235379835E-2</v>
      </c>
      <c r="AB148" s="42"/>
      <c r="AC148" s="57">
        <v>89426.371115239788</v>
      </c>
      <c r="AD148" s="58">
        <f t="shared" si="53"/>
        <v>279.70865585001775</v>
      </c>
      <c r="AE148" s="56">
        <f t="shared" si="65"/>
        <v>7.1518376570580688E-2</v>
      </c>
      <c r="AF148" s="56">
        <f t="shared" si="65"/>
        <v>7.1518376570580466E-2</v>
      </c>
    </row>
    <row r="149" spans="1:32">
      <c r="A149" s="82" t="s">
        <v>311</v>
      </c>
      <c r="B149" s="83" t="s">
        <v>312</v>
      </c>
      <c r="E149" s="103">
        <v>57741.240425921082</v>
      </c>
      <c r="F149" s="103">
        <v>225725.25122070313</v>
      </c>
      <c r="G149" s="103">
        <f t="shared" si="54"/>
        <v>255.80319487368524</v>
      </c>
      <c r="H149" s="104">
        <v>-4.7219504776692234E-2</v>
      </c>
      <c r="J149" s="105">
        <v>60589.092395636282</v>
      </c>
      <c r="K149" s="105">
        <v>227708.875</v>
      </c>
      <c r="L149" s="105">
        <f t="shared" si="55"/>
        <v>266.08138306263328</v>
      </c>
      <c r="M149" s="106">
        <f t="shared" si="56"/>
        <v>8.7877796948707676E-3</v>
      </c>
      <c r="O149" s="107">
        <f t="shared" si="57"/>
        <v>-4.700271710820858E-2</v>
      </c>
      <c r="P149" s="107">
        <f t="shared" si="58"/>
        <v>-3.862798693634506E-2</v>
      </c>
      <c r="Q149" s="106">
        <f t="shared" si="59"/>
        <v>8.4040140114968631E-2</v>
      </c>
      <c r="R149" s="107">
        <f t="shared" si="60"/>
        <v>7.4596819999999994E-2</v>
      </c>
      <c r="S149" s="108">
        <f t="shared" si="61"/>
        <v>62593.82236172758</v>
      </c>
      <c r="T149" s="109">
        <f t="shared" si="62"/>
        <v>0</v>
      </c>
      <c r="U149" s="99">
        <f t="shared" si="63"/>
        <v>8.4040140114968631E-2</v>
      </c>
      <c r="V149" s="99">
        <f t="shared" si="48"/>
        <v>7.4596819999999994E-2</v>
      </c>
      <c r="W149" s="108">
        <f t="shared" si="64"/>
        <v>62593.82236172758</v>
      </c>
      <c r="X149" s="118">
        <f t="shared" si="49"/>
        <v>62594</v>
      </c>
      <c r="Y149" s="55">
        <f t="shared" si="50"/>
        <v>274.88607986842851</v>
      </c>
      <c r="Z149" s="56">
        <f t="shared" si="51"/>
        <v>8.404321656900926E-2</v>
      </c>
      <c r="AA149" s="56">
        <f t="shared" si="52"/>
        <v>7.459986965435017E-2</v>
      </c>
      <c r="AB149" s="42"/>
      <c r="AC149" s="57">
        <v>65523.337529350421</v>
      </c>
      <c r="AD149" s="58">
        <f t="shared" si="53"/>
        <v>287.75047757515125</v>
      </c>
      <c r="AE149" s="56">
        <f t="shared" si="65"/>
        <v>-4.4706781427888309E-2</v>
      </c>
      <c r="AF149" s="56">
        <f t="shared" si="65"/>
        <v>-4.4706781427888198E-2</v>
      </c>
    </row>
    <row r="150" spans="1:32">
      <c r="A150" s="82" t="s">
        <v>313</v>
      </c>
      <c r="B150" s="83" t="s">
        <v>314</v>
      </c>
      <c r="E150" s="103">
        <v>59502.786539165711</v>
      </c>
      <c r="F150" s="103">
        <v>196420.08024120331</v>
      </c>
      <c r="G150" s="103">
        <f t="shared" si="54"/>
        <v>302.93637221864719</v>
      </c>
      <c r="H150" s="104">
        <v>4.0597551039210478E-2</v>
      </c>
      <c r="J150" s="105">
        <v>57296.758571891784</v>
      </c>
      <c r="K150" s="105">
        <v>198129.109375</v>
      </c>
      <c r="L150" s="105">
        <f t="shared" si="55"/>
        <v>289.18899778349032</v>
      </c>
      <c r="M150" s="106">
        <f t="shared" si="56"/>
        <v>8.7008880746715089E-3</v>
      </c>
      <c r="O150" s="107">
        <f t="shared" si="57"/>
        <v>3.8501793509068571E-2</v>
      </c>
      <c r="P150" s="107">
        <f t="shared" si="58"/>
        <v>4.7537681379736352E-2</v>
      </c>
      <c r="Q150" s="106">
        <f t="shared" si="59"/>
        <v>8.3946766656217919E-2</v>
      </c>
      <c r="R150" s="107">
        <f t="shared" si="60"/>
        <v>7.4596819999999994E-2</v>
      </c>
      <c r="S150" s="108">
        <f t="shared" si="61"/>
        <v>64497.853076163796</v>
      </c>
      <c r="T150" s="109">
        <f t="shared" si="62"/>
        <v>0</v>
      </c>
      <c r="U150" s="99">
        <f t="shared" si="63"/>
        <v>8.3946766656217919E-2</v>
      </c>
      <c r="V150" s="99">
        <f t="shared" si="48"/>
        <v>7.4596819999999994E-2</v>
      </c>
      <c r="W150" s="108">
        <f t="shared" si="64"/>
        <v>64497.853076163796</v>
      </c>
      <c r="X150" s="118">
        <f t="shared" si="49"/>
        <v>64498</v>
      </c>
      <c r="Y150" s="55">
        <f t="shared" si="50"/>
        <v>325.53520380452676</v>
      </c>
      <c r="Z150" s="56">
        <f t="shared" si="51"/>
        <v>8.3949235848750581E-2</v>
      </c>
      <c r="AA150" s="56">
        <f t="shared" si="52"/>
        <v>7.4599267893683763E-2</v>
      </c>
      <c r="AB150" s="42"/>
      <c r="AC150" s="57">
        <v>61962.883132973882</v>
      </c>
      <c r="AD150" s="58">
        <f t="shared" si="53"/>
        <v>312.73992664902363</v>
      </c>
      <c r="AE150" s="56">
        <f t="shared" si="65"/>
        <v>4.0913474952185336E-2</v>
      </c>
      <c r="AF150" s="56">
        <f t="shared" si="65"/>
        <v>4.0913474952185336E-2</v>
      </c>
    </row>
    <row r="151" spans="1:32">
      <c r="A151" s="82" t="s">
        <v>315</v>
      </c>
      <c r="B151" s="83" t="s">
        <v>316</v>
      </c>
      <c r="E151" s="103">
        <v>138448.97711008781</v>
      </c>
      <c r="F151" s="103">
        <v>515159.169921875</v>
      </c>
      <c r="G151" s="103">
        <f t="shared" si="54"/>
        <v>268.74990331839359</v>
      </c>
      <c r="H151" s="104">
        <v>-3.3910839906020951E-2</v>
      </c>
      <c r="J151" s="105">
        <v>143350.12345137281</v>
      </c>
      <c r="K151" s="105">
        <v>519346.125</v>
      </c>
      <c r="L151" s="105">
        <f t="shared" si="55"/>
        <v>276.02039670821233</v>
      </c>
      <c r="M151" s="106">
        <f t="shared" si="56"/>
        <v>8.1274979124605906E-3</v>
      </c>
      <c r="O151" s="107">
        <f t="shared" si="57"/>
        <v>-3.4190039208076173E-2</v>
      </c>
      <c r="P151" s="107">
        <f t="shared" si="58"/>
        <v>-2.6340420767906325E-2</v>
      </c>
      <c r="Q151" s="106">
        <f t="shared" si="59"/>
        <v>8.3330603411286841E-2</v>
      </c>
      <c r="R151" s="107">
        <f t="shared" si="60"/>
        <v>7.4596819999999994E-2</v>
      </c>
      <c r="S151" s="108">
        <f t="shared" si="61"/>
        <v>149986.01391434687</v>
      </c>
      <c r="T151" s="109">
        <f t="shared" si="62"/>
        <v>0</v>
      </c>
      <c r="U151" s="99">
        <f t="shared" si="63"/>
        <v>8.3330603411286841E-2</v>
      </c>
      <c r="V151" s="99">
        <f t="shared" si="48"/>
        <v>7.4596819999999994E-2</v>
      </c>
      <c r="W151" s="108">
        <f t="shared" si="64"/>
        <v>149986.01391434687</v>
      </c>
      <c r="X151" s="118">
        <f t="shared" si="49"/>
        <v>149986</v>
      </c>
      <c r="Y151" s="55">
        <f t="shared" si="50"/>
        <v>288.79776468920414</v>
      </c>
      <c r="Z151" s="56">
        <f t="shared" si="51"/>
        <v>8.3330502909664039E-2</v>
      </c>
      <c r="AA151" s="56">
        <f t="shared" si="52"/>
        <v>7.4596720308618858E-2</v>
      </c>
      <c r="AB151" s="42"/>
      <c r="AC151" s="57">
        <v>155024.24862952452</v>
      </c>
      <c r="AD151" s="58">
        <f t="shared" si="53"/>
        <v>298.49890307648781</v>
      </c>
      <c r="AE151" s="56">
        <f t="shared" si="65"/>
        <v>-3.2499745517650447E-2</v>
      </c>
      <c r="AF151" s="56">
        <f t="shared" si="65"/>
        <v>-3.2499745517650447E-2</v>
      </c>
    </row>
    <row r="152" spans="1:32">
      <c r="A152" s="82" t="s">
        <v>317</v>
      </c>
      <c r="B152" s="83" t="s">
        <v>318</v>
      </c>
      <c r="E152" s="103">
        <v>38179.726852557593</v>
      </c>
      <c r="F152" s="103">
        <v>133480.74755859375</v>
      </c>
      <c r="G152" s="103">
        <f t="shared" si="54"/>
        <v>286.0317128190934</v>
      </c>
      <c r="H152" s="104">
        <v>5.8602698631481154E-2</v>
      </c>
      <c r="J152" s="105">
        <v>36034.48237181767</v>
      </c>
      <c r="K152" s="105">
        <v>134315.828125</v>
      </c>
      <c r="L152" s="105">
        <f t="shared" si="55"/>
        <v>268.28172729041626</v>
      </c>
      <c r="M152" s="106">
        <f t="shared" si="56"/>
        <v>6.2561873654451983E-3</v>
      </c>
      <c r="O152" s="107">
        <f t="shared" si="57"/>
        <v>5.9533101061490568E-2</v>
      </c>
      <c r="P152" s="107">
        <f t="shared" si="58"/>
        <v>6.6161738661622227E-2</v>
      </c>
      <c r="Q152" s="106">
        <f t="shared" si="59"/>
        <v>8.1319699048231664E-2</v>
      </c>
      <c r="R152" s="107">
        <f t="shared" si="60"/>
        <v>7.4596819999999994E-2</v>
      </c>
      <c r="S152" s="108">
        <f t="shared" si="61"/>
        <v>41284.490749951263</v>
      </c>
      <c r="T152" s="109">
        <f t="shared" si="62"/>
        <v>0</v>
      </c>
      <c r="U152" s="99">
        <f t="shared" si="63"/>
        <v>8.1319699048231664E-2</v>
      </c>
      <c r="V152" s="99">
        <f t="shared" si="48"/>
        <v>7.4596819999999994E-2</v>
      </c>
      <c r="W152" s="108">
        <f t="shared" si="64"/>
        <v>41284.490749951263</v>
      </c>
      <c r="X152" s="118">
        <f t="shared" si="49"/>
        <v>41284</v>
      </c>
      <c r="Y152" s="55">
        <f t="shared" si="50"/>
        <v>307.36511531298726</v>
      </c>
      <c r="Z152" s="56">
        <f t="shared" si="51"/>
        <v>8.1306845369284231E-2</v>
      </c>
      <c r="AA152" s="56">
        <f t="shared" si="52"/>
        <v>7.4584046236112922E-2</v>
      </c>
      <c r="AB152" s="42"/>
      <c r="AC152" s="57">
        <v>38969.052972876132</v>
      </c>
      <c r="AD152" s="58">
        <f t="shared" si="53"/>
        <v>290.13001309577515</v>
      </c>
      <c r="AE152" s="56">
        <f t="shared" si="65"/>
        <v>5.9404754555753669E-2</v>
      </c>
      <c r="AF152" s="56">
        <f t="shared" si="65"/>
        <v>5.9404754555753669E-2</v>
      </c>
    </row>
    <row r="153" spans="1:32">
      <c r="A153" s="82" t="s">
        <v>319</v>
      </c>
      <c r="B153" s="83" t="s">
        <v>320</v>
      </c>
      <c r="E153" s="103">
        <v>77231.278051823756</v>
      </c>
      <c r="F153" s="103">
        <v>269110.24731445313</v>
      </c>
      <c r="G153" s="103">
        <f t="shared" si="54"/>
        <v>286.98750353263074</v>
      </c>
      <c r="H153" s="104">
        <v>-7.9593203162911408E-2</v>
      </c>
      <c r="J153" s="105">
        <v>83731.53970865217</v>
      </c>
      <c r="K153" s="105">
        <v>271700.1875</v>
      </c>
      <c r="L153" s="105">
        <f t="shared" si="55"/>
        <v>308.17623086348505</v>
      </c>
      <c r="M153" s="106">
        <f t="shared" si="56"/>
        <v>9.6240860814214013E-3</v>
      </c>
      <c r="O153" s="107">
        <f t="shared" si="57"/>
        <v>-7.7632176351305371E-2</v>
      </c>
      <c r="P153" s="107">
        <f t="shared" si="58"/>
        <v>-6.8755229017777197E-2</v>
      </c>
      <c r="Q153" s="106">
        <f t="shared" si="59"/>
        <v>8.4938832298501632E-2</v>
      </c>
      <c r="R153" s="107">
        <f t="shared" si="60"/>
        <v>7.4596819999999994E-2</v>
      </c>
      <c r="S153" s="108">
        <f t="shared" si="61"/>
        <v>83791.212626466557</v>
      </c>
      <c r="T153" s="109">
        <f t="shared" si="62"/>
        <v>0</v>
      </c>
      <c r="U153" s="99">
        <f t="shared" si="63"/>
        <v>8.4938832298501632E-2</v>
      </c>
      <c r="V153" s="99">
        <f t="shared" si="48"/>
        <v>7.4596819999999994E-2</v>
      </c>
      <c r="W153" s="108">
        <f t="shared" si="64"/>
        <v>83791.212626466557</v>
      </c>
      <c r="X153" s="118">
        <f t="shared" si="49"/>
        <v>83791</v>
      </c>
      <c r="Y153" s="55">
        <f t="shared" si="50"/>
        <v>308.39507609835567</v>
      </c>
      <c r="Z153" s="56">
        <f t="shared" si="51"/>
        <v>8.4936079185100821E-2</v>
      </c>
      <c r="AA153" s="56">
        <f t="shared" si="52"/>
        <v>7.4594093130228911E-2</v>
      </c>
      <c r="AB153" s="42"/>
      <c r="AC153" s="57">
        <v>90550.455886633485</v>
      </c>
      <c r="AD153" s="58">
        <f t="shared" si="53"/>
        <v>333.27343907936569</v>
      </c>
      <c r="AE153" s="56">
        <f t="shared" si="65"/>
        <v>-7.4648501992039984E-2</v>
      </c>
      <c r="AF153" s="56">
        <f t="shared" si="65"/>
        <v>-7.4648501992039873E-2</v>
      </c>
    </row>
    <row r="154" spans="1:32">
      <c r="A154" s="82" t="s">
        <v>321</v>
      </c>
      <c r="B154" s="83" t="s">
        <v>322</v>
      </c>
      <c r="E154" s="103">
        <v>51035.883533974687</v>
      </c>
      <c r="F154" s="103">
        <v>182620.41571044922</v>
      </c>
      <c r="G154" s="103">
        <f t="shared" si="54"/>
        <v>279.46428297969595</v>
      </c>
      <c r="H154" s="104">
        <v>2.8652969438822229E-2</v>
      </c>
      <c r="J154" s="105">
        <v>49532.425079229972</v>
      </c>
      <c r="K154" s="105">
        <v>183940.03125</v>
      </c>
      <c r="L154" s="105">
        <f t="shared" si="55"/>
        <v>269.28572721567355</v>
      </c>
      <c r="M154" s="106">
        <f t="shared" si="56"/>
        <v>7.2260022759069731E-3</v>
      </c>
      <c r="O154" s="107">
        <f t="shared" si="57"/>
        <v>3.0353015269085848E-2</v>
      </c>
      <c r="P154" s="107">
        <f t="shared" si="58"/>
        <v>3.7798348502408041E-2</v>
      </c>
      <c r="Q154" s="106">
        <f t="shared" si="59"/>
        <v>8.236185906700233E-2</v>
      </c>
      <c r="R154" s="107">
        <f t="shared" si="60"/>
        <v>7.4596819999999994E-2</v>
      </c>
      <c r="S154" s="108">
        <f t="shared" si="61"/>
        <v>55239.293780959859</v>
      </c>
      <c r="T154" s="109">
        <f t="shared" si="62"/>
        <v>0</v>
      </c>
      <c r="U154" s="99">
        <f t="shared" si="63"/>
        <v>8.236185906700233E-2</v>
      </c>
      <c r="V154" s="99">
        <f t="shared" si="48"/>
        <v>7.4596819999999994E-2</v>
      </c>
      <c r="W154" s="108">
        <f t="shared" si="64"/>
        <v>55239.293780959859</v>
      </c>
      <c r="X154" s="118">
        <f t="shared" si="49"/>
        <v>55239</v>
      </c>
      <c r="Y154" s="55">
        <f t="shared" si="50"/>
        <v>300.30983263736942</v>
      </c>
      <c r="Z154" s="56">
        <f t="shared" si="51"/>
        <v>8.2356102706192758E-2</v>
      </c>
      <c r="AA154" s="56">
        <f t="shared" si="52"/>
        <v>7.4591104936253982E-2</v>
      </c>
      <c r="AB154" s="42"/>
      <c r="AC154" s="57">
        <v>53566.239050436663</v>
      </c>
      <c r="AD154" s="58">
        <f t="shared" si="53"/>
        <v>291.21577661163229</v>
      </c>
      <c r="AE154" s="56">
        <f t="shared" si="65"/>
        <v>3.1227896137869804E-2</v>
      </c>
      <c r="AF154" s="56">
        <f t="shared" si="65"/>
        <v>3.1227896137869804E-2</v>
      </c>
    </row>
    <row r="155" spans="1:32">
      <c r="A155" s="82" t="s">
        <v>323</v>
      </c>
      <c r="B155" s="83" t="s">
        <v>324</v>
      </c>
      <c r="E155" s="103">
        <v>50478.551246305462</v>
      </c>
      <c r="F155" s="103">
        <v>225634.0859375</v>
      </c>
      <c r="G155" s="103">
        <f t="shared" si="54"/>
        <v>223.71864178485814</v>
      </c>
      <c r="H155" s="104">
        <v>7.2439574055520373E-2</v>
      </c>
      <c r="J155" s="105">
        <v>46880.394566060284</v>
      </c>
      <c r="K155" s="105">
        <v>226834.03125</v>
      </c>
      <c r="L155" s="105">
        <f t="shared" si="55"/>
        <v>206.67266859262452</v>
      </c>
      <c r="M155" s="106">
        <f t="shared" si="56"/>
        <v>5.3181030140649899E-3</v>
      </c>
      <c r="O155" s="107">
        <f t="shared" si="57"/>
        <v>7.6751842930309122E-2</v>
      </c>
      <c r="P155" s="107">
        <f t="shared" si="58"/>
        <v>8.2478120151596723E-2</v>
      </c>
      <c r="Q155" s="106">
        <f t="shared" si="59"/>
        <v>8.0311636587346635E-2</v>
      </c>
      <c r="R155" s="107">
        <f t="shared" si="60"/>
        <v>7.4596819999999994E-2</v>
      </c>
      <c r="S155" s="108">
        <f t="shared" si="61"/>
        <v>54532.566309454502</v>
      </c>
      <c r="T155" s="109">
        <f t="shared" si="62"/>
        <v>0</v>
      </c>
      <c r="U155" s="99">
        <f t="shared" si="63"/>
        <v>8.0311636587346635E-2</v>
      </c>
      <c r="V155" s="99">
        <f t="shared" si="48"/>
        <v>7.4596819999999994E-2</v>
      </c>
      <c r="W155" s="108">
        <f t="shared" si="64"/>
        <v>54532.566309454502</v>
      </c>
      <c r="X155" s="118">
        <f t="shared" si="49"/>
        <v>54533</v>
      </c>
      <c r="Y155" s="55">
        <f t="shared" si="50"/>
        <v>240.4092529656526</v>
      </c>
      <c r="Z155" s="56">
        <f t="shared" si="51"/>
        <v>8.0320228168023755E-2</v>
      </c>
      <c r="AA155" s="56">
        <f t="shared" si="52"/>
        <v>7.4605366131469619E-2</v>
      </c>
      <c r="AB155" s="42"/>
      <c r="AC155" s="57">
        <v>50698.232886590093</v>
      </c>
      <c r="AD155" s="58">
        <f t="shared" si="53"/>
        <v>223.50364540633754</v>
      </c>
      <c r="AE155" s="56">
        <f t="shared" si="65"/>
        <v>7.5639068564542056E-2</v>
      </c>
      <c r="AF155" s="56">
        <f t="shared" si="65"/>
        <v>7.5639068564542056E-2</v>
      </c>
    </row>
    <row r="156" spans="1:32">
      <c r="A156" s="82" t="s">
        <v>325</v>
      </c>
      <c r="B156" s="83" t="s">
        <v>326</v>
      </c>
      <c r="E156" s="103">
        <v>49020.362184282734</v>
      </c>
      <c r="F156" s="103">
        <v>188683.99951267242</v>
      </c>
      <c r="G156" s="103">
        <f t="shared" si="54"/>
        <v>259.80137325311694</v>
      </c>
      <c r="H156" s="104">
        <v>-4.4233505632737535E-2</v>
      </c>
      <c r="J156" s="105">
        <v>51318.024929406143</v>
      </c>
      <c r="K156" s="105">
        <v>189923.25</v>
      </c>
      <c r="L156" s="105">
        <f t="shared" si="55"/>
        <v>270.20401625080729</v>
      </c>
      <c r="M156" s="106">
        <f t="shared" si="56"/>
        <v>6.5678620896751916E-3</v>
      </c>
      <c r="O156" s="107">
        <f t="shared" si="57"/>
        <v>-4.4773015880562594E-2</v>
      </c>
      <c r="P156" s="107">
        <f t="shared" si="58"/>
        <v>-3.84992167845295E-2</v>
      </c>
      <c r="Q156" s="106">
        <f t="shared" si="59"/>
        <v>8.1654623715763597E-2</v>
      </c>
      <c r="R156" s="107">
        <f t="shared" si="60"/>
        <v>7.4596819999999994E-2</v>
      </c>
      <c r="S156" s="108">
        <f t="shared" si="61"/>
        <v>53023.101412850789</v>
      </c>
      <c r="T156" s="109">
        <f t="shared" si="62"/>
        <v>0</v>
      </c>
      <c r="U156" s="99">
        <f t="shared" si="63"/>
        <v>8.1654623715763597E-2</v>
      </c>
      <c r="V156" s="99">
        <f t="shared" si="48"/>
        <v>7.4596819999999994E-2</v>
      </c>
      <c r="W156" s="108">
        <f t="shared" si="64"/>
        <v>53023.101412850789</v>
      </c>
      <c r="X156" s="118">
        <f t="shared" si="49"/>
        <v>53023</v>
      </c>
      <c r="Y156" s="55">
        <f t="shared" si="50"/>
        <v>279.18119556189146</v>
      </c>
      <c r="Z156" s="56">
        <f t="shared" si="51"/>
        <v>8.165255492544321E-2</v>
      </c>
      <c r="AA156" s="56">
        <f t="shared" si="52"/>
        <v>7.459476470855031E-2</v>
      </c>
      <c r="AB156" s="42"/>
      <c r="AC156" s="57">
        <v>55497.254304988935</v>
      </c>
      <c r="AD156" s="58">
        <f t="shared" si="53"/>
        <v>292.20884912715496</v>
      </c>
      <c r="AE156" s="56">
        <f t="shared" si="65"/>
        <v>-4.45833642758523E-2</v>
      </c>
      <c r="AF156" s="56">
        <f t="shared" si="65"/>
        <v>-4.45833642758523E-2</v>
      </c>
    </row>
    <row r="157" spans="1:32">
      <c r="A157" s="82" t="s">
        <v>327</v>
      </c>
      <c r="B157" s="83" t="s">
        <v>328</v>
      </c>
      <c r="E157" s="103">
        <v>79992.327305927072</v>
      </c>
      <c r="F157" s="103">
        <v>299528.00341796875</v>
      </c>
      <c r="G157" s="103">
        <f t="shared" si="54"/>
        <v>267.06126436633645</v>
      </c>
      <c r="H157" s="104">
        <v>-5.1403741982694706E-2</v>
      </c>
      <c r="J157" s="105">
        <v>84146.102425110177</v>
      </c>
      <c r="K157" s="105">
        <v>302095.9375</v>
      </c>
      <c r="L157" s="105">
        <f t="shared" si="55"/>
        <v>278.54099304168955</v>
      </c>
      <c r="M157" s="106">
        <f t="shared" si="56"/>
        <v>8.5732687853159462E-3</v>
      </c>
      <c r="O157" s="107">
        <f t="shared" si="57"/>
        <v>-4.9363844545027513E-2</v>
      </c>
      <c r="P157" s="107">
        <f t="shared" si="58"/>
        <v>-4.1213785267272707E-2</v>
      </c>
      <c r="Q157" s="106">
        <f t="shared" si="59"/>
        <v>8.3809627373705897E-2</v>
      </c>
      <c r="R157" s="107">
        <f t="shared" si="60"/>
        <v>7.4596819999999994E-2</v>
      </c>
      <c r="S157" s="108">
        <f t="shared" si="61"/>
        <v>86696.454450192337</v>
      </c>
      <c r="T157" s="109">
        <f t="shared" si="62"/>
        <v>0</v>
      </c>
      <c r="U157" s="99">
        <f t="shared" si="63"/>
        <v>8.3809627373705897E-2</v>
      </c>
      <c r="V157" s="99">
        <f t="shared" si="48"/>
        <v>7.4596819999999994E-2</v>
      </c>
      <c r="W157" s="108">
        <f t="shared" si="64"/>
        <v>86696.454450192337</v>
      </c>
      <c r="X157" s="118">
        <f t="shared" si="49"/>
        <v>86696</v>
      </c>
      <c r="Y157" s="55">
        <f t="shared" si="50"/>
        <v>286.98168110916748</v>
      </c>
      <c r="Z157" s="56">
        <f t="shared" si="51"/>
        <v>8.3803946201427948E-2</v>
      </c>
      <c r="AA157" s="56">
        <f t="shared" si="52"/>
        <v>7.4591187119916968E-2</v>
      </c>
      <c r="AB157" s="42"/>
      <c r="AC157" s="57">
        <v>90998.779697463804</v>
      </c>
      <c r="AD157" s="58">
        <f t="shared" si="53"/>
        <v>301.22477134424827</v>
      </c>
      <c r="AE157" s="56">
        <f t="shared" si="65"/>
        <v>-4.7283927452312025E-2</v>
      </c>
      <c r="AF157" s="56">
        <f t="shared" si="65"/>
        <v>-4.7283927452312247E-2</v>
      </c>
    </row>
    <row r="158" spans="1:32">
      <c r="A158" s="82" t="s">
        <v>329</v>
      </c>
      <c r="B158" s="83" t="s">
        <v>330</v>
      </c>
      <c r="E158" s="103">
        <v>62790.785302987002</v>
      </c>
      <c r="F158" s="103">
        <v>240990.58837890625</v>
      </c>
      <c r="G158" s="103">
        <f t="shared" si="54"/>
        <v>260.55285281208535</v>
      </c>
      <c r="H158" s="104">
        <v>5.2331441943834767E-2</v>
      </c>
      <c r="J158" s="105">
        <v>59699.261169001969</v>
      </c>
      <c r="K158" s="105">
        <v>242897.75</v>
      </c>
      <c r="L158" s="105">
        <f t="shared" si="55"/>
        <v>245.77939140647439</v>
      </c>
      <c r="M158" s="106">
        <f t="shared" si="56"/>
        <v>7.9138427517972953E-3</v>
      </c>
      <c r="O158" s="107">
        <f t="shared" si="57"/>
        <v>5.178496472901517E-2</v>
      </c>
      <c r="P158" s="107">
        <f t="shared" si="58"/>
        <v>6.0108625548585426E-2</v>
      </c>
      <c r="Q158" s="106">
        <f t="shared" si="59"/>
        <v>8.3101010255061336E-2</v>
      </c>
      <c r="R158" s="107">
        <f t="shared" si="60"/>
        <v>7.4596819999999994E-2</v>
      </c>
      <c r="S158" s="108">
        <f t="shared" si="61"/>
        <v>68008.762996373873</v>
      </c>
      <c r="T158" s="109">
        <f t="shared" si="62"/>
        <v>0</v>
      </c>
      <c r="U158" s="99">
        <f t="shared" si="63"/>
        <v>8.3101010255061336E-2</v>
      </c>
      <c r="V158" s="99">
        <f t="shared" si="48"/>
        <v>7.4596819999999994E-2</v>
      </c>
      <c r="W158" s="108">
        <f t="shared" si="64"/>
        <v>68008.762996373873</v>
      </c>
      <c r="X158" s="118">
        <f t="shared" si="49"/>
        <v>68009</v>
      </c>
      <c r="Y158" s="55">
        <f t="shared" si="50"/>
        <v>279.99024280793049</v>
      </c>
      <c r="Z158" s="56">
        <f t="shared" si="51"/>
        <v>8.3104784751987459E-2</v>
      </c>
      <c r="AA158" s="56">
        <f t="shared" si="52"/>
        <v>7.4600564860687557E-2</v>
      </c>
      <c r="AB158" s="42"/>
      <c r="AC158" s="57">
        <v>64561.040364933498</v>
      </c>
      <c r="AD158" s="58">
        <f t="shared" si="53"/>
        <v>265.79513546310534</v>
      </c>
      <c r="AE158" s="56">
        <f t="shared" si="65"/>
        <v>5.3406196919640658E-2</v>
      </c>
      <c r="AF158" s="56">
        <f t="shared" si="65"/>
        <v>5.3406196919640658E-2</v>
      </c>
    </row>
    <row r="159" spans="1:32">
      <c r="A159" s="82" t="s">
        <v>331</v>
      </c>
      <c r="B159" s="83" t="s">
        <v>332</v>
      </c>
      <c r="E159" s="103">
        <v>94231.287568344997</v>
      </c>
      <c r="F159" s="103">
        <v>372157.24578857422</v>
      </c>
      <c r="G159" s="103">
        <f t="shared" si="54"/>
        <v>253.20288301434445</v>
      </c>
      <c r="H159" s="104">
        <v>6.3520581019319566E-2</v>
      </c>
      <c r="J159" s="105">
        <v>88300.13960719922</v>
      </c>
      <c r="K159" s="105">
        <v>374092.875</v>
      </c>
      <c r="L159" s="105">
        <f t="shared" si="55"/>
        <v>236.0380149106</v>
      </c>
      <c r="M159" s="106">
        <f t="shared" si="56"/>
        <v>5.2011058049517001E-3</v>
      </c>
      <c r="O159" s="107">
        <f t="shared" si="57"/>
        <v>6.7170312386031661E-2</v>
      </c>
      <c r="P159" s="107">
        <f t="shared" si="58"/>
        <v>7.2720778092654648E-2</v>
      </c>
      <c r="Q159" s="106">
        <f t="shared" si="59"/>
        <v>8.0185911758484663E-2</v>
      </c>
      <c r="R159" s="107">
        <f t="shared" si="60"/>
        <v>7.4596819999999994E-2</v>
      </c>
      <c r="S159" s="108">
        <f t="shared" si="61"/>
        <v>101787.3092781887</v>
      </c>
      <c r="T159" s="109">
        <f t="shared" si="62"/>
        <v>0</v>
      </c>
      <c r="U159" s="99">
        <f t="shared" si="63"/>
        <v>8.0185911758484663E-2</v>
      </c>
      <c r="V159" s="99">
        <f t="shared" si="48"/>
        <v>7.4596819999999994E-2</v>
      </c>
      <c r="W159" s="108">
        <f t="shared" si="64"/>
        <v>101787.3092781887</v>
      </c>
      <c r="X159" s="118">
        <f t="shared" si="49"/>
        <v>101787</v>
      </c>
      <c r="Y159" s="55">
        <f t="shared" si="50"/>
        <v>272.09018616032182</v>
      </c>
      <c r="Z159" s="56">
        <f t="shared" si="51"/>
        <v>8.0182629640658698E-2</v>
      </c>
      <c r="AA159" s="56">
        <f t="shared" si="52"/>
        <v>7.4593554864489375E-2</v>
      </c>
      <c r="AB159" s="42"/>
      <c r="AC159" s="57">
        <v>95491.112716980962</v>
      </c>
      <c r="AD159" s="58">
        <f t="shared" si="53"/>
        <v>255.26044225509764</v>
      </c>
      <c r="AE159" s="56">
        <f t="shared" si="65"/>
        <v>6.5931656924754334E-2</v>
      </c>
      <c r="AF159" s="56">
        <f t="shared" si="65"/>
        <v>6.5931656924754334E-2</v>
      </c>
    </row>
    <row r="160" spans="1:32">
      <c r="A160" s="82" t="s">
        <v>333</v>
      </c>
      <c r="B160" s="83" t="s">
        <v>334</v>
      </c>
      <c r="E160" s="103">
        <v>59230.018096212567</v>
      </c>
      <c r="F160" s="103">
        <v>206477.25146484375</v>
      </c>
      <c r="G160" s="103">
        <f t="shared" si="54"/>
        <v>286.85977596082773</v>
      </c>
      <c r="H160" s="104">
        <v>-4.9707468381659736E-2</v>
      </c>
      <c r="J160" s="105">
        <v>62332.341562826397</v>
      </c>
      <c r="K160" s="105">
        <v>207538.234375</v>
      </c>
      <c r="L160" s="105">
        <f t="shared" si="55"/>
        <v>300.3414852715685</v>
      </c>
      <c r="M160" s="106">
        <f t="shared" si="56"/>
        <v>5.1384978375543788E-3</v>
      </c>
      <c r="O160" s="107">
        <f t="shared" si="57"/>
        <v>-4.9770687075615716E-2</v>
      </c>
      <c r="P160" s="107">
        <f t="shared" si="58"/>
        <v>-4.4887935805973056E-2</v>
      </c>
      <c r="Q160" s="106">
        <f t="shared" si="59"/>
        <v>8.0118633435812825E-2</v>
      </c>
      <c r="R160" s="107">
        <f t="shared" si="60"/>
        <v>7.4596819999999994E-2</v>
      </c>
      <c r="S160" s="108">
        <f t="shared" si="61"/>
        <v>63975.446204459578</v>
      </c>
      <c r="T160" s="109">
        <f t="shared" si="62"/>
        <v>0</v>
      </c>
      <c r="U160" s="99">
        <f t="shared" si="63"/>
        <v>8.0118633435812825E-2</v>
      </c>
      <c r="V160" s="99">
        <f t="shared" si="48"/>
        <v>7.4596819999999994E-2</v>
      </c>
      <c r="W160" s="108">
        <f t="shared" si="64"/>
        <v>63975.446204459578</v>
      </c>
      <c r="X160" s="118">
        <f t="shared" si="49"/>
        <v>63975</v>
      </c>
      <c r="Y160" s="55">
        <f t="shared" si="50"/>
        <v>308.25645304664118</v>
      </c>
      <c r="Z160" s="56">
        <f t="shared" si="51"/>
        <v>8.011110001823285E-2</v>
      </c>
      <c r="AA160" s="56">
        <f t="shared" si="52"/>
        <v>7.4589325094973624E-2</v>
      </c>
      <c r="AB160" s="42"/>
      <c r="AC160" s="57">
        <v>67408.553152547043</v>
      </c>
      <c r="AD160" s="58">
        <f t="shared" si="53"/>
        <v>324.80064868792709</v>
      </c>
      <c r="AE160" s="56">
        <f t="shared" si="65"/>
        <v>-5.0936461205106087E-2</v>
      </c>
      <c r="AF160" s="56">
        <f t="shared" si="65"/>
        <v>-5.0936461205106198E-2</v>
      </c>
    </row>
    <row r="161" spans="1:32">
      <c r="A161" s="82" t="s">
        <v>335</v>
      </c>
      <c r="B161" s="83" t="s">
        <v>336</v>
      </c>
      <c r="E161" s="103">
        <v>26552.3765309593</v>
      </c>
      <c r="F161" s="103">
        <v>96804.16748046875</v>
      </c>
      <c r="G161" s="103">
        <f t="shared" si="54"/>
        <v>274.28960159506067</v>
      </c>
      <c r="H161" s="104">
        <v>-2.2521750414738584E-2</v>
      </c>
      <c r="J161" s="105">
        <v>27078.021084534881</v>
      </c>
      <c r="K161" s="105">
        <v>97135.1953125</v>
      </c>
      <c r="L161" s="105">
        <f t="shared" si="55"/>
        <v>278.76632149058236</v>
      </c>
      <c r="M161" s="106">
        <f t="shared" si="56"/>
        <v>3.4195617879575479E-3</v>
      </c>
      <c r="O161" s="107">
        <f t="shared" si="57"/>
        <v>-1.9412221887802339E-2</v>
      </c>
      <c r="P161" s="107">
        <f t="shared" si="58"/>
        <v>-1.6059041392031737E-2</v>
      </c>
      <c r="Q161" s="106">
        <f t="shared" si="59"/>
        <v>7.8271470223132633E-2</v>
      </c>
      <c r="R161" s="107">
        <f t="shared" si="60"/>
        <v>7.4596819999999994E-2</v>
      </c>
      <c r="S161" s="108">
        <f t="shared" si="61"/>
        <v>28630.670079955686</v>
      </c>
      <c r="T161" s="109">
        <f t="shared" si="62"/>
        <v>0</v>
      </c>
      <c r="U161" s="99">
        <f t="shared" si="63"/>
        <v>7.8271470223132633E-2</v>
      </c>
      <c r="V161" s="99">
        <f t="shared" si="48"/>
        <v>7.4596819999999994E-2</v>
      </c>
      <c r="W161" s="108">
        <f t="shared" si="64"/>
        <v>28630.670079955686</v>
      </c>
      <c r="X161" s="118">
        <f t="shared" si="49"/>
        <v>28631</v>
      </c>
      <c r="Y161" s="55">
        <f t="shared" si="50"/>
        <v>294.75413013675768</v>
      </c>
      <c r="Z161" s="56">
        <f t="shared" si="51"/>
        <v>7.8283895477946563E-2</v>
      </c>
      <c r="AA161" s="56">
        <f t="shared" si="52"/>
        <v>7.4609202910685735E-2</v>
      </c>
      <c r="AB161" s="42"/>
      <c r="AC161" s="57">
        <v>29283.196776795259</v>
      </c>
      <c r="AD161" s="58">
        <f t="shared" si="53"/>
        <v>301.46845005650499</v>
      </c>
      <c r="AE161" s="56">
        <f t="shared" si="65"/>
        <v>-2.2272048429906266E-2</v>
      </c>
      <c r="AF161" s="56">
        <f t="shared" si="65"/>
        <v>-2.2272048429906488E-2</v>
      </c>
    </row>
    <row r="162" spans="1:32">
      <c r="A162" s="82" t="s">
        <v>337</v>
      </c>
      <c r="B162" s="83" t="s">
        <v>338</v>
      </c>
      <c r="E162" s="103">
        <v>31756.383323473692</v>
      </c>
      <c r="F162" s="103">
        <v>113167.08203125</v>
      </c>
      <c r="G162" s="103">
        <f t="shared" si="54"/>
        <v>280.61502296846777</v>
      </c>
      <c r="H162" s="104">
        <v>-3.7639830556199017E-2</v>
      </c>
      <c r="J162" s="105">
        <v>32992.894476967384</v>
      </c>
      <c r="K162" s="105">
        <v>114335.75</v>
      </c>
      <c r="L162" s="105">
        <f t="shared" si="55"/>
        <v>288.56149084575372</v>
      </c>
      <c r="M162" s="106">
        <f t="shared" si="56"/>
        <v>1.0326925001276299E-2</v>
      </c>
      <c r="O162" s="107">
        <f t="shared" si="57"/>
        <v>-3.7478104697873937E-2</v>
      </c>
      <c r="P162" s="107">
        <f t="shared" si="58"/>
        <v>-2.7538213273002654E-2</v>
      </c>
      <c r="Q162" s="106">
        <f t="shared" si="59"/>
        <v>8.5694100766749992E-2</v>
      </c>
      <c r="R162" s="107">
        <f t="shared" si="60"/>
        <v>7.4596819999999994E-2</v>
      </c>
      <c r="S162" s="108">
        <f t="shared" si="61"/>
        <v>34477.718035982987</v>
      </c>
      <c r="T162" s="109">
        <f t="shared" si="62"/>
        <v>0</v>
      </c>
      <c r="U162" s="99">
        <f t="shared" si="63"/>
        <v>8.5694100766749992E-2</v>
      </c>
      <c r="V162" s="99">
        <f t="shared" si="48"/>
        <v>7.4596819999999994E-2</v>
      </c>
      <c r="W162" s="108">
        <f t="shared" si="64"/>
        <v>34477.718035982987</v>
      </c>
      <c r="X162" s="118">
        <f t="shared" si="49"/>
        <v>34478</v>
      </c>
      <c r="Y162" s="55">
        <f t="shared" si="50"/>
        <v>301.55047743159946</v>
      </c>
      <c r="Z162" s="56">
        <f t="shared" si="51"/>
        <v>8.5702979738078167E-2</v>
      </c>
      <c r="AA162" s="56">
        <f t="shared" si="52"/>
        <v>7.4605608216079533E-2</v>
      </c>
      <c r="AB162" s="42"/>
      <c r="AC162" s="57">
        <v>35679.764713562065</v>
      </c>
      <c r="AD162" s="58">
        <f t="shared" si="53"/>
        <v>312.06131689836354</v>
      </c>
      <c r="AE162" s="56">
        <f t="shared" si="65"/>
        <v>-3.3681968567053522E-2</v>
      </c>
      <c r="AF162" s="56">
        <f t="shared" si="65"/>
        <v>-3.3681968567053744E-2</v>
      </c>
    </row>
    <row r="163" spans="1:32">
      <c r="A163" s="82" t="s">
        <v>339</v>
      </c>
      <c r="B163" s="83" t="s">
        <v>340</v>
      </c>
      <c r="E163" s="103">
        <v>44000.132400736271</v>
      </c>
      <c r="F163" s="103">
        <v>145493.9150390625</v>
      </c>
      <c r="G163" s="103">
        <f t="shared" si="54"/>
        <v>302.41905573111444</v>
      </c>
      <c r="H163" s="104">
        <v>-8.4208574766825306E-2</v>
      </c>
      <c r="J163" s="105">
        <v>48063.354161617353</v>
      </c>
      <c r="K163" s="105">
        <v>146794.5625</v>
      </c>
      <c r="L163" s="105">
        <f t="shared" si="55"/>
        <v>327.41917236626091</v>
      </c>
      <c r="M163" s="106">
        <f t="shared" si="56"/>
        <v>8.9395316676186276E-3</v>
      </c>
      <c r="O163" s="107">
        <f t="shared" si="57"/>
        <v>-8.453887232293722E-2</v>
      </c>
      <c r="P163" s="107">
        <f t="shared" si="58"/>
        <v>-7.6355078581594404E-2</v>
      </c>
      <c r="Q163" s="106">
        <f t="shared" si="59"/>
        <v>8.4203212302312203E-2</v>
      </c>
      <c r="R163" s="107">
        <f t="shared" si="60"/>
        <v>7.4596819999999994E-2</v>
      </c>
      <c r="S163" s="108">
        <f t="shared" si="61"/>
        <v>47705.084890605314</v>
      </c>
      <c r="T163" s="109">
        <f t="shared" si="62"/>
        <v>0</v>
      </c>
      <c r="U163" s="99">
        <f t="shared" si="63"/>
        <v>8.4203212302312203E-2</v>
      </c>
      <c r="V163" s="99">
        <f t="shared" si="48"/>
        <v>7.4596819999999994E-2</v>
      </c>
      <c r="W163" s="108">
        <f t="shared" si="64"/>
        <v>47705.084890605314</v>
      </c>
      <c r="X163" s="118">
        <f t="shared" si="49"/>
        <v>47705</v>
      </c>
      <c r="Y163" s="55">
        <f t="shared" si="50"/>
        <v>324.97797730076007</v>
      </c>
      <c r="Z163" s="56">
        <f t="shared" si="51"/>
        <v>8.4201282976178904E-2</v>
      </c>
      <c r="AA163" s="56">
        <f t="shared" si="52"/>
        <v>7.4594907768322338E-2</v>
      </c>
      <c r="AB163" s="42"/>
      <c r="AC163" s="57">
        <v>51977.530162692754</v>
      </c>
      <c r="AD163" s="58">
        <f t="shared" si="53"/>
        <v>354.08348427546667</v>
      </c>
      <c r="AE163" s="56">
        <f t="shared" si="65"/>
        <v>-8.2199561027995749E-2</v>
      </c>
      <c r="AF163" s="56">
        <f t="shared" si="65"/>
        <v>-8.2199561027995749E-2</v>
      </c>
    </row>
    <row r="164" spans="1:32">
      <c r="A164" s="82" t="s">
        <v>341</v>
      </c>
      <c r="B164" s="83" t="s">
        <v>342</v>
      </c>
      <c r="E164" s="103">
        <v>52479.638129108644</v>
      </c>
      <c r="F164" s="103">
        <v>226201.33227539063</v>
      </c>
      <c r="G164" s="103">
        <f t="shared" si="54"/>
        <v>232.00410714299809</v>
      </c>
      <c r="H164" s="104">
        <v>8.1834198735930563E-3</v>
      </c>
      <c r="J164" s="105">
        <v>52068.64918400102</v>
      </c>
      <c r="K164" s="105">
        <v>227382.6875</v>
      </c>
      <c r="L164" s="105">
        <f t="shared" si="55"/>
        <v>228.9912647109557</v>
      </c>
      <c r="M164" s="106">
        <f t="shared" si="56"/>
        <v>5.2225829650336397E-3</v>
      </c>
      <c r="O164" s="107">
        <f t="shared" si="57"/>
        <v>7.8932131243747428E-3</v>
      </c>
      <c r="P164" s="107">
        <f t="shared" si="58"/>
        <v>1.3157019049811147E-2</v>
      </c>
      <c r="Q164" s="106">
        <f t="shared" si="59"/>
        <v>8.0208991046411438E-2</v>
      </c>
      <c r="R164" s="107">
        <f t="shared" si="60"/>
        <v>7.4596819999999994E-2</v>
      </c>
      <c r="S164" s="108">
        <f t="shared" si="61"/>
        <v>56688.97695392523</v>
      </c>
      <c r="T164" s="109">
        <f t="shared" si="62"/>
        <v>0</v>
      </c>
      <c r="U164" s="99">
        <f t="shared" si="63"/>
        <v>8.0208991046411438E-2</v>
      </c>
      <c r="V164" s="99">
        <f t="shared" si="48"/>
        <v>7.4596819999999994E-2</v>
      </c>
      <c r="W164" s="108">
        <f t="shared" si="64"/>
        <v>56688.97695392523</v>
      </c>
      <c r="X164" s="118">
        <f t="shared" si="49"/>
        <v>56689</v>
      </c>
      <c r="Y164" s="55">
        <f t="shared" si="50"/>
        <v>249.31097711649662</v>
      </c>
      <c r="Z164" s="56">
        <f t="shared" si="51"/>
        <v>8.0209430189583708E-2</v>
      </c>
      <c r="AA164" s="56">
        <f t="shared" si="52"/>
        <v>7.4597256861626438E-2</v>
      </c>
      <c r="AB164" s="42"/>
      <c r="AC164" s="57">
        <v>56309.007781512031</v>
      </c>
      <c r="AD164" s="58">
        <f t="shared" si="53"/>
        <v>247.63981990278847</v>
      </c>
      <c r="AE164" s="56">
        <f t="shared" si="65"/>
        <v>6.7483380272370663E-3</v>
      </c>
      <c r="AF164" s="56">
        <f t="shared" si="65"/>
        <v>6.7483380272370663E-3</v>
      </c>
    </row>
    <row r="165" spans="1:32">
      <c r="A165" s="82" t="s">
        <v>343</v>
      </c>
      <c r="B165" s="83" t="s">
        <v>344</v>
      </c>
      <c r="E165" s="103">
        <v>53463.417759456752</v>
      </c>
      <c r="F165" s="103">
        <v>204854.00341796875</v>
      </c>
      <c r="G165" s="103">
        <f t="shared" si="54"/>
        <v>260.9830262890884</v>
      </c>
      <c r="H165" s="104">
        <v>9.6709881499037254E-2</v>
      </c>
      <c r="J165" s="105">
        <v>48756.86063588869</v>
      </c>
      <c r="K165" s="105">
        <v>205878.6875</v>
      </c>
      <c r="L165" s="105">
        <f t="shared" si="55"/>
        <v>236.82325367402925</v>
      </c>
      <c r="M165" s="106">
        <f t="shared" si="56"/>
        <v>5.0020212684862564E-3</v>
      </c>
      <c r="O165" s="107">
        <f t="shared" si="57"/>
        <v>9.6531176580792577E-2</v>
      </c>
      <c r="P165" s="107">
        <f t="shared" si="58"/>
        <v>0.10201604884760762</v>
      </c>
      <c r="Q165" s="106">
        <f t="shared" si="59"/>
        <v>7.9971976148687673E-2</v>
      </c>
      <c r="R165" s="107">
        <f t="shared" si="60"/>
        <v>7.4596819999999994E-2</v>
      </c>
      <c r="S165" s="108">
        <f t="shared" si="61"/>
        <v>57738.992929343352</v>
      </c>
      <c r="T165" s="109">
        <f t="shared" si="62"/>
        <v>0</v>
      </c>
      <c r="U165" s="99">
        <f t="shared" si="63"/>
        <v>7.9971976148687673E-2</v>
      </c>
      <c r="V165" s="99">
        <f t="shared" si="48"/>
        <v>7.4596819999999994E-2</v>
      </c>
      <c r="W165" s="108">
        <f t="shared" si="64"/>
        <v>57738.992929343352</v>
      </c>
      <c r="X165" s="118">
        <f t="shared" si="49"/>
        <v>57739</v>
      </c>
      <c r="Y165" s="55">
        <f t="shared" si="50"/>
        <v>280.45156446803173</v>
      </c>
      <c r="Z165" s="56">
        <f t="shared" si="51"/>
        <v>7.9972108400925723E-2</v>
      </c>
      <c r="AA165" s="56">
        <f t="shared" si="52"/>
        <v>7.4596951594002148E-2</v>
      </c>
      <c r="AB165" s="42"/>
      <c r="AC165" s="57">
        <v>52727.514309934137</v>
      </c>
      <c r="AD165" s="58">
        <f t="shared" si="53"/>
        <v>256.10962917147089</v>
      </c>
      <c r="AE165" s="56">
        <f t="shared" si="65"/>
        <v>9.5044982788458077E-2</v>
      </c>
      <c r="AF165" s="56">
        <f t="shared" si="65"/>
        <v>9.5044982788458077E-2</v>
      </c>
    </row>
    <row r="166" spans="1:32">
      <c r="A166" s="82" t="s">
        <v>345</v>
      </c>
      <c r="B166" s="83" t="s">
        <v>346</v>
      </c>
      <c r="E166" s="103">
        <v>34177.652669454896</v>
      </c>
      <c r="F166" s="103">
        <v>144499.16479492188</v>
      </c>
      <c r="G166" s="103">
        <f t="shared" si="54"/>
        <v>236.52491499145327</v>
      </c>
      <c r="H166" s="104">
        <v>-6.0620697913914556E-3</v>
      </c>
      <c r="J166" s="105">
        <v>34404.783533370937</v>
      </c>
      <c r="K166" s="105">
        <v>145043.375</v>
      </c>
      <c r="L166" s="105">
        <f t="shared" si="55"/>
        <v>237.20341265756491</v>
      </c>
      <c r="M166" s="106">
        <f t="shared" si="56"/>
        <v>3.7661823571817354E-3</v>
      </c>
      <c r="O166" s="107">
        <f t="shared" si="57"/>
        <v>-6.6017233823237875E-3</v>
      </c>
      <c r="P166" s="107">
        <f t="shared" si="58"/>
        <v>-2.8604043192714812E-3</v>
      </c>
      <c r="Q166" s="106">
        <f t="shared" si="59"/>
        <v>7.8643947584567497E-2</v>
      </c>
      <c r="R166" s="107">
        <f t="shared" si="60"/>
        <v>7.4596819999999994E-2</v>
      </c>
      <c r="S166" s="108">
        <f t="shared" si="61"/>
        <v>36865.518194555058</v>
      </c>
      <c r="T166" s="109">
        <f t="shared" si="62"/>
        <v>0</v>
      </c>
      <c r="U166" s="99">
        <f t="shared" si="63"/>
        <v>7.8643947584567497E-2</v>
      </c>
      <c r="V166" s="99">
        <f t="shared" si="48"/>
        <v>7.4596819999999994E-2</v>
      </c>
      <c r="W166" s="108">
        <f t="shared" si="64"/>
        <v>36865.518194555058</v>
      </c>
      <c r="X166" s="118">
        <f t="shared" si="49"/>
        <v>36866</v>
      </c>
      <c r="Y166" s="55">
        <f t="shared" si="50"/>
        <v>254.1722433030809</v>
      </c>
      <c r="Z166" s="56">
        <f t="shared" si="51"/>
        <v>7.8658044674546179E-2</v>
      </c>
      <c r="AA166" s="56">
        <f t="shared" si="52"/>
        <v>7.4610864196971827E-2</v>
      </c>
      <c r="AB166" s="42"/>
      <c r="AC166" s="57">
        <v>37206.634972529486</v>
      </c>
      <c r="AD166" s="58">
        <f t="shared" si="53"/>
        <v>256.52074748349924</v>
      </c>
      <c r="AE166" s="56">
        <f t="shared" si="65"/>
        <v>-9.1552211797971683E-3</v>
      </c>
      <c r="AF166" s="56">
        <f t="shared" si="65"/>
        <v>-9.1552211797971683E-3</v>
      </c>
    </row>
    <row r="167" spans="1:32">
      <c r="A167" s="82" t="s">
        <v>347</v>
      </c>
      <c r="B167" s="83" t="s">
        <v>348</v>
      </c>
      <c r="E167" s="103">
        <v>215481.013076403</v>
      </c>
      <c r="F167" s="103">
        <v>745291.42082214355</v>
      </c>
      <c r="G167" s="103">
        <f t="shared" si="54"/>
        <v>289.12316317649578</v>
      </c>
      <c r="H167" s="104">
        <v>9.0070719390444864E-2</v>
      </c>
      <c r="J167" s="105">
        <v>197839.62430729441</v>
      </c>
      <c r="K167" s="105">
        <v>747848.3125</v>
      </c>
      <c r="L167" s="105">
        <f t="shared" si="55"/>
        <v>264.54512365740533</v>
      </c>
      <c r="M167" s="106">
        <f t="shared" si="56"/>
        <v>3.4307273724363263E-3</v>
      </c>
      <c r="O167" s="107">
        <f t="shared" si="57"/>
        <v>8.9170148957152806E-2</v>
      </c>
      <c r="P167" s="107">
        <f t="shared" si="58"/>
        <v>9.2906794800420522E-2</v>
      </c>
      <c r="Q167" s="106">
        <f t="shared" si="59"/>
        <v>7.828346872470715E-2</v>
      </c>
      <c r="R167" s="107">
        <f t="shared" si="60"/>
        <v>7.4596819999999994E-2</v>
      </c>
      <c r="S167" s="108">
        <f t="shared" si="61"/>
        <v>232349.6142243378</v>
      </c>
      <c r="T167" s="109">
        <f t="shared" si="62"/>
        <v>0</v>
      </c>
      <c r="U167" s="99">
        <f t="shared" si="63"/>
        <v>7.828346872470715E-2</v>
      </c>
      <c r="V167" s="99">
        <f t="shared" si="48"/>
        <v>7.4596819999999994E-2</v>
      </c>
      <c r="W167" s="108">
        <f t="shared" si="64"/>
        <v>232349.6142243378</v>
      </c>
      <c r="X167" s="118">
        <f t="shared" si="49"/>
        <v>232350</v>
      </c>
      <c r="Y167" s="55">
        <f t="shared" si="50"/>
        <v>310.6913475852765</v>
      </c>
      <c r="Z167" s="56">
        <f t="shared" si="51"/>
        <v>7.8285259024727827E-2</v>
      </c>
      <c r="AA167" s="56">
        <f t="shared" si="52"/>
        <v>7.4598604178989225E-2</v>
      </c>
      <c r="AB167" s="42"/>
      <c r="AC167" s="57">
        <v>213951.25702692248</v>
      </c>
      <c r="AD167" s="58">
        <f t="shared" si="53"/>
        <v>286.08910851413134</v>
      </c>
      <c r="AE167" s="56">
        <f t="shared" si="65"/>
        <v>8.5995021617294443E-2</v>
      </c>
      <c r="AF167" s="56">
        <f t="shared" si="65"/>
        <v>8.5995021617294221E-2</v>
      </c>
    </row>
    <row r="168" spans="1:32">
      <c r="A168" s="82" t="s">
        <v>349</v>
      </c>
      <c r="B168" s="83" t="s">
        <v>350</v>
      </c>
      <c r="E168" s="103">
        <v>58935.809059055282</v>
      </c>
      <c r="F168" s="103">
        <v>230173.17480659485</v>
      </c>
      <c r="G168" s="103">
        <f t="shared" si="54"/>
        <v>256.04985945289513</v>
      </c>
      <c r="H168" s="104">
        <v>2.0935700442726191E-2</v>
      </c>
      <c r="J168" s="105">
        <v>57662.371130766136</v>
      </c>
      <c r="K168" s="105">
        <v>231311.25</v>
      </c>
      <c r="L168" s="105">
        <f t="shared" si="55"/>
        <v>249.28476730278419</v>
      </c>
      <c r="M168" s="106">
        <f t="shared" si="56"/>
        <v>4.9444301854959516E-3</v>
      </c>
      <c r="O168" s="107">
        <f t="shared" si="57"/>
        <v>2.2084383685874842E-2</v>
      </c>
      <c r="P168" s="107">
        <f t="shared" si="58"/>
        <v>2.713800856469506E-2</v>
      </c>
      <c r="Q168" s="106">
        <f t="shared" si="59"/>
        <v>7.9910088954046055E-2</v>
      </c>
      <c r="R168" s="107">
        <f t="shared" si="60"/>
        <v>7.4596819999999994E-2</v>
      </c>
      <c r="S168" s="108">
        <f t="shared" si="61"/>
        <v>63645.374803543062</v>
      </c>
      <c r="T168" s="109">
        <f t="shared" si="62"/>
        <v>0</v>
      </c>
      <c r="U168" s="99">
        <f t="shared" si="63"/>
        <v>7.9910088954046055E-2</v>
      </c>
      <c r="V168" s="99">
        <f t="shared" si="48"/>
        <v>7.4596819999999994E-2</v>
      </c>
      <c r="W168" s="108">
        <f t="shared" si="64"/>
        <v>63645.374803543062</v>
      </c>
      <c r="X168" s="118">
        <f t="shared" si="49"/>
        <v>63645</v>
      </c>
      <c r="Y168" s="55">
        <f t="shared" si="50"/>
        <v>275.1487443866219</v>
      </c>
      <c r="Z168" s="56">
        <f t="shared" si="51"/>
        <v>7.9903729432575954E-2</v>
      </c>
      <c r="AA168" s="56">
        <f t="shared" si="52"/>
        <v>7.4590491768031342E-2</v>
      </c>
      <c r="AB168" s="42"/>
      <c r="AC168" s="57">
        <v>62358.270390859572</v>
      </c>
      <c r="AD168" s="58">
        <f t="shared" si="53"/>
        <v>269.58598161939625</v>
      </c>
      <c r="AE168" s="56">
        <f t="shared" si="65"/>
        <v>2.063446598302443E-2</v>
      </c>
      <c r="AF168" s="56">
        <f t="shared" si="65"/>
        <v>2.0634465983024208E-2</v>
      </c>
    </row>
    <row r="169" spans="1:32">
      <c r="A169" s="82" t="s">
        <v>351</v>
      </c>
      <c r="B169" s="83" t="s">
        <v>352</v>
      </c>
      <c r="E169" s="103">
        <v>56892.759920708835</v>
      </c>
      <c r="F169" s="103">
        <v>215319.83740234375</v>
      </c>
      <c r="G169" s="103">
        <f t="shared" si="54"/>
        <v>264.22442356948181</v>
      </c>
      <c r="H169" s="104">
        <v>8.1025404653438882E-2</v>
      </c>
      <c r="J169" s="105">
        <v>52576.861889415697</v>
      </c>
      <c r="K169" s="105">
        <v>216374.59375</v>
      </c>
      <c r="L169" s="105">
        <f t="shared" si="55"/>
        <v>242.98999701491385</v>
      </c>
      <c r="M169" s="106">
        <f t="shared" si="56"/>
        <v>4.8985563075887306E-3</v>
      </c>
      <c r="O169" s="107">
        <f t="shared" si="57"/>
        <v>8.208740263674752E-2</v>
      </c>
      <c r="P169" s="107">
        <f t="shared" si="58"/>
        <v>8.7388068708296185E-2</v>
      </c>
      <c r="Q169" s="106">
        <f t="shared" si="59"/>
        <v>7.9860793030725796E-2</v>
      </c>
      <c r="R169" s="107">
        <f t="shared" si="60"/>
        <v>7.4596819999999994E-2</v>
      </c>
      <c r="S169" s="108">
        <f t="shared" si="61"/>
        <v>61436.260845683333</v>
      </c>
      <c r="T169" s="109">
        <f t="shared" si="62"/>
        <v>0</v>
      </c>
      <c r="U169" s="99">
        <f t="shared" si="63"/>
        <v>7.9860793030725796E-2</v>
      </c>
      <c r="V169" s="99">
        <f t="shared" ref="V169:V200" si="66">MAX(R169,NewMinGrowthPerHead(P169,$P$2,$L$1,$U$1,$T$2,AD169,G169,T169, $P$1))</f>
        <v>7.4596819999999994E-2</v>
      </c>
      <c r="W169" s="108">
        <f t="shared" si="64"/>
        <v>61436.260845683333</v>
      </c>
      <c r="X169" s="118">
        <f t="shared" ref="X169:X200" si="67">IF(ROUND(W169,0)/E169&gt;$X$1,ROUND(W169,0),ROUNDUP(W169,0))</f>
        <v>61436</v>
      </c>
      <c r="Y169" s="55">
        <f t="shared" ref="Y169:Y200" si="68">X169/K169*1000</f>
        <v>283.93351980585754</v>
      </c>
      <c r="Z169" s="56">
        <f t="shared" ref="Z169:Z200" si="69">X169/E169-1</f>
        <v>7.9856208164677867E-2</v>
      </c>
      <c r="AA169" s="56">
        <f t="shared" ref="AA169:AA200" si="70">Y169/G169-1</f>
        <v>7.4592257483695246E-2</v>
      </c>
      <c r="AB169" s="42"/>
      <c r="AC169" s="57">
        <v>56858.608234612548</v>
      </c>
      <c r="AD169" s="58">
        <f t="shared" ref="AD169:AD200" si="71">AC169/K169*1000</f>
        <v>262.77857880258898</v>
      </c>
      <c r="AE169" s="56">
        <f t="shared" si="65"/>
        <v>8.0504815497769666E-2</v>
      </c>
      <c r="AF169" s="56">
        <f t="shared" si="65"/>
        <v>8.0504815497769666E-2</v>
      </c>
    </row>
    <row r="170" spans="1:32">
      <c r="A170" s="82" t="s">
        <v>353</v>
      </c>
      <c r="B170" s="83" t="s">
        <v>354</v>
      </c>
      <c r="E170" s="103">
        <v>84633.766383814087</v>
      </c>
      <c r="F170" s="103">
        <v>286630.24725341797</v>
      </c>
      <c r="G170" s="103">
        <f t="shared" si="54"/>
        <v>295.27158140078274</v>
      </c>
      <c r="H170" s="104">
        <v>0.10733471624831936</v>
      </c>
      <c r="J170" s="105">
        <v>76427.6262315856</v>
      </c>
      <c r="K170" s="105">
        <v>288342.1875</v>
      </c>
      <c r="L170" s="105">
        <f t="shared" si="55"/>
        <v>265.05877233655099</v>
      </c>
      <c r="M170" s="106">
        <f t="shared" si="56"/>
        <v>5.9726433723810146E-3</v>
      </c>
      <c r="O170" s="107">
        <f t="shared" si="57"/>
        <v>0.10737138593527451</v>
      </c>
      <c r="P170" s="107">
        <f t="shared" si="58"/>
        <v>0.11398532030424513</v>
      </c>
      <c r="Q170" s="106">
        <f t="shared" si="59"/>
        <v>8.1015003574954614E-2</v>
      </c>
      <c r="R170" s="107">
        <f t="shared" si="60"/>
        <v>7.4596819999999994E-2</v>
      </c>
      <c r="S170" s="108">
        <f t="shared" si="61"/>
        <v>91490.371269960655</v>
      </c>
      <c r="T170" s="109">
        <f t="shared" si="62"/>
        <v>0</v>
      </c>
      <c r="U170" s="99">
        <f t="shared" si="63"/>
        <v>8.1015003574954614E-2</v>
      </c>
      <c r="V170" s="99">
        <f t="shared" si="66"/>
        <v>7.4596819999999994E-2</v>
      </c>
      <c r="W170" s="108">
        <f t="shared" si="64"/>
        <v>91490.371269960655</v>
      </c>
      <c r="X170" s="118">
        <f t="shared" si="67"/>
        <v>91490</v>
      </c>
      <c r="Y170" s="55">
        <f t="shared" si="68"/>
        <v>317.29661480771006</v>
      </c>
      <c r="Z170" s="56">
        <f t="shared" si="69"/>
        <v>8.1010616792036583E-2</v>
      </c>
      <c r="AA170" s="56">
        <f t="shared" si="70"/>
        <v>7.4592459262213806E-2</v>
      </c>
      <c r="AB170" s="42"/>
      <c r="AC170" s="57">
        <v>82651.727433697102</v>
      </c>
      <c r="AD170" s="58">
        <f t="shared" si="71"/>
        <v>286.6445876349506</v>
      </c>
      <c r="AE170" s="56">
        <f t="shared" si="65"/>
        <v>0.1069339122209263</v>
      </c>
      <c r="AF170" s="56">
        <f t="shared" si="65"/>
        <v>0.10693391222092652</v>
      </c>
    </row>
    <row r="171" spans="1:32">
      <c r="A171" s="82" t="s">
        <v>355</v>
      </c>
      <c r="B171" s="83" t="s">
        <v>356</v>
      </c>
      <c r="E171" s="103">
        <v>158215.86926940444</v>
      </c>
      <c r="F171" s="103">
        <v>563241.33819580078</v>
      </c>
      <c r="G171" s="103">
        <f t="shared" si="54"/>
        <v>280.90244543521686</v>
      </c>
      <c r="H171" s="104">
        <v>7.7423357867573817E-2</v>
      </c>
      <c r="J171" s="105">
        <v>147054.67982275991</v>
      </c>
      <c r="K171" s="105">
        <v>566415.25</v>
      </c>
      <c r="L171" s="105">
        <f t="shared" si="55"/>
        <v>259.62344732554408</v>
      </c>
      <c r="M171" s="106">
        <f t="shared" si="56"/>
        <v>5.6350832031719644E-3</v>
      </c>
      <c r="O171" s="107">
        <f t="shared" si="57"/>
        <v>7.5898226837097127E-2</v>
      </c>
      <c r="P171" s="107">
        <f t="shared" si="58"/>
        <v>8.1961002863469634E-2</v>
      </c>
      <c r="Q171" s="106">
        <f t="shared" si="59"/>
        <v>8.0652262490564119E-2</v>
      </c>
      <c r="R171" s="107">
        <f t="shared" si="60"/>
        <v>7.4596819999999994E-2</v>
      </c>
      <c r="S171" s="108">
        <f t="shared" si="61"/>
        <v>170976.33708789322</v>
      </c>
      <c r="T171" s="109">
        <f t="shared" si="62"/>
        <v>0</v>
      </c>
      <c r="U171" s="99">
        <f t="shared" si="63"/>
        <v>8.0652262490564119E-2</v>
      </c>
      <c r="V171" s="99">
        <f t="shared" si="66"/>
        <v>7.4596819999999994E-2</v>
      </c>
      <c r="W171" s="108">
        <f t="shared" si="64"/>
        <v>170976.33708789322</v>
      </c>
      <c r="X171" s="118">
        <f t="shared" si="67"/>
        <v>170976</v>
      </c>
      <c r="Y171" s="55">
        <f t="shared" si="68"/>
        <v>301.8562794698766</v>
      </c>
      <c r="Z171" s="56">
        <f t="shared" si="69"/>
        <v>8.0650131933782454E-2</v>
      </c>
      <c r="AA171" s="56">
        <f t="shared" si="70"/>
        <v>7.4594701381808459E-2</v>
      </c>
      <c r="AB171" s="42"/>
      <c r="AC171" s="57">
        <v>159030.49608961001</v>
      </c>
      <c r="AD171" s="58">
        <f t="shared" si="71"/>
        <v>280.76662146651245</v>
      </c>
      <c r="AE171" s="56">
        <f t="shared" si="65"/>
        <v>7.5114548493007138E-2</v>
      </c>
      <c r="AF171" s="56">
        <f t="shared" si="65"/>
        <v>7.5114548493007138E-2</v>
      </c>
    </row>
    <row r="172" spans="1:32">
      <c r="A172" s="82" t="s">
        <v>357</v>
      </c>
      <c r="B172" s="83" t="s">
        <v>358</v>
      </c>
      <c r="E172" s="103">
        <v>46653.419055340557</v>
      </c>
      <c r="F172" s="103">
        <v>207664.99959182739</v>
      </c>
      <c r="G172" s="103">
        <f t="shared" si="54"/>
        <v>224.65711192083131</v>
      </c>
      <c r="H172" s="104">
        <v>-4.6344644967972748E-2</v>
      </c>
      <c r="J172" s="105">
        <v>48877.718874257436</v>
      </c>
      <c r="K172" s="105">
        <v>209078.46875</v>
      </c>
      <c r="L172" s="105">
        <f t="shared" si="55"/>
        <v>233.77691240269061</v>
      </c>
      <c r="M172" s="106">
        <f t="shared" si="56"/>
        <v>6.8064871834485619E-3</v>
      </c>
      <c r="O172" s="107">
        <f t="shared" si="57"/>
        <v>-4.5507439179784615E-2</v>
      </c>
      <c r="P172" s="107">
        <f t="shared" si="58"/>
        <v>-3.9010697797864924E-2</v>
      </c>
      <c r="Q172" s="106">
        <f t="shared" si="59"/>
        <v>8.1911049482704668E-2</v>
      </c>
      <c r="R172" s="107">
        <f t="shared" si="60"/>
        <v>7.4596819999999994E-2</v>
      </c>
      <c r="S172" s="108">
        <f t="shared" si="61"/>
        <v>50474.849572119914</v>
      </c>
      <c r="T172" s="109">
        <f t="shared" si="62"/>
        <v>0</v>
      </c>
      <c r="U172" s="99">
        <f t="shared" si="63"/>
        <v>8.1911049482704668E-2</v>
      </c>
      <c r="V172" s="99">
        <f t="shared" si="66"/>
        <v>7.4596819999999994E-2</v>
      </c>
      <c r="W172" s="108">
        <f t="shared" si="64"/>
        <v>50474.849572119914</v>
      </c>
      <c r="X172" s="118">
        <f t="shared" si="67"/>
        <v>50475</v>
      </c>
      <c r="Y172" s="55">
        <f t="shared" si="68"/>
        <v>241.41653754100398</v>
      </c>
      <c r="Z172" s="56">
        <f t="shared" si="69"/>
        <v>8.1914273852603525E-2</v>
      </c>
      <c r="AA172" s="56">
        <f t="shared" si="70"/>
        <v>7.4600022571636337E-2</v>
      </c>
      <c r="AB172" s="42"/>
      <c r="AC172" s="57">
        <v>52858.214982823047</v>
      </c>
      <c r="AD172" s="58">
        <f t="shared" si="71"/>
        <v>252.81520043092937</v>
      </c>
      <c r="AE172" s="56">
        <f t="shared" si="65"/>
        <v>-4.5086936507362285E-2</v>
      </c>
      <c r="AF172" s="56">
        <f t="shared" si="65"/>
        <v>-4.5086936507362285E-2</v>
      </c>
    </row>
    <row r="173" spans="1:32">
      <c r="A173" s="82" t="s">
        <v>359</v>
      </c>
      <c r="B173" s="83" t="s">
        <v>360</v>
      </c>
      <c r="E173" s="103">
        <v>194433.81863763486</v>
      </c>
      <c r="F173" s="103">
        <v>801319.58154296875</v>
      </c>
      <c r="G173" s="103">
        <f t="shared" si="54"/>
        <v>242.64204084872827</v>
      </c>
      <c r="H173" s="104">
        <v>-1.0091445527212972E-2</v>
      </c>
      <c r="J173" s="105">
        <v>196450.02432162888</v>
      </c>
      <c r="K173" s="105">
        <v>804863.5625</v>
      </c>
      <c r="L173" s="105">
        <f t="shared" si="55"/>
        <v>244.07866559573429</v>
      </c>
      <c r="M173" s="106">
        <f t="shared" si="56"/>
        <v>4.4226810858749577E-3</v>
      </c>
      <c r="O173" s="107">
        <f t="shared" si="57"/>
        <v>-1.0263198953302632E-2</v>
      </c>
      <c r="P173" s="107">
        <f t="shared" si="58"/>
        <v>-5.8859087233190666E-3</v>
      </c>
      <c r="Q173" s="106">
        <f t="shared" si="59"/>
        <v>7.9349419030755319E-2</v>
      </c>
      <c r="R173" s="107">
        <f t="shared" si="60"/>
        <v>7.4596819999999994E-2</v>
      </c>
      <c r="S173" s="108">
        <f t="shared" si="61"/>
        <v>209862.02918646243</v>
      </c>
      <c r="T173" s="109">
        <f t="shared" si="62"/>
        <v>0</v>
      </c>
      <c r="U173" s="99">
        <f t="shared" si="63"/>
        <v>7.9349419030755319E-2</v>
      </c>
      <c r="V173" s="99">
        <f t="shared" si="66"/>
        <v>7.4596819999999994E-2</v>
      </c>
      <c r="W173" s="108">
        <f t="shared" si="64"/>
        <v>209862.02918646243</v>
      </c>
      <c r="X173" s="118">
        <f t="shared" si="67"/>
        <v>209862</v>
      </c>
      <c r="Y173" s="55">
        <f t="shared" si="68"/>
        <v>260.74232923173236</v>
      </c>
      <c r="Z173" s="56">
        <f t="shared" si="69"/>
        <v>7.9349268920745564E-2</v>
      </c>
      <c r="AA173" s="56">
        <f t="shared" si="70"/>
        <v>7.4596670550955535E-2</v>
      </c>
      <c r="AB173" s="42"/>
      <c r="AC173" s="57">
        <v>212448.49101258785</v>
      </c>
      <c r="AD173" s="58">
        <f t="shared" si="71"/>
        <v>263.95590620688318</v>
      </c>
      <c r="AE173" s="56">
        <f t="shared" si="65"/>
        <v>-1.217467349501955E-2</v>
      </c>
      <c r="AF173" s="56">
        <f t="shared" si="65"/>
        <v>-1.2174673495019661E-2</v>
      </c>
    </row>
    <row r="174" spans="1:32">
      <c r="A174" s="82" t="s">
        <v>361</v>
      </c>
      <c r="B174" s="83" t="s">
        <v>362</v>
      </c>
      <c r="E174" s="103">
        <v>158274.94566909337</v>
      </c>
      <c r="F174" s="103">
        <v>647166.6636505127</v>
      </c>
      <c r="G174" s="103">
        <f t="shared" si="54"/>
        <v>244.56597436014732</v>
      </c>
      <c r="H174" s="104">
        <v>-1.1058270862990827E-2</v>
      </c>
      <c r="J174" s="105">
        <v>160477.90076540763</v>
      </c>
      <c r="K174" s="105">
        <v>651781.125</v>
      </c>
      <c r="L174" s="105">
        <f t="shared" si="55"/>
        <v>246.21440328669786</v>
      </c>
      <c r="M174" s="106">
        <f t="shared" si="56"/>
        <v>7.1302519253051422E-3</v>
      </c>
      <c r="O174" s="107">
        <f t="shared" si="57"/>
        <v>-1.3727467058125442E-2</v>
      </c>
      <c r="P174" s="107">
        <f t="shared" si="58"/>
        <v>-6.6950954312411382E-3</v>
      </c>
      <c r="Q174" s="106">
        <f t="shared" si="59"/>
        <v>8.2258966044731707E-2</v>
      </c>
      <c r="R174" s="107">
        <f t="shared" si="60"/>
        <v>7.4596819999999994E-2</v>
      </c>
      <c r="S174" s="108">
        <f t="shared" si="61"/>
        <v>171294.47905061909</v>
      </c>
      <c r="T174" s="109">
        <f t="shared" si="62"/>
        <v>0</v>
      </c>
      <c r="U174" s="99">
        <f t="shared" si="63"/>
        <v>8.2258966044731707E-2</v>
      </c>
      <c r="V174" s="99">
        <f t="shared" si="66"/>
        <v>7.4596819999999994E-2</v>
      </c>
      <c r="W174" s="108">
        <f t="shared" si="64"/>
        <v>171294.47905061909</v>
      </c>
      <c r="X174" s="118">
        <f t="shared" si="67"/>
        <v>171294</v>
      </c>
      <c r="Y174" s="55">
        <f t="shared" si="68"/>
        <v>262.80908334066902</v>
      </c>
      <c r="Z174" s="56">
        <f t="shared" si="69"/>
        <v>8.2255939345736051E-2</v>
      </c>
      <c r="AA174" s="56">
        <f t="shared" si="70"/>
        <v>7.4593814729341457E-2</v>
      </c>
      <c r="AB174" s="42"/>
      <c r="AC174" s="57">
        <v>173546.8752228861</v>
      </c>
      <c r="AD174" s="58">
        <f t="shared" si="71"/>
        <v>266.26557377353652</v>
      </c>
      <c r="AE174" s="56">
        <f t="shared" si="65"/>
        <v>-1.2981364371975723E-2</v>
      </c>
      <c r="AF174" s="56">
        <f t="shared" si="65"/>
        <v>-1.2981364371975834E-2</v>
      </c>
    </row>
    <row r="175" spans="1:32">
      <c r="A175" s="82" t="s">
        <v>363</v>
      </c>
      <c r="B175" s="83" t="s">
        <v>364</v>
      </c>
      <c r="E175" s="103">
        <v>149648.68037770281</v>
      </c>
      <c r="F175" s="103">
        <v>575386.83755493164</v>
      </c>
      <c r="G175" s="103">
        <f t="shared" si="54"/>
        <v>260.08360047585552</v>
      </c>
      <c r="H175" s="104">
        <v>3.3380719202901421E-2</v>
      </c>
      <c r="J175" s="105">
        <v>145346.22598775735</v>
      </c>
      <c r="K175" s="105">
        <v>579195.75</v>
      </c>
      <c r="L175" s="105">
        <f t="shared" si="55"/>
        <v>250.94491109052052</v>
      </c>
      <c r="M175" s="106">
        <f t="shared" si="56"/>
        <v>6.6197420525886397E-3</v>
      </c>
      <c r="O175" s="107">
        <f t="shared" si="57"/>
        <v>2.9601417998344592E-2</v>
      </c>
      <c r="P175" s="107">
        <f t="shared" si="58"/>
        <v>3.6417113802473144E-2</v>
      </c>
      <c r="Q175" s="106">
        <f t="shared" si="59"/>
        <v>8.1710373758931976E-2</v>
      </c>
      <c r="R175" s="107">
        <f t="shared" si="60"/>
        <v>7.4596819999999994E-2</v>
      </c>
      <c r="S175" s="108">
        <f t="shared" si="61"/>
        <v>161876.52998389586</v>
      </c>
      <c r="T175" s="109">
        <f t="shared" si="62"/>
        <v>0</v>
      </c>
      <c r="U175" s="99">
        <f t="shared" si="63"/>
        <v>8.1710373758931976E-2</v>
      </c>
      <c r="V175" s="99">
        <f t="shared" si="66"/>
        <v>7.4596819999999994E-2</v>
      </c>
      <c r="W175" s="108">
        <f t="shared" si="64"/>
        <v>161876.52998389586</v>
      </c>
      <c r="X175" s="118">
        <f t="shared" si="67"/>
        <v>161877</v>
      </c>
      <c r="Y175" s="55">
        <f t="shared" si="68"/>
        <v>279.48582150335181</v>
      </c>
      <c r="Z175" s="56">
        <f t="shared" si="69"/>
        <v>8.1713514555783462E-2</v>
      </c>
      <c r="AA175" s="56">
        <f t="shared" si="70"/>
        <v>7.4599940142313859E-2</v>
      </c>
      <c r="AB175" s="42"/>
      <c r="AC175" s="57">
        <v>157182.90945548099</v>
      </c>
      <c r="AD175" s="58">
        <f t="shared" si="71"/>
        <v>271.38132394010313</v>
      </c>
      <c r="AE175" s="56">
        <f t="shared" si="65"/>
        <v>2.9863873628376503E-2</v>
      </c>
      <c r="AF175" s="56">
        <f t="shared" si="65"/>
        <v>2.9863873628376281E-2</v>
      </c>
    </row>
    <row r="176" spans="1:32">
      <c r="A176" s="82" t="s">
        <v>365</v>
      </c>
      <c r="B176" s="83" t="s">
        <v>366</v>
      </c>
      <c r="E176" s="103">
        <v>136343.61053509836</v>
      </c>
      <c r="F176" s="103">
        <v>575240.8369140625</v>
      </c>
      <c r="G176" s="103">
        <f t="shared" si="54"/>
        <v>237.0200475795971</v>
      </c>
      <c r="H176" s="104">
        <v>-6.019042977814737E-2</v>
      </c>
      <c r="J176" s="105">
        <v>145566.47600762791</v>
      </c>
      <c r="K176" s="105">
        <v>578764.8125</v>
      </c>
      <c r="L176" s="105">
        <f t="shared" si="55"/>
        <v>251.51231184709923</v>
      </c>
      <c r="M176" s="106">
        <f t="shared" si="56"/>
        <v>6.1260873008290861E-3</v>
      </c>
      <c r="O176" s="107">
        <f t="shared" si="57"/>
        <v>-6.3358444371808931E-2</v>
      </c>
      <c r="P176" s="107">
        <f t="shared" si="58"/>
        <v>-5.7620496432446378E-2</v>
      </c>
      <c r="Q176" s="106">
        <f t="shared" si="59"/>
        <v>8.1179893932513236E-2</v>
      </c>
      <c r="R176" s="107">
        <f t="shared" si="60"/>
        <v>7.4596819999999994E-2</v>
      </c>
      <c r="S176" s="108">
        <f t="shared" si="61"/>
        <v>147411.97037671352</v>
      </c>
      <c r="T176" s="109">
        <f t="shared" si="62"/>
        <v>0</v>
      </c>
      <c r="U176" s="99">
        <f t="shared" si="63"/>
        <v>8.1179893932513236E-2</v>
      </c>
      <c r="V176" s="99">
        <f t="shared" si="66"/>
        <v>7.4596819999999994E-2</v>
      </c>
      <c r="W176" s="108">
        <f t="shared" si="64"/>
        <v>147411.97037671352</v>
      </c>
      <c r="X176" s="118">
        <f t="shared" si="67"/>
        <v>147412</v>
      </c>
      <c r="Y176" s="55">
        <f t="shared" si="68"/>
        <v>254.70104058891795</v>
      </c>
      <c r="Z176" s="56">
        <f t="shared" si="69"/>
        <v>8.1180111201854643E-2</v>
      </c>
      <c r="AA176" s="56">
        <f t="shared" si="70"/>
        <v>7.459703594643452E-2</v>
      </c>
      <c r="AB176" s="42"/>
      <c r="AC176" s="57">
        <v>157421.09616239826</v>
      </c>
      <c r="AD176" s="58">
        <f t="shared" si="71"/>
        <v>271.99493259172226</v>
      </c>
      <c r="AE176" s="56">
        <f t="shared" si="65"/>
        <v>-6.35816698422218E-2</v>
      </c>
      <c r="AF176" s="56">
        <f t="shared" si="65"/>
        <v>-6.3581669842222022E-2</v>
      </c>
    </row>
    <row r="177" spans="1:32">
      <c r="A177" s="82" t="s">
        <v>367</v>
      </c>
      <c r="B177" s="83" t="s">
        <v>368</v>
      </c>
      <c r="E177" s="103">
        <v>55843.471280778496</v>
      </c>
      <c r="F177" s="103">
        <v>237659.91450500488</v>
      </c>
      <c r="G177" s="103">
        <f t="shared" si="54"/>
        <v>234.97219292150544</v>
      </c>
      <c r="H177" s="104">
        <v>-4.5559419215633778E-2</v>
      </c>
      <c r="J177" s="105">
        <v>58652.260544911253</v>
      </c>
      <c r="K177" s="105">
        <v>239149.65625</v>
      </c>
      <c r="L177" s="105">
        <f t="shared" si="55"/>
        <v>245.25337591787257</v>
      </c>
      <c r="M177" s="106">
        <f t="shared" si="56"/>
        <v>6.2683761714630304E-3</v>
      </c>
      <c r="O177" s="107">
        <f t="shared" si="57"/>
        <v>-4.7888849262374245E-2</v>
      </c>
      <c r="P177" s="107">
        <f t="shared" si="58"/>
        <v>-4.1920658412506251E-2</v>
      </c>
      <c r="Q177" s="106">
        <f t="shared" si="59"/>
        <v>8.1332797100417853E-2</v>
      </c>
      <c r="R177" s="107">
        <f t="shared" si="60"/>
        <v>7.4596819999999994E-2</v>
      </c>
      <c r="S177" s="108">
        <f t="shared" si="61"/>
        <v>60385.376999841064</v>
      </c>
      <c r="T177" s="109">
        <f t="shared" si="62"/>
        <v>0</v>
      </c>
      <c r="U177" s="99">
        <f t="shared" si="63"/>
        <v>8.1332797100417853E-2</v>
      </c>
      <c r="V177" s="99">
        <f t="shared" si="66"/>
        <v>7.4596819999999994E-2</v>
      </c>
      <c r="W177" s="108">
        <f t="shared" si="64"/>
        <v>60385.376999841064</v>
      </c>
      <c r="X177" s="118">
        <f t="shared" si="67"/>
        <v>60385</v>
      </c>
      <c r="Y177" s="55">
        <f t="shared" si="68"/>
        <v>252.49879488379989</v>
      </c>
      <c r="Z177" s="56">
        <f t="shared" si="69"/>
        <v>8.1326046090274273E-2</v>
      </c>
      <c r="AA177" s="56">
        <f t="shared" si="70"/>
        <v>7.4590111044115615E-2</v>
      </c>
      <c r="AB177" s="42"/>
      <c r="AC177" s="57">
        <v>63428.774265983353</v>
      </c>
      <c r="AD177" s="58">
        <f t="shared" si="71"/>
        <v>265.22628240651449</v>
      </c>
      <c r="AE177" s="56">
        <f t="shared" si="65"/>
        <v>-4.7987278663458532E-2</v>
      </c>
      <c r="AF177" s="56">
        <f t="shared" si="65"/>
        <v>-4.7987278663458643E-2</v>
      </c>
    </row>
    <row r="178" spans="1:32">
      <c r="A178" s="82" t="s">
        <v>369</v>
      </c>
      <c r="B178" s="83" t="s">
        <v>370</v>
      </c>
      <c r="E178" s="103">
        <v>97015.305021827226</v>
      </c>
      <c r="F178" s="103">
        <v>336408.41870117188</v>
      </c>
      <c r="G178" s="103">
        <f t="shared" si="54"/>
        <v>288.38548510881623</v>
      </c>
      <c r="H178" s="104">
        <v>5.2690444943952475E-3</v>
      </c>
      <c r="J178" s="105">
        <v>96375.969581155689</v>
      </c>
      <c r="K178" s="105">
        <v>336757.8125</v>
      </c>
      <c r="L178" s="105">
        <f t="shared" si="55"/>
        <v>286.18777650824563</v>
      </c>
      <c r="M178" s="106">
        <f t="shared" si="56"/>
        <v>1.0386000450794963E-3</v>
      </c>
      <c r="O178" s="107">
        <f t="shared" si="57"/>
        <v>6.6337640331926018E-3</v>
      </c>
      <c r="P178" s="107">
        <f t="shared" si="58"/>
        <v>7.6792539058958553E-3</v>
      </c>
      <c r="Q178" s="106">
        <f t="shared" si="59"/>
        <v>7.5712896305694333E-2</v>
      </c>
      <c r="R178" s="107">
        <f t="shared" si="60"/>
        <v>7.4596819999999994E-2</v>
      </c>
      <c r="S178" s="108">
        <f t="shared" si="61"/>
        <v>104360.61475101014</v>
      </c>
      <c r="T178" s="109">
        <f t="shared" si="62"/>
        <v>0</v>
      </c>
      <c r="U178" s="99">
        <f t="shared" si="63"/>
        <v>7.5712896305694333E-2</v>
      </c>
      <c r="V178" s="99">
        <f t="shared" si="66"/>
        <v>7.4596819999999994E-2</v>
      </c>
      <c r="W178" s="108">
        <f t="shared" si="64"/>
        <v>104360.61475101014</v>
      </c>
      <c r="X178" s="118">
        <f t="shared" si="67"/>
        <v>104361</v>
      </c>
      <c r="Y178" s="55">
        <f t="shared" si="68"/>
        <v>309.89926922630787</v>
      </c>
      <c r="Z178" s="56">
        <f t="shared" si="69"/>
        <v>7.5716867318203818E-2</v>
      </c>
      <c r="AA178" s="56">
        <f t="shared" si="70"/>
        <v>7.4600786892495163E-2</v>
      </c>
      <c r="AB178" s="42"/>
      <c r="AC178" s="57">
        <v>104224.62088306971</v>
      </c>
      <c r="AD178" s="58">
        <f t="shared" si="71"/>
        <v>309.49429237983816</v>
      </c>
      <c r="AE178" s="56">
        <f t="shared" si="65"/>
        <v>1.3085115184374718E-3</v>
      </c>
      <c r="AF178" s="56">
        <f t="shared" si="65"/>
        <v>1.3085115184376939E-3</v>
      </c>
    </row>
    <row r="179" spans="1:32">
      <c r="A179" s="82" t="s">
        <v>371</v>
      </c>
      <c r="B179" s="83" t="s">
        <v>372</v>
      </c>
      <c r="E179" s="103">
        <v>145711.42766562878</v>
      </c>
      <c r="F179" s="103">
        <v>525567.0029296875</v>
      </c>
      <c r="G179" s="103">
        <f t="shared" si="54"/>
        <v>277.24614911777985</v>
      </c>
      <c r="H179" s="104">
        <v>-1.9820200367098972E-2</v>
      </c>
      <c r="J179" s="105">
        <v>148595.02767234013</v>
      </c>
      <c r="K179" s="105">
        <v>527745.75</v>
      </c>
      <c r="L179" s="105">
        <f t="shared" si="55"/>
        <v>281.56556006815811</v>
      </c>
      <c r="M179" s="106">
        <f t="shared" si="56"/>
        <v>4.1455172378923599E-3</v>
      </c>
      <c r="O179" s="107">
        <f t="shared" si="57"/>
        <v>-1.9405763785513952E-2</v>
      </c>
      <c r="P179" s="107">
        <f t="shared" si="58"/>
        <v>-1.5340693475909051E-2</v>
      </c>
      <c r="Q179" s="106">
        <f t="shared" si="59"/>
        <v>7.9051579641094216E-2</v>
      </c>
      <c r="R179" s="107">
        <f t="shared" si="60"/>
        <v>7.4596819999999994E-2</v>
      </c>
      <c r="S179" s="108">
        <f t="shared" si="61"/>
        <v>157230.14619435577</v>
      </c>
      <c r="T179" s="109">
        <f t="shared" si="62"/>
        <v>0</v>
      </c>
      <c r="U179" s="99">
        <f t="shared" si="63"/>
        <v>7.9051579641094216E-2</v>
      </c>
      <c r="V179" s="99">
        <f t="shared" si="66"/>
        <v>7.4596819999999994E-2</v>
      </c>
      <c r="W179" s="108">
        <f t="shared" si="64"/>
        <v>157230.14619435577</v>
      </c>
      <c r="X179" s="118">
        <f t="shared" si="67"/>
        <v>157230</v>
      </c>
      <c r="Y179" s="55">
        <f t="shared" si="68"/>
        <v>297.92755318256945</v>
      </c>
      <c r="Z179" s="56">
        <f t="shared" si="69"/>
        <v>7.9050576326816779E-2</v>
      </c>
      <c r="AA179" s="56">
        <f t="shared" si="70"/>
        <v>7.4595820827807913E-2</v>
      </c>
      <c r="AB179" s="42"/>
      <c r="AC179" s="57">
        <v>160696.28654908095</v>
      </c>
      <c r="AD179" s="58">
        <f t="shared" si="71"/>
        <v>304.49565259233435</v>
      </c>
      <c r="AE179" s="56">
        <f t="shared" si="65"/>
        <v>-2.1570420969387216E-2</v>
      </c>
      <c r="AF179" s="56">
        <f t="shared" si="65"/>
        <v>-2.1570420969387105E-2</v>
      </c>
    </row>
    <row r="180" spans="1:32">
      <c r="A180" s="82" t="s">
        <v>373</v>
      </c>
      <c r="B180" s="83" t="s">
        <v>374</v>
      </c>
      <c r="E180" s="103">
        <v>234591.65260347014</v>
      </c>
      <c r="F180" s="103">
        <v>641324.16796875</v>
      </c>
      <c r="G180" s="103">
        <f t="shared" si="54"/>
        <v>365.79262769168116</v>
      </c>
      <c r="H180" s="104">
        <v>5.1601450997331488E-2</v>
      </c>
      <c r="J180" s="105">
        <v>223248.80558370237</v>
      </c>
      <c r="K180" s="105">
        <v>647873.9375</v>
      </c>
      <c r="L180" s="105">
        <f t="shared" si="55"/>
        <v>344.58679792733966</v>
      </c>
      <c r="M180" s="106">
        <f t="shared" si="56"/>
        <v>1.0212884307782888E-2</v>
      </c>
      <c r="O180" s="107">
        <f t="shared" si="57"/>
        <v>5.0808097226370252E-2</v>
      </c>
      <c r="P180" s="107">
        <f t="shared" si="58"/>
        <v>6.1539878753024579E-2</v>
      </c>
      <c r="Q180" s="106">
        <f t="shared" si="59"/>
        <v>8.5571553000171496E-2</v>
      </c>
      <c r="R180" s="107">
        <f t="shared" si="60"/>
        <v>7.4596819999999994E-2</v>
      </c>
      <c r="S180" s="108">
        <f t="shared" si="61"/>
        <v>254666.02463762581</v>
      </c>
      <c r="T180" s="109">
        <f t="shared" si="62"/>
        <v>0</v>
      </c>
      <c r="U180" s="99">
        <f t="shared" si="63"/>
        <v>8.5571553000171496E-2</v>
      </c>
      <c r="V180" s="99">
        <f t="shared" si="66"/>
        <v>7.4596819999999994E-2</v>
      </c>
      <c r="W180" s="108">
        <f t="shared" si="64"/>
        <v>254666.02463762581</v>
      </c>
      <c r="X180" s="118">
        <f t="shared" si="67"/>
        <v>254666</v>
      </c>
      <c r="Y180" s="55">
        <f t="shared" si="68"/>
        <v>393.07955646849894</v>
      </c>
      <c r="Z180" s="56">
        <f t="shared" si="69"/>
        <v>8.5571447976716675E-2</v>
      </c>
      <c r="AA180" s="56">
        <f t="shared" si="70"/>
        <v>7.4596716038294097E-2</v>
      </c>
      <c r="AB180" s="42"/>
      <c r="AC180" s="57">
        <v>241429.70727745697</v>
      </c>
      <c r="AD180" s="58">
        <f t="shared" si="71"/>
        <v>372.64920427125065</v>
      </c>
      <c r="AE180" s="56">
        <f t="shared" si="65"/>
        <v>5.4824623165911968E-2</v>
      </c>
      <c r="AF180" s="56">
        <f t="shared" si="65"/>
        <v>5.4824623165911968E-2</v>
      </c>
    </row>
    <row r="181" spans="1:32">
      <c r="A181" s="82" t="s">
        <v>375</v>
      </c>
      <c r="B181" s="83" t="s">
        <v>376</v>
      </c>
      <c r="E181" s="103">
        <v>146993.2009347252</v>
      </c>
      <c r="F181" s="103">
        <v>559494.6708984375</v>
      </c>
      <c r="G181" s="103">
        <f t="shared" si="54"/>
        <v>262.72493480354922</v>
      </c>
      <c r="H181" s="104">
        <v>8.1645070346837878E-2</v>
      </c>
      <c r="J181" s="105">
        <v>135790.05643350337</v>
      </c>
      <c r="K181" s="105">
        <v>563792.625</v>
      </c>
      <c r="L181" s="105">
        <f t="shared" si="55"/>
        <v>240.85106901407829</v>
      </c>
      <c r="M181" s="106">
        <f t="shared" si="56"/>
        <v>7.6818499355155723E-3</v>
      </c>
      <c r="O181" s="107">
        <f t="shared" si="57"/>
        <v>8.2503423265811948E-2</v>
      </c>
      <c r="P181" s="107">
        <f t="shared" si="58"/>
        <v>9.0819052118022103E-2</v>
      </c>
      <c r="Q181" s="106">
        <f t="shared" si="59"/>
        <v>8.2851711512422321E-2</v>
      </c>
      <c r="R181" s="107">
        <f t="shared" si="60"/>
        <v>7.4596819999999994E-2</v>
      </c>
      <c r="S181" s="108">
        <f t="shared" si="61"/>
        <v>159171.83921285658</v>
      </c>
      <c r="T181" s="109">
        <f t="shared" si="62"/>
        <v>0</v>
      </c>
      <c r="U181" s="99">
        <f t="shared" si="63"/>
        <v>8.2851711512422321E-2</v>
      </c>
      <c r="V181" s="99">
        <f t="shared" si="66"/>
        <v>7.4596819999999994E-2</v>
      </c>
      <c r="W181" s="108">
        <f t="shared" si="64"/>
        <v>159171.83921285658</v>
      </c>
      <c r="X181" s="118">
        <f t="shared" si="67"/>
        <v>159172</v>
      </c>
      <c r="Y181" s="55">
        <f t="shared" si="68"/>
        <v>282.32366466304876</v>
      </c>
      <c r="Z181" s="56">
        <f t="shared" si="69"/>
        <v>8.2852805353106129E-2</v>
      </c>
      <c r="AA181" s="56">
        <f t="shared" si="70"/>
        <v>7.4597905502020057E-2</v>
      </c>
      <c r="AB181" s="42"/>
      <c r="AC181" s="57">
        <v>146848.50604335489</v>
      </c>
      <c r="AD181" s="58">
        <f t="shared" si="71"/>
        <v>260.46546111410186</v>
      </c>
      <c r="AE181" s="56">
        <f t="shared" si="65"/>
        <v>8.3919777522331485E-2</v>
      </c>
      <c r="AF181" s="56">
        <f t="shared" si="65"/>
        <v>8.3919777522331485E-2</v>
      </c>
    </row>
    <row r="182" spans="1:32">
      <c r="A182" s="82" t="s">
        <v>377</v>
      </c>
      <c r="B182" s="83" t="s">
        <v>378</v>
      </c>
      <c r="E182" s="103">
        <v>116686.01870649282</v>
      </c>
      <c r="F182" s="103">
        <v>544245.25732421875</v>
      </c>
      <c r="G182" s="103">
        <f t="shared" si="54"/>
        <v>214.39969781304021</v>
      </c>
      <c r="H182" s="104">
        <v>-6.5048765842602441E-3</v>
      </c>
      <c r="J182" s="105">
        <v>117501.07511714488</v>
      </c>
      <c r="K182" s="105">
        <v>547396.375</v>
      </c>
      <c r="L182" s="105">
        <f t="shared" si="55"/>
        <v>214.65446335326001</v>
      </c>
      <c r="M182" s="106">
        <f t="shared" si="56"/>
        <v>5.7898854117235388E-3</v>
      </c>
      <c r="O182" s="107">
        <f t="shared" si="57"/>
        <v>-6.9365868341160208E-3</v>
      </c>
      <c r="P182" s="107">
        <f t="shared" si="58"/>
        <v>-1.1868634653104948E-3</v>
      </c>
      <c r="Q182" s="106">
        <f t="shared" si="59"/>
        <v>8.0818612451602601E-2</v>
      </c>
      <c r="R182" s="107">
        <f t="shared" si="60"/>
        <v>7.4596819999999994E-2</v>
      </c>
      <c r="S182" s="108">
        <f t="shared" si="61"/>
        <v>126116.42083085331</v>
      </c>
      <c r="T182" s="109">
        <f t="shared" si="62"/>
        <v>0</v>
      </c>
      <c r="U182" s="99">
        <f t="shared" si="63"/>
        <v>8.0818612451602601E-2</v>
      </c>
      <c r="V182" s="99">
        <f t="shared" si="66"/>
        <v>7.4596819999999994E-2</v>
      </c>
      <c r="W182" s="108">
        <f t="shared" si="64"/>
        <v>126116.42083085331</v>
      </c>
      <c r="X182" s="118">
        <f t="shared" si="67"/>
        <v>126116</v>
      </c>
      <c r="Y182" s="55">
        <f t="shared" si="68"/>
        <v>230.39246469251827</v>
      </c>
      <c r="Z182" s="56">
        <f t="shared" si="69"/>
        <v>8.0815005928233541E-2</v>
      </c>
      <c r="AA182" s="56">
        <f t="shared" si="70"/>
        <v>7.4593234237783301E-2</v>
      </c>
      <c r="AB182" s="42"/>
      <c r="AC182" s="57">
        <v>127070.10949576033</v>
      </c>
      <c r="AD182" s="58">
        <f t="shared" si="71"/>
        <v>232.13546033394965</v>
      </c>
      <c r="AE182" s="56">
        <f t="shared" si="65"/>
        <v>-7.5085281624956979E-3</v>
      </c>
      <c r="AF182" s="56">
        <f t="shared" si="65"/>
        <v>-7.5085281624958089E-3</v>
      </c>
    </row>
    <row r="183" spans="1:32">
      <c r="A183" s="82" t="s">
        <v>379</v>
      </c>
      <c r="B183" s="83" t="s">
        <v>380</v>
      </c>
      <c r="E183" s="103">
        <v>303740.57288861013</v>
      </c>
      <c r="F183" s="103">
        <v>1008377.1599116325</v>
      </c>
      <c r="G183" s="103">
        <f t="shared" si="54"/>
        <v>301.21722800150286</v>
      </c>
      <c r="H183" s="104">
        <v>4.5925001511744279E-2</v>
      </c>
      <c r="J183" s="105">
        <v>290422.18688731408</v>
      </c>
      <c r="K183" s="105">
        <v>1017741.5</v>
      </c>
      <c r="L183" s="105">
        <f t="shared" si="55"/>
        <v>285.35948164373184</v>
      </c>
      <c r="M183" s="106">
        <f t="shared" si="56"/>
        <v>9.2865452140824534E-3</v>
      </c>
      <c r="O183" s="107">
        <f t="shared" si="57"/>
        <v>4.5858707091354756E-2</v>
      </c>
      <c r="P183" s="107">
        <f t="shared" si="58"/>
        <v>5.557112126230046E-2</v>
      </c>
      <c r="Q183" s="106">
        <f t="shared" si="59"/>
        <v>8.457611195583925E-2</v>
      </c>
      <c r="R183" s="107">
        <f t="shared" si="60"/>
        <v>7.4596819999999994E-2</v>
      </c>
      <c r="S183" s="108">
        <f t="shared" si="61"/>
        <v>329429.76958676794</v>
      </c>
      <c r="T183" s="109">
        <f t="shared" si="62"/>
        <v>0</v>
      </c>
      <c r="U183" s="99">
        <f t="shared" si="63"/>
        <v>8.457611195583925E-2</v>
      </c>
      <c r="V183" s="99">
        <f t="shared" si="66"/>
        <v>7.4596819999999994E-2</v>
      </c>
      <c r="W183" s="108">
        <f t="shared" si="64"/>
        <v>329429.76958676794</v>
      </c>
      <c r="X183" s="118">
        <f t="shared" si="67"/>
        <v>329430</v>
      </c>
      <c r="Y183" s="55">
        <f t="shared" si="68"/>
        <v>323.68730173624635</v>
      </c>
      <c r="Z183" s="56">
        <f t="shared" si="69"/>
        <v>8.4576870541463345E-2</v>
      </c>
      <c r="AA183" s="56">
        <f t="shared" si="70"/>
        <v>7.4597571605802715E-2</v>
      </c>
      <c r="AB183" s="42"/>
      <c r="AC183" s="57">
        <v>314073.54401631694</v>
      </c>
      <c r="AD183" s="58">
        <f t="shared" si="71"/>
        <v>308.59854296628072</v>
      </c>
      <c r="AE183" s="56">
        <f t="shared" si="65"/>
        <v>4.8894458881532765E-2</v>
      </c>
      <c r="AF183" s="56">
        <f t="shared" si="65"/>
        <v>4.8894458881532543E-2</v>
      </c>
    </row>
    <row r="184" spans="1:32">
      <c r="A184" s="82" t="s">
        <v>381</v>
      </c>
      <c r="B184" s="83" t="s">
        <v>382</v>
      </c>
      <c r="E184" s="103">
        <v>109841.61051843295</v>
      </c>
      <c r="F184" s="103">
        <v>460081.74780273438</v>
      </c>
      <c r="G184" s="103">
        <f t="shared" si="54"/>
        <v>238.74368205871292</v>
      </c>
      <c r="H184" s="104">
        <v>2.1409728705847897E-3</v>
      </c>
      <c r="J184" s="105">
        <v>109499.0600453021</v>
      </c>
      <c r="K184" s="105">
        <v>462630.34375</v>
      </c>
      <c r="L184" s="105">
        <f t="shared" si="55"/>
        <v>236.68801998096802</v>
      </c>
      <c r="M184" s="106">
        <f t="shared" si="56"/>
        <v>5.539441543676249E-3</v>
      </c>
      <c r="O184" s="107">
        <f t="shared" si="57"/>
        <v>3.1283416769891659E-3</v>
      </c>
      <c r="P184" s="107">
        <f t="shared" si="58"/>
        <v>8.685112486513713E-3</v>
      </c>
      <c r="Q184" s="106">
        <f t="shared" si="59"/>
        <v>8.054948626741032E-2</v>
      </c>
      <c r="R184" s="107">
        <f t="shared" si="60"/>
        <v>7.4596819999999994E-2</v>
      </c>
      <c r="S184" s="108">
        <f t="shared" si="61"/>
        <v>118689.29581647769</v>
      </c>
      <c r="T184" s="109">
        <f t="shared" si="62"/>
        <v>0</v>
      </c>
      <c r="U184" s="99">
        <f t="shared" si="63"/>
        <v>8.054948626741032E-2</v>
      </c>
      <c r="V184" s="99">
        <f t="shared" si="66"/>
        <v>7.4596819999999994E-2</v>
      </c>
      <c r="W184" s="108">
        <f t="shared" si="64"/>
        <v>118689.29581647769</v>
      </c>
      <c r="X184" s="118">
        <f t="shared" si="67"/>
        <v>118689</v>
      </c>
      <c r="Y184" s="55">
        <f t="shared" si="68"/>
        <v>256.55256211239384</v>
      </c>
      <c r="Z184" s="56">
        <f t="shared" si="69"/>
        <v>8.054679314887081E-2</v>
      </c>
      <c r="AA184" s="56">
        <f t="shared" si="70"/>
        <v>7.4594141717648776E-2</v>
      </c>
      <c r="AB184" s="42"/>
      <c r="AC184" s="57">
        <v>118416.42755836484</v>
      </c>
      <c r="AD184" s="58">
        <f t="shared" si="71"/>
        <v>255.96338233783405</v>
      </c>
      <c r="AE184" s="56">
        <f t="shared" si="65"/>
        <v>2.3018127404730304E-3</v>
      </c>
      <c r="AF184" s="56">
        <f t="shared" si="65"/>
        <v>2.3018127404730304E-3</v>
      </c>
    </row>
    <row r="185" spans="1:32">
      <c r="A185" s="82" t="s">
        <v>383</v>
      </c>
      <c r="B185" s="83" t="s">
        <v>384</v>
      </c>
      <c r="E185" s="103">
        <v>425432.56231588247</v>
      </c>
      <c r="F185" s="103">
        <v>1310470.4106941223</v>
      </c>
      <c r="G185" s="103">
        <f t="shared" si="54"/>
        <v>324.64110509030252</v>
      </c>
      <c r="H185" s="104">
        <v>4.3744185883639597E-2</v>
      </c>
      <c r="J185" s="105">
        <v>407924.8671261103</v>
      </c>
      <c r="K185" s="105">
        <v>1320167.625</v>
      </c>
      <c r="L185" s="105">
        <f t="shared" si="55"/>
        <v>308.99475142492628</v>
      </c>
      <c r="M185" s="106">
        <f t="shared" si="56"/>
        <v>7.3997964599150645E-3</v>
      </c>
      <c r="O185" s="107">
        <f t="shared" si="57"/>
        <v>4.291892110700779E-2</v>
      </c>
      <c r="P185" s="107">
        <f t="shared" si="58"/>
        <v>5.0636308847393785E-2</v>
      </c>
      <c r="Q185" s="106">
        <f t="shared" si="59"/>
        <v>8.2548617744472086E-2</v>
      </c>
      <c r="R185" s="107">
        <f t="shared" si="60"/>
        <v>7.4596819999999994E-2</v>
      </c>
      <c r="S185" s="108">
        <f t="shared" si="61"/>
        <v>460551.43227854755</v>
      </c>
      <c r="T185" s="109">
        <f t="shared" si="62"/>
        <v>0</v>
      </c>
      <c r="U185" s="99">
        <f t="shared" si="63"/>
        <v>8.2548617744472086E-2</v>
      </c>
      <c r="V185" s="99">
        <f t="shared" si="66"/>
        <v>7.4596819999999994E-2</v>
      </c>
      <c r="W185" s="108">
        <f t="shared" si="64"/>
        <v>460551.43227854755</v>
      </c>
      <c r="X185" s="118">
        <f t="shared" si="67"/>
        <v>460551</v>
      </c>
      <c r="Y185" s="55">
        <f t="shared" si="68"/>
        <v>348.85797172915829</v>
      </c>
      <c r="Z185" s="56">
        <f t="shared" si="69"/>
        <v>8.2547601652649627E-2</v>
      </c>
      <c r="AA185" s="56">
        <f t="shared" si="70"/>
        <v>7.4595811371821252E-2</v>
      </c>
      <c r="AB185" s="42"/>
      <c r="AC185" s="57">
        <v>441145.38935137738</v>
      </c>
      <c r="AD185" s="58">
        <f t="shared" si="71"/>
        <v>334.15861819166889</v>
      </c>
      <c r="AE185" s="56">
        <f t="shared" si="65"/>
        <v>4.3989149874500422E-2</v>
      </c>
      <c r="AF185" s="56">
        <f t="shared" si="65"/>
        <v>4.3989149874500866E-2</v>
      </c>
    </row>
    <row r="186" spans="1:32">
      <c r="A186" s="82" t="s">
        <v>385</v>
      </c>
      <c r="B186" s="83" t="s">
        <v>386</v>
      </c>
      <c r="E186" s="103">
        <v>241630.37831147012</v>
      </c>
      <c r="F186" s="103">
        <v>879777.00818443298</v>
      </c>
      <c r="G186" s="103">
        <f t="shared" si="54"/>
        <v>274.649571497799</v>
      </c>
      <c r="H186" s="104">
        <v>1.6375826398222104E-2</v>
      </c>
      <c r="J186" s="105">
        <v>237610.91960857401</v>
      </c>
      <c r="K186" s="105">
        <v>884667.0625</v>
      </c>
      <c r="L186" s="105">
        <f t="shared" si="55"/>
        <v>268.58795775339951</v>
      </c>
      <c r="M186" s="106">
        <f t="shared" si="56"/>
        <v>5.5582883731621902E-3</v>
      </c>
      <c r="O186" s="107">
        <f t="shared" si="57"/>
        <v>1.6916136301805995E-2</v>
      </c>
      <c r="P186" s="107">
        <f t="shared" si="58"/>
        <v>2.2568449438693294E-2</v>
      </c>
      <c r="Q186" s="106">
        <f t="shared" si="59"/>
        <v>8.0569739010443175E-2</v>
      </c>
      <c r="R186" s="107">
        <f t="shared" si="60"/>
        <v>7.4596819999999994E-2</v>
      </c>
      <c r="S186" s="108">
        <f t="shared" si="61"/>
        <v>261098.47482901992</v>
      </c>
      <c r="T186" s="109">
        <f t="shared" si="62"/>
        <v>0</v>
      </c>
      <c r="U186" s="99">
        <f t="shared" si="63"/>
        <v>8.0569739010443175E-2</v>
      </c>
      <c r="V186" s="99">
        <f t="shared" si="66"/>
        <v>7.4596819999999994E-2</v>
      </c>
      <c r="W186" s="108">
        <f t="shared" si="64"/>
        <v>261098.47482901992</v>
      </c>
      <c r="X186" s="118">
        <f t="shared" si="67"/>
        <v>261098</v>
      </c>
      <c r="Y186" s="55">
        <f t="shared" si="68"/>
        <v>295.13701941401263</v>
      </c>
      <c r="Z186" s="56">
        <f t="shared" si="69"/>
        <v>8.0567773905628082E-2</v>
      </c>
      <c r="AA186" s="56">
        <f t="shared" si="70"/>
        <v>7.4594865757428686E-2</v>
      </c>
      <c r="AB186" s="42"/>
      <c r="AC186" s="57">
        <v>256961.4409225455</v>
      </c>
      <c r="AD186" s="58">
        <f t="shared" si="71"/>
        <v>290.46118230783065</v>
      </c>
      <c r="AE186" s="56">
        <f t="shared" si="65"/>
        <v>1.6097975877638948E-2</v>
      </c>
      <c r="AF186" s="56">
        <f t="shared" si="65"/>
        <v>1.6097975877638948E-2</v>
      </c>
    </row>
    <row r="187" spans="1:32">
      <c r="A187" s="82" t="s">
        <v>387</v>
      </c>
      <c r="B187" s="83" t="s">
        <v>388</v>
      </c>
      <c r="E187" s="103">
        <v>246267.9664602408</v>
      </c>
      <c r="F187" s="103">
        <v>1049689.4992675781</v>
      </c>
      <c r="G187" s="103">
        <f t="shared" si="54"/>
        <v>234.6102982187347</v>
      </c>
      <c r="H187" s="104">
        <v>-2.2720242869189167E-2</v>
      </c>
      <c r="J187" s="105">
        <v>252325.72577284731</v>
      </c>
      <c r="K187" s="105">
        <v>1053807.5</v>
      </c>
      <c r="L187" s="105">
        <f t="shared" si="55"/>
        <v>239.44195289257982</v>
      </c>
      <c r="M187" s="106">
        <f t="shared" si="56"/>
        <v>3.9230655687183535E-3</v>
      </c>
      <c r="O187" s="107">
        <f t="shared" si="57"/>
        <v>-2.4007695981264732E-2</v>
      </c>
      <c r="P187" s="107">
        <f t="shared" si="58"/>
        <v>-2.0178814178034798E-2</v>
      </c>
      <c r="Q187" s="106">
        <f t="shared" si="59"/>
        <v>7.8812533784796246E-2</v>
      </c>
      <c r="R187" s="107">
        <f t="shared" si="60"/>
        <v>7.4596819999999994E-2</v>
      </c>
      <c r="S187" s="108">
        <f t="shared" si="61"/>
        <v>265676.96888700163</v>
      </c>
      <c r="T187" s="109">
        <f t="shared" si="62"/>
        <v>0</v>
      </c>
      <c r="U187" s="99">
        <f t="shared" si="63"/>
        <v>7.8812533784796246E-2</v>
      </c>
      <c r="V187" s="99">
        <f t="shared" si="66"/>
        <v>7.4596819999999994E-2</v>
      </c>
      <c r="W187" s="108">
        <f t="shared" si="64"/>
        <v>265676.96888700163</v>
      </c>
      <c r="X187" s="118">
        <f t="shared" si="67"/>
        <v>265677</v>
      </c>
      <c r="Y187" s="55">
        <f t="shared" si="68"/>
        <v>252.11150992947006</v>
      </c>
      <c r="Z187" s="56">
        <f t="shared" si="69"/>
        <v>7.881266012278032E-2</v>
      </c>
      <c r="AA187" s="56">
        <f t="shared" si="70"/>
        <v>7.4596945844288554E-2</v>
      </c>
      <c r="AB187" s="42"/>
      <c r="AC187" s="57">
        <v>272874.58919492475</v>
      </c>
      <c r="AD187" s="58">
        <f t="shared" si="71"/>
        <v>258.94158961188333</v>
      </c>
      <c r="AE187" s="56">
        <f t="shared" si="65"/>
        <v>-2.6376912618210957E-2</v>
      </c>
      <c r="AF187" s="56">
        <f t="shared" si="65"/>
        <v>-2.6376912618210846E-2</v>
      </c>
    </row>
    <row r="188" spans="1:32">
      <c r="A188" s="82" t="s">
        <v>389</v>
      </c>
      <c r="B188" s="83" t="s">
        <v>390</v>
      </c>
      <c r="E188" s="103">
        <v>185401.36516883638</v>
      </c>
      <c r="F188" s="103">
        <v>532851.00036621094</v>
      </c>
      <c r="G188" s="103">
        <f t="shared" si="54"/>
        <v>347.94222970664617</v>
      </c>
      <c r="H188" s="104">
        <v>2.6785244483000792E-2</v>
      </c>
      <c r="J188" s="105">
        <v>180526.77290204683</v>
      </c>
      <c r="K188" s="105">
        <v>536622.875</v>
      </c>
      <c r="L188" s="105">
        <f t="shared" si="55"/>
        <v>336.41274219263727</v>
      </c>
      <c r="M188" s="106">
        <f t="shared" si="56"/>
        <v>7.0786667026931926E-3</v>
      </c>
      <c r="O188" s="107">
        <f t="shared" si="57"/>
        <v>2.7002046225212739E-2</v>
      </c>
      <c r="P188" s="107">
        <f t="shared" si="58"/>
        <v>3.4271851413425036E-2</v>
      </c>
      <c r="Q188" s="106">
        <f t="shared" si="59"/>
        <v>8.2203532728553963E-2</v>
      </c>
      <c r="R188" s="107">
        <f t="shared" si="60"/>
        <v>7.4596819999999994E-2</v>
      </c>
      <c r="S188" s="108">
        <f t="shared" si="61"/>
        <v>200642.01235841139</v>
      </c>
      <c r="T188" s="109">
        <f t="shared" si="62"/>
        <v>0</v>
      </c>
      <c r="U188" s="99">
        <f t="shared" si="63"/>
        <v>8.2203532728553963E-2</v>
      </c>
      <c r="V188" s="99">
        <f t="shared" si="66"/>
        <v>7.4596819999999994E-2</v>
      </c>
      <c r="W188" s="108">
        <f t="shared" si="64"/>
        <v>200642.01235841139</v>
      </c>
      <c r="X188" s="118">
        <f t="shared" si="67"/>
        <v>200642</v>
      </c>
      <c r="Y188" s="55">
        <f t="shared" si="68"/>
        <v>373.89759055649654</v>
      </c>
      <c r="Z188" s="56">
        <f t="shared" si="69"/>
        <v>8.2203466070946529E-2</v>
      </c>
      <c r="AA188" s="56">
        <f t="shared" si="70"/>
        <v>7.4596753810923122E-2</v>
      </c>
      <c r="AB188" s="42"/>
      <c r="AC188" s="57">
        <v>195228.4843071379</v>
      </c>
      <c r="AD188" s="58">
        <f t="shared" si="71"/>
        <v>363.80947105010739</v>
      </c>
      <c r="AE188" s="56">
        <f t="shared" si="65"/>
        <v>2.7729128318926266E-2</v>
      </c>
      <c r="AF188" s="56">
        <f t="shared" si="65"/>
        <v>2.7729128318926266E-2</v>
      </c>
    </row>
    <row r="189" spans="1:32">
      <c r="A189" s="82" t="s">
        <v>391</v>
      </c>
      <c r="B189" s="83" t="s">
        <v>392</v>
      </c>
      <c r="E189" s="103">
        <v>59630.114848977682</v>
      </c>
      <c r="F189" s="103">
        <v>219095.58532714844</v>
      </c>
      <c r="G189" s="103">
        <f t="shared" si="54"/>
        <v>272.16483965178662</v>
      </c>
      <c r="H189" s="104">
        <v>-5.4678215859975565E-2</v>
      </c>
      <c r="J189" s="105">
        <v>63135.63519937513</v>
      </c>
      <c r="K189" s="105">
        <v>219720.4375</v>
      </c>
      <c r="L189" s="105">
        <f t="shared" si="55"/>
        <v>287.34530077282926</v>
      </c>
      <c r="M189" s="106">
        <f t="shared" si="56"/>
        <v>2.8519614939686022E-3</v>
      </c>
      <c r="O189" s="107">
        <f t="shared" si="57"/>
        <v>-5.5523641115313271E-2</v>
      </c>
      <c r="P189" s="107">
        <f t="shared" si="58"/>
        <v>-5.2830030907810355E-2</v>
      </c>
      <c r="Q189" s="106">
        <f t="shared" si="59"/>
        <v>7.766152875218113E-2</v>
      </c>
      <c r="R189" s="107">
        <f t="shared" si="60"/>
        <v>7.4596819999999994E-2</v>
      </c>
      <c r="S189" s="108">
        <f t="shared" si="61"/>
        <v>64261.080727817425</v>
      </c>
      <c r="T189" s="109">
        <f t="shared" si="62"/>
        <v>0</v>
      </c>
      <c r="U189" s="99">
        <f t="shared" si="63"/>
        <v>7.766152875218113E-2</v>
      </c>
      <c r="V189" s="99">
        <f t="shared" si="66"/>
        <v>7.4596819999999994E-2</v>
      </c>
      <c r="W189" s="108">
        <f t="shared" si="64"/>
        <v>64261.080727817425</v>
      </c>
      <c r="X189" s="118">
        <f t="shared" si="67"/>
        <v>64261</v>
      </c>
      <c r="Y189" s="55">
        <f t="shared" si="68"/>
        <v>292.4671037941111</v>
      </c>
      <c r="Z189" s="56">
        <f t="shared" si="69"/>
        <v>7.7660174942656646E-2</v>
      </c>
      <c r="AA189" s="56">
        <f t="shared" si="70"/>
        <v>7.4595470040507816E-2</v>
      </c>
      <c r="AB189" s="42"/>
      <c r="AC189" s="57">
        <v>68277.265292003896</v>
      </c>
      <c r="AD189" s="58">
        <f t="shared" si="71"/>
        <v>310.74608292641824</v>
      </c>
      <c r="AE189" s="56">
        <f t="shared" si="65"/>
        <v>-5.8822878667260436E-2</v>
      </c>
      <c r="AF189" s="56">
        <f t="shared" si="65"/>
        <v>-5.8822878667260436E-2</v>
      </c>
    </row>
    <row r="190" spans="1:32">
      <c r="A190" s="82" t="s">
        <v>393</v>
      </c>
      <c r="B190" s="83" t="s">
        <v>394</v>
      </c>
      <c r="E190" s="103">
        <v>35182.637277338283</v>
      </c>
      <c r="F190" s="103">
        <v>167158.00299072266</v>
      </c>
      <c r="G190" s="103">
        <f t="shared" si="54"/>
        <v>210.47533858902906</v>
      </c>
      <c r="H190" s="104">
        <v>-6.8572758730840788E-2</v>
      </c>
      <c r="J190" s="105">
        <v>37826.948638685812</v>
      </c>
      <c r="K190" s="105">
        <v>168384.8125</v>
      </c>
      <c r="L190" s="105">
        <f t="shared" si="55"/>
        <v>224.64584588759044</v>
      </c>
      <c r="M190" s="106">
        <f t="shared" si="56"/>
        <v>7.339220900751231E-3</v>
      </c>
      <c r="O190" s="107">
        <f t="shared" si="57"/>
        <v>-6.9905489512394281E-2</v>
      </c>
      <c r="P190" s="107">
        <f t="shared" si="58"/>
        <v>-6.3079320441349673E-2</v>
      </c>
      <c r="Q190" s="106">
        <f t="shared" si="59"/>
        <v>8.2483523441224893E-2</v>
      </c>
      <c r="R190" s="107">
        <f t="shared" si="60"/>
        <v>7.4596819999999994E-2</v>
      </c>
      <c r="S190" s="108">
        <f t="shared" si="61"/>
        <v>38084.625163927725</v>
      </c>
      <c r="T190" s="109">
        <f t="shared" si="62"/>
        <v>0</v>
      </c>
      <c r="U190" s="99">
        <f t="shared" si="63"/>
        <v>8.2483523441224893E-2</v>
      </c>
      <c r="V190" s="99">
        <f t="shared" si="66"/>
        <v>7.4596819999999994E-2</v>
      </c>
      <c r="W190" s="108">
        <f t="shared" si="64"/>
        <v>38084.625163927725</v>
      </c>
      <c r="X190" s="118">
        <f t="shared" si="67"/>
        <v>38085</v>
      </c>
      <c r="Y190" s="55">
        <f t="shared" si="68"/>
        <v>226.17835560436899</v>
      </c>
      <c r="Z190" s="56">
        <f t="shared" si="69"/>
        <v>8.2494177448464878E-2</v>
      </c>
      <c r="AA190" s="56">
        <f t="shared" si="70"/>
        <v>7.4607396384815505E-2</v>
      </c>
      <c r="AB190" s="42"/>
      <c r="AC190" s="57">
        <v>40907.493830300744</v>
      </c>
      <c r="AD190" s="58">
        <f t="shared" si="71"/>
        <v>242.94051953349856</v>
      </c>
      <c r="AE190" s="56">
        <f t="shared" si="65"/>
        <v>-6.8996987251516373E-2</v>
      </c>
      <c r="AF190" s="56">
        <f t="shared" si="65"/>
        <v>-6.8996987251516373E-2</v>
      </c>
    </row>
    <row r="191" spans="1:32">
      <c r="A191" s="82" t="s">
        <v>395</v>
      </c>
      <c r="B191" s="83" t="s">
        <v>396</v>
      </c>
      <c r="E191" s="103">
        <v>76200.650168977809</v>
      </c>
      <c r="F191" s="103">
        <v>279038.83349609375</v>
      </c>
      <c r="G191" s="103">
        <f t="shared" si="54"/>
        <v>273.08260006055582</v>
      </c>
      <c r="H191" s="104">
        <v>-2.5227242701250541E-2</v>
      </c>
      <c r="J191" s="105">
        <v>77976.131997873657</v>
      </c>
      <c r="K191" s="105">
        <v>281462.125</v>
      </c>
      <c r="L191" s="105">
        <f t="shared" si="55"/>
        <v>277.03951996338282</v>
      </c>
      <c r="M191" s="106">
        <f t="shared" si="56"/>
        <v>8.6844238615273461E-3</v>
      </c>
      <c r="O191" s="107">
        <f t="shared" si="57"/>
        <v>-2.2769555034408029E-2</v>
      </c>
      <c r="P191" s="107">
        <f t="shared" si="58"/>
        <v>-1.42828716399378E-2</v>
      </c>
      <c r="Q191" s="106">
        <f t="shared" si="59"/>
        <v>8.3929074265129522E-2</v>
      </c>
      <c r="R191" s="107">
        <f t="shared" si="60"/>
        <v>7.4596819999999994E-2</v>
      </c>
      <c r="S191" s="108">
        <f t="shared" si="61"/>
        <v>82596.100196061103</v>
      </c>
      <c r="T191" s="109">
        <f t="shared" si="62"/>
        <v>0</v>
      </c>
      <c r="U191" s="99">
        <f t="shared" si="63"/>
        <v>8.3929074265129522E-2</v>
      </c>
      <c r="V191" s="99">
        <f t="shared" si="66"/>
        <v>7.4596819999999994E-2</v>
      </c>
      <c r="W191" s="108">
        <f t="shared" si="64"/>
        <v>82596.100196061103</v>
      </c>
      <c r="X191" s="118">
        <f t="shared" si="67"/>
        <v>82596</v>
      </c>
      <c r="Y191" s="55">
        <f t="shared" si="68"/>
        <v>293.45333763823459</v>
      </c>
      <c r="Z191" s="56">
        <f t="shared" si="69"/>
        <v>8.3927759367410371E-2</v>
      </c>
      <c r="AA191" s="56">
        <f t="shared" si="70"/>
        <v>7.4595516423095365E-2</v>
      </c>
      <c r="AB191" s="42"/>
      <c r="AC191" s="57">
        <v>84326.34017303474</v>
      </c>
      <c r="AD191" s="58">
        <f t="shared" si="71"/>
        <v>299.60102153366012</v>
      </c>
      <c r="AE191" s="56">
        <f t="shared" si="65"/>
        <v>-2.0519569205590393E-2</v>
      </c>
      <c r="AF191" s="56">
        <f t="shared" si="65"/>
        <v>-2.0519569205590393E-2</v>
      </c>
    </row>
    <row r="192" spans="1:32">
      <c r="A192" s="82" t="s">
        <v>397</v>
      </c>
      <c r="B192" s="83" t="s">
        <v>398</v>
      </c>
      <c r="E192" s="103">
        <v>45470.551799925626</v>
      </c>
      <c r="F192" s="103">
        <v>185222.16552734375</v>
      </c>
      <c r="G192" s="103">
        <f t="shared" si="54"/>
        <v>245.49195648623899</v>
      </c>
      <c r="H192" s="104">
        <v>2.417836710782395E-2</v>
      </c>
      <c r="J192" s="105">
        <v>44252.968027763069</v>
      </c>
      <c r="K192" s="105">
        <v>186162.3125</v>
      </c>
      <c r="L192" s="105">
        <f t="shared" si="55"/>
        <v>237.71174430250522</v>
      </c>
      <c r="M192" s="106">
        <f t="shared" si="56"/>
        <v>5.0757800502956307E-3</v>
      </c>
      <c r="O192" s="107">
        <f t="shared" si="57"/>
        <v>2.7514171962402134E-2</v>
      </c>
      <c r="P192" s="107">
        <f t="shared" si="58"/>
        <v>3.2729607897844959E-2</v>
      </c>
      <c r="Q192" s="106">
        <f t="shared" si="59"/>
        <v>8.0051237101067096E-2</v>
      </c>
      <c r="R192" s="107">
        <f t="shared" si="60"/>
        <v>7.4596819999999994E-2</v>
      </c>
      <c r="S192" s="108">
        <f t="shared" si="61"/>
        <v>49110.525723177823</v>
      </c>
      <c r="T192" s="109">
        <f t="shared" si="62"/>
        <v>0</v>
      </c>
      <c r="U192" s="99">
        <f t="shared" si="63"/>
        <v>8.0051237101067096E-2</v>
      </c>
      <c r="V192" s="99">
        <f t="shared" si="66"/>
        <v>7.4596819999999994E-2</v>
      </c>
      <c r="W192" s="108">
        <f t="shared" si="64"/>
        <v>49110.525723177823</v>
      </c>
      <c r="X192" s="118">
        <f t="shared" si="67"/>
        <v>49111</v>
      </c>
      <c r="Y192" s="55">
        <f t="shared" si="68"/>
        <v>263.80742342787562</v>
      </c>
      <c r="Z192" s="56">
        <f t="shared" si="69"/>
        <v>8.0061667518191992E-2</v>
      </c>
      <c r="AA192" s="56">
        <f t="shared" si="70"/>
        <v>7.4607197741989095E-2</v>
      </c>
      <c r="AB192" s="42"/>
      <c r="AC192" s="57">
        <v>47856.834392315563</v>
      </c>
      <c r="AD192" s="58">
        <f t="shared" si="71"/>
        <v>257.07047656230395</v>
      </c>
      <c r="AE192" s="56">
        <f t="shared" si="65"/>
        <v>2.6206614449321375E-2</v>
      </c>
      <c r="AF192" s="56">
        <f t="shared" si="65"/>
        <v>2.6206614449321597E-2</v>
      </c>
    </row>
    <row r="193" spans="1:32">
      <c r="A193" s="82" t="s">
        <v>399</v>
      </c>
      <c r="B193" s="83" t="s">
        <v>400</v>
      </c>
      <c r="E193" s="103">
        <v>48301.264824159807</v>
      </c>
      <c r="F193" s="103">
        <v>188323.41461181641</v>
      </c>
      <c r="G193" s="103">
        <f t="shared" si="54"/>
        <v>256.48040061147623</v>
      </c>
      <c r="H193" s="104">
        <v>-2.9465030201472953E-2</v>
      </c>
      <c r="J193" s="105">
        <v>49730.784706528808</v>
      </c>
      <c r="K193" s="105">
        <v>189659.28125</v>
      </c>
      <c r="L193" s="105">
        <f t="shared" si="55"/>
        <v>262.21118407053336</v>
      </c>
      <c r="M193" s="106">
        <f t="shared" si="56"/>
        <v>7.0934707770522465E-3</v>
      </c>
      <c r="O193" s="107">
        <f t="shared" si="57"/>
        <v>-2.8745170437283085E-2</v>
      </c>
      <c r="P193" s="107">
        <f t="shared" si="58"/>
        <v>-2.1855602686709164E-2</v>
      </c>
      <c r="Q193" s="106">
        <f t="shared" si="59"/>
        <v>8.2219441139783189E-2</v>
      </c>
      <c r="R193" s="107">
        <f t="shared" si="60"/>
        <v>7.4596819999999994E-2</v>
      </c>
      <c r="S193" s="108">
        <f t="shared" si="61"/>
        <v>52272.567824346894</v>
      </c>
      <c r="T193" s="109">
        <f t="shared" si="62"/>
        <v>0</v>
      </c>
      <c r="U193" s="99">
        <f t="shared" si="63"/>
        <v>8.2219441139783189E-2</v>
      </c>
      <c r="V193" s="99">
        <f t="shared" si="66"/>
        <v>7.4596819999999994E-2</v>
      </c>
      <c r="W193" s="108">
        <f t="shared" si="64"/>
        <v>52272.567824346894</v>
      </c>
      <c r="X193" s="118">
        <f t="shared" si="67"/>
        <v>52273</v>
      </c>
      <c r="Y193" s="55">
        <f t="shared" si="68"/>
        <v>275.61530158440371</v>
      </c>
      <c r="Z193" s="56">
        <f t="shared" si="69"/>
        <v>8.2228388641565564E-2</v>
      </c>
      <c r="AA193" s="56">
        <f t="shared" si="70"/>
        <v>7.4605704479983048E-2</v>
      </c>
      <c r="AB193" s="42"/>
      <c r="AC193" s="57">
        <v>53780.752658378311</v>
      </c>
      <c r="AD193" s="58">
        <f t="shared" si="71"/>
        <v>283.56509791623137</v>
      </c>
      <c r="AE193" s="56">
        <f t="shared" si="65"/>
        <v>-2.8035172135944864E-2</v>
      </c>
      <c r="AF193" s="56">
        <f t="shared" si="65"/>
        <v>-2.8035172135945086E-2</v>
      </c>
    </row>
    <row r="194" spans="1:32">
      <c r="A194" s="82" t="s">
        <v>401</v>
      </c>
      <c r="B194" s="83" t="s">
        <v>402</v>
      </c>
      <c r="E194" s="103">
        <v>75878.991017048349</v>
      </c>
      <c r="F194" s="103">
        <v>307646.0830078125</v>
      </c>
      <c r="G194" s="103">
        <f t="shared" si="54"/>
        <v>246.64377415499695</v>
      </c>
      <c r="H194" s="104">
        <v>-3.0992181964389243E-2</v>
      </c>
      <c r="J194" s="105">
        <v>78061.678848512514</v>
      </c>
      <c r="K194" s="105">
        <v>309493.5</v>
      </c>
      <c r="L194" s="105">
        <f t="shared" si="55"/>
        <v>252.22396867304974</v>
      </c>
      <c r="M194" s="106">
        <f t="shared" si="56"/>
        <v>6.0050073582136321E-3</v>
      </c>
      <c r="O194" s="107">
        <f t="shared" si="57"/>
        <v>-2.7961066987809979E-2</v>
      </c>
      <c r="P194" s="107">
        <f t="shared" si="58"/>
        <v>-2.2123966042601695E-2</v>
      </c>
      <c r="Q194" s="106">
        <f t="shared" si="59"/>
        <v>8.1049781811213029E-2</v>
      </c>
      <c r="R194" s="107">
        <f t="shared" si="60"/>
        <v>7.4596819999999994E-2</v>
      </c>
      <c r="S194" s="108">
        <f t="shared" si="61"/>
        <v>82028.966683035105</v>
      </c>
      <c r="T194" s="109">
        <f t="shared" si="62"/>
        <v>0</v>
      </c>
      <c r="U194" s="99">
        <f t="shared" si="63"/>
        <v>8.1049781811213029E-2</v>
      </c>
      <c r="V194" s="99">
        <f t="shared" si="66"/>
        <v>7.4596819999999994E-2</v>
      </c>
      <c r="W194" s="108">
        <f t="shared" si="64"/>
        <v>82028.966683035105</v>
      </c>
      <c r="X194" s="118">
        <f t="shared" si="67"/>
        <v>82029</v>
      </c>
      <c r="Y194" s="55">
        <f t="shared" si="68"/>
        <v>265.04272302972436</v>
      </c>
      <c r="Z194" s="56">
        <f t="shared" si="69"/>
        <v>8.1050220891443869E-2</v>
      </c>
      <c r="AA194" s="56">
        <f t="shared" si="70"/>
        <v>7.4597256459289607E-2</v>
      </c>
      <c r="AB194" s="42"/>
      <c r="AC194" s="57">
        <v>84418.853774862291</v>
      </c>
      <c r="AD194" s="58">
        <f t="shared" si="71"/>
        <v>272.76454521617512</v>
      </c>
      <c r="AE194" s="56">
        <f t="shared" si="65"/>
        <v>-2.8309479079588362E-2</v>
      </c>
      <c r="AF194" s="56">
        <f t="shared" si="65"/>
        <v>-2.8309479079588473E-2</v>
      </c>
    </row>
    <row r="195" spans="1:32">
      <c r="A195" s="82" t="s">
        <v>403</v>
      </c>
      <c r="B195" s="83" t="s">
        <v>404</v>
      </c>
      <c r="E195" s="103">
        <v>134560.55494083397</v>
      </c>
      <c r="F195" s="103">
        <v>492969.25390625</v>
      </c>
      <c r="G195" s="103">
        <f t="shared" si="54"/>
        <v>272.95932530190595</v>
      </c>
      <c r="H195" s="104">
        <v>-1.7322866341091925E-2</v>
      </c>
      <c r="J195" s="105">
        <v>136627.41881954527</v>
      </c>
      <c r="K195" s="105">
        <v>496486.1875</v>
      </c>
      <c r="L195" s="105">
        <f t="shared" si="55"/>
        <v>275.18876105600674</v>
      </c>
      <c r="M195" s="106">
        <f t="shared" si="56"/>
        <v>7.1341844666419352E-3</v>
      </c>
      <c r="O195" s="107">
        <f t="shared" si="57"/>
        <v>-1.5127738608903818E-2</v>
      </c>
      <c r="P195" s="107">
        <f t="shared" si="58"/>
        <v>-8.1014782200609092E-3</v>
      </c>
      <c r="Q195" s="106">
        <f t="shared" si="59"/>
        <v>8.2263191941146729E-2</v>
      </c>
      <c r="R195" s="107">
        <f t="shared" si="60"/>
        <v>7.4596819999999994E-2</v>
      </c>
      <c r="S195" s="108">
        <f t="shared" si="61"/>
        <v>145629.93569963903</v>
      </c>
      <c r="T195" s="109">
        <f t="shared" si="62"/>
        <v>0</v>
      </c>
      <c r="U195" s="99">
        <f t="shared" si="63"/>
        <v>8.2263191941146729E-2</v>
      </c>
      <c r="V195" s="99">
        <f t="shared" si="66"/>
        <v>7.4596819999999994E-2</v>
      </c>
      <c r="W195" s="108">
        <f t="shared" si="64"/>
        <v>145629.93569963903</v>
      </c>
      <c r="X195" s="118">
        <f t="shared" si="67"/>
        <v>145630</v>
      </c>
      <c r="Y195" s="55">
        <f t="shared" si="68"/>
        <v>293.32135246964953</v>
      </c>
      <c r="Z195" s="56">
        <f t="shared" si="69"/>
        <v>8.2263669795604288E-2</v>
      </c>
      <c r="AA195" s="56">
        <f t="shared" si="70"/>
        <v>7.4597294469504583E-2</v>
      </c>
      <c r="AB195" s="42"/>
      <c r="AC195" s="57">
        <v>147754.06141785588</v>
      </c>
      <c r="AD195" s="58">
        <f t="shared" si="71"/>
        <v>297.59954080868738</v>
      </c>
      <c r="AE195" s="56">
        <f t="shared" si="65"/>
        <v>-1.4375655041040991E-2</v>
      </c>
      <c r="AF195" s="56">
        <f t="shared" si="65"/>
        <v>-1.437565504104088E-2</v>
      </c>
    </row>
    <row r="196" spans="1:32">
      <c r="A196" s="82" t="s">
        <v>405</v>
      </c>
      <c r="B196" s="83" t="s">
        <v>406</v>
      </c>
      <c r="E196" s="103">
        <v>46101.310432611048</v>
      </c>
      <c r="F196" s="103">
        <v>170506.7529296875</v>
      </c>
      <c r="G196" s="103">
        <f t="shared" si="54"/>
        <v>270.37820872480057</v>
      </c>
      <c r="H196" s="104">
        <v>4.4773380603897905E-2</v>
      </c>
      <c r="J196" s="105">
        <v>44128.435835253789</v>
      </c>
      <c r="K196" s="105">
        <v>171932.03125</v>
      </c>
      <c r="L196" s="105">
        <f t="shared" si="55"/>
        <v>256.66209789081284</v>
      </c>
      <c r="M196" s="106">
        <f t="shared" si="56"/>
        <v>8.3590725635380725E-3</v>
      </c>
      <c r="O196" s="107">
        <f t="shared" si="57"/>
        <v>4.4707557836916267E-2</v>
      </c>
      <c r="P196" s="107">
        <f t="shared" si="58"/>
        <v>5.3440344120551542E-2</v>
      </c>
      <c r="Q196" s="106">
        <f t="shared" si="59"/>
        <v>8.3579452794927178E-2</v>
      </c>
      <c r="R196" s="107">
        <f t="shared" si="60"/>
        <v>7.4596819999999994E-2</v>
      </c>
      <c r="S196" s="108">
        <f t="shared" si="61"/>
        <v>49954.432731697743</v>
      </c>
      <c r="T196" s="109">
        <f t="shared" si="62"/>
        <v>0</v>
      </c>
      <c r="U196" s="99">
        <f t="shared" si="63"/>
        <v>8.3579452794927178E-2</v>
      </c>
      <c r="V196" s="99">
        <f t="shared" si="66"/>
        <v>7.4596819999999994E-2</v>
      </c>
      <c r="W196" s="108">
        <f t="shared" si="64"/>
        <v>49954.432731697743</v>
      </c>
      <c r="X196" s="118">
        <f t="shared" si="67"/>
        <v>49954</v>
      </c>
      <c r="Y196" s="55">
        <f t="shared" si="68"/>
        <v>290.54504641641637</v>
      </c>
      <c r="Z196" s="56">
        <f t="shared" si="69"/>
        <v>8.3570066257024234E-2</v>
      </c>
      <c r="AA196" s="56">
        <f t="shared" si="70"/>
        <v>7.4587511274409879E-2</v>
      </c>
      <c r="AB196" s="42"/>
      <c r="AC196" s="57">
        <v>47722.16056637717</v>
      </c>
      <c r="AD196" s="58">
        <f t="shared" si="71"/>
        <v>277.56410611462007</v>
      </c>
      <c r="AE196" s="56">
        <f t="shared" si="65"/>
        <v>4.676735938052401E-2</v>
      </c>
      <c r="AF196" s="56">
        <f t="shared" si="65"/>
        <v>4.6767359380523787E-2</v>
      </c>
    </row>
    <row r="197" spans="1:32">
      <c r="A197" s="82" t="s">
        <v>407</v>
      </c>
      <c r="B197" s="83" t="s">
        <v>408</v>
      </c>
      <c r="E197" s="103">
        <v>50620.771994216215</v>
      </c>
      <c r="F197" s="103">
        <v>227496.57934570313</v>
      </c>
      <c r="G197" s="103">
        <f t="shared" si="54"/>
        <v>222.51223354568791</v>
      </c>
      <c r="H197" s="104">
        <v>-7.1903199281006414E-2</v>
      </c>
      <c r="J197" s="105">
        <v>54380.91552937861</v>
      </c>
      <c r="K197" s="105">
        <v>227991</v>
      </c>
      <c r="L197" s="105">
        <f t="shared" si="55"/>
        <v>238.52220275966422</v>
      </c>
      <c r="M197" s="106">
        <f t="shared" si="56"/>
        <v>2.1733102788572545E-3</v>
      </c>
      <c r="O197" s="107">
        <f t="shared" si="57"/>
        <v>-6.9144542686689903E-2</v>
      </c>
      <c r="P197" s="107">
        <f t="shared" si="58"/>
        <v>-6.7121504953180477E-2</v>
      </c>
      <c r="Q197" s="106">
        <f t="shared" si="59"/>
        <v>7.6932252314533267E-2</v>
      </c>
      <c r="R197" s="107">
        <f t="shared" si="60"/>
        <v>7.4596819999999994E-2</v>
      </c>
      <c r="S197" s="108">
        <f t="shared" si="61"/>
        <v>54515.141997631719</v>
      </c>
      <c r="T197" s="109">
        <f t="shared" si="62"/>
        <v>0</v>
      </c>
      <c r="U197" s="99">
        <f t="shared" si="63"/>
        <v>7.6932252314533267E-2</v>
      </c>
      <c r="V197" s="99">
        <f t="shared" si="66"/>
        <v>7.4596819999999994E-2</v>
      </c>
      <c r="W197" s="108">
        <f t="shared" si="64"/>
        <v>54515.141997631719</v>
      </c>
      <c r="X197" s="118">
        <f t="shared" si="67"/>
        <v>54515</v>
      </c>
      <c r="Y197" s="55">
        <f t="shared" si="68"/>
        <v>239.11031575807817</v>
      </c>
      <c r="Z197" s="56">
        <f t="shared" si="69"/>
        <v>7.6929447188769151E-2</v>
      </c>
      <c r="AA197" s="56">
        <f t="shared" si="70"/>
        <v>7.4594020957424068E-2</v>
      </c>
      <c r="AB197" s="42"/>
      <c r="AC197" s="57">
        <v>58809.580115829507</v>
      </c>
      <c r="AD197" s="58">
        <f t="shared" si="71"/>
        <v>257.94693700992366</v>
      </c>
      <c r="AE197" s="56">
        <f t="shared" si="65"/>
        <v>-7.3025179016259489E-2</v>
      </c>
      <c r="AF197" s="56">
        <f t="shared" si="65"/>
        <v>-7.3025179016259489E-2</v>
      </c>
    </row>
    <row r="198" spans="1:32">
      <c r="A198" s="82" t="s">
        <v>409</v>
      </c>
      <c r="B198" s="83" t="s">
        <v>410</v>
      </c>
      <c r="E198" s="103">
        <v>119426.8144399642</v>
      </c>
      <c r="F198" s="103">
        <v>490466.50248241425</v>
      </c>
      <c r="G198" s="103">
        <f t="shared" si="54"/>
        <v>243.49637301529327</v>
      </c>
      <c r="H198" s="104">
        <v>-9.7666656193957646E-3</v>
      </c>
      <c r="J198" s="105">
        <v>120956.40749118567</v>
      </c>
      <c r="K198" s="105">
        <v>495483.46875</v>
      </c>
      <c r="L198" s="105">
        <f t="shared" si="55"/>
        <v>244.11794766096457</v>
      </c>
      <c r="M198" s="106">
        <f t="shared" si="56"/>
        <v>1.0228968221465129E-2</v>
      </c>
      <c r="O198" s="107">
        <f t="shared" si="57"/>
        <v>-1.2645820779134231E-2</v>
      </c>
      <c r="P198" s="107">
        <f t="shared" si="58"/>
        <v>-2.5462062565533294E-3</v>
      </c>
      <c r="Q198" s="106">
        <f t="shared" si="59"/>
        <v>8.5588836722667594E-2</v>
      </c>
      <c r="R198" s="107">
        <f t="shared" si="60"/>
        <v>7.4596819999999994E-2</v>
      </c>
      <c r="S198" s="108">
        <f t="shared" si="61"/>
        <v>129648.41656137462</v>
      </c>
      <c r="T198" s="109">
        <f t="shared" si="62"/>
        <v>0</v>
      </c>
      <c r="U198" s="99">
        <f t="shared" si="63"/>
        <v>8.5588836722667594E-2</v>
      </c>
      <c r="V198" s="99">
        <f t="shared" si="66"/>
        <v>7.4596819999999994E-2</v>
      </c>
      <c r="W198" s="108">
        <f t="shared" si="64"/>
        <v>129648.41656137462</v>
      </c>
      <c r="X198" s="118">
        <f t="shared" si="67"/>
        <v>129648</v>
      </c>
      <c r="Y198" s="55">
        <f t="shared" si="68"/>
        <v>261.65958740676962</v>
      </c>
      <c r="Z198" s="56">
        <f t="shared" si="69"/>
        <v>8.5585348717259535E-2</v>
      </c>
      <c r="AA198" s="56">
        <f t="shared" si="70"/>
        <v>7.4593367312028036E-2</v>
      </c>
      <c r="AB198" s="42"/>
      <c r="AC198" s="57">
        <v>130806.83669315721</v>
      </c>
      <c r="AD198" s="58">
        <f t="shared" si="71"/>
        <v>263.99838731886496</v>
      </c>
      <c r="AE198" s="56">
        <f t="shared" si="65"/>
        <v>-8.8591446934503937E-3</v>
      </c>
      <c r="AF198" s="56">
        <f t="shared" si="65"/>
        <v>-8.8591446934501716E-3</v>
      </c>
    </row>
    <row r="199" spans="1:32">
      <c r="A199" s="82" t="s">
        <v>411</v>
      </c>
      <c r="B199" s="83" t="s">
        <v>412</v>
      </c>
      <c r="E199" s="103">
        <v>252430.16999979923</v>
      </c>
      <c r="F199" s="103">
        <v>931441.84112548828</v>
      </c>
      <c r="G199" s="103">
        <f t="shared" si="54"/>
        <v>271.01012522132407</v>
      </c>
      <c r="H199" s="104">
        <v>3.1316608909464083E-3</v>
      </c>
      <c r="J199" s="105">
        <v>252046.93145454334</v>
      </c>
      <c r="K199" s="105">
        <v>936391.5</v>
      </c>
      <c r="L199" s="105">
        <f t="shared" si="55"/>
        <v>269.16832484547689</v>
      </c>
      <c r="M199" s="106">
        <f t="shared" si="56"/>
        <v>5.3139752327755474E-3</v>
      </c>
      <c r="O199" s="107">
        <f t="shared" si="57"/>
        <v>1.5205047053905574E-3</v>
      </c>
      <c r="P199" s="107">
        <f t="shared" si="58"/>
        <v>6.842559862511699E-3</v>
      </c>
      <c r="Q199" s="106">
        <f t="shared" si="59"/>
        <v>8.0307200886699404E-2</v>
      </c>
      <c r="R199" s="107">
        <f t="shared" si="60"/>
        <v>7.4596819999999994E-2</v>
      </c>
      <c r="S199" s="108">
        <f t="shared" si="61"/>
        <v>272702.13037183677</v>
      </c>
      <c r="T199" s="109">
        <f t="shared" si="62"/>
        <v>0</v>
      </c>
      <c r="U199" s="99">
        <f t="shared" si="63"/>
        <v>8.0307200886699404E-2</v>
      </c>
      <c r="V199" s="99">
        <f t="shared" si="66"/>
        <v>7.4596819999999994E-2</v>
      </c>
      <c r="W199" s="108">
        <f t="shared" si="64"/>
        <v>272702.13037183677</v>
      </c>
      <c r="X199" s="118">
        <f t="shared" si="67"/>
        <v>272702</v>
      </c>
      <c r="Y199" s="55">
        <f t="shared" si="68"/>
        <v>291.22647952272104</v>
      </c>
      <c r="Z199" s="56">
        <f t="shared" si="69"/>
        <v>8.0306684419762187E-2</v>
      </c>
      <c r="AA199" s="56">
        <f t="shared" si="70"/>
        <v>7.4596306263048362E-2</v>
      </c>
      <c r="AB199" s="42"/>
      <c r="AC199" s="57">
        <v>272573.0904680547</v>
      </c>
      <c r="AD199" s="58">
        <f t="shared" si="71"/>
        <v>291.08881324537299</v>
      </c>
      <c r="AE199" s="56">
        <f t="shared" si="65"/>
        <v>4.7293565085215761E-4</v>
      </c>
      <c r="AF199" s="56">
        <f t="shared" si="65"/>
        <v>4.7293565085237965E-4</v>
      </c>
    </row>
    <row r="200" spans="1:32">
      <c r="A200" s="82" t="s">
        <v>413</v>
      </c>
      <c r="B200" s="83" t="s">
        <v>414</v>
      </c>
      <c r="E200" s="103">
        <v>83146.688078220628</v>
      </c>
      <c r="F200" s="103">
        <v>293831.33325195313</v>
      </c>
      <c r="G200" s="103">
        <f t="shared" si="54"/>
        <v>282.97420550082859</v>
      </c>
      <c r="H200" s="104">
        <v>2.4236971610110958E-2</v>
      </c>
      <c r="J200" s="105">
        <v>81297.611558106029</v>
      </c>
      <c r="K200" s="105">
        <v>295595.9375</v>
      </c>
      <c r="L200" s="105">
        <f t="shared" si="55"/>
        <v>275.02952931518564</v>
      </c>
      <c r="M200" s="106">
        <f t="shared" si="56"/>
        <v>6.0055005996715316E-3</v>
      </c>
      <c r="O200" s="107">
        <f t="shared" si="57"/>
        <v>2.2744536828034567E-2</v>
      </c>
      <c r="P200" s="107">
        <f t="shared" si="58"/>
        <v>2.888662975726608E-2</v>
      </c>
      <c r="Q200" s="106">
        <f t="shared" si="59"/>
        <v>8.1050311846915024E-2</v>
      </c>
      <c r="R200" s="107">
        <f t="shared" si="60"/>
        <v>7.4596819999999994E-2</v>
      </c>
      <c r="S200" s="108">
        <f t="shared" si="61"/>
        <v>89885.753075998582</v>
      </c>
      <c r="T200" s="109">
        <f t="shared" si="62"/>
        <v>0</v>
      </c>
      <c r="U200" s="99">
        <f t="shared" si="63"/>
        <v>8.1050311846915024E-2</v>
      </c>
      <c r="V200" s="99">
        <f t="shared" si="66"/>
        <v>7.4596819999999994E-2</v>
      </c>
      <c r="W200" s="108">
        <f t="shared" si="64"/>
        <v>89885.753075998582</v>
      </c>
      <c r="X200" s="118">
        <f t="shared" si="67"/>
        <v>89886</v>
      </c>
      <c r="Y200" s="55">
        <f t="shared" si="68"/>
        <v>304.08401671623108</v>
      </c>
      <c r="Z200" s="56">
        <f t="shared" si="69"/>
        <v>8.1053281586385362E-2</v>
      </c>
      <c r="AA200" s="56">
        <f t="shared" si="70"/>
        <v>7.4599772011165522E-2</v>
      </c>
      <c r="AB200" s="42"/>
      <c r="AC200" s="57">
        <v>87918.313871878563</v>
      </c>
      <c r="AD200" s="58">
        <f t="shared" si="71"/>
        <v>297.42734157798964</v>
      </c>
      <c r="AE200" s="56">
        <f t="shared" si="65"/>
        <v>2.2380844689411372E-2</v>
      </c>
      <c r="AF200" s="56">
        <f t="shared" si="65"/>
        <v>2.238084468941115E-2</v>
      </c>
    </row>
    <row r="201" spans="1:32">
      <c r="X201" s="121"/>
      <c r="Y201" s="42"/>
      <c r="Z201" s="42"/>
      <c r="AA201" s="42"/>
      <c r="AB201" s="42"/>
      <c r="AC201" s="42"/>
      <c r="AD201" s="42"/>
      <c r="AE201" s="42"/>
      <c r="AF201" s="42"/>
    </row>
    <row r="202" spans="1:32">
      <c r="X202" s="121"/>
      <c r="Y202" s="42"/>
      <c r="Z202" s="42"/>
      <c r="AA202" s="42"/>
      <c r="AB202" s="42"/>
      <c r="AC202" s="42"/>
      <c r="AD202" s="42"/>
      <c r="AE202" s="42"/>
      <c r="AF202" s="42"/>
    </row>
    <row r="203" spans="1:32">
      <c r="X203" s="121"/>
      <c r="Y203" s="42"/>
      <c r="Z203" s="42"/>
      <c r="AA203" s="42"/>
      <c r="AB203" s="42"/>
      <c r="AC203" s="42"/>
      <c r="AD203" s="42"/>
      <c r="AE203" s="42"/>
      <c r="AF203" s="42"/>
    </row>
    <row r="204" spans="1:32">
      <c r="X204" s="121"/>
      <c r="Y204" s="42"/>
      <c r="Z204" s="42"/>
      <c r="AA204" s="42"/>
      <c r="AB204" s="42"/>
      <c r="AC204" s="42"/>
      <c r="AD204" s="42"/>
      <c r="AE204" s="42"/>
      <c r="AF204" s="42"/>
    </row>
    <row r="205" spans="1:32">
      <c r="X205" s="121"/>
      <c r="Y205" s="42"/>
      <c r="Z205" s="42"/>
      <c r="AA205" s="42"/>
      <c r="AB205" s="42"/>
      <c r="AC205" s="42"/>
      <c r="AD205" s="42"/>
      <c r="AE205" s="42"/>
      <c r="AF205" s="42"/>
    </row>
    <row r="206" spans="1:32">
      <c r="X206" s="121"/>
      <c r="Y206" s="42"/>
      <c r="Z206" s="42"/>
      <c r="AA206" s="42"/>
      <c r="AB206" s="42"/>
      <c r="AC206" s="42"/>
      <c r="AD206" s="42"/>
      <c r="AE206" s="42"/>
      <c r="AF206" s="42"/>
    </row>
    <row r="207" spans="1:32">
      <c r="X207" s="121"/>
      <c r="Y207" s="42"/>
      <c r="Z207" s="42"/>
      <c r="AA207" s="42"/>
      <c r="AB207" s="42"/>
      <c r="AC207" s="42"/>
      <c r="AD207" s="42"/>
      <c r="AE207" s="42"/>
      <c r="AF207" s="42"/>
    </row>
    <row r="208" spans="1:32">
      <c r="X208" s="121"/>
      <c r="Y208" s="42"/>
      <c r="Z208" s="42"/>
      <c r="AA208" s="42"/>
      <c r="AB208" s="42"/>
      <c r="AC208" s="42"/>
      <c r="AD208" s="42"/>
      <c r="AE208" s="42"/>
      <c r="AF208" s="42"/>
    </row>
    <row r="209" spans="24:32">
      <c r="X209" s="121"/>
      <c r="Y209" s="42"/>
      <c r="Z209" s="42"/>
      <c r="AA209" s="42"/>
      <c r="AB209" s="42"/>
      <c r="AC209" s="42"/>
      <c r="AD209" s="42"/>
      <c r="AE209" s="42"/>
      <c r="AF209" s="42"/>
    </row>
    <row r="210" spans="24:32">
      <c r="X210" s="121"/>
      <c r="Y210" s="42"/>
      <c r="Z210" s="42"/>
      <c r="AA210" s="42"/>
      <c r="AB210" s="42"/>
      <c r="AC210" s="42"/>
      <c r="AD210" s="42"/>
      <c r="AE210" s="42"/>
      <c r="AF210" s="42"/>
    </row>
    <row r="211" spans="24:32">
      <c r="X211" s="121"/>
      <c r="Y211" s="42"/>
      <c r="Z211" s="42"/>
      <c r="AA211" s="42"/>
      <c r="AB211" s="42"/>
      <c r="AC211" s="42"/>
      <c r="AD211" s="42"/>
      <c r="AE211" s="42"/>
      <c r="AF211" s="42"/>
    </row>
    <row r="212" spans="24:32">
      <c r="X212" s="121"/>
      <c r="Y212" s="42"/>
      <c r="Z212" s="42"/>
      <c r="AA212" s="42"/>
      <c r="AB212" s="42"/>
      <c r="AC212" s="42"/>
      <c r="AD212" s="42"/>
      <c r="AE212" s="42"/>
      <c r="AF212" s="42"/>
    </row>
    <row r="213" spans="24:32">
      <c r="X213" s="121"/>
      <c r="Y213" s="42"/>
      <c r="Z213" s="42"/>
      <c r="AA213" s="42"/>
      <c r="AB213" s="42"/>
      <c r="AC213" s="42"/>
      <c r="AD213" s="42"/>
      <c r="AE213" s="42"/>
      <c r="AF213" s="42"/>
    </row>
    <row r="214" spans="24:32">
      <c r="X214" s="121"/>
      <c r="Y214" s="42"/>
      <c r="Z214" s="42"/>
      <c r="AA214" s="42"/>
      <c r="AB214" s="42"/>
      <c r="AC214" s="42"/>
      <c r="AD214" s="42"/>
      <c r="AE214" s="42"/>
      <c r="AF214" s="42"/>
    </row>
    <row r="215" spans="24:32">
      <c r="X215" s="121"/>
      <c r="Y215" s="42"/>
      <c r="Z215" s="42"/>
      <c r="AA215" s="42"/>
      <c r="AB215" s="42"/>
      <c r="AC215" s="42"/>
      <c r="AD215" s="42"/>
      <c r="AE215" s="42"/>
      <c r="AF215" s="42"/>
    </row>
    <row r="216" spans="24:32">
      <c r="X216" s="121"/>
      <c r="Y216" s="42"/>
      <c r="Z216" s="42"/>
      <c r="AA216" s="42"/>
      <c r="AB216" s="42"/>
      <c r="AC216" s="42"/>
      <c r="AD216" s="42"/>
      <c r="AE216" s="42"/>
      <c r="AF216" s="42"/>
    </row>
    <row r="217" spans="24:32">
      <c r="X217" s="121"/>
      <c r="Y217" s="42"/>
      <c r="Z217" s="42"/>
      <c r="AA217" s="42"/>
      <c r="AB217" s="42"/>
      <c r="AC217" s="42"/>
      <c r="AD217" s="42"/>
      <c r="AE217" s="42"/>
      <c r="AF217" s="42"/>
    </row>
  </sheetData>
  <mergeCells count="6">
    <mergeCell ref="AC6:AF6"/>
    <mergeCell ref="E6:H6"/>
    <mergeCell ref="J6:L6"/>
    <mergeCell ref="O6:P6"/>
    <mergeCell ref="Q6:S6"/>
    <mergeCell ref="T6:W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7">
    <tabColor rgb="FF005EB8"/>
  </sheetPr>
  <dimension ref="A1:AS21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9.140625" defaultRowHeight="12.75"/>
  <cols>
    <col min="1" max="1" width="5.7109375" style="82" customWidth="1"/>
    <col min="2" max="2" width="53.42578125" style="83" bestFit="1" customWidth="1"/>
    <col min="3" max="4" width="3.42578125" style="83" customWidth="1"/>
    <col min="5" max="6" width="11.28515625" style="83" customWidth="1"/>
    <col min="7" max="8" width="12.28515625" style="83" customWidth="1"/>
    <col min="9" max="9" width="3.28515625" style="83" customWidth="1"/>
    <col min="10" max="10" width="10.7109375" style="83" customWidth="1"/>
    <col min="11" max="11" width="11.28515625" style="83" customWidth="1"/>
    <col min="12" max="12" width="10.28515625" style="83" customWidth="1"/>
    <col min="13" max="13" width="11.28515625" style="114" customWidth="1"/>
    <col min="14" max="14" width="3.7109375" style="83" customWidth="1"/>
    <col min="15" max="15" width="11" style="83" customWidth="1"/>
    <col min="16" max="16" width="11.7109375" style="83" customWidth="1"/>
    <col min="17" max="17" width="13.28515625" style="114" customWidth="1"/>
    <col min="18" max="19" width="13.28515625" style="83" customWidth="1"/>
    <col min="20" max="20" width="11" style="114" customWidth="1"/>
    <col min="21" max="21" width="12.5703125" style="83" customWidth="1"/>
    <col min="22" max="22" width="12.140625" style="83" customWidth="1"/>
    <col min="23" max="23" width="12.5703125" style="83" customWidth="1"/>
    <col min="24" max="24" width="11.42578125" style="117" customWidth="1"/>
    <col min="25" max="27" width="11.42578125" style="53" customWidth="1"/>
    <col min="28" max="28" width="4.28515625" style="47" customWidth="1"/>
    <col min="29" max="29" width="15.140625" style="50" customWidth="1"/>
    <col min="30" max="30" width="9.5703125" style="53" customWidth="1"/>
    <col min="31" max="31" width="11.7109375" style="53" customWidth="1"/>
    <col min="32" max="32" width="10.42578125" style="53" customWidth="1"/>
    <col min="33" max="16384" width="9.140625" style="42"/>
  </cols>
  <sheetData>
    <row r="1" spans="1:45">
      <c r="A1" s="1" t="s">
        <v>446</v>
      </c>
      <c r="B1" s="1"/>
      <c r="E1" s="78" t="s">
        <v>1</v>
      </c>
      <c r="F1" s="78"/>
      <c r="G1" s="78"/>
      <c r="H1" s="78"/>
      <c r="I1" s="79"/>
      <c r="J1" s="80" t="s">
        <v>415</v>
      </c>
      <c r="K1" s="95"/>
      <c r="L1" s="96">
        <v>6.7911595796488644E-2</v>
      </c>
      <c r="M1" s="97"/>
      <c r="O1" s="98"/>
      <c r="P1" s="99">
        <v>-0.13426566947904939</v>
      </c>
      <c r="Q1" s="100">
        <v>10</v>
      </c>
      <c r="R1" s="99">
        <v>6.1442200000000002E-2</v>
      </c>
      <c r="S1" s="98"/>
      <c r="T1" s="100">
        <v>-10</v>
      </c>
      <c r="U1" s="99">
        <v>6.1442200000000002E-2</v>
      </c>
      <c r="V1" s="98"/>
      <c r="W1" s="98"/>
      <c r="X1" s="116">
        <v>1.0614422000000001</v>
      </c>
      <c r="AF1" s="54">
        <v>-0.13950608004137965</v>
      </c>
    </row>
    <row r="2" spans="1:45">
      <c r="A2" s="1" t="s">
        <v>448</v>
      </c>
      <c r="B2" s="2"/>
      <c r="E2" s="101"/>
      <c r="F2" s="101"/>
      <c r="G2" s="101"/>
      <c r="H2" s="101"/>
      <c r="J2" s="95"/>
      <c r="K2" s="95"/>
      <c r="L2" s="95"/>
      <c r="M2" s="97"/>
      <c r="O2" s="98"/>
      <c r="P2" s="99">
        <v>-0.13426566947904939</v>
      </c>
      <c r="Q2" s="100">
        <v>10</v>
      </c>
      <c r="R2" s="99">
        <v>0</v>
      </c>
      <c r="S2" s="102">
        <v>1</v>
      </c>
      <c r="T2" s="100">
        <v>-10</v>
      </c>
      <c r="U2" s="99">
        <v>6.1442200000000002E-2</v>
      </c>
      <c r="V2" s="98"/>
      <c r="W2" s="98"/>
      <c r="AF2" s="54">
        <v>0.14074383277588076</v>
      </c>
    </row>
    <row r="3" spans="1:45">
      <c r="A3" s="81" t="s">
        <v>449</v>
      </c>
      <c r="E3" s="101"/>
      <c r="F3" s="101"/>
      <c r="G3" s="101"/>
      <c r="H3" s="101"/>
      <c r="J3" s="95"/>
      <c r="K3" s="95"/>
      <c r="L3" s="95"/>
      <c r="M3" s="97"/>
      <c r="O3" s="98"/>
      <c r="P3" s="98"/>
      <c r="Q3" s="97"/>
      <c r="R3" s="98"/>
      <c r="S3" s="98"/>
      <c r="T3" s="100"/>
      <c r="U3" s="99">
        <v>0</v>
      </c>
      <c r="V3" s="98"/>
      <c r="W3" s="98"/>
      <c r="AF3" s="55">
        <v>37</v>
      </c>
    </row>
    <row r="4" spans="1:45">
      <c r="E4" s="103"/>
      <c r="F4" s="103"/>
      <c r="G4" s="103"/>
      <c r="H4" s="104"/>
      <c r="J4" s="105"/>
      <c r="K4" s="105"/>
      <c r="L4" s="105">
        <v>312.87726917213519</v>
      </c>
      <c r="M4" s="106"/>
      <c r="O4" s="107"/>
      <c r="P4" s="107"/>
      <c r="Q4" s="106"/>
      <c r="R4" s="107"/>
      <c r="S4" s="108"/>
      <c r="T4" s="109"/>
      <c r="U4" s="99"/>
      <c r="V4" s="99"/>
      <c r="W4" s="108"/>
      <c r="X4" s="118">
        <v>-8.8230684399604797E-2</v>
      </c>
      <c r="Y4" s="55"/>
      <c r="Z4" s="56"/>
      <c r="AA4" s="56"/>
      <c r="AB4" s="42"/>
      <c r="AC4" s="57"/>
      <c r="AD4" s="58"/>
      <c r="AE4" s="56"/>
      <c r="AF4" s="56">
        <v>72</v>
      </c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</row>
    <row r="5" spans="1:45">
      <c r="B5" s="83" t="s">
        <v>450</v>
      </c>
      <c r="E5" s="110">
        <v>17521036</v>
      </c>
      <c r="F5" s="110">
        <v>59447416.8984375</v>
      </c>
      <c r="G5" s="111">
        <v>294.73166226774299</v>
      </c>
      <c r="H5" s="101"/>
      <c r="J5" s="112">
        <v>17521036.371755101</v>
      </c>
      <c r="K5" s="112">
        <v>59802739.78125</v>
      </c>
      <c r="L5" s="113">
        <v>292.98049614189227</v>
      </c>
      <c r="M5" s="106">
        <v>5.9770954122286835E-3</v>
      </c>
      <c r="O5" s="98"/>
      <c r="P5" s="98"/>
      <c r="Q5" s="97"/>
      <c r="R5" s="98"/>
      <c r="S5" s="98"/>
      <c r="T5" s="97"/>
      <c r="U5" s="98"/>
      <c r="V5" s="98"/>
      <c r="W5" s="98"/>
      <c r="X5" s="118">
        <v>18710918</v>
      </c>
      <c r="AB5" s="42"/>
      <c r="AC5" s="60">
        <v>18710917.911769316</v>
      </c>
      <c r="AE5" s="56">
        <v>4.7154653515235623E-9</v>
      </c>
    </row>
    <row r="6" spans="1:45" ht="12.75" customHeight="1">
      <c r="B6" s="3"/>
      <c r="C6" s="3"/>
      <c r="D6" s="3"/>
      <c r="E6" s="126" t="s">
        <v>2</v>
      </c>
      <c r="F6" s="126"/>
      <c r="G6" s="126"/>
      <c r="H6" s="126"/>
      <c r="I6" s="84"/>
      <c r="J6" s="127" t="s">
        <v>3</v>
      </c>
      <c r="K6" s="128"/>
      <c r="L6" s="128"/>
      <c r="M6" s="85"/>
      <c r="N6" s="4"/>
      <c r="O6" s="129" t="s">
        <v>4</v>
      </c>
      <c r="P6" s="129"/>
      <c r="Q6" s="130" t="s">
        <v>5</v>
      </c>
      <c r="R6" s="130"/>
      <c r="S6" s="130"/>
      <c r="T6" s="130" t="s">
        <v>6</v>
      </c>
      <c r="U6" s="130"/>
      <c r="V6" s="130"/>
      <c r="W6" s="130"/>
      <c r="X6" s="119"/>
      <c r="Y6" s="115"/>
      <c r="Z6" s="115"/>
      <c r="AA6" s="115"/>
      <c r="AB6" s="42"/>
      <c r="AC6" s="125" t="s">
        <v>7</v>
      </c>
      <c r="AD6" s="125"/>
      <c r="AE6" s="125"/>
      <c r="AF6" s="125"/>
      <c r="AG6" s="3"/>
    </row>
    <row r="7" spans="1:45" ht="63.75">
      <c r="A7" s="86" t="s">
        <v>8</v>
      </c>
      <c r="B7" s="87" t="s">
        <v>492</v>
      </c>
      <c r="C7" s="5"/>
      <c r="D7" s="5"/>
      <c r="E7" s="88" t="s">
        <v>9</v>
      </c>
      <c r="F7" s="88" t="s">
        <v>10</v>
      </c>
      <c r="G7" s="88" t="s">
        <v>11</v>
      </c>
      <c r="H7" s="88" t="s">
        <v>12</v>
      </c>
      <c r="I7" s="89"/>
      <c r="J7" s="90" t="s">
        <v>13</v>
      </c>
      <c r="K7" s="90" t="s">
        <v>10</v>
      </c>
      <c r="L7" s="90" t="s">
        <v>14</v>
      </c>
      <c r="M7" s="91" t="s">
        <v>15</v>
      </c>
      <c r="N7" s="92"/>
      <c r="O7" s="93" t="s">
        <v>16</v>
      </c>
      <c r="P7" s="93" t="s">
        <v>17</v>
      </c>
      <c r="Q7" s="91" t="s">
        <v>18</v>
      </c>
      <c r="R7" s="93" t="s">
        <v>19</v>
      </c>
      <c r="S7" s="93" t="s">
        <v>20</v>
      </c>
      <c r="T7" s="91" t="s">
        <v>21</v>
      </c>
      <c r="U7" s="93" t="s">
        <v>22</v>
      </c>
      <c r="V7" s="93" t="s">
        <v>23</v>
      </c>
      <c r="W7" s="93" t="s">
        <v>24</v>
      </c>
      <c r="X7" s="91" t="s">
        <v>25</v>
      </c>
      <c r="Y7" s="93" t="s">
        <v>26</v>
      </c>
      <c r="Z7" s="93" t="s">
        <v>27</v>
      </c>
      <c r="AA7" s="93" t="s">
        <v>28</v>
      </c>
      <c r="AB7" s="94"/>
      <c r="AC7" s="122" t="s">
        <v>29</v>
      </c>
      <c r="AD7" s="93" t="s">
        <v>30</v>
      </c>
      <c r="AE7" s="93" t="s">
        <v>16</v>
      </c>
      <c r="AF7" s="93" t="s">
        <v>17</v>
      </c>
    </row>
    <row r="8" spans="1:45">
      <c r="E8" s="101"/>
      <c r="F8" s="101"/>
      <c r="G8" s="101"/>
      <c r="H8" s="101"/>
      <c r="J8" s="95"/>
      <c r="K8" s="95"/>
      <c r="L8" s="95"/>
      <c r="M8" s="97"/>
      <c r="O8" s="98"/>
      <c r="P8" s="98"/>
      <c r="Q8" s="97"/>
      <c r="R8" s="98"/>
      <c r="S8" s="98"/>
      <c r="T8" s="97"/>
      <c r="U8" s="98"/>
      <c r="V8" s="98"/>
      <c r="W8" s="98"/>
    </row>
    <row r="9" spans="1:45">
      <c r="A9" s="82" t="s">
        <v>31</v>
      </c>
      <c r="B9" s="83" t="s">
        <v>32</v>
      </c>
      <c r="E9" s="103">
        <v>29377</v>
      </c>
      <c r="F9" s="103">
        <v>108392.1875</v>
      </c>
      <c r="G9" s="103">
        <f>E9/F9*1000</f>
        <v>271.02506811203529</v>
      </c>
      <c r="H9" s="104">
        <v>-3.3780040535120404E-2</v>
      </c>
      <c r="J9" s="105">
        <v>30405.44437664904</v>
      </c>
      <c r="K9" s="105">
        <v>108449.640625</v>
      </c>
      <c r="L9" s="105">
        <f>J9/K9*1000</f>
        <v>280.36463930559052</v>
      </c>
      <c r="M9" s="106">
        <f>K9/F9-1</f>
        <v>5.3004857937755112E-4</v>
      </c>
      <c r="O9" s="107">
        <f>E9/J9-1</f>
        <v>-3.3824349478637217E-2</v>
      </c>
      <c r="P9" s="107">
        <f>G9/L9-1</f>
        <v>-3.3312229447649222E-2</v>
      </c>
      <c r="Q9" s="106">
        <f>(1+M9)*(1+R9)-1</f>
        <v>6.2004815930201573E-2</v>
      </c>
      <c r="R9" s="107">
        <f>MinGrowthPerHead(P9,0,1,$Q$1,$Q$2,$R$1,$R$2)</f>
        <v>6.1442200000000002E-2</v>
      </c>
      <c r="S9" s="108">
        <f>(1+IF($S$2=1,Q9,0))*$E9</f>
        <v>31198.515477581532</v>
      </c>
      <c r="T9" s="109">
        <f>MinMaxRamp(P9,0,1,$P$2,$T$2)</f>
        <v>0</v>
      </c>
      <c r="U9" s="99">
        <f>(1+M9)*(1+V9)-1</f>
        <v>6.2004815930201573E-2</v>
      </c>
      <c r="V9" s="99">
        <f t="shared" ref="V9:V40" si="0">MAX(R9,NewMinGrowthPerHead(P9,$P$2,$L$1,$U$1,$T$2,AD9,G9,T9, $P$1))</f>
        <v>6.1442200000000002E-2</v>
      </c>
      <c r="W9" s="108">
        <f>(1+IF($S$2=1,U9,0))*$E9</f>
        <v>31198.515477581532</v>
      </c>
      <c r="X9" s="118">
        <f>IF(ROUND(W9,0)/E9&gt;$X$1,ROUND(W9,0),ROUNDUP(W9,0))</f>
        <v>31199</v>
      </c>
      <c r="Y9" s="55">
        <f t="shared" ref="Y9:Y40" si="1">X9/K9*1000</f>
        <v>287.68191227005275</v>
      </c>
      <c r="Z9" s="56">
        <f t="shared" ref="Z9:Z40" si="2">X9/E9-1</f>
        <v>6.2021309187459517E-2</v>
      </c>
      <c r="AA9" s="56">
        <f t="shared" ref="AA9:AA40" si="3">Y9/G9-1</f>
        <v>6.1458684519661855E-2</v>
      </c>
      <c r="AB9" s="42"/>
      <c r="AC9" s="57">
        <v>32470.326625168647</v>
      </c>
      <c r="AD9" s="58">
        <f t="shared" ref="AD9:AD40" si="4">AC9/K9*1000</f>
        <v>299.40464936574006</v>
      </c>
      <c r="AE9" s="56">
        <f>X9/AC9-1</f>
        <v>-3.9153490503640587E-2</v>
      </c>
      <c r="AF9" s="56">
        <f>Y9/AD9-1</f>
        <v>-3.9153490503640476E-2</v>
      </c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</row>
    <row r="10" spans="1:45">
      <c r="A10" s="82" t="s">
        <v>33</v>
      </c>
      <c r="B10" s="83" t="s">
        <v>34</v>
      </c>
      <c r="E10" s="103">
        <v>74647</v>
      </c>
      <c r="F10" s="103">
        <v>293122.5</v>
      </c>
      <c r="G10" s="103">
        <f t="shared" ref="G10:G73" si="5">E10/F10*1000</f>
        <v>254.66144700594461</v>
      </c>
      <c r="H10" s="104">
        <v>-7.8462670624015574E-2</v>
      </c>
      <c r="J10" s="105">
        <v>81010.74975071779</v>
      </c>
      <c r="K10" s="105">
        <v>294087.8125</v>
      </c>
      <c r="L10" s="105">
        <f t="shared" ref="L10:L73" si="6">J10/K10*1000</f>
        <v>275.46449158180531</v>
      </c>
      <c r="M10" s="106">
        <f t="shared" ref="M10:M73" si="7">K10/F10-1</f>
        <v>3.2932050593181827E-3</v>
      </c>
      <c r="O10" s="107">
        <f t="shared" ref="O10:O73" si="8">E10/J10-1</f>
        <v>-7.8554386551167643E-2</v>
      </c>
      <c r="P10" s="107">
        <f t="shared" ref="P10:P73" si="9">G10/L10-1</f>
        <v>-7.5519877195071361E-2</v>
      </c>
      <c r="Q10" s="106">
        <f t="shared" ref="Q10:Q73" si="10">(1+M10)*(1+R10)-1</f>
        <v>6.493774682321396E-2</v>
      </c>
      <c r="R10" s="107">
        <f t="shared" ref="R10:R73" si="11">MinGrowthPerHead(P10,0,1,$Q$1,$Q$2,$R$1,$R$2)</f>
        <v>6.1442200000000002E-2</v>
      </c>
      <c r="S10" s="108">
        <f t="shared" ref="S10:S73" si="12">(1+IF($S$2=1,Q10,0))*$E10</f>
        <v>79494.407987112456</v>
      </c>
      <c r="T10" s="109">
        <f t="shared" ref="T10:T73" si="13">MinMaxRamp(P10,0,1,$P$2,$T$2)</f>
        <v>0</v>
      </c>
      <c r="U10" s="99">
        <f t="shared" ref="U10:U73" si="14">(1+M10)*(1+V10)-1</f>
        <v>6.493774682321396E-2</v>
      </c>
      <c r="V10" s="99">
        <f t="shared" si="0"/>
        <v>6.1442200000000002E-2</v>
      </c>
      <c r="W10" s="108">
        <f t="shared" ref="W10:W73" si="15">(1+IF($S$2=1,U10,0))*$E10</f>
        <v>79494.407987112456</v>
      </c>
      <c r="X10" s="118">
        <f t="shared" ref="X10:X73" si="16">IF(ROUND(W10,0)/E10&gt;$X$1,ROUND(W10,0),ROUNDUP(W10,0))</f>
        <v>79494</v>
      </c>
      <c r="Y10" s="55">
        <f t="shared" si="1"/>
        <v>270.30701926826703</v>
      </c>
      <c r="Z10" s="56">
        <f t="shared" si="2"/>
        <v>6.4932281270513315E-2</v>
      </c>
      <c r="AA10" s="56">
        <f t="shared" si="3"/>
        <v>6.1436752387404647E-2</v>
      </c>
      <c r="AB10" s="42"/>
      <c r="AC10" s="57">
        <v>86512.319042959032</v>
      </c>
      <c r="AD10" s="58">
        <f t="shared" si="4"/>
        <v>294.17172479039414</v>
      </c>
      <c r="AE10" s="56">
        <f t="shared" ref="AE10:AF73" si="17">X10/AC10-1</f>
        <v>-8.1125082769703316E-2</v>
      </c>
      <c r="AF10" s="56">
        <f t="shared" si="17"/>
        <v>-8.1125082769703316E-2</v>
      </c>
    </row>
    <row r="11" spans="1:45">
      <c r="A11" s="82" t="s">
        <v>35</v>
      </c>
      <c r="B11" s="83" t="s">
        <v>36</v>
      </c>
      <c r="E11" s="103">
        <v>64643</v>
      </c>
      <c r="F11" s="103">
        <v>260056.4375</v>
      </c>
      <c r="G11" s="103">
        <f t="shared" si="5"/>
        <v>248.57296601242567</v>
      </c>
      <c r="H11" s="104">
        <v>-7.0272263077597041E-2</v>
      </c>
      <c r="J11" s="105">
        <v>69550.615056707204</v>
      </c>
      <c r="K11" s="105">
        <v>260704.78125</v>
      </c>
      <c r="L11" s="105">
        <f t="shared" si="6"/>
        <v>266.77920797322241</v>
      </c>
      <c r="M11" s="106">
        <f t="shared" si="7"/>
        <v>2.4930886396534735E-3</v>
      </c>
      <c r="O11" s="107">
        <f t="shared" si="8"/>
        <v>-7.0561777961357208E-2</v>
      </c>
      <c r="P11" s="107">
        <f t="shared" si="9"/>
        <v>-6.8244606088733062E-2</v>
      </c>
      <c r="Q11" s="106">
        <f t="shared" si="10"/>
        <v>6.4088469490468869E-2</v>
      </c>
      <c r="R11" s="107">
        <f t="shared" si="11"/>
        <v>6.1442200000000002E-2</v>
      </c>
      <c r="S11" s="108">
        <f t="shared" si="12"/>
        <v>68785.870933272381</v>
      </c>
      <c r="T11" s="109">
        <f t="shared" si="13"/>
        <v>0</v>
      </c>
      <c r="U11" s="99">
        <f t="shared" si="14"/>
        <v>6.4088469490468869E-2</v>
      </c>
      <c r="V11" s="99">
        <f t="shared" si="0"/>
        <v>6.1442200000000002E-2</v>
      </c>
      <c r="W11" s="108">
        <f t="shared" si="15"/>
        <v>68785.870933272381</v>
      </c>
      <c r="X11" s="118">
        <f t="shared" si="16"/>
        <v>68786</v>
      </c>
      <c r="Y11" s="55">
        <f t="shared" si="1"/>
        <v>263.84633097326446</v>
      </c>
      <c r="Z11" s="56">
        <f t="shared" si="2"/>
        <v>6.4090466098417398E-2</v>
      </c>
      <c r="AA11" s="56">
        <f t="shared" si="3"/>
        <v>6.1444191642607393E-2</v>
      </c>
      <c r="AB11" s="42"/>
      <c r="AC11" s="57">
        <v>74273.908313835476</v>
      </c>
      <c r="AD11" s="58">
        <f t="shared" si="4"/>
        <v>284.89660971200726</v>
      </c>
      <c r="AE11" s="56">
        <f t="shared" si="17"/>
        <v>-7.3887431514267132E-2</v>
      </c>
      <c r="AF11" s="56">
        <f t="shared" si="17"/>
        <v>-7.3887431514267021E-2</v>
      </c>
    </row>
    <row r="12" spans="1:45">
      <c r="A12" s="82" t="s">
        <v>37</v>
      </c>
      <c r="B12" s="83" t="s">
        <v>38</v>
      </c>
      <c r="E12" s="103">
        <v>78648</v>
      </c>
      <c r="F12" s="103">
        <v>298132.21875</v>
      </c>
      <c r="G12" s="103">
        <f t="shared" si="5"/>
        <v>263.80241736285006</v>
      </c>
      <c r="H12" s="104">
        <v>-7.2848736928398217E-2</v>
      </c>
      <c r="J12" s="105">
        <v>84842.552048473182</v>
      </c>
      <c r="K12" s="105">
        <v>298891.875</v>
      </c>
      <c r="L12" s="105">
        <f t="shared" si="6"/>
        <v>283.85700363542225</v>
      </c>
      <c r="M12" s="106">
        <f t="shared" si="7"/>
        <v>2.5480515094444822E-3</v>
      </c>
      <c r="O12" s="107">
        <f t="shared" si="8"/>
        <v>-7.3012325760003605E-2</v>
      </c>
      <c r="P12" s="107">
        <f t="shared" si="9"/>
        <v>-7.0650313417419563E-2</v>
      </c>
      <c r="Q12" s="106">
        <f t="shared" si="10"/>
        <v>6.4146809399898252E-2</v>
      </c>
      <c r="R12" s="107">
        <f t="shared" si="11"/>
        <v>6.1442200000000002E-2</v>
      </c>
      <c r="S12" s="108">
        <f t="shared" si="12"/>
        <v>83693.018265683204</v>
      </c>
      <c r="T12" s="109">
        <f t="shared" si="13"/>
        <v>0</v>
      </c>
      <c r="U12" s="99">
        <f t="shared" si="14"/>
        <v>6.4146809399898252E-2</v>
      </c>
      <c r="V12" s="99">
        <f t="shared" si="0"/>
        <v>6.1442200000000002E-2</v>
      </c>
      <c r="W12" s="108">
        <f t="shared" si="15"/>
        <v>83693.018265683204</v>
      </c>
      <c r="X12" s="118">
        <f t="shared" si="16"/>
        <v>83693</v>
      </c>
      <c r="Y12" s="55">
        <f t="shared" si="1"/>
        <v>280.01095713960103</v>
      </c>
      <c r="Z12" s="56">
        <f t="shared" si="2"/>
        <v>6.414657715390093E-2</v>
      </c>
      <c r="AA12" s="56">
        <f t="shared" si="3"/>
        <v>6.1441968344273068E-2</v>
      </c>
      <c r="AB12" s="42"/>
      <c r="AC12" s="57">
        <v>90604.345149531626</v>
      </c>
      <c r="AD12" s="58">
        <f t="shared" si="4"/>
        <v>303.13418573031345</v>
      </c>
      <c r="AE12" s="56">
        <f t="shared" si="17"/>
        <v>-7.628050440765588E-2</v>
      </c>
      <c r="AF12" s="56">
        <f t="shared" si="17"/>
        <v>-7.6280504407656102E-2</v>
      </c>
    </row>
    <row r="13" spans="1:45">
      <c r="A13" s="82" t="s">
        <v>39</v>
      </c>
      <c r="B13" s="83" t="s">
        <v>40</v>
      </c>
      <c r="E13" s="103">
        <v>90549</v>
      </c>
      <c r="F13" s="103">
        <v>325474.59375</v>
      </c>
      <c r="G13" s="103">
        <f t="shared" si="5"/>
        <v>278.20604661250917</v>
      </c>
      <c r="H13" s="104">
        <v>-4.7854753799586591E-2</v>
      </c>
      <c r="J13" s="105">
        <v>95193.417524571007</v>
      </c>
      <c r="K13" s="105">
        <v>325564.0625</v>
      </c>
      <c r="L13" s="105">
        <f t="shared" si="6"/>
        <v>292.39534853319691</v>
      </c>
      <c r="M13" s="106">
        <f t="shared" si="7"/>
        <v>2.7488704715517009E-4</v>
      </c>
      <c r="O13" s="107">
        <f t="shared" si="8"/>
        <v>-4.8789271835651959E-2</v>
      </c>
      <c r="P13" s="107">
        <f t="shared" si="9"/>
        <v>-4.8527796327364481E-2</v>
      </c>
      <c r="Q13" s="106">
        <f t="shared" si="10"/>
        <v>6.1733976712083916E-2</v>
      </c>
      <c r="R13" s="107">
        <f t="shared" si="11"/>
        <v>6.1442200000000002E-2</v>
      </c>
      <c r="S13" s="108">
        <f t="shared" si="12"/>
        <v>96138.94985730249</v>
      </c>
      <c r="T13" s="109">
        <f t="shared" si="13"/>
        <v>0</v>
      </c>
      <c r="U13" s="99">
        <f t="shared" si="14"/>
        <v>6.1733976712083916E-2</v>
      </c>
      <c r="V13" s="99">
        <f t="shared" si="0"/>
        <v>6.1442200000000002E-2</v>
      </c>
      <c r="W13" s="108">
        <f t="shared" si="15"/>
        <v>96138.94985730249</v>
      </c>
      <c r="X13" s="118">
        <f t="shared" si="16"/>
        <v>96139</v>
      </c>
      <c r="Y13" s="55">
        <f t="shared" si="1"/>
        <v>295.29979218759752</v>
      </c>
      <c r="Z13" s="56">
        <f t="shared" si="2"/>
        <v>6.1734530475212379E-2</v>
      </c>
      <c r="AA13" s="56">
        <f t="shared" si="3"/>
        <v>6.1442753610948087E-2</v>
      </c>
      <c r="AB13" s="42"/>
      <c r="AC13" s="57">
        <v>101658.15441798605</v>
      </c>
      <c r="AD13" s="58">
        <f t="shared" si="4"/>
        <v>312.25238325555682</v>
      </c>
      <c r="AE13" s="56">
        <f t="shared" si="17"/>
        <v>-5.4291310417588723E-2</v>
      </c>
      <c r="AF13" s="56">
        <f t="shared" si="17"/>
        <v>-5.4291310417588723E-2</v>
      </c>
    </row>
    <row r="14" spans="1:45">
      <c r="A14" s="82" t="s">
        <v>41</v>
      </c>
      <c r="B14" s="83" t="s">
        <v>42</v>
      </c>
      <c r="E14" s="103">
        <v>98813</v>
      </c>
      <c r="F14" s="103">
        <v>297279.8125</v>
      </c>
      <c r="G14" s="103">
        <f t="shared" si="5"/>
        <v>332.39054871914652</v>
      </c>
      <c r="H14" s="104">
        <v>-3.9541701874697965E-2</v>
      </c>
      <c r="J14" s="105">
        <v>102725.27031448083</v>
      </c>
      <c r="K14" s="105">
        <v>297414.375</v>
      </c>
      <c r="L14" s="105">
        <f t="shared" si="6"/>
        <v>345.3944360102999</v>
      </c>
      <c r="M14" s="106">
        <f t="shared" si="7"/>
        <v>4.5264593942118125E-4</v>
      </c>
      <c r="O14" s="107">
        <f t="shared" si="8"/>
        <v>-3.8084789677397701E-2</v>
      </c>
      <c r="P14" s="107">
        <f t="shared" si="9"/>
        <v>-3.7649382663377917E-2</v>
      </c>
      <c r="Q14" s="106">
        <f t="shared" si="10"/>
        <v>6.1922657501760403E-2</v>
      </c>
      <c r="R14" s="107">
        <f t="shared" si="11"/>
        <v>6.1442200000000002E-2</v>
      </c>
      <c r="S14" s="108">
        <f t="shared" si="12"/>
        <v>104931.76355572145</v>
      </c>
      <c r="T14" s="109">
        <f t="shared" si="13"/>
        <v>0</v>
      </c>
      <c r="U14" s="99">
        <f t="shared" si="14"/>
        <v>6.1922657501760403E-2</v>
      </c>
      <c r="V14" s="99">
        <f t="shared" si="0"/>
        <v>6.1442200000000002E-2</v>
      </c>
      <c r="W14" s="108">
        <f t="shared" si="15"/>
        <v>104931.76355572145</v>
      </c>
      <c r="X14" s="118">
        <f t="shared" si="16"/>
        <v>104932</v>
      </c>
      <c r="Y14" s="55">
        <f t="shared" si="1"/>
        <v>352.81415029115522</v>
      </c>
      <c r="Z14" s="56">
        <f t="shared" si="2"/>
        <v>6.1925050347626298E-2</v>
      </c>
      <c r="AA14" s="56">
        <f t="shared" si="3"/>
        <v>6.1444591763244238E-2</v>
      </c>
      <c r="AB14" s="42"/>
      <c r="AC14" s="57">
        <v>109701.50735016288</v>
      </c>
      <c r="AD14" s="58">
        <f t="shared" si="4"/>
        <v>368.85072333898751</v>
      </c>
      <c r="AE14" s="56">
        <f t="shared" si="17"/>
        <v>-4.3477135960755753E-2</v>
      </c>
      <c r="AF14" s="56">
        <f t="shared" si="17"/>
        <v>-4.3477135960755864E-2</v>
      </c>
    </row>
    <row r="15" spans="1:45">
      <c r="A15" s="82" t="s">
        <v>43</v>
      </c>
      <c r="B15" s="83" t="s">
        <v>44</v>
      </c>
      <c r="E15" s="103">
        <v>46188</v>
      </c>
      <c r="F15" s="103">
        <v>157356.140625</v>
      </c>
      <c r="G15" s="103">
        <f t="shared" si="5"/>
        <v>293.52524672088879</v>
      </c>
      <c r="H15" s="104">
        <v>-6.1624698267550682E-2</v>
      </c>
      <c r="J15" s="105">
        <v>49233.450993216931</v>
      </c>
      <c r="K15" s="105">
        <v>157527.421875</v>
      </c>
      <c r="L15" s="105">
        <f t="shared" si="6"/>
        <v>312.53892438031704</v>
      </c>
      <c r="M15" s="106">
        <f t="shared" si="7"/>
        <v>1.0884942228481798E-3</v>
      </c>
      <c r="O15" s="107">
        <f t="shared" si="8"/>
        <v>-6.1857353725549569E-2</v>
      </c>
      <c r="P15" s="107">
        <f t="shared" si="9"/>
        <v>-6.0836190874872353E-2</v>
      </c>
      <c r="Q15" s="106">
        <f t="shared" si="10"/>
        <v>6.259757370258745E-2</v>
      </c>
      <c r="R15" s="107">
        <f t="shared" si="11"/>
        <v>6.1442200000000002E-2</v>
      </c>
      <c r="S15" s="108">
        <f t="shared" si="12"/>
        <v>49079.256734175106</v>
      </c>
      <c r="T15" s="109">
        <f t="shared" si="13"/>
        <v>0</v>
      </c>
      <c r="U15" s="99">
        <f t="shared" si="14"/>
        <v>6.259757370258745E-2</v>
      </c>
      <c r="V15" s="99">
        <f t="shared" si="0"/>
        <v>6.1442200000000002E-2</v>
      </c>
      <c r="W15" s="108">
        <f t="shared" si="15"/>
        <v>49079.256734175106</v>
      </c>
      <c r="X15" s="118">
        <f t="shared" si="16"/>
        <v>49079</v>
      </c>
      <c r="Y15" s="55">
        <f t="shared" si="1"/>
        <v>311.55845386046377</v>
      </c>
      <c r="Z15" s="56">
        <f t="shared" si="2"/>
        <v>6.2592015242054266E-2</v>
      </c>
      <c r="AA15" s="56">
        <f t="shared" si="3"/>
        <v>6.1436647583240633E-2</v>
      </c>
      <c r="AB15" s="42"/>
      <c r="AC15" s="57">
        <v>52576.973216734506</v>
      </c>
      <c r="AD15" s="58">
        <f t="shared" si="4"/>
        <v>333.76394148350249</v>
      </c>
      <c r="AE15" s="56">
        <f t="shared" si="17"/>
        <v>-6.6530517120395039E-2</v>
      </c>
      <c r="AF15" s="56">
        <f t="shared" si="17"/>
        <v>-6.653051712039515E-2</v>
      </c>
    </row>
    <row r="16" spans="1:45">
      <c r="A16" s="82" t="s">
        <v>45</v>
      </c>
      <c r="B16" s="83" t="s">
        <v>46</v>
      </c>
      <c r="E16" s="103">
        <v>79874</v>
      </c>
      <c r="F16" s="103">
        <v>284309.3125</v>
      </c>
      <c r="G16" s="103">
        <f t="shared" si="5"/>
        <v>280.94049856351432</v>
      </c>
      <c r="H16" s="104">
        <v>-4.3177372873974385E-2</v>
      </c>
      <c r="J16" s="105">
        <v>83381.260011893653</v>
      </c>
      <c r="K16" s="105">
        <v>284521.125</v>
      </c>
      <c r="L16" s="105">
        <f t="shared" si="6"/>
        <v>293.05823956619622</v>
      </c>
      <c r="M16" s="106">
        <f t="shared" si="7"/>
        <v>7.4500725332371509E-4</v>
      </c>
      <c r="O16" s="107">
        <f t="shared" si="8"/>
        <v>-4.2062928905048591E-2</v>
      </c>
      <c r="P16" s="107">
        <f t="shared" si="9"/>
        <v>-4.1349258838855207E-2</v>
      </c>
      <c r="Q16" s="106">
        <f t="shared" si="10"/>
        <v>6.2232982137983894E-2</v>
      </c>
      <c r="R16" s="107">
        <f t="shared" si="11"/>
        <v>6.1442200000000002E-2</v>
      </c>
      <c r="S16" s="108">
        <f t="shared" si="12"/>
        <v>84844.79721528932</v>
      </c>
      <c r="T16" s="109">
        <f t="shared" si="13"/>
        <v>0</v>
      </c>
      <c r="U16" s="99">
        <f t="shared" si="14"/>
        <v>6.2232982137983894E-2</v>
      </c>
      <c r="V16" s="99">
        <f t="shared" si="0"/>
        <v>6.1442200000000002E-2</v>
      </c>
      <c r="W16" s="108">
        <f t="shared" si="15"/>
        <v>84844.79721528932</v>
      </c>
      <c r="X16" s="118">
        <f t="shared" si="16"/>
        <v>84845</v>
      </c>
      <c r="Y16" s="55">
        <f t="shared" si="1"/>
        <v>298.20281358721604</v>
      </c>
      <c r="Z16" s="56">
        <f t="shared" si="2"/>
        <v>6.2235520945489231E-2</v>
      </c>
      <c r="AA16" s="56">
        <f t="shared" si="3"/>
        <v>6.1444736917483311E-2</v>
      </c>
      <c r="AB16" s="42"/>
      <c r="AC16" s="57">
        <v>89043.81443882329</v>
      </c>
      <c r="AD16" s="58">
        <f t="shared" si="4"/>
        <v>312.96029227644624</v>
      </c>
      <c r="AE16" s="56">
        <f t="shared" si="17"/>
        <v>-4.715447631354619E-2</v>
      </c>
      <c r="AF16" s="56">
        <f t="shared" si="17"/>
        <v>-4.7154476313546301E-2</v>
      </c>
    </row>
    <row r="17" spans="1:32">
      <c r="A17" s="82" t="s">
        <v>47</v>
      </c>
      <c r="B17" s="83" t="s">
        <v>48</v>
      </c>
      <c r="E17" s="103">
        <v>51411</v>
      </c>
      <c r="F17" s="103">
        <v>175157.515625</v>
      </c>
      <c r="G17" s="103">
        <f t="shared" si="5"/>
        <v>293.51295499113701</v>
      </c>
      <c r="H17" s="104">
        <v>-9.9414914196574777E-2</v>
      </c>
      <c r="J17" s="105">
        <v>57021.632240710416</v>
      </c>
      <c r="K17" s="105">
        <v>175171.625</v>
      </c>
      <c r="L17" s="105">
        <f t="shared" si="6"/>
        <v>325.51865772045227</v>
      </c>
      <c r="M17" s="106">
        <f t="shared" si="7"/>
        <v>8.055249556182531E-5</v>
      </c>
      <c r="O17" s="107">
        <f t="shared" si="8"/>
        <v>-9.8394802467697939E-2</v>
      </c>
      <c r="P17" s="107">
        <f t="shared" si="9"/>
        <v>-9.8322175919025256E-2</v>
      </c>
      <c r="Q17" s="106">
        <f t="shared" si="10"/>
        <v>6.1527701818104852E-2</v>
      </c>
      <c r="R17" s="107">
        <f t="shared" si="11"/>
        <v>6.1442200000000002E-2</v>
      </c>
      <c r="S17" s="108">
        <f t="shared" si="12"/>
        <v>54574.200678170586</v>
      </c>
      <c r="T17" s="109">
        <f t="shared" si="13"/>
        <v>0</v>
      </c>
      <c r="U17" s="99">
        <f t="shared" si="14"/>
        <v>6.1527701818104852E-2</v>
      </c>
      <c r="V17" s="99">
        <f t="shared" si="0"/>
        <v>6.1442200000000002E-2</v>
      </c>
      <c r="W17" s="108">
        <f t="shared" si="15"/>
        <v>54574.200678170586</v>
      </c>
      <c r="X17" s="118">
        <f t="shared" si="16"/>
        <v>54574</v>
      </c>
      <c r="Y17" s="55">
        <f t="shared" si="1"/>
        <v>311.54589106540516</v>
      </c>
      <c r="Z17" s="56">
        <f t="shared" si="2"/>
        <v>6.1523798408900765E-2</v>
      </c>
      <c r="AA17" s="56">
        <f t="shared" si="3"/>
        <v>6.1438296905200307E-2</v>
      </c>
      <c r="AB17" s="42"/>
      <c r="AC17" s="57">
        <v>60894.062281097562</v>
      </c>
      <c r="AD17" s="58">
        <f t="shared" si="4"/>
        <v>347.6251492277791</v>
      </c>
      <c r="AE17" s="56">
        <f t="shared" si="17"/>
        <v>-0.10378782502509121</v>
      </c>
      <c r="AF17" s="56">
        <f t="shared" si="17"/>
        <v>-0.10378782502509121</v>
      </c>
    </row>
    <row r="18" spans="1:32">
      <c r="A18" s="82" t="s">
        <v>49</v>
      </c>
      <c r="B18" s="83" t="s">
        <v>50</v>
      </c>
      <c r="E18" s="103">
        <v>65174</v>
      </c>
      <c r="F18" s="103">
        <v>173096.546875</v>
      </c>
      <c r="G18" s="103">
        <f t="shared" si="5"/>
        <v>376.51819852342163</v>
      </c>
      <c r="H18" s="104">
        <v>-3.1364250218133383E-2</v>
      </c>
      <c r="J18" s="105">
        <v>67029.10564877576</v>
      </c>
      <c r="K18" s="105">
        <v>172778.25</v>
      </c>
      <c r="L18" s="105">
        <f t="shared" si="6"/>
        <v>387.94874730341212</v>
      </c>
      <c r="M18" s="106">
        <f t="shared" si="7"/>
        <v>-1.8388401198428106E-3</v>
      </c>
      <c r="O18" s="107">
        <f t="shared" si="8"/>
        <v>-2.7676121153939914E-2</v>
      </c>
      <c r="P18" s="107">
        <f t="shared" si="9"/>
        <v>-2.94640693118432E-2</v>
      </c>
      <c r="Q18" s="106">
        <f t="shared" si="10"/>
        <v>5.9490377497745994E-2</v>
      </c>
      <c r="R18" s="107">
        <f t="shared" si="11"/>
        <v>6.1442200000000002E-2</v>
      </c>
      <c r="S18" s="108">
        <f t="shared" si="12"/>
        <v>69051.225863038097</v>
      </c>
      <c r="T18" s="109">
        <f t="shared" si="13"/>
        <v>0</v>
      </c>
      <c r="U18" s="99">
        <f t="shared" si="14"/>
        <v>5.9490377497745994E-2</v>
      </c>
      <c r="V18" s="99">
        <f t="shared" si="0"/>
        <v>6.1442200000000002E-2</v>
      </c>
      <c r="W18" s="108">
        <f t="shared" si="15"/>
        <v>69051.225863038097</v>
      </c>
      <c r="X18" s="118">
        <f t="shared" si="16"/>
        <v>69052</v>
      </c>
      <c r="Y18" s="55">
        <f t="shared" si="1"/>
        <v>399.65678550396245</v>
      </c>
      <c r="Z18" s="56">
        <f t="shared" si="2"/>
        <v>5.9502255500659684E-2</v>
      </c>
      <c r="AA18" s="56">
        <f t="shared" si="3"/>
        <v>6.1454099884899582E-2</v>
      </c>
      <c r="AB18" s="42"/>
      <c r="AC18" s="57">
        <v>71581.159178195536</v>
      </c>
      <c r="AD18" s="58">
        <f t="shared" si="4"/>
        <v>414.29496582003543</v>
      </c>
      <c r="AE18" s="56">
        <f t="shared" si="17"/>
        <v>-3.5332749668099073E-2</v>
      </c>
      <c r="AF18" s="56">
        <f t="shared" si="17"/>
        <v>-3.5332749668099073E-2</v>
      </c>
    </row>
    <row r="19" spans="1:32">
      <c r="A19" s="82" t="s">
        <v>51</v>
      </c>
      <c r="B19" s="83" t="s">
        <v>52</v>
      </c>
      <c r="E19" s="103">
        <v>97721</v>
      </c>
      <c r="F19" s="103">
        <v>310601.6875</v>
      </c>
      <c r="G19" s="103">
        <f t="shared" si="5"/>
        <v>314.61838081610551</v>
      </c>
      <c r="H19" s="104">
        <v>2.4365503622869378E-2</v>
      </c>
      <c r="J19" s="105">
        <v>95287.44010179842</v>
      </c>
      <c r="K19" s="105">
        <v>311766.75</v>
      </c>
      <c r="L19" s="105">
        <f t="shared" si="6"/>
        <v>305.63695487667758</v>
      </c>
      <c r="M19" s="106">
        <f t="shared" si="7"/>
        <v>3.7509857379638412E-3</v>
      </c>
      <c r="O19" s="107">
        <f t="shared" si="8"/>
        <v>2.553914656120182E-2</v>
      </c>
      <c r="P19" s="107">
        <f t="shared" si="9"/>
        <v>2.938592927367667E-2</v>
      </c>
      <c r="Q19" s="106">
        <f t="shared" si="10"/>
        <v>6.5423654553873112E-2</v>
      </c>
      <c r="R19" s="107">
        <f t="shared" si="11"/>
        <v>6.1442200000000002E-2</v>
      </c>
      <c r="S19" s="108">
        <f t="shared" si="12"/>
        <v>104114.26494665904</v>
      </c>
      <c r="T19" s="109">
        <f t="shared" si="13"/>
        <v>0</v>
      </c>
      <c r="U19" s="99">
        <f t="shared" si="14"/>
        <v>6.5423654553873112E-2</v>
      </c>
      <c r="V19" s="99">
        <f t="shared" si="0"/>
        <v>6.1442200000000002E-2</v>
      </c>
      <c r="W19" s="108">
        <f t="shared" si="15"/>
        <v>104114.26494665904</v>
      </c>
      <c r="X19" s="118">
        <f t="shared" si="16"/>
        <v>104114</v>
      </c>
      <c r="Y19" s="55">
        <f t="shared" si="1"/>
        <v>333.9483764705505</v>
      </c>
      <c r="Z19" s="56">
        <f t="shared" si="2"/>
        <v>6.542094329775594E-2</v>
      </c>
      <c r="AA19" s="56">
        <f t="shared" si="3"/>
        <v>6.1439498875761389E-2</v>
      </c>
      <c r="AB19" s="42"/>
      <c r="AC19" s="57">
        <v>101758.56221847386</v>
      </c>
      <c r="AD19" s="58">
        <f t="shared" si="4"/>
        <v>326.3932482167321</v>
      </c>
      <c r="AE19" s="56">
        <f t="shared" si="17"/>
        <v>2.3147317829324887E-2</v>
      </c>
      <c r="AF19" s="56">
        <f t="shared" si="17"/>
        <v>2.3147317829324887E-2</v>
      </c>
    </row>
    <row r="20" spans="1:32">
      <c r="A20" s="82" t="s">
        <v>53</v>
      </c>
      <c r="B20" s="83" t="s">
        <v>54</v>
      </c>
      <c r="E20" s="103">
        <v>67277</v>
      </c>
      <c r="F20" s="103">
        <v>204868.28125</v>
      </c>
      <c r="G20" s="103">
        <f t="shared" si="5"/>
        <v>328.39148934872026</v>
      </c>
      <c r="H20" s="104">
        <v>7.4974471191654457E-2</v>
      </c>
      <c r="J20" s="105">
        <v>62491.518233755436</v>
      </c>
      <c r="K20" s="105">
        <v>205557.65625</v>
      </c>
      <c r="L20" s="105">
        <f t="shared" si="6"/>
        <v>304.00968455172995</v>
      </c>
      <c r="M20" s="106">
        <f t="shared" si="7"/>
        <v>3.3649669719186814E-3</v>
      </c>
      <c r="O20" s="107">
        <f t="shared" si="8"/>
        <v>7.6578100540684924E-2</v>
      </c>
      <c r="P20" s="107">
        <f t="shared" si="9"/>
        <v>8.0200750291695266E-2</v>
      </c>
      <c r="Q20" s="106">
        <f t="shared" si="10"/>
        <v>6.5013917945600852E-2</v>
      </c>
      <c r="R20" s="107">
        <f t="shared" si="11"/>
        <v>6.1442200000000002E-2</v>
      </c>
      <c r="S20" s="108">
        <f t="shared" si="12"/>
        <v>71650.941357626187</v>
      </c>
      <c r="T20" s="109">
        <f t="shared" si="13"/>
        <v>0</v>
      </c>
      <c r="U20" s="99">
        <f t="shared" si="14"/>
        <v>6.5013917945600852E-2</v>
      </c>
      <c r="V20" s="99">
        <f t="shared" si="0"/>
        <v>6.1442200000000002E-2</v>
      </c>
      <c r="W20" s="108">
        <f t="shared" si="15"/>
        <v>71650.941357626187</v>
      </c>
      <c r="X20" s="118">
        <f t="shared" si="16"/>
        <v>71651</v>
      </c>
      <c r="Y20" s="55">
        <f t="shared" si="1"/>
        <v>348.56887019989068</v>
      </c>
      <c r="Z20" s="56">
        <f t="shared" si="2"/>
        <v>6.5014789601200995E-2</v>
      </c>
      <c r="AA20" s="56">
        <f t="shared" si="3"/>
        <v>6.1443068732344619E-2</v>
      </c>
      <c r="AB20" s="42"/>
      <c r="AC20" s="57">
        <v>66735.41696075513</v>
      </c>
      <c r="AD20" s="58">
        <f t="shared" si="4"/>
        <v>324.65546736722501</v>
      </c>
      <c r="AE20" s="56">
        <f t="shared" si="17"/>
        <v>7.3657785672269993E-2</v>
      </c>
      <c r="AF20" s="56">
        <f t="shared" si="17"/>
        <v>7.3657785672269771E-2</v>
      </c>
    </row>
    <row r="21" spans="1:32">
      <c r="A21" s="82" t="s">
        <v>55</v>
      </c>
      <c r="B21" s="83" t="s">
        <v>56</v>
      </c>
      <c r="E21" s="103">
        <v>52841</v>
      </c>
      <c r="F21" s="103">
        <v>184909.5625</v>
      </c>
      <c r="G21" s="103">
        <f t="shared" si="5"/>
        <v>285.76672447645859</v>
      </c>
      <c r="H21" s="104">
        <v>-2.762471289619195E-2</v>
      </c>
      <c r="J21" s="105">
        <v>54450.571767215872</v>
      </c>
      <c r="K21" s="105">
        <v>186178.53125</v>
      </c>
      <c r="L21" s="105">
        <f t="shared" si="6"/>
        <v>292.46428898990399</v>
      </c>
      <c r="M21" s="106">
        <f t="shared" si="7"/>
        <v>6.8626453539957222E-3</v>
      </c>
      <c r="O21" s="107">
        <f t="shared" si="8"/>
        <v>-2.9560236283597274E-2</v>
      </c>
      <c r="P21" s="107">
        <f t="shared" si="9"/>
        <v>-2.2900452347796252E-2</v>
      </c>
      <c r="Q21" s="106">
        <f t="shared" si="10"/>
        <v>6.8726501382365024E-2</v>
      </c>
      <c r="R21" s="107">
        <f t="shared" si="11"/>
        <v>6.1442200000000002E-2</v>
      </c>
      <c r="S21" s="108">
        <f t="shared" si="12"/>
        <v>56472.577059545547</v>
      </c>
      <c r="T21" s="109">
        <f t="shared" si="13"/>
        <v>0</v>
      </c>
      <c r="U21" s="99">
        <f t="shared" si="14"/>
        <v>6.8726501382365024E-2</v>
      </c>
      <c r="V21" s="99">
        <f t="shared" si="0"/>
        <v>6.1442200000000002E-2</v>
      </c>
      <c r="W21" s="108">
        <f t="shared" si="15"/>
        <v>56472.577059545547</v>
      </c>
      <c r="X21" s="118">
        <f t="shared" si="16"/>
        <v>56473</v>
      </c>
      <c r="Y21" s="55">
        <f t="shared" si="1"/>
        <v>303.32713240802298</v>
      </c>
      <c r="Z21" s="56">
        <f t="shared" si="2"/>
        <v>6.8734505403001522E-2</v>
      </c>
      <c r="AA21" s="56">
        <f t="shared" si="3"/>
        <v>6.14501494662687E-2</v>
      </c>
      <c r="AB21" s="42"/>
      <c r="AC21" s="57">
        <v>58148.396987958731</v>
      </c>
      <c r="AD21" s="58">
        <f t="shared" si="4"/>
        <v>312.3260055686938</v>
      </c>
      <c r="AE21" s="56">
        <f t="shared" si="17"/>
        <v>-2.8812436365282301E-2</v>
      </c>
      <c r="AF21" s="56">
        <f t="shared" si="17"/>
        <v>-2.8812436365282412E-2</v>
      </c>
    </row>
    <row r="22" spans="1:32">
      <c r="A22" s="82" t="s">
        <v>57</v>
      </c>
      <c r="B22" s="83" t="s">
        <v>58</v>
      </c>
      <c r="E22" s="103">
        <v>79764</v>
      </c>
      <c r="F22" s="103">
        <v>256758.234375</v>
      </c>
      <c r="G22" s="103">
        <f t="shared" si="5"/>
        <v>310.6580016573227</v>
      </c>
      <c r="H22" s="104">
        <v>5.4925805527161309E-2</v>
      </c>
      <c r="J22" s="105">
        <v>75565.83029827282</v>
      </c>
      <c r="K22" s="105">
        <v>258134.734375</v>
      </c>
      <c r="L22" s="105">
        <f t="shared" si="6"/>
        <v>292.73793967028121</v>
      </c>
      <c r="M22" s="106">
        <f t="shared" si="7"/>
        <v>5.3610744105274666E-3</v>
      </c>
      <c r="O22" s="107">
        <f t="shared" si="8"/>
        <v>5.555645567786649E-2</v>
      </c>
      <c r="P22" s="107">
        <f t="shared" si="9"/>
        <v>6.1215372381268285E-2</v>
      </c>
      <c r="Q22" s="106">
        <f t="shared" si="10"/>
        <v>6.7132670616674162E-2</v>
      </c>
      <c r="R22" s="107">
        <f t="shared" si="11"/>
        <v>6.1442200000000002E-2</v>
      </c>
      <c r="S22" s="108">
        <f t="shared" si="12"/>
        <v>85118.770339068404</v>
      </c>
      <c r="T22" s="109">
        <f t="shared" si="13"/>
        <v>0</v>
      </c>
      <c r="U22" s="99">
        <f t="shared" si="14"/>
        <v>6.7132670616674162E-2</v>
      </c>
      <c r="V22" s="99">
        <f t="shared" si="0"/>
        <v>6.1442200000000002E-2</v>
      </c>
      <c r="W22" s="108">
        <f t="shared" si="15"/>
        <v>85118.770339068404</v>
      </c>
      <c r="X22" s="118">
        <f t="shared" si="16"/>
        <v>85119</v>
      </c>
      <c r="Y22" s="55">
        <f t="shared" si="1"/>
        <v>329.74640242078038</v>
      </c>
      <c r="Z22" s="56">
        <f t="shared" si="2"/>
        <v>6.7135549872122668E-2</v>
      </c>
      <c r="AA22" s="56">
        <f t="shared" si="3"/>
        <v>6.1445063901857999E-2</v>
      </c>
      <c r="AB22" s="42"/>
      <c r="AC22" s="57">
        <v>80697.626421515175</v>
      </c>
      <c r="AD22" s="58">
        <f t="shared" si="4"/>
        <v>312.61824030346622</v>
      </c>
      <c r="AE22" s="56">
        <f t="shared" si="17"/>
        <v>5.4789388170976228E-2</v>
      </c>
      <c r="AF22" s="56">
        <f t="shared" si="17"/>
        <v>5.4789388170976228E-2</v>
      </c>
    </row>
    <row r="23" spans="1:32">
      <c r="A23" s="82" t="s">
        <v>59</v>
      </c>
      <c r="B23" s="83" t="s">
        <v>60</v>
      </c>
      <c r="E23" s="103">
        <v>112799</v>
      </c>
      <c r="F23" s="103">
        <v>382499.5625</v>
      </c>
      <c r="G23" s="103">
        <f t="shared" si="5"/>
        <v>294.89968370878853</v>
      </c>
      <c r="H23" s="104">
        <v>-7.163642331638953E-2</v>
      </c>
      <c r="J23" s="105">
        <v>121392.76192395133</v>
      </c>
      <c r="K23" s="105">
        <v>382833.375</v>
      </c>
      <c r="L23" s="105">
        <f t="shared" si="6"/>
        <v>317.09033185508275</v>
      </c>
      <c r="M23" s="106">
        <f t="shared" si="7"/>
        <v>8.7271341650230205E-4</v>
      </c>
      <c r="O23" s="107">
        <f t="shared" si="8"/>
        <v>-7.0793034014128842E-2</v>
      </c>
      <c r="P23" s="107">
        <f t="shared" si="9"/>
        <v>-6.9982102628205811E-2</v>
      </c>
      <c r="Q23" s="106">
        <f t="shared" si="10"/>
        <v>6.2368534848781909E-2</v>
      </c>
      <c r="R23" s="107">
        <f t="shared" si="11"/>
        <v>6.1442200000000002E-2</v>
      </c>
      <c r="S23" s="108">
        <f t="shared" si="12"/>
        <v>119834.10836240774</v>
      </c>
      <c r="T23" s="109">
        <f t="shared" si="13"/>
        <v>0</v>
      </c>
      <c r="U23" s="99">
        <f t="shared" si="14"/>
        <v>6.2368534848781909E-2</v>
      </c>
      <c r="V23" s="99">
        <f t="shared" si="0"/>
        <v>6.1442200000000002E-2</v>
      </c>
      <c r="W23" s="108">
        <f t="shared" si="15"/>
        <v>119834.10836240774</v>
      </c>
      <c r="X23" s="118">
        <f t="shared" si="16"/>
        <v>119834</v>
      </c>
      <c r="Y23" s="55">
        <f t="shared" si="1"/>
        <v>313.01868600144905</v>
      </c>
      <c r="Z23" s="56">
        <f t="shared" si="2"/>
        <v>6.2367574180622221E-2</v>
      </c>
      <c r="AA23" s="56">
        <f t="shared" si="3"/>
        <v>6.144124016949748E-2</v>
      </c>
      <c r="AB23" s="42"/>
      <c r="AC23" s="57">
        <v>129636.73810435008</v>
      </c>
      <c r="AD23" s="58">
        <f t="shared" si="4"/>
        <v>338.62444230299951</v>
      </c>
      <c r="AE23" s="56">
        <f t="shared" si="17"/>
        <v>-7.5616975925909546E-2</v>
      </c>
      <c r="AF23" s="56">
        <f t="shared" si="17"/>
        <v>-7.5616975925909546E-2</v>
      </c>
    </row>
    <row r="24" spans="1:32">
      <c r="A24" s="82" t="s">
        <v>61</v>
      </c>
      <c r="B24" s="83" t="s">
        <v>62</v>
      </c>
      <c r="E24" s="103">
        <v>60282</v>
      </c>
      <c r="F24" s="103">
        <v>209256.765625</v>
      </c>
      <c r="G24" s="103">
        <f t="shared" si="5"/>
        <v>288.07670719726582</v>
      </c>
      <c r="H24" s="104">
        <v>5.7651917495811E-2</v>
      </c>
      <c r="J24" s="105">
        <v>57001.842141870999</v>
      </c>
      <c r="K24" s="105">
        <v>209983.75</v>
      </c>
      <c r="L24" s="105">
        <f t="shared" si="6"/>
        <v>271.45834923831484</v>
      </c>
      <c r="M24" s="106">
        <f t="shared" si="7"/>
        <v>3.4741260232551419E-3</v>
      </c>
      <c r="O24" s="107">
        <f t="shared" si="8"/>
        <v>5.7544769342104285E-2</v>
      </c>
      <c r="P24" s="107">
        <f t="shared" si="9"/>
        <v>6.1218813146032947E-2</v>
      </c>
      <c r="Q24" s="106">
        <f t="shared" si="10"/>
        <v>6.5129783969201327E-2</v>
      </c>
      <c r="R24" s="107">
        <f t="shared" si="11"/>
        <v>6.1442200000000002E-2</v>
      </c>
      <c r="S24" s="108">
        <f t="shared" si="12"/>
        <v>64208.153637231393</v>
      </c>
      <c r="T24" s="109">
        <f t="shared" si="13"/>
        <v>0</v>
      </c>
      <c r="U24" s="99">
        <f t="shared" si="14"/>
        <v>6.5129783969201327E-2</v>
      </c>
      <c r="V24" s="99">
        <f t="shared" si="0"/>
        <v>6.1442200000000002E-2</v>
      </c>
      <c r="W24" s="108">
        <f t="shared" si="15"/>
        <v>64208.153637231393</v>
      </c>
      <c r="X24" s="118">
        <f t="shared" si="16"/>
        <v>64208</v>
      </c>
      <c r="Y24" s="55">
        <f t="shared" si="1"/>
        <v>305.77604219374115</v>
      </c>
      <c r="Z24" s="56">
        <f t="shared" si="2"/>
        <v>6.5127235327295141E-2</v>
      </c>
      <c r="AA24" s="56">
        <f t="shared" si="3"/>
        <v>6.1439660181742406E-2</v>
      </c>
      <c r="AB24" s="42"/>
      <c r="AC24" s="57">
        <v>60872.928205064985</v>
      </c>
      <c r="AD24" s="58">
        <f t="shared" si="4"/>
        <v>289.89351892736931</v>
      </c>
      <c r="AE24" s="56">
        <f t="shared" si="17"/>
        <v>5.4787438246769238E-2</v>
      </c>
      <c r="AF24" s="56">
        <f t="shared" si="17"/>
        <v>5.4787438246769016E-2</v>
      </c>
    </row>
    <row r="25" spans="1:32">
      <c r="A25" s="82" t="s">
        <v>63</v>
      </c>
      <c r="B25" s="83" t="s">
        <v>64</v>
      </c>
      <c r="E25" s="103">
        <v>82804</v>
      </c>
      <c r="F25" s="103">
        <v>234477.703125</v>
      </c>
      <c r="G25" s="103">
        <f t="shared" si="5"/>
        <v>353.14231970217321</v>
      </c>
      <c r="H25" s="104">
        <v>4.6607329848758372E-2</v>
      </c>
      <c r="J25" s="105">
        <v>79071.606964340201</v>
      </c>
      <c r="K25" s="105">
        <v>235364.390625</v>
      </c>
      <c r="L25" s="105">
        <f t="shared" si="6"/>
        <v>335.95399352624651</v>
      </c>
      <c r="M25" s="106">
        <f t="shared" si="7"/>
        <v>3.7815429278889034E-3</v>
      </c>
      <c r="O25" s="107">
        <f t="shared" si="8"/>
        <v>4.7202696125083765E-2</v>
      </c>
      <c r="P25" s="107">
        <f t="shared" si="9"/>
        <v>5.1162738074681746E-2</v>
      </c>
      <c r="Q25" s="106">
        <f t="shared" si="10"/>
        <v>6.5456089244772864E-2</v>
      </c>
      <c r="R25" s="107">
        <f t="shared" si="11"/>
        <v>6.1442200000000002E-2</v>
      </c>
      <c r="S25" s="108">
        <f t="shared" si="12"/>
        <v>88224.026013824172</v>
      </c>
      <c r="T25" s="109">
        <f t="shared" si="13"/>
        <v>0</v>
      </c>
      <c r="U25" s="99">
        <f t="shared" si="14"/>
        <v>6.5456089244772864E-2</v>
      </c>
      <c r="V25" s="99">
        <f t="shared" si="0"/>
        <v>6.1442200000000002E-2</v>
      </c>
      <c r="W25" s="108">
        <f t="shared" si="15"/>
        <v>88224.026013824172</v>
      </c>
      <c r="X25" s="118">
        <f t="shared" si="16"/>
        <v>88224</v>
      </c>
      <c r="Y25" s="55">
        <f t="shared" si="1"/>
        <v>374.84005021203495</v>
      </c>
      <c r="Z25" s="56">
        <f t="shared" si="2"/>
        <v>6.5455775083329337E-2</v>
      </c>
      <c r="AA25" s="56">
        <f t="shared" si="3"/>
        <v>6.1441887022095854E-2</v>
      </c>
      <c r="AB25" s="42"/>
      <c r="AC25" s="57">
        <v>84441.485975481279</v>
      </c>
      <c r="AD25" s="58">
        <f t="shared" si="4"/>
        <v>358.76916534081704</v>
      </c>
      <c r="AE25" s="56">
        <f t="shared" si="17"/>
        <v>4.4794498590621901E-2</v>
      </c>
      <c r="AF25" s="56">
        <f t="shared" si="17"/>
        <v>4.4794498590622123E-2</v>
      </c>
    </row>
    <row r="26" spans="1:32">
      <c r="A26" s="82" t="s">
        <v>65</v>
      </c>
      <c r="B26" s="83" t="s">
        <v>66</v>
      </c>
      <c r="E26" s="103">
        <v>64884</v>
      </c>
      <c r="F26" s="103">
        <v>209249.015625</v>
      </c>
      <c r="G26" s="103">
        <f t="shared" si="5"/>
        <v>310.08031175773897</v>
      </c>
      <c r="H26" s="104">
        <v>6.7287657779360188E-3</v>
      </c>
      <c r="J26" s="105">
        <v>64341.922875556738</v>
      </c>
      <c r="K26" s="105">
        <v>209231.71875</v>
      </c>
      <c r="L26" s="105">
        <f t="shared" si="6"/>
        <v>307.51514760740235</v>
      </c>
      <c r="M26" s="106">
        <f t="shared" si="7"/>
        <v>-8.2661679188023029E-5</v>
      </c>
      <c r="O26" s="107">
        <f t="shared" si="8"/>
        <v>8.4249444252961769E-3</v>
      </c>
      <c r="P26" s="107">
        <f t="shared" si="9"/>
        <v>8.3415863260547507E-3</v>
      </c>
      <c r="Q26" s="106">
        <f t="shared" si="10"/>
        <v>6.1354459405386974E-2</v>
      </c>
      <c r="R26" s="107">
        <f t="shared" si="11"/>
        <v>6.1442200000000002E-2</v>
      </c>
      <c r="S26" s="108">
        <f t="shared" si="12"/>
        <v>68864.922744059135</v>
      </c>
      <c r="T26" s="109">
        <f t="shared" si="13"/>
        <v>0</v>
      </c>
      <c r="U26" s="99">
        <f t="shared" si="14"/>
        <v>6.1354459405386974E-2</v>
      </c>
      <c r="V26" s="99">
        <f t="shared" si="0"/>
        <v>6.1442200000000002E-2</v>
      </c>
      <c r="W26" s="108">
        <f t="shared" si="15"/>
        <v>68864.922744059135</v>
      </c>
      <c r="X26" s="118">
        <f t="shared" si="16"/>
        <v>68865</v>
      </c>
      <c r="Y26" s="55">
        <f t="shared" si="1"/>
        <v>329.1326975250974</v>
      </c>
      <c r="Z26" s="56">
        <f t="shared" si="2"/>
        <v>6.1355650083225521E-2</v>
      </c>
      <c r="AA26" s="56">
        <f t="shared" si="3"/>
        <v>6.1443390776270146E-2</v>
      </c>
      <c r="AB26" s="42"/>
      <c r="AC26" s="57">
        <v>68711.48553465039</v>
      </c>
      <c r="AD26" s="58">
        <f t="shared" si="4"/>
        <v>328.39899201301375</v>
      </c>
      <c r="AE26" s="56">
        <f t="shared" si="17"/>
        <v>2.2341892939019559E-3</v>
      </c>
      <c r="AF26" s="56">
        <f t="shared" si="17"/>
        <v>2.2341892939019559E-3</v>
      </c>
    </row>
    <row r="27" spans="1:32">
      <c r="A27" s="82" t="s">
        <v>67</v>
      </c>
      <c r="B27" s="83" t="s">
        <v>68</v>
      </c>
      <c r="E27" s="103">
        <v>40031</v>
      </c>
      <c r="F27" s="103">
        <v>131605.6875</v>
      </c>
      <c r="G27" s="103">
        <f t="shared" si="5"/>
        <v>304.17378428268916</v>
      </c>
      <c r="H27" s="104">
        <v>1.495175450347408E-2</v>
      </c>
      <c r="J27" s="105">
        <v>39427.594368241145</v>
      </c>
      <c r="K27" s="105">
        <v>131833.640625</v>
      </c>
      <c r="L27" s="105">
        <f t="shared" si="6"/>
        <v>299.07081516767556</v>
      </c>
      <c r="M27" s="106">
        <f t="shared" si="7"/>
        <v>1.7320917456549179E-3</v>
      </c>
      <c r="O27" s="107">
        <f t="shared" si="8"/>
        <v>1.5304145267480473E-2</v>
      </c>
      <c r="P27" s="107">
        <f t="shared" si="9"/>
        <v>1.7062745196827711E-2</v>
      </c>
      <c r="Q27" s="106">
        <f t="shared" si="10"/>
        <v>6.3280715273109855E-2</v>
      </c>
      <c r="R27" s="107">
        <f t="shared" si="11"/>
        <v>6.1442200000000002E-2</v>
      </c>
      <c r="S27" s="108">
        <f t="shared" si="12"/>
        <v>42564.190313097861</v>
      </c>
      <c r="T27" s="109">
        <f t="shared" si="13"/>
        <v>0</v>
      </c>
      <c r="U27" s="99">
        <f t="shared" si="14"/>
        <v>6.3280715273109855E-2</v>
      </c>
      <c r="V27" s="99">
        <f t="shared" si="0"/>
        <v>6.1442200000000002E-2</v>
      </c>
      <c r="W27" s="108">
        <f t="shared" si="15"/>
        <v>42564.190313097861</v>
      </c>
      <c r="X27" s="118">
        <f t="shared" si="16"/>
        <v>42564</v>
      </c>
      <c r="Y27" s="55">
        <f t="shared" si="1"/>
        <v>322.86144718610211</v>
      </c>
      <c r="Z27" s="56">
        <f t="shared" si="2"/>
        <v>6.3275961130124125E-2</v>
      </c>
      <c r="AA27" s="56">
        <f t="shared" si="3"/>
        <v>6.1437454077387654E-2</v>
      </c>
      <c r="AB27" s="42"/>
      <c r="AC27" s="57">
        <v>42105.18522020505</v>
      </c>
      <c r="AD27" s="58">
        <f t="shared" si="4"/>
        <v>319.38119148186917</v>
      </c>
      <c r="AE27" s="56">
        <f t="shared" si="17"/>
        <v>1.0896871190458013E-2</v>
      </c>
      <c r="AF27" s="56">
        <f t="shared" si="17"/>
        <v>1.0896871190458013E-2</v>
      </c>
    </row>
    <row r="28" spans="1:32">
      <c r="A28" s="82" t="s">
        <v>69</v>
      </c>
      <c r="B28" s="83" t="s">
        <v>70</v>
      </c>
      <c r="E28" s="103">
        <v>95226</v>
      </c>
      <c r="F28" s="103">
        <v>275610.5</v>
      </c>
      <c r="G28" s="103">
        <f t="shared" si="5"/>
        <v>345.50933291728722</v>
      </c>
      <c r="H28" s="104">
        <v>1.5454928047872185E-2</v>
      </c>
      <c r="J28" s="105">
        <v>93790.791532299976</v>
      </c>
      <c r="K28" s="105">
        <v>278114.5</v>
      </c>
      <c r="L28" s="105">
        <f t="shared" si="6"/>
        <v>337.23804955261221</v>
      </c>
      <c r="M28" s="106">
        <f t="shared" si="7"/>
        <v>9.0852852122833561E-3</v>
      </c>
      <c r="O28" s="107">
        <f t="shared" si="8"/>
        <v>1.5302232172822228E-2</v>
      </c>
      <c r="P28" s="107">
        <f t="shared" si="9"/>
        <v>2.4526542528780171E-2</v>
      </c>
      <c r="Q28" s="106">
        <f t="shared" si="10"/>
        <v>7.1085705123353549E-2</v>
      </c>
      <c r="R28" s="107">
        <f t="shared" si="11"/>
        <v>6.1442200000000002E-2</v>
      </c>
      <c r="S28" s="108">
        <f t="shared" si="12"/>
        <v>101995.20735607647</v>
      </c>
      <c r="T28" s="109">
        <f t="shared" si="13"/>
        <v>0</v>
      </c>
      <c r="U28" s="99">
        <f t="shared" si="14"/>
        <v>7.1085705123353549E-2</v>
      </c>
      <c r="V28" s="99">
        <f t="shared" si="0"/>
        <v>6.1442200000000002E-2</v>
      </c>
      <c r="W28" s="108">
        <f t="shared" si="15"/>
        <v>101995.20735607647</v>
      </c>
      <c r="X28" s="118">
        <f t="shared" si="16"/>
        <v>101995</v>
      </c>
      <c r="Y28" s="55">
        <f t="shared" si="1"/>
        <v>366.73744087417231</v>
      </c>
      <c r="Z28" s="56">
        <f t="shared" si="2"/>
        <v>7.1083527608006181E-2</v>
      </c>
      <c r="AA28" s="56">
        <f t="shared" si="3"/>
        <v>6.1440042089881741E-2</v>
      </c>
      <c r="AB28" s="42"/>
      <c r="AC28" s="57">
        <v>100160.27385627426</v>
      </c>
      <c r="AD28" s="58">
        <f t="shared" si="4"/>
        <v>360.14042366102547</v>
      </c>
      <c r="AE28" s="56">
        <f t="shared" si="17"/>
        <v>1.8317902628326443E-2</v>
      </c>
      <c r="AF28" s="56">
        <f t="shared" si="17"/>
        <v>1.8317902628326221E-2</v>
      </c>
    </row>
    <row r="29" spans="1:32">
      <c r="A29" s="82" t="s">
        <v>71</v>
      </c>
      <c r="B29" s="83" t="s">
        <v>72</v>
      </c>
      <c r="E29" s="103">
        <v>91908</v>
      </c>
      <c r="F29" s="103">
        <v>323764.0625</v>
      </c>
      <c r="G29" s="103">
        <f t="shared" si="5"/>
        <v>283.87338387811337</v>
      </c>
      <c r="H29" s="104">
        <v>-4.3742830102185826E-3</v>
      </c>
      <c r="J29" s="105">
        <v>92255.258156434807</v>
      </c>
      <c r="K29" s="105">
        <v>323354.90625</v>
      </c>
      <c r="L29" s="105">
        <f t="shared" si="6"/>
        <v>285.30650493704951</v>
      </c>
      <c r="M29" s="106">
        <f t="shared" si="7"/>
        <v>-1.2637481962656238E-3</v>
      </c>
      <c r="O29" s="107">
        <f t="shared" si="8"/>
        <v>-3.7641015089456831E-3</v>
      </c>
      <c r="P29" s="107">
        <f t="shared" si="9"/>
        <v>-5.0230928287188226E-3</v>
      </c>
      <c r="Q29" s="106">
        <f t="shared" si="10"/>
        <v>6.0100804334309865E-2</v>
      </c>
      <c r="R29" s="107">
        <f t="shared" si="11"/>
        <v>6.1442200000000002E-2</v>
      </c>
      <c r="S29" s="108">
        <f t="shared" si="12"/>
        <v>97431.744724757751</v>
      </c>
      <c r="T29" s="109">
        <f t="shared" si="13"/>
        <v>0</v>
      </c>
      <c r="U29" s="99">
        <f t="shared" si="14"/>
        <v>6.0100804334309865E-2</v>
      </c>
      <c r="V29" s="99">
        <f t="shared" si="0"/>
        <v>6.1442200000000002E-2</v>
      </c>
      <c r="W29" s="108">
        <f t="shared" si="15"/>
        <v>97431.744724757751</v>
      </c>
      <c r="X29" s="118">
        <f t="shared" si="16"/>
        <v>97432</v>
      </c>
      <c r="Y29" s="55">
        <f t="shared" si="1"/>
        <v>301.31597856341477</v>
      </c>
      <c r="Z29" s="56">
        <f t="shared" si="2"/>
        <v>6.010358184271225E-2</v>
      </c>
      <c r="AA29" s="56">
        <f t="shared" si="3"/>
        <v>6.1444981022915179E-2</v>
      </c>
      <c r="AB29" s="42"/>
      <c r="AC29" s="57">
        <v>98520.459958455322</v>
      </c>
      <c r="AD29" s="58">
        <f t="shared" si="4"/>
        <v>304.68212497844331</v>
      </c>
      <c r="AE29" s="56">
        <f t="shared" si="17"/>
        <v>-1.1048060056909059E-2</v>
      </c>
      <c r="AF29" s="56">
        <f t="shared" si="17"/>
        <v>-1.104806005690917E-2</v>
      </c>
    </row>
    <row r="30" spans="1:32">
      <c r="A30" s="82" t="s">
        <v>73</v>
      </c>
      <c r="B30" s="83" t="s">
        <v>74</v>
      </c>
      <c r="E30" s="103">
        <v>56849</v>
      </c>
      <c r="F30" s="103">
        <v>165618.96875</v>
      </c>
      <c r="G30" s="103">
        <f t="shared" si="5"/>
        <v>343.25174482768898</v>
      </c>
      <c r="H30" s="104">
        <v>-1.0559782846311649E-2</v>
      </c>
      <c r="J30" s="105">
        <v>57392.277169798654</v>
      </c>
      <c r="K30" s="105">
        <v>166135.671875</v>
      </c>
      <c r="L30" s="105">
        <f t="shared" si="6"/>
        <v>345.45426952605601</v>
      </c>
      <c r="M30" s="106">
        <f t="shared" si="7"/>
        <v>3.1198305900572709E-3</v>
      </c>
      <c r="O30" s="107">
        <f t="shared" si="8"/>
        <v>-9.4660326543819506E-3</v>
      </c>
      <c r="P30" s="107">
        <f t="shared" si="9"/>
        <v>-6.375734482566342E-3</v>
      </c>
      <c r="Q30" s="106">
        <f t="shared" si="10"/>
        <v>6.475371984513778E-2</v>
      </c>
      <c r="R30" s="107">
        <f t="shared" si="11"/>
        <v>6.1442200000000002E-2</v>
      </c>
      <c r="S30" s="108">
        <f t="shared" si="12"/>
        <v>60530.184219476236</v>
      </c>
      <c r="T30" s="109">
        <f t="shared" si="13"/>
        <v>0</v>
      </c>
      <c r="U30" s="99">
        <f t="shared" si="14"/>
        <v>6.475371984513778E-2</v>
      </c>
      <c r="V30" s="99">
        <f t="shared" si="0"/>
        <v>6.1442200000000002E-2</v>
      </c>
      <c r="W30" s="108">
        <f t="shared" si="15"/>
        <v>60530.184219476236</v>
      </c>
      <c r="X30" s="118">
        <f t="shared" si="16"/>
        <v>60530</v>
      </c>
      <c r="Y30" s="55">
        <f t="shared" si="1"/>
        <v>364.34077833412323</v>
      </c>
      <c r="Z30" s="56">
        <f t="shared" si="2"/>
        <v>6.4750479340005995E-2</v>
      </c>
      <c r="AA30" s="56">
        <f t="shared" si="3"/>
        <v>6.1438969573252677E-2</v>
      </c>
      <c r="AB30" s="42"/>
      <c r="AC30" s="57">
        <v>61289.878298794058</v>
      </c>
      <c r="AD30" s="58">
        <f t="shared" si="4"/>
        <v>368.91462024428074</v>
      </c>
      <c r="AE30" s="56">
        <f t="shared" si="17"/>
        <v>-1.2398104220236461E-2</v>
      </c>
      <c r="AF30" s="56">
        <f t="shared" si="17"/>
        <v>-1.239810422023635E-2</v>
      </c>
    </row>
    <row r="31" spans="1:32">
      <c r="A31" s="82" t="s">
        <v>75</v>
      </c>
      <c r="B31" s="83" t="s">
        <v>76</v>
      </c>
      <c r="E31" s="103">
        <v>93819</v>
      </c>
      <c r="F31" s="103">
        <v>346843</v>
      </c>
      <c r="G31" s="103">
        <f t="shared" si="5"/>
        <v>270.49414288309123</v>
      </c>
      <c r="H31" s="104">
        <v>-3.9970745866028667E-2</v>
      </c>
      <c r="J31" s="105">
        <v>97642.320583504174</v>
      </c>
      <c r="K31" s="105">
        <v>347573.9375</v>
      </c>
      <c r="L31" s="105">
        <f t="shared" si="6"/>
        <v>280.92532278403115</v>
      </c>
      <c r="M31" s="106">
        <f t="shared" si="7"/>
        <v>2.1074016197530909E-3</v>
      </c>
      <c r="O31" s="107">
        <f t="shared" si="8"/>
        <v>-3.9156387933595327E-2</v>
      </c>
      <c r="P31" s="107">
        <f t="shared" si="9"/>
        <v>-3.7131504549197114E-2</v>
      </c>
      <c r="Q31" s="106">
        <f t="shared" si="10"/>
        <v>6.3679085011554504E-2</v>
      </c>
      <c r="R31" s="107">
        <f t="shared" si="11"/>
        <v>6.1442200000000002E-2</v>
      </c>
      <c r="S31" s="108">
        <f t="shared" si="12"/>
        <v>99793.308076699032</v>
      </c>
      <c r="T31" s="109">
        <f t="shared" si="13"/>
        <v>0</v>
      </c>
      <c r="U31" s="99">
        <f t="shared" si="14"/>
        <v>6.3679085011554504E-2</v>
      </c>
      <c r="V31" s="99">
        <f t="shared" si="0"/>
        <v>6.1442200000000002E-2</v>
      </c>
      <c r="W31" s="108">
        <f t="shared" si="15"/>
        <v>99793.308076699032</v>
      </c>
      <c r="X31" s="118">
        <f t="shared" si="16"/>
        <v>99793</v>
      </c>
      <c r="Y31" s="55">
        <f t="shared" si="1"/>
        <v>287.11301174588209</v>
      </c>
      <c r="Z31" s="56">
        <f t="shared" si="2"/>
        <v>6.3675801276926958E-2</v>
      </c>
      <c r="AA31" s="56">
        <f t="shared" si="3"/>
        <v>6.1438923170967108E-2</v>
      </c>
      <c r="AB31" s="42"/>
      <c r="AC31" s="57">
        <v>104273.36639160226</v>
      </c>
      <c r="AD31" s="58">
        <f t="shared" si="4"/>
        <v>300.00340975393834</v>
      </c>
      <c r="AE31" s="56">
        <f t="shared" si="17"/>
        <v>-4.2967504998122852E-2</v>
      </c>
      <c r="AF31" s="56">
        <f t="shared" si="17"/>
        <v>-4.2967504998122852E-2</v>
      </c>
    </row>
    <row r="32" spans="1:32">
      <c r="A32" s="82" t="s">
        <v>77</v>
      </c>
      <c r="B32" s="83" t="s">
        <v>78</v>
      </c>
      <c r="E32" s="103">
        <v>50637</v>
      </c>
      <c r="F32" s="103">
        <v>186311.0625</v>
      </c>
      <c r="G32" s="103">
        <f t="shared" si="5"/>
        <v>271.7874039283094</v>
      </c>
      <c r="H32" s="104">
        <v>5.752595895699697E-2</v>
      </c>
      <c r="J32" s="105">
        <v>47854.341921129431</v>
      </c>
      <c r="K32" s="105">
        <v>186706.96875</v>
      </c>
      <c r="L32" s="105">
        <f t="shared" si="6"/>
        <v>256.3072082499836</v>
      </c>
      <c r="M32" s="106">
        <f t="shared" si="7"/>
        <v>2.1249744630702505E-3</v>
      </c>
      <c r="O32" s="107">
        <f t="shared" si="8"/>
        <v>5.8148497443696323E-2</v>
      </c>
      <c r="P32" s="107">
        <f t="shared" si="9"/>
        <v>6.039703597890056E-2</v>
      </c>
      <c r="Q32" s="106">
        <f t="shared" si="10"/>
        <v>6.3697737569025303E-2</v>
      </c>
      <c r="R32" s="107">
        <f t="shared" si="11"/>
        <v>6.1442200000000002E-2</v>
      </c>
      <c r="S32" s="108">
        <f t="shared" si="12"/>
        <v>53862.462337282734</v>
      </c>
      <c r="T32" s="109">
        <f t="shared" si="13"/>
        <v>0</v>
      </c>
      <c r="U32" s="99">
        <f t="shared" si="14"/>
        <v>6.3697737569025303E-2</v>
      </c>
      <c r="V32" s="99">
        <f t="shared" si="0"/>
        <v>6.1442200000000002E-2</v>
      </c>
      <c r="W32" s="108">
        <f t="shared" si="15"/>
        <v>53862.462337282734</v>
      </c>
      <c r="X32" s="118">
        <f t="shared" si="16"/>
        <v>53862</v>
      </c>
      <c r="Y32" s="55">
        <f t="shared" si="1"/>
        <v>288.48414368571872</v>
      </c>
      <c r="Z32" s="56">
        <f t="shared" si="2"/>
        <v>6.3688607144973153E-2</v>
      </c>
      <c r="AA32" s="56">
        <f t="shared" si="3"/>
        <v>6.14330889367245E-2</v>
      </c>
      <c r="AB32" s="42"/>
      <c r="AC32" s="57">
        <v>51104.206646784129</v>
      </c>
      <c r="AD32" s="58">
        <f t="shared" si="4"/>
        <v>273.71343977638293</v>
      </c>
      <c r="AE32" s="56">
        <f t="shared" si="17"/>
        <v>5.3964116345193602E-2</v>
      </c>
      <c r="AF32" s="56">
        <f t="shared" si="17"/>
        <v>5.396411634519338E-2</v>
      </c>
    </row>
    <row r="33" spans="1:32">
      <c r="A33" s="82" t="s">
        <v>79</v>
      </c>
      <c r="B33" s="83" t="s">
        <v>80</v>
      </c>
      <c r="E33" s="103">
        <v>55765</v>
      </c>
      <c r="F33" s="103">
        <v>155182.25</v>
      </c>
      <c r="G33" s="103">
        <f t="shared" si="5"/>
        <v>359.35166554164539</v>
      </c>
      <c r="H33" s="104">
        <v>1.2876152788499073E-2</v>
      </c>
      <c r="J33" s="105">
        <v>54965.564614987867</v>
      </c>
      <c r="K33" s="105">
        <v>155277.4375</v>
      </c>
      <c r="L33" s="105">
        <f t="shared" si="6"/>
        <v>353.98294497864748</v>
      </c>
      <c r="M33" s="106">
        <f t="shared" si="7"/>
        <v>6.1339167333884781E-4</v>
      </c>
      <c r="O33" s="107">
        <f t="shared" si="8"/>
        <v>1.4544294971076122E-2</v>
      </c>
      <c r="P33" s="107">
        <f t="shared" si="9"/>
        <v>1.5166607993844838E-2</v>
      </c>
      <c r="Q33" s="106">
        <f t="shared" si="10"/>
        <v>6.2093279807210688E-2</v>
      </c>
      <c r="R33" s="107">
        <f t="shared" si="11"/>
        <v>6.1442200000000002E-2</v>
      </c>
      <c r="S33" s="108">
        <f t="shared" si="12"/>
        <v>59227.631748449101</v>
      </c>
      <c r="T33" s="109">
        <f t="shared" si="13"/>
        <v>0</v>
      </c>
      <c r="U33" s="99">
        <f t="shared" si="14"/>
        <v>6.2093279807210688E-2</v>
      </c>
      <c r="V33" s="99">
        <f t="shared" si="0"/>
        <v>6.1442200000000002E-2</v>
      </c>
      <c r="W33" s="108">
        <f t="shared" si="15"/>
        <v>59227.631748449101</v>
      </c>
      <c r="X33" s="118">
        <f t="shared" si="16"/>
        <v>59228</v>
      </c>
      <c r="Y33" s="55">
        <f t="shared" si="1"/>
        <v>381.43339401772391</v>
      </c>
      <c r="Z33" s="56">
        <f t="shared" si="2"/>
        <v>6.209988343943329E-2</v>
      </c>
      <c r="AA33" s="56">
        <f t="shared" si="3"/>
        <v>6.1448799584092884E-2</v>
      </c>
      <c r="AB33" s="42"/>
      <c r="AC33" s="57">
        <v>58698.363821846695</v>
      </c>
      <c r="AD33" s="58">
        <f t="shared" si="4"/>
        <v>378.02249165688801</v>
      </c>
      <c r="AE33" s="56">
        <f t="shared" si="17"/>
        <v>9.0230143341096802E-3</v>
      </c>
      <c r="AF33" s="56">
        <f t="shared" si="17"/>
        <v>9.0230143341094582E-3</v>
      </c>
    </row>
    <row r="34" spans="1:32">
      <c r="A34" s="82" t="s">
        <v>81</v>
      </c>
      <c r="B34" s="83" t="s">
        <v>82</v>
      </c>
      <c r="E34" s="103">
        <v>39098</v>
      </c>
      <c r="F34" s="103">
        <v>125268.4765625</v>
      </c>
      <c r="G34" s="103">
        <f t="shared" si="5"/>
        <v>312.11363842596825</v>
      </c>
      <c r="H34" s="104">
        <v>-1.5084666500585486E-2</v>
      </c>
      <c r="J34" s="105">
        <v>39667.050844800688</v>
      </c>
      <c r="K34" s="105">
        <v>125542.484375</v>
      </c>
      <c r="L34" s="105">
        <f t="shared" si="6"/>
        <v>315.96515747062762</v>
      </c>
      <c r="M34" s="106">
        <f t="shared" si="7"/>
        <v>2.1873644512895307E-3</v>
      </c>
      <c r="O34" s="107">
        <f t="shared" si="8"/>
        <v>-1.4345680676567718E-2</v>
      </c>
      <c r="P34" s="107">
        <f t="shared" si="9"/>
        <v>-1.2189695457219596E-2</v>
      </c>
      <c r="Q34" s="106">
        <f t="shared" si="10"/>
        <v>6.3763960935378616E-2</v>
      </c>
      <c r="R34" s="107">
        <f t="shared" si="11"/>
        <v>6.1442200000000002E-2</v>
      </c>
      <c r="S34" s="108">
        <f t="shared" si="12"/>
        <v>41591.043344651436</v>
      </c>
      <c r="T34" s="109">
        <f t="shared" si="13"/>
        <v>0</v>
      </c>
      <c r="U34" s="99">
        <f t="shared" si="14"/>
        <v>6.3763960935378616E-2</v>
      </c>
      <c r="V34" s="99">
        <f t="shared" si="0"/>
        <v>6.1442200000000002E-2</v>
      </c>
      <c r="W34" s="108">
        <f t="shared" si="15"/>
        <v>41591.043344651436</v>
      </c>
      <c r="X34" s="118">
        <f t="shared" si="16"/>
        <v>41591</v>
      </c>
      <c r="Y34" s="55">
        <f t="shared" si="1"/>
        <v>331.29024176203296</v>
      </c>
      <c r="Z34" s="56">
        <f t="shared" si="2"/>
        <v>6.3762852319811714E-2</v>
      </c>
      <c r="AA34" s="56">
        <f t="shared" si="3"/>
        <v>6.1441093804086799E-2</v>
      </c>
      <c r="AB34" s="42"/>
      <c r="AC34" s="57">
        <v>42360.903568211557</v>
      </c>
      <c r="AD34" s="58">
        <f t="shared" si="4"/>
        <v>337.42285553054683</v>
      </c>
      <c r="AE34" s="56">
        <f t="shared" si="17"/>
        <v>-1.8174861803214926E-2</v>
      </c>
      <c r="AF34" s="56">
        <f t="shared" si="17"/>
        <v>-1.8174861803215037E-2</v>
      </c>
    </row>
    <row r="35" spans="1:32">
      <c r="A35" s="82" t="s">
        <v>83</v>
      </c>
      <c r="B35" s="83" t="s">
        <v>84</v>
      </c>
      <c r="E35" s="103">
        <v>97746</v>
      </c>
      <c r="F35" s="103">
        <v>313465.75</v>
      </c>
      <c r="G35" s="103">
        <f t="shared" si="5"/>
        <v>311.82354053034499</v>
      </c>
      <c r="H35" s="104">
        <v>0.11042467862484773</v>
      </c>
      <c r="J35" s="105">
        <v>87922.075112061313</v>
      </c>
      <c r="K35" s="105">
        <v>314968.75</v>
      </c>
      <c r="L35" s="105">
        <f t="shared" si="6"/>
        <v>279.14539176366327</v>
      </c>
      <c r="M35" s="106">
        <f t="shared" si="7"/>
        <v>4.7947822050733446E-3</v>
      </c>
      <c r="O35" s="107">
        <f t="shared" si="8"/>
        <v>0.11173445207494903</v>
      </c>
      <c r="P35" s="107">
        <f t="shared" si="9"/>
        <v>0.11706497664252491</v>
      </c>
      <c r="Q35" s="106">
        <f t="shared" si="10"/>
        <v>6.6531584172274005E-2</v>
      </c>
      <c r="R35" s="107">
        <f t="shared" si="11"/>
        <v>6.1442200000000002E-2</v>
      </c>
      <c r="S35" s="108">
        <f t="shared" si="12"/>
        <v>104249.19622650309</v>
      </c>
      <c r="T35" s="109">
        <f t="shared" si="13"/>
        <v>0</v>
      </c>
      <c r="U35" s="99">
        <f t="shared" si="14"/>
        <v>6.6531584172274005E-2</v>
      </c>
      <c r="V35" s="99">
        <f t="shared" si="0"/>
        <v>6.1442200000000002E-2</v>
      </c>
      <c r="W35" s="108">
        <f t="shared" si="15"/>
        <v>104249.19622650309</v>
      </c>
      <c r="X35" s="118">
        <f t="shared" si="16"/>
        <v>104249</v>
      </c>
      <c r="Y35" s="55">
        <f t="shared" si="1"/>
        <v>330.98204186923306</v>
      </c>
      <c r="Z35" s="56">
        <f t="shared" si="2"/>
        <v>6.6529576657868406E-2</v>
      </c>
      <c r="AA35" s="56">
        <f t="shared" si="3"/>
        <v>6.1440202065256466E-2</v>
      </c>
      <c r="AB35" s="42"/>
      <c r="AC35" s="57">
        <v>93893.003538660138</v>
      </c>
      <c r="AD35" s="58">
        <f t="shared" si="4"/>
        <v>298.10260077756959</v>
      </c>
      <c r="AE35" s="56">
        <f t="shared" si="17"/>
        <v>0.11029572035232449</v>
      </c>
      <c r="AF35" s="56">
        <f t="shared" si="17"/>
        <v>0.11029572035232449</v>
      </c>
    </row>
    <row r="36" spans="1:32">
      <c r="A36" s="82" t="s">
        <v>85</v>
      </c>
      <c r="B36" s="83" t="s">
        <v>86</v>
      </c>
      <c r="E36" s="103">
        <v>58625</v>
      </c>
      <c r="F36" s="103">
        <v>198154.4375</v>
      </c>
      <c r="G36" s="103">
        <f t="shared" si="5"/>
        <v>295.85509534703203</v>
      </c>
      <c r="H36" s="104">
        <v>1.338897909007386E-2</v>
      </c>
      <c r="J36" s="105">
        <v>57787.32394462236</v>
      </c>
      <c r="K36" s="105">
        <v>198715.859375</v>
      </c>
      <c r="L36" s="105">
        <f t="shared" si="6"/>
        <v>290.80378449095468</v>
      </c>
      <c r="M36" s="106">
        <f t="shared" si="7"/>
        <v>2.8332541127169542E-3</v>
      </c>
      <c r="O36" s="107">
        <f t="shared" si="8"/>
        <v>1.4495844385879364E-2</v>
      </c>
      <c r="P36" s="107">
        <f t="shared" si="9"/>
        <v>1.7370168909319972E-2</v>
      </c>
      <c r="Q36" s="106">
        <f t="shared" si="10"/>
        <v>6.444953547856147E-2</v>
      </c>
      <c r="R36" s="107">
        <f t="shared" si="11"/>
        <v>6.1442200000000002E-2</v>
      </c>
      <c r="S36" s="108">
        <f t="shared" si="12"/>
        <v>62403.354017430669</v>
      </c>
      <c r="T36" s="109">
        <f t="shared" si="13"/>
        <v>0</v>
      </c>
      <c r="U36" s="99">
        <f t="shared" si="14"/>
        <v>6.444953547856147E-2</v>
      </c>
      <c r="V36" s="99">
        <f t="shared" si="0"/>
        <v>6.1442200000000002E-2</v>
      </c>
      <c r="W36" s="108">
        <f t="shared" si="15"/>
        <v>62403.354017430669</v>
      </c>
      <c r="X36" s="118">
        <f t="shared" si="16"/>
        <v>62403</v>
      </c>
      <c r="Y36" s="55">
        <f t="shared" si="1"/>
        <v>314.03130176056186</v>
      </c>
      <c r="Z36" s="56">
        <f t="shared" si="2"/>
        <v>6.4443496801705802E-2</v>
      </c>
      <c r="AA36" s="56">
        <f t="shared" si="3"/>
        <v>6.143617838391302E-2</v>
      </c>
      <c r="AB36" s="42"/>
      <c r="AC36" s="57">
        <v>61711.753330510299</v>
      </c>
      <c r="AD36" s="58">
        <f t="shared" si="4"/>
        <v>310.55273355939363</v>
      </c>
      <c r="AE36" s="56">
        <f t="shared" si="17"/>
        <v>1.1201215849233614E-2</v>
      </c>
      <c r="AF36" s="56">
        <f t="shared" si="17"/>
        <v>1.1201215849233392E-2</v>
      </c>
    </row>
    <row r="37" spans="1:32">
      <c r="A37" s="82" t="s">
        <v>87</v>
      </c>
      <c r="B37" s="83" t="s">
        <v>88</v>
      </c>
      <c r="E37" s="103">
        <v>78923</v>
      </c>
      <c r="F37" s="103">
        <v>248556.28125</v>
      </c>
      <c r="G37" s="103">
        <f t="shared" si="5"/>
        <v>317.52567105966068</v>
      </c>
      <c r="H37" s="104">
        <v>4.971824607108255E-2</v>
      </c>
      <c r="J37" s="105">
        <v>75084.221066869461</v>
      </c>
      <c r="K37" s="105">
        <v>249223.8125</v>
      </c>
      <c r="L37" s="105">
        <f t="shared" si="6"/>
        <v>301.2722593145848</v>
      </c>
      <c r="M37" s="106">
        <f t="shared" si="7"/>
        <v>2.6856342018111157E-3</v>
      </c>
      <c r="O37" s="107">
        <f t="shared" si="8"/>
        <v>5.112630694685838E-2</v>
      </c>
      <c r="P37" s="107">
        <f t="shared" si="9"/>
        <v>5.3949247707218539E-2</v>
      </c>
      <c r="Q37" s="106">
        <f t="shared" si="10"/>
        <v>6.4292845475565796E-2</v>
      </c>
      <c r="R37" s="107">
        <f t="shared" si="11"/>
        <v>6.1442200000000002E-2</v>
      </c>
      <c r="S37" s="108">
        <f t="shared" si="12"/>
        <v>83997.184243468073</v>
      </c>
      <c r="T37" s="109">
        <f t="shared" si="13"/>
        <v>0</v>
      </c>
      <c r="U37" s="99">
        <f t="shared" si="14"/>
        <v>6.4292845475565796E-2</v>
      </c>
      <c r="V37" s="99">
        <f t="shared" si="0"/>
        <v>6.1442200000000002E-2</v>
      </c>
      <c r="W37" s="108">
        <f t="shared" si="15"/>
        <v>83997.184243468073</v>
      </c>
      <c r="X37" s="118">
        <f t="shared" si="16"/>
        <v>83997</v>
      </c>
      <c r="Y37" s="55">
        <f t="shared" si="1"/>
        <v>337.03440757692442</v>
      </c>
      <c r="Z37" s="56">
        <f t="shared" si="2"/>
        <v>6.4290511004396755E-2</v>
      </c>
      <c r="AA37" s="56">
        <f t="shared" si="3"/>
        <v>6.143987178157384E-2</v>
      </c>
      <c r="AB37" s="42"/>
      <c r="AC37" s="57">
        <v>80183.310338656884</v>
      </c>
      <c r="AD37" s="58">
        <f t="shared" si="4"/>
        <v>321.73213921385172</v>
      </c>
      <c r="AE37" s="56">
        <f t="shared" si="17"/>
        <v>4.7562137871782539E-2</v>
      </c>
      <c r="AF37" s="56">
        <f t="shared" si="17"/>
        <v>4.7562137871782317E-2</v>
      </c>
    </row>
    <row r="38" spans="1:32">
      <c r="A38" s="82" t="s">
        <v>89</v>
      </c>
      <c r="B38" s="83" t="s">
        <v>90</v>
      </c>
      <c r="E38" s="103">
        <v>79311</v>
      </c>
      <c r="F38" s="103">
        <v>243556.875</v>
      </c>
      <c r="G38" s="103">
        <f t="shared" si="5"/>
        <v>325.63646581522283</v>
      </c>
      <c r="H38" s="104">
        <v>0.14048917107569925</v>
      </c>
      <c r="J38" s="105">
        <v>69551.844032374283</v>
      </c>
      <c r="K38" s="105">
        <v>245133.5625</v>
      </c>
      <c r="L38" s="105">
        <f t="shared" si="6"/>
        <v>283.73040118639113</v>
      </c>
      <c r="M38" s="106">
        <f t="shared" si="7"/>
        <v>6.4735906141020205E-3</v>
      </c>
      <c r="O38" s="107">
        <f t="shared" si="8"/>
        <v>0.14031484144522643</v>
      </c>
      <c r="P38" s="107">
        <f t="shared" si="9"/>
        <v>0.14769677289992744</v>
      </c>
      <c r="Q38" s="106">
        <f t="shared" si="10"/>
        <v>6.8313542263331861E-2</v>
      </c>
      <c r="R38" s="107">
        <f t="shared" si="11"/>
        <v>6.1442200000000002E-2</v>
      </c>
      <c r="S38" s="108">
        <f t="shared" si="12"/>
        <v>84729.015350447109</v>
      </c>
      <c r="T38" s="109">
        <f t="shared" si="13"/>
        <v>0</v>
      </c>
      <c r="U38" s="99">
        <f t="shared" si="14"/>
        <v>6.8313542263331861E-2</v>
      </c>
      <c r="V38" s="99">
        <f t="shared" si="0"/>
        <v>6.1442200000000002E-2</v>
      </c>
      <c r="W38" s="108">
        <f t="shared" si="15"/>
        <v>84729.015350447109</v>
      </c>
      <c r="X38" s="118">
        <f t="shared" si="16"/>
        <v>84729</v>
      </c>
      <c r="Y38" s="55">
        <f t="shared" si="1"/>
        <v>345.64422405438665</v>
      </c>
      <c r="Z38" s="56">
        <f t="shared" si="2"/>
        <v>6.8313348715814959E-2</v>
      </c>
      <c r="AA38" s="56">
        <f t="shared" si="3"/>
        <v>6.1442007697371626E-2</v>
      </c>
      <c r="AB38" s="42"/>
      <c r="AC38" s="57">
        <v>74275.220751201297</v>
      </c>
      <c r="AD38" s="58">
        <f t="shared" si="4"/>
        <v>302.99898550693683</v>
      </c>
      <c r="AE38" s="56">
        <f t="shared" si="17"/>
        <v>0.14074383277588076</v>
      </c>
      <c r="AF38" s="56">
        <f t="shared" si="17"/>
        <v>0.14074383277588076</v>
      </c>
    </row>
    <row r="39" spans="1:32">
      <c r="A39" s="82" t="s">
        <v>91</v>
      </c>
      <c r="B39" s="83" t="s">
        <v>92</v>
      </c>
      <c r="E39" s="103">
        <v>25016</v>
      </c>
      <c r="F39" s="103">
        <v>107292.4375</v>
      </c>
      <c r="G39" s="103">
        <f t="shared" si="5"/>
        <v>233.15715984176424</v>
      </c>
      <c r="H39" s="104">
        <v>-2.0979525880604477E-3</v>
      </c>
      <c r="J39" s="105">
        <v>25029.872824873906</v>
      </c>
      <c r="K39" s="105">
        <v>107566.421875</v>
      </c>
      <c r="L39" s="105">
        <f t="shared" si="6"/>
        <v>232.69225087695526</v>
      </c>
      <c r="M39" s="106">
        <f t="shared" si="7"/>
        <v>2.5536224302855626E-3</v>
      </c>
      <c r="O39" s="107">
        <f t="shared" si="8"/>
        <v>-5.542507135761765E-4</v>
      </c>
      <c r="P39" s="107">
        <f t="shared" si="9"/>
        <v>1.9979563696550517E-3</v>
      </c>
      <c r="Q39" s="106">
        <f t="shared" si="10"/>
        <v>6.4152722610371749E-2</v>
      </c>
      <c r="R39" s="107">
        <f t="shared" si="11"/>
        <v>6.1442200000000002E-2</v>
      </c>
      <c r="S39" s="108">
        <f t="shared" si="12"/>
        <v>26620.844508821061</v>
      </c>
      <c r="T39" s="109">
        <f t="shared" si="13"/>
        <v>0</v>
      </c>
      <c r="U39" s="99">
        <f t="shared" si="14"/>
        <v>6.4152722610371749E-2</v>
      </c>
      <c r="V39" s="99">
        <f t="shared" si="0"/>
        <v>6.1442200000000002E-2</v>
      </c>
      <c r="W39" s="108">
        <f t="shared" si="15"/>
        <v>26620.844508821061</v>
      </c>
      <c r="X39" s="118">
        <f t="shared" si="16"/>
        <v>26621</v>
      </c>
      <c r="Y39" s="55">
        <f t="shared" si="1"/>
        <v>247.48429422460046</v>
      </c>
      <c r="Z39" s="56">
        <f t="shared" si="2"/>
        <v>6.4158938279501143E-2</v>
      </c>
      <c r="AA39" s="56">
        <f t="shared" si="3"/>
        <v>6.1448399837086498E-2</v>
      </c>
      <c r="AB39" s="42"/>
      <c r="AC39" s="57">
        <v>26729.691430994255</v>
      </c>
      <c r="AD39" s="58">
        <f t="shared" si="4"/>
        <v>248.49475296348615</v>
      </c>
      <c r="AE39" s="56">
        <f t="shared" si="17"/>
        <v>-4.0663182092788297E-3</v>
      </c>
      <c r="AF39" s="56">
        <f t="shared" si="17"/>
        <v>-4.0663182092789407E-3</v>
      </c>
    </row>
    <row r="40" spans="1:32">
      <c r="A40" s="82" t="s">
        <v>93</v>
      </c>
      <c r="B40" s="83" t="s">
        <v>94</v>
      </c>
      <c r="E40" s="103">
        <v>60010</v>
      </c>
      <c r="F40" s="103">
        <v>219281.65625</v>
      </c>
      <c r="G40" s="103">
        <f t="shared" si="5"/>
        <v>273.66630217159354</v>
      </c>
      <c r="H40" s="104">
        <v>4.3355769352948492E-2</v>
      </c>
      <c r="J40" s="105">
        <v>57583.341595034872</v>
      </c>
      <c r="K40" s="105">
        <v>220369.640625</v>
      </c>
      <c r="L40" s="105">
        <f t="shared" si="6"/>
        <v>261.30342379159049</v>
      </c>
      <c r="M40" s="106">
        <f t="shared" si="7"/>
        <v>4.9615840814318801E-3</v>
      </c>
      <c r="O40" s="107">
        <f t="shared" si="8"/>
        <v>4.21416739242233E-2</v>
      </c>
      <c r="P40" s="107">
        <f t="shared" si="9"/>
        <v>4.7312347464162574E-2</v>
      </c>
      <c r="Q40" s="106">
        <f t="shared" si="10"/>
        <v>6.6708634722880245E-2</v>
      </c>
      <c r="R40" s="107">
        <f t="shared" si="11"/>
        <v>6.1442200000000002E-2</v>
      </c>
      <c r="S40" s="108">
        <f t="shared" si="12"/>
        <v>64013.18516972004</v>
      </c>
      <c r="T40" s="109">
        <f t="shared" si="13"/>
        <v>0</v>
      </c>
      <c r="U40" s="99">
        <f t="shared" si="14"/>
        <v>6.6708634722880245E-2</v>
      </c>
      <c r="V40" s="99">
        <f t="shared" si="0"/>
        <v>6.1442200000000002E-2</v>
      </c>
      <c r="W40" s="108">
        <f t="shared" si="15"/>
        <v>64013.18516972004</v>
      </c>
      <c r="X40" s="118">
        <f t="shared" si="16"/>
        <v>64013</v>
      </c>
      <c r="Y40" s="55">
        <f t="shared" si="1"/>
        <v>290.48012157414212</v>
      </c>
      <c r="Z40" s="56">
        <f t="shared" si="2"/>
        <v>6.6705549075154247E-2</v>
      </c>
      <c r="AA40" s="56">
        <f t="shared" si="3"/>
        <v>6.143912958638964E-2</v>
      </c>
      <c r="AB40" s="42"/>
      <c r="AC40" s="57">
        <v>61493.918214048004</v>
      </c>
      <c r="AD40" s="58">
        <f t="shared" si="4"/>
        <v>279.04895628836351</v>
      </c>
      <c r="AE40" s="56">
        <f t="shared" si="17"/>
        <v>4.0964730482510037E-2</v>
      </c>
      <c r="AF40" s="56">
        <f t="shared" si="17"/>
        <v>4.0964730482510259E-2</v>
      </c>
    </row>
    <row r="41" spans="1:32">
      <c r="A41" s="82" t="s">
        <v>95</v>
      </c>
      <c r="B41" s="83" t="s">
        <v>96</v>
      </c>
      <c r="E41" s="103">
        <v>74083</v>
      </c>
      <c r="F41" s="103">
        <v>264776.84375</v>
      </c>
      <c r="G41" s="103">
        <f t="shared" si="5"/>
        <v>279.79410491783233</v>
      </c>
      <c r="H41" s="104">
        <v>3.2836211266177084E-2</v>
      </c>
      <c r="J41" s="105">
        <v>71737.003291749177</v>
      </c>
      <c r="K41" s="105">
        <v>265597.6875</v>
      </c>
      <c r="L41" s="105">
        <f t="shared" si="6"/>
        <v>270.09649054926047</v>
      </c>
      <c r="M41" s="106">
        <f t="shared" si="7"/>
        <v>3.1001342049949976E-3</v>
      </c>
      <c r="O41" s="107">
        <f t="shared" si="8"/>
        <v>3.2702741968601901E-2</v>
      </c>
      <c r="P41" s="107">
        <f t="shared" si="9"/>
        <v>3.5904259062570887E-2</v>
      </c>
      <c r="Q41" s="106">
        <f t="shared" si="10"/>
        <v>6.4732813270845346E-2</v>
      </c>
      <c r="R41" s="107">
        <f t="shared" si="11"/>
        <v>6.1442200000000002E-2</v>
      </c>
      <c r="S41" s="108">
        <f t="shared" si="12"/>
        <v>78878.601005544042</v>
      </c>
      <c r="T41" s="109">
        <f t="shared" si="13"/>
        <v>0</v>
      </c>
      <c r="U41" s="99">
        <f t="shared" si="14"/>
        <v>6.4732813270845346E-2</v>
      </c>
      <c r="V41" s="99">
        <f t="shared" ref="V41:V72" si="18">MAX(R41,NewMinGrowthPerHead(P41,$P$2,$L$1,$U$1,$T$2,AD41,G41,T41, $P$1))</f>
        <v>6.1442200000000002E-2</v>
      </c>
      <c r="W41" s="108">
        <f t="shared" si="15"/>
        <v>78878.601005544042</v>
      </c>
      <c r="X41" s="118">
        <f t="shared" si="16"/>
        <v>78879</v>
      </c>
      <c r="Y41" s="55">
        <f t="shared" ref="Y41:Y72" si="19">X41/K41*1000</f>
        <v>296.98677252225696</v>
      </c>
      <c r="Z41" s="56">
        <f t="shared" ref="Z41:Z72" si="20">X41/E41-1</f>
        <v>6.4738199047014833E-2</v>
      </c>
      <c r="AA41" s="56">
        <f t="shared" ref="AA41:AA72" si="21">Y41/G41-1</f>
        <v>6.1447569131142465E-2</v>
      </c>
      <c r="AB41" s="42"/>
      <c r="AC41" s="57">
        <v>76608.777662949826</v>
      </c>
      <c r="AD41" s="58">
        <f t="shared" ref="AD41:AD72" si="22">AC41/K41*1000</f>
        <v>288.43917424149197</v>
      </c>
      <c r="AE41" s="56">
        <f t="shared" si="17"/>
        <v>2.9633971540941495E-2</v>
      </c>
      <c r="AF41" s="56">
        <f t="shared" si="17"/>
        <v>2.9633971540941273E-2</v>
      </c>
    </row>
    <row r="42" spans="1:32">
      <c r="A42" s="82" t="s">
        <v>97</v>
      </c>
      <c r="B42" s="83" t="s">
        <v>98</v>
      </c>
      <c r="E42" s="103">
        <v>37187</v>
      </c>
      <c r="F42" s="103">
        <v>113720.625</v>
      </c>
      <c r="G42" s="103">
        <f t="shared" si="5"/>
        <v>327.00312718119511</v>
      </c>
      <c r="H42" s="104">
        <v>1.9671667683484273E-2</v>
      </c>
      <c r="J42" s="105">
        <v>36420.427461991283</v>
      </c>
      <c r="K42" s="105">
        <v>113877.375</v>
      </c>
      <c r="L42" s="105">
        <f t="shared" si="6"/>
        <v>319.82145234724004</v>
      </c>
      <c r="M42" s="106">
        <f t="shared" si="7"/>
        <v>1.3783779327629642E-3</v>
      </c>
      <c r="O42" s="107">
        <f t="shared" si="8"/>
        <v>2.1047873169767639E-2</v>
      </c>
      <c r="P42" s="107">
        <f t="shared" si="9"/>
        <v>2.2455263026439187E-2</v>
      </c>
      <c r="Q42" s="106">
        <f t="shared" si="10"/>
        <v>6.2905268505383471E-2</v>
      </c>
      <c r="R42" s="107">
        <f t="shared" si="11"/>
        <v>6.1442200000000002E-2</v>
      </c>
      <c r="S42" s="108">
        <f t="shared" si="12"/>
        <v>39526.258219909694</v>
      </c>
      <c r="T42" s="109">
        <f t="shared" si="13"/>
        <v>0</v>
      </c>
      <c r="U42" s="99">
        <f t="shared" si="14"/>
        <v>6.2905268505383471E-2</v>
      </c>
      <c r="V42" s="99">
        <f t="shared" si="18"/>
        <v>6.1442200000000002E-2</v>
      </c>
      <c r="W42" s="108">
        <f t="shared" si="15"/>
        <v>39526.258219909694</v>
      </c>
      <c r="X42" s="118">
        <f t="shared" si="16"/>
        <v>39526</v>
      </c>
      <c r="Y42" s="55">
        <f t="shared" si="19"/>
        <v>347.09265119607824</v>
      </c>
      <c r="Z42" s="56">
        <f t="shared" si="20"/>
        <v>6.2898324683356988E-2</v>
      </c>
      <c r="AA42" s="56">
        <f t="shared" si="21"/>
        <v>6.1435265736010436E-2</v>
      </c>
      <c r="AB42" s="42"/>
      <c r="AC42" s="57">
        <v>38893.796810525368</v>
      </c>
      <c r="AD42" s="58">
        <f t="shared" si="22"/>
        <v>341.54103754609173</v>
      </c>
      <c r="AE42" s="56">
        <f t="shared" si="17"/>
        <v>1.6254602052724998E-2</v>
      </c>
      <c r="AF42" s="56">
        <f t="shared" si="17"/>
        <v>1.6254602052724998E-2</v>
      </c>
    </row>
    <row r="43" spans="1:32">
      <c r="A43" s="82" t="s">
        <v>99</v>
      </c>
      <c r="B43" s="83" t="s">
        <v>100</v>
      </c>
      <c r="E43" s="103">
        <v>101380</v>
      </c>
      <c r="F43" s="103">
        <v>328789.4375</v>
      </c>
      <c r="G43" s="103">
        <f t="shared" si="5"/>
        <v>308.34323867231893</v>
      </c>
      <c r="H43" s="104">
        <v>3.0590444664650773E-2</v>
      </c>
      <c r="J43" s="105">
        <v>98293.496882245207</v>
      </c>
      <c r="K43" s="105">
        <v>329583.8125</v>
      </c>
      <c r="L43" s="105">
        <f t="shared" si="6"/>
        <v>298.23520802389288</v>
      </c>
      <c r="M43" s="106">
        <f t="shared" si="7"/>
        <v>2.4160599745544076E-3</v>
      </c>
      <c r="O43" s="107">
        <f t="shared" si="8"/>
        <v>3.1400888315657349E-2</v>
      </c>
      <c r="P43" s="107">
        <f t="shared" si="9"/>
        <v>3.3892814719636455E-2</v>
      </c>
      <c r="Q43" s="106">
        <f t="shared" si="10"/>
        <v>6.4006708014723079E-2</v>
      </c>
      <c r="R43" s="107">
        <f t="shared" si="11"/>
        <v>6.1442200000000002E-2</v>
      </c>
      <c r="S43" s="108">
        <f t="shared" si="12"/>
        <v>107869.00005853262</v>
      </c>
      <c r="T43" s="109">
        <f t="shared" si="13"/>
        <v>0</v>
      </c>
      <c r="U43" s="99">
        <f t="shared" si="14"/>
        <v>6.4006708014723079E-2</v>
      </c>
      <c r="V43" s="99">
        <f t="shared" si="18"/>
        <v>6.1442200000000002E-2</v>
      </c>
      <c r="W43" s="108">
        <f t="shared" si="15"/>
        <v>107869.00005853262</v>
      </c>
      <c r="X43" s="118">
        <f t="shared" si="16"/>
        <v>107869</v>
      </c>
      <c r="Y43" s="55">
        <f t="shared" si="19"/>
        <v>327.28852543387575</v>
      </c>
      <c r="Z43" s="56">
        <f t="shared" si="20"/>
        <v>6.4006707437364474E-2</v>
      </c>
      <c r="AA43" s="56">
        <f t="shared" si="21"/>
        <v>6.1442199424033062E-2</v>
      </c>
      <c r="AB43" s="42"/>
      <c r="AC43" s="57">
        <v>104968.76511193565</v>
      </c>
      <c r="AD43" s="58">
        <f t="shared" si="22"/>
        <v>318.48883692349318</v>
      </c>
      <c r="AE43" s="56">
        <f t="shared" si="17"/>
        <v>2.7629503738294314E-2</v>
      </c>
      <c r="AF43" s="56">
        <f t="shared" si="17"/>
        <v>2.7629503738294092E-2</v>
      </c>
    </row>
    <row r="44" spans="1:32">
      <c r="A44" s="82" t="s">
        <v>101</v>
      </c>
      <c r="B44" s="83" t="s">
        <v>102</v>
      </c>
      <c r="E44" s="103">
        <v>48568</v>
      </c>
      <c r="F44" s="103">
        <v>178249.3125</v>
      </c>
      <c r="G44" s="103">
        <f t="shared" si="5"/>
        <v>272.47229915683408</v>
      </c>
      <c r="H44" s="104">
        <v>-4.565633811600367E-2</v>
      </c>
      <c r="J44" s="105">
        <v>50955.32562031853</v>
      </c>
      <c r="K44" s="105">
        <v>178955.03125</v>
      </c>
      <c r="L44" s="105">
        <f t="shared" si="6"/>
        <v>284.73815608533516</v>
      </c>
      <c r="M44" s="106">
        <f t="shared" si="7"/>
        <v>3.9591667429292876E-3</v>
      </c>
      <c r="O44" s="107">
        <f t="shared" si="8"/>
        <v>-4.6851346571840535E-2</v>
      </c>
      <c r="P44" s="107">
        <f t="shared" si="9"/>
        <v>-4.3077672122119992E-2</v>
      </c>
      <c r="Q44" s="106">
        <f t="shared" si="10"/>
        <v>6.5644626657781702E-2</v>
      </c>
      <c r="R44" s="107">
        <f t="shared" si="11"/>
        <v>6.1442200000000002E-2</v>
      </c>
      <c r="S44" s="108">
        <f t="shared" si="12"/>
        <v>51756.228227515145</v>
      </c>
      <c r="T44" s="109">
        <f t="shared" si="13"/>
        <v>0</v>
      </c>
      <c r="U44" s="99">
        <f t="shared" si="14"/>
        <v>6.5644626657781702E-2</v>
      </c>
      <c r="V44" s="99">
        <f t="shared" si="18"/>
        <v>6.1442200000000002E-2</v>
      </c>
      <c r="W44" s="108">
        <f t="shared" si="15"/>
        <v>51756.228227515145</v>
      </c>
      <c r="X44" s="118">
        <f t="shared" si="16"/>
        <v>51756</v>
      </c>
      <c r="Y44" s="55">
        <f t="shared" si="19"/>
        <v>289.21232132164488</v>
      </c>
      <c r="Z44" s="56">
        <f t="shared" si="20"/>
        <v>6.5639927524295816E-2</v>
      </c>
      <c r="AA44" s="56">
        <f t="shared" si="21"/>
        <v>6.1437519397798734E-2</v>
      </c>
      <c r="AB44" s="42"/>
      <c r="AC44" s="57">
        <v>54415.783097524058</v>
      </c>
      <c r="AD44" s="58">
        <f t="shared" si="22"/>
        <v>304.07517864923989</v>
      </c>
      <c r="AE44" s="56">
        <f t="shared" si="17"/>
        <v>-4.8878890390260277E-2</v>
      </c>
      <c r="AF44" s="56">
        <f t="shared" si="17"/>
        <v>-4.8878890390260277E-2</v>
      </c>
    </row>
    <row r="45" spans="1:32">
      <c r="A45" s="82" t="s">
        <v>103</v>
      </c>
      <c r="B45" s="83" t="s">
        <v>104</v>
      </c>
      <c r="E45" s="103">
        <v>38515</v>
      </c>
      <c r="F45" s="103">
        <v>159702.5</v>
      </c>
      <c r="G45" s="103">
        <f t="shared" si="5"/>
        <v>241.16717020710382</v>
      </c>
      <c r="H45" s="104">
        <v>-3.1542762073569652E-2</v>
      </c>
      <c r="J45" s="105">
        <v>39794.925036586224</v>
      </c>
      <c r="K45" s="105">
        <v>160223.21875</v>
      </c>
      <c r="L45" s="105">
        <f t="shared" si="6"/>
        <v>248.37177374821789</v>
      </c>
      <c r="M45" s="106">
        <f t="shared" si="7"/>
        <v>3.2605547815469649E-3</v>
      </c>
      <c r="O45" s="107">
        <f t="shared" si="8"/>
        <v>-3.2163021676997805E-2</v>
      </c>
      <c r="P45" s="107">
        <f t="shared" si="9"/>
        <v>-2.9007336189568744E-2</v>
      </c>
      <c r="Q45" s="106">
        <f t="shared" si="10"/>
        <v>6.4903090440545874E-2</v>
      </c>
      <c r="R45" s="107">
        <f t="shared" si="11"/>
        <v>6.1442200000000002E-2</v>
      </c>
      <c r="S45" s="108">
        <f t="shared" si="12"/>
        <v>41014.742528317627</v>
      </c>
      <c r="T45" s="109">
        <f t="shared" si="13"/>
        <v>0</v>
      </c>
      <c r="U45" s="99">
        <f t="shared" si="14"/>
        <v>6.4903090440545874E-2</v>
      </c>
      <c r="V45" s="99">
        <f t="shared" si="18"/>
        <v>6.1442200000000002E-2</v>
      </c>
      <c r="W45" s="108">
        <f t="shared" si="15"/>
        <v>41014.742528317627</v>
      </c>
      <c r="X45" s="118">
        <f t="shared" si="16"/>
        <v>41015</v>
      </c>
      <c r="Y45" s="55">
        <f t="shared" si="19"/>
        <v>255.98661866852552</v>
      </c>
      <c r="Z45" s="56">
        <f t="shared" si="20"/>
        <v>6.4909775412177018E-2</v>
      </c>
      <c r="AA45" s="56">
        <f t="shared" si="21"/>
        <v>6.1448863245753493E-2</v>
      </c>
      <c r="AB45" s="42"/>
      <c r="AC45" s="57">
        <v>42497.46190042243</v>
      </c>
      <c r="AD45" s="58">
        <f t="shared" si="22"/>
        <v>265.23909725426375</v>
      </c>
      <c r="AE45" s="56">
        <f t="shared" si="17"/>
        <v>-3.488353972517344E-2</v>
      </c>
      <c r="AF45" s="56">
        <f t="shared" si="17"/>
        <v>-3.4883539725173329E-2</v>
      </c>
    </row>
    <row r="46" spans="1:32">
      <c r="A46" s="82" t="s">
        <v>105</v>
      </c>
      <c r="B46" s="83" t="s">
        <v>106</v>
      </c>
      <c r="E46" s="103">
        <v>75284</v>
      </c>
      <c r="F46" s="103">
        <v>262230.9375</v>
      </c>
      <c r="G46" s="103">
        <f t="shared" si="5"/>
        <v>287.09045819584122</v>
      </c>
      <c r="H46" s="104">
        <v>-5.213867123552185E-2</v>
      </c>
      <c r="J46" s="105">
        <v>79558.695992579494</v>
      </c>
      <c r="K46" s="105">
        <v>264060.15625</v>
      </c>
      <c r="L46" s="105">
        <f t="shared" si="6"/>
        <v>301.29004361133906</v>
      </c>
      <c r="M46" s="106">
        <f t="shared" si="7"/>
        <v>6.9756023733851258E-3</v>
      </c>
      <c r="O46" s="107">
        <f t="shared" si="8"/>
        <v>-5.3730091214393427E-2</v>
      </c>
      <c r="P46" s="107">
        <f t="shared" si="9"/>
        <v>-4.712928859280574E-2</v>
      </c>
      <c r="Q46" s="106">
        <f t="shared" si="10"/>
        <v>6.8846398729531133E-2</v>
      </c>
      <c r="R46" s="107">
        <f t="shared" si="11"/>
        <v>6.1442200000000002E-2</v>
      </c>
      <c r="S46" s="108">
        <f t="shared" si="12"/>
        <v>80467.032281954016</v>
      </c>
      <c r="T46" s="109">
        <f t="shared" si="13"/>
        <v>0</v>
      </c>
      <c r="U46" s="99">
        <f t="shared" si="14"/>
        <v>6.8846398729531133E-2</v>
      </c>
      <c r="V46" s="99">
        <f t="shared" si="18"/>
        <v>6.1442200000000002E-2</v>
      </c>
      <c r="W46" s="108">
        <f t="shared" si="15"/>
        <v>80467.032281954016</v>
      </c>
      <c r="X46" s="118">
        <f t="shared" si="16"/>
        <v>80467</v>
      </c>
      <c r="Y46" s="55">
        <f t="shared" si="19"/>
        <v>304.72980529412985</v>
      </c>
      <c r="Z46" s="56">
        <f t="shared" si="20"/>
        <v>6.8845969927209039E-2</v>
      </c>
      <c r="AA46" s="56">
        <f t="shared" si="21"/>
        <v>6.1441774168111918E-2</v>
      </c>
      <c r="AB46" s="42"/>
      <c r="AC46" s="57">
        <v>84961.653996923269</v>
      </c>
      <c r="AD46" s="58">
        <f t="shared" si="22"/>
        <v>321.7511312705787</v>
      </c>
      <c r="AE46" s="56">
        <f t="shared" si="17"/>
        <v>-5.290214803358273E-2</v>
      </c>
      <c r="AF46" s="56">
        <f t="shared" si="17"/>
        <v>-5.290214803358273E-2</v>
      </c>
    </row>
    <row r="47" spans="1:32">
      <c r="A47" s="82" t="s">
        <v>107</v>
      </c>
      <c r="B47" s="83" t="s">
        <v>108</v>
      </c>
      <c r="E47" s="103">
        <v>30175</v>
      </c>
      <c r="F47" s="103">
        <v>117732.3671875</v>
      </c>
      <c r="G47" s="103">
        <f t="shared" si="5"/>
        <v>256.30165026702844</v>
      </c>
      <c r="H47" s="104">
        <v>-7.8009480553348221E-2</v>
      </c>
      <c r="J47" s="105">
        <v>32769.268592861466</v>
      </c>
      <c r="K47" s="105">
        <v>118099.2578125</v>
      </c>
      <c r="L47" s="105">
        <f t="shared" si="6"/>
        <v>277.47226527780145</v>
      </c>
      <c r="M47" s="106">
        <f t="shared" si="7"/>
        <v>3.1163106099421078E-3</v>
      </c>
      <c r="O47" s="107">
        <f t="shared" si="8"/>
        <v>-7.9167729530179587E-2</v>
      </c>
      <c r="P47" s="107">
        <f t="shared" si="9"/>
        <v>-7.6298130155737498E-2</v>
      </c>
      <c r="Q47" s="106">
        <f t="shared" si="10"/>
        <v>6.47499835897003E-2</v>
      </c>
      <c r="R47" s="107">
        <f t="shared" si="11"/>
        <v>6.1442200000000002E-2</v>
      </c>
      <c r="S47" s="108">
        <f t="shared" si="12"/>
        <v>32128.830754819206</v>
      </c>
      <c r="T47" s="109">
        <f t="shared" si="13"/>
        <v>0</v>
      </c>
      <c r="U47" s="99">
        <f t="shared" si="14"/>
        <v>6.47499835897003E-2</v>
      </c>
      <c r="V47" s="99">
        <f t="shared" si="18"/>
        <v>6.1442200000000002E-2</v>
      </c>
      <c r="W47" s="108">
        <f t="shared" si="15"/>
        <v>32128.830754819206</v>
      </c>
      <c r="X47" s="118">
        <f t="shared" si="16"/>
        <v>32129</v>
      </c>
      <c r="Y47" s="55">
        <f t="shared" si="19"/>
        <v>272.05082059880112</v>
      </c>
      <c r="Z47" s="56">
        <f t="shared" si="20"/>
        <v>6.4755592377796267E-2</v>
      </c>
      <c r="AA47" s="56">
        <f t="shared" si="21"/>
        <v>6.1447791363669957E-2</v>
      </c>
      <c r="AB47" s="42"/>
      <c r="AC47" s="57">
        <v>34994.68191608644</v>
      </c>
      <c r="AD47" s="58">
        <f t="shared" si="22"/>
        <v>296.31584960208352</v>
      </c>
      <c r="AE47" s="56">
        <f t="shared" si="17"/>
        <v>-8.1889068829316458E-2</v>
      </c>
      <c r="AF47" s="56">
        <f t="shared" si="17"/>
        <v>-8.1889068829316458E-2</v>
      </c>
    </row>
    <row r="48" spans="1:32">
      <c r="A48" s="82" t="s">
        <v>109</v>
      </c>
      <c r="B48" s="83" t="s">
        <v>110</v>
      </c>
      <c r="E48" s="103">
        <v>76717</v>
      </c>
      <c r="F48" s="103">
        <v>334130.3125</v>
      </c>
      <c r="G48" s="103">
        <f t="shared" si="5"/>
        <v>229.60203588233259</v>
      </c>
      <c r="H48" s="104">
        <v>-8.8096893498489925E-2</v>
      </c>
      <c r="J48" s="105">
        <v>84122.482760068073</v>
      </c>
      <c r="K48" s="105">
        <v>334984.21875</v>
      </c>
      <c r="L48" s="105">
        <f t="shared" si="6"/>
        <v>251.12371882464413</v>
      </c>
      <c r="M48" s="106">
        <f t="shared" si="7"/>
        <v>2.5556084499218645E-3</v>
      </c>
      <c r="O48" s="107">
        <f t="shared" si="8"/>
        <v>-8.80321469016766E-2</v>
      </c>
      <c r="P48" s="107">
        <f t="shared" si="9"/>
        <v>-8.5701514150241631E-2</v>
      </c>
      <c r="Q48" s="106">
        <f t="shared" si="10"/>
        <v>6.4154830655423822E-2</v>
      </c>
      <c r="R48" s="107">
        <f t="shared" si="11"/>
        <v>6.1442200000000002E-2</v>
      </c>
      <c r="S48" s="108">
        <f t="shared" si="12"/>
        <v>81638.766143392146</v>
      </c>
      <c r="T48" s="109">
        <f t="shared" si="13"/>
        <v>0</v>
      </c>
      <c r="U48" s="99">
        <f t="shared" si="14"/>
        <v>6.4154830655423822E-2</v>
      </c>
      <c r="V48" s="99">
        <f t="shared" si="18"/>
        <v>6.1442200000000002E-2</v>
      </c>
      <c r="W48" s="108">
        <f t="shared" si="15"/>
        <v>81638.766143392146</v>
      </c>
      <c r="X48" s="118">
        <f t="shared" si="16"/>
        <v>81639</v>
      </c>
      <c r="Y48" s="55">
        <f t="shared" si="19"/>
        <v>243.70998820373535</v>
      </c>
      <c r="Z48" s="56">
        <f t="shared" si="20"/>
        <v>6.4157878957727732E-2</v>
      </c>
      <c r="AA48" s="56">
        <f t="shared" si="21"/>
        <v>6.1445240531895262E-2</v>
      </c>
      <c r="AB48" s="42"/>
      <c r="AC48" s="57">
        <v>89835.374806666892</v>
      </c>
      <c r="AD48" s="58">
        <f t="shared" si="22"/>
        <v>268.17793131237437</v>
      </c>
      <c r="AE48" s="56">
        <f t="shared" si="17"/>
        <v>-9.123772037803779E-2</v>
      </c>
      <c r="AF48" s="56">
        <f t="shared" si="17"/>
        <v>-9.1237720378037679E-2</v>
      </c>
    </row>
    <row r="49" spans="1:32">
      <c r="A49" s="82" t="s">
        <v>111</v>
      </c>
      <c r="B49" s="83" t="s">
        <v>112</v>
      </c>
      <c r="E49" s="103">
        <v>58331</v>
      </c>
      <c r="F49" s="103">
        <v>221396.0625</v>
      </c>
      <c r="G49" s="103">
        <f t="shared" si="5"/>
        <v>263.46900365493178</v>
      </c>
      <c r="H49" s="104">
        <v>-6.0934381156689699E-2</v>
      </c>
      <c r="J49" s="105">
        <v>62145.700099512222</v>
      </c>
      <c r="K49" s="105">
        <v>222195.15625</v>
      </c>
      <c r="L49" s="105">
        <f t="shared" si="6"/>
        <v>279.68971578115674</v>
      </c>
      <c r="M49" s="106">
        <f t="shared" si="7"/>
        <v>3.6093403874335461E-3</v>
      </c>
      <c r="O49" s="107">
        <f t="shared" si="8"/>
        <v>-6.1383170410886811E-2</v>
      </c>
      <c r="P49" s="107">
        <f t="shared" si="9"/>
        <v>-5.7995382779525761E-2</v>
      </c>
      <c r="Q49" s="106">
        <f t="shared" si="10"/>
        <v>6.5273306201386383E-2</v>
      </c>
      <c r="R49" s="107">
        <f t="shared" si="11"/>
        <v>6.1442200000000002E-2</v>
      </c>
      <c r="S49" s="108">
        <f t="shared" si="12"/>
        <v>62138.457224033067</v>
      </c>
      <c r="T49" s="109">
        <f t="shared" si="13"/>
        <v>0</v>
      </c>
      <c r="U49" s="99">
        <f t="shared" si="14"/>
        <v>6.5273306201386383E-2</v>
      </c>
      <c r="V49" s="99">
        <f t="shared" si="18"/>
        <v>6.1442200000000002E-2</v>
      </c>
      <c r="W49" s="108">
        <f t="shared" si="15"/>
        <v>62138.457224033067</v>
      </c>
      <c r="X49" s="118">
        <f t="shared" si="16"/>
        <v>62138</v>
      </c>
      <c r="Y49" s="55">
        <f t="shared" si="19"/>
        <v>279.65506111252142</v>
      </c>
      <c r="Z49" s="56">
        <f t="shared" si="20"/>
        <v>6.5265467761567608E-2</v>
      </c>
      <c r="AA49" s="56">
        <f t="shared" si="21"/>
        <v>6.1434389750031793E-2</v>
      </c>
      <c r="AB49" s="42"/>
      <c r="AC49" s="57">
        <v>66366.113765160102</v>
      </c>
      <c r="AD49" s="58">
        <f t="shared" si="22"/>
        <v>298.6838907077215</v>
      </c>
      <c r="AE49" s="56">
        <f t="shared" si="17"/>
        <v>-6.3708925011361939E-2</v>
      </c>
      <c r="AF49" s="56">
        <f t="shared" si="17"/>
        <v>-6.370892501136205E-2</v>
      </c>
    </row>
    <row r="50" spans="1:32">
      <c r="A50" s="82" t="s">
        <v>113</v>
      </c>
      <c r="B50" s="83" t="s">
        <v>114</v>
      </c>
      <c r="E50" s="103">
        <v>34752</v>
      </c>
      <c r="F50" s="103">
        <v>140352.578125</v>
      </c>
      <c r="G50" s="103">
        <f t="shared" si="5"/>
        <v>247.60499924019476</v>
      </c>
      <c r="H50" s="104">
        <v>-0.12817689406758692</v>
      </c>
      <c r="J50" s="105">
        <v>39801.510961862099</v>
      </c>
      <c r="K50" s="105">
        <v>140252.546875</v>
      </c>
      <c r="L50" s="105">
        <f t="shared" si="6"/>
        <v>283.78458608195666</v>
      </c>
      <c r="M50" s="106">
        <f t="shared" si="7"/>
        <v>-7.1271401876860097E-4</v>
      </c>
      <c r="O50" s="107">
        <f t="shared" si="8"/>
        <v>-0.12686731834629472</v>
      </c>
      <c r="P50" s="107">
        <f t="shared" si="9"/>
        <v>-0.12748961224875432</v>
      </c>
      <c r="Q50" s="106">
        <f t="shared" si="10"/>
        <v>6.0685695263947625E-2</v>
      </c>
      <c r="R50" s="107">
        <f t="shared" si="11"/>
        <v>6.1442200000000002E-2</v>
      </c>
      <c r="S50" s="108">
        <f t="shared" si="12"/>
        <v>36860.949281812711</v>
      </c>
      <c r="T50" s="109">
        <f t="shared" si="13"/>
        <v>0</v>
      </c>
      <c r="U50" s="99">
        <f t="shared" si="14"/>
        <v>6.0685695263947625E-2</v>
      </c>
      <c r="V50" s="99">
        <f t="shared" si="18"/>
        <v>6.1442200000000002E-2</v>
      </c>
      <c r="W50" s="108">
        <f t="shared" si="15"/>
        <v>36860.949281812711</v>
      </c>
      <c r="X50" s="118">
        <f t="shared" si="16"/>
        <v>36861</v>
      </c>
      <c r="Y50" s="55">
        <f t="shared" si="19"/>
        <v>262.81875674494768</v>
      </c>
      <c r="Z50" s="56">
        <f t="shared" si="20"/>
        <v>6.0687154696132506E-2</v>
      </c>
      <c r="AA50" s="56">
        <f t="shared" si="21"/>
        <v>6.1443660473084583E-2</v>
      </c>
      <c r="AB50" s="42"/>
      <c r="AC50" s="57">
        <v>42504.495086393588</v>
      </c>
      <c r="AD50" s="58">
        <f t="shared" si="22"/>
        <v>303.05685018522831</v>
      </c>
      <c r="AE50" s="56">
        <f t="shared" si="17"/>
        <v>-0.13277407659878704</v>
      </c>
      <c r="AF50" s="56">
        <f t="shared" si="17"/>
        <v>-0.13277407659878704</v>
      </c>
    </row>
    <row r="51" spans="1:32">
      <c r="A51" s="82" t="s">
        <v>115</v>
      </c>
      <c r="B51" s="83" t="s">
        <v>116</v>
      </c>
      <c r="E51" s="103">
        <v>87244</v>
      </c>
      <c r="F51" s="103">
        <v>321430.5625</v>
      </c>
      <c r="G51" s="103">
        <f t="shared" si="5"/>
        <v>271.42409645629141</v>
      </c>
      <c r="H51" s="104">
        <v>-8.0673613902104591E-2</v>
      </c>
      <c r="J51" s="105">
        <v>94896.748011520016</v>
      </c>
      <c r="K51" s="105">
        <v>322119.46875</v>
      </c>
      <c r="L51" s="105">
        <f t="shared" si="6"/>
        <v>294.60109436964922</v>
      </c>
      <c r="M51" s="106">
        <f t="shared" si="7"/>
        <v>2.1432506126419781E-3</v>
      </c>
      <c r="O51" s="107">
        <f t="shared" si="8"/>
        <v>-8.0642890002837753E-2</v>
      </c>
      <c r="P51" s="107">
        <f t="shared" si="9"/>
        <v>-7.8672477313599498E-2</v>
      </c>
      <c r="Q51" s="106">
        <f t="shared" si="10"/>
        <v>6.3717136645434103E-2</v>
      </c>
      <c r="R51" s="107">
        <f t="shared" si="11"/>
        <v>6.1442200000000002E-2</v>
      </c>
      <c r="S51" s="108">
        <f t="shared" si="12"/>
        <v>92802.937869494257</v>
      </c>
      <c r="T51" s="109">
        <f t="shared" si="13"/>
        <v>0</v>
      </c>
      <c r="U51" s="99">
        <f t="shared" si="14"/>
        <v>6.3717136645434103E-2</v>
      </c>
      <c r="V51" s="99">
        <f t="shared" si="18"/>
        <v>6.1442200000000002E-2</v>
      </c>
      <c r="W51" s="108">
        <f t="shared" si="15"/>
        <v>92802.937869494257</v>
      </c>
      <c r="X51" s="118">
        <f t="shared" si="16"/>
        <v>92803</v>
      </c>
      <c r="Y51" s="55">
        <f t="shared" si="19"/>
        <v>288.10118295589672</v>
      </c>
      <c r="Z51" s="56">
        <f t="shared" si="20"/>
        <v>6.3717848791893905E-2</v>
      </c>
      <c r="AA51" s="56">
        <f t="shared" si="21"/>
        <v>6.1442910623415781E-2</v>
      </c>
      <c r="AB51" s="42"/>
      <c r="AC51" s="57">
        <v>101341.33760487959</v>
      </c>
      <c r="AD51" s="58">
        <f t="shared" si="22"/>
        <v>314.60792481168397</v>
      </c>
      <c r="AE51" s="56">
        <f t="shared" si="17"/>
        <v>-8.4253255450108311E-2</v>
      </c>
      <c r="AF51" s="56">
        <f t="shared" si="17"/>
        <v>-8.42532554501082E-2</v>
      </c>
    </row>
    <row r="52" spans="1:32">
      <c r="A52" s="82" t="s">
        <v>117</v>
      </c>
      <c r="B52" s="83" t="s">
        <v>118</v>
      </c>
      <c r="E52" s="103">
        <v>84591</v>
      </c>
      <c r="F52" s="103">
        <v>304863.65625</v>
      </c>
      <c r="G52" s="103">
        <f t="shared" si="5"/>
        <v>277.47157873955337</v>
      </c>
      <c r="H52" s="104">
        <v>-3.6863308187397137E-2</v>
      </c>
      <c r="J52" s="105">
        <v>87916.827250311471</v>
      </c>
      <c r="K52" s="105">
        <v>305466.34375</v>
      </c>
      <c r="L52" s="105">
        <f t="shared" si="6"/>
        <v>287.81182951619843</v>
      </c>
      <c r="M52" s="106">
        <f t="shared" si="7"/>
        <v>1.9769083248997177E-3</v>
      </c>
      <c r="O52" s="107">
        <f t="shared" si="8"/>
        <v>-3.7829245598710926E-2</v>
      </c>
      <c r="P52" s="107">
        <f t="shared" si="9"/>
        <v>-3.5927122224359787E-2</v>
      </c>
      <c r="Q52" s="106">
        <f t="shared" si="10"/>
        <v>6.3540573921579968E-2</v>
      </c>
      <c r="R52" s="107">
        <f t="shared" si="11"/>
        <v>6.1442200000000002E-2</v>
      </c>
      <c r="S52" s="108">
        <f t="shared" si="12"/>
        <v>89965.960688600375</v>
      </c>
      <c r="T52" s="109">
        <f t="shared" si="13"/>
        <v>0</v>
      </c>
      <c r="U52" s="99">
        <f t="shared" si="14"/>
        <v>6.3540573921579968E-2</v>
      </c>
      <c r="V52" s="99">
        <f t="shared" si="18"/>
        <v>6.1442200000000002E-2</v>
      </c>
      <c r="W52" s="108">
        <f t="shared" si="15"/>
        <v>89965.960688600375</v>
      </c>
      <c r="X52" s="118">
        <f t="shared" si="16"/>
        <v>89966</v>
      </c>
      <c r="Y52" s="55">
        <f t="shared" si="19"/>
        <v>294.52017166784844</v>
      </c>
      <c r="Z52" s="56">
        <f t="shared" si="20"/>
        <v>6.3541038644773007E-2</v>
      </c>
      <c r="AA52" s="56">
        <f t="shared" si="21"/>
        <v>6.1442663806290598E-2</v>
      </c>
      <c r="AB52" s="42"/>
      <c r="AC52" s="57">
        <v>93887.399286244327</v>
      </c>
      <c r="AD52" s="58">
        <f t="shared" si="22"/>
        <v>307.35759014775039</v>
      </c>
      <c r="AE52" s="56">
        <f t="shared" si="17"/>
        <v>-4.1767045589246155E-2</v>
      </c>
      <c r="AF52" s="56">
        <f t="shared" si="17"/>
        <v>-4.1767045589246155E-2</v>
      </c>
    </row>
    <row r="53" spans="1:32">
      <c r="A53" s="82" t="s">
        <v>119</v>
      </c>
      <c r="B53" s="83" t="s">
        <v>120</v>
      </c>
      <c r="E53" s="103">
        <v>52602</v>
      </c>
      <c r="F53" s="103">
        <v>249965.9375</v>
      </c>
      <c r="G53" s="103">
        <f t="shared" si="5"/>
        <v>210.43667199655951</v>
      </c>
      <c r="H53" s="104">
        <v>-8.0327332943189278E-2</v>
      </c>
      <c r="J53" s="105">
        <v>57208.431181771834</v>
      </c>
      <c r="K53" s="105">
        <v>251006.78125</v>
      </c>
      <c r="L53" s="105">
        <f t="shared" si="6"/>
        <v>227.91587899289806</v>
      </c>
      <c r="M53" s="106">
        <f t="shared" si="7"/>
        <v>4.1639423371433448E-3</v>
      </c>
      <c r="O53" s="107">
        <f t="shared" si="8"/>
        <v>-8.0520145136221966E-2</v>
      </c>
      <c r="P53" s="107">
        <f t="shared" si="9"/>
        <v>-7.6691484040404267E-2</v>
      </c>
      <c r="Q53" s="106">
        <f t="shared" si="10"/>
        <v>6.5861984115010763E-2</v>
      </c>
      <c r="R53" s="107">
        <f t="shared" si="11"/>
        <v>6.1442200000000002E-2</v>
      </c>
      <c r="S53" s="108">
        <f t="shared" si="12"/>
        <v>56066.472088417795</v>
      </c>
      <c r="T53" s="109">
        <f t="shared" si="13"/>
        <v>0</v>
      </c>
      <c r="U53" s="99">
        <f t="shared" si="14"/>
        <v>6.5861984115010763E-2</v>
      </c>
      <c r="V53" s="99">
        <f t="shared" si="18"/>
        <v>6.1442200000000002E-2</v>
      </c>
      <c r="W53" s="108">
        <f t="shared" si="15"/>
        <v>56066.472088417795</v>
      </c>
      <c r="X53" s="118">
        <f t="shared" si="16"/>
        <v>56066</v>
      </c>
      <c r="Y53" s="55">
        <f t="shared" si="19"/>
        <v>223.36448330516967</v>
      </c>
      <c r="Z53" s="56">
        <f t="shared" si="20"/>
        <v>6.5853009391277917E-2</v>
      </c>
      <c r="AA53" s="56">
        <f t="shared" si="21"/>
        <v>6.1433262491537244E-2</v>
      </c>
      <c r="AB53" s="42"/>
      <c r="AC53" s="57">
        <v>61093.547036339551</v>
      </c>
      <c r="AD53" s="58">
        <f t="shared" si="22"/>
        <v>243.39401004266514</v>
      </c>
      <c r="AE53" s="56">
        <f t="shared" si="17"/>
        <v>-8.229260339637956E-2</v>
      </c>
      <c r="AF53" s="56">
        <f t="shared" si="17"/>
        <v>-8.229260339637956E-2</v>
      </c>
    </row>
    <row r="54" spans="1:32">
      <c r="A54" s="82" t="s">
        <v>121</v>
      </c>
      <c r="B54" s="83" t="s">
        <v>122</v>
      </c>
      <c r="E54" s="103">
        <v>42593</v>
      </c>
      <c r="F54" s="103">
        <v>144023.375</v>
      </c>
      <c r="G54" s="103">
        <f t="shared" si="5"/>
        <v>295.73671634899546</v>
      </c>
      <c r="H54" s="104">
        <v>5.3669831770201126E-2</v>
      </c>
      <c r="J54" s="105">
        <v>40437.88107855383</v>
      </c>
      <c r="K54" s="105">
        <v>144107.09375</v>
      </c>
      <c r="L54" s="105">
        <f t="shared" si="6"/>
        <v>280.60992714700302</v>
      </c>
      <c r="M54" s="106">
        <f t="shared" si="7"/>
        <v>5.8128585030026159E-4</v>
      </c>
      <c r="O54" s="107">
        <f t="shared" si="8"/>
        <v>5.329455609357181E-2</v>
      </c>
      <c r="P54" s="107">
        <f t="shared" si="9"/>
        <v>5.3906821315227393E-2</v>
      </c>
      <c r="Q54" s="106">
        <f t="shared" si="10"/>
        <v>6.2059201331771785E-2</v>
      </c>
      <c r="R54" s="107">
        <f t="shared" si="11"/>
        <v>6.1442200000000002E-2</v>
      </c>
      <c r="S54" s="108">
        <f t="shared" si="12"/>
        <v>45236.287562324156</v>
      </c>
      <c r="T54" s="109">
        <f t="shared" si="13"/>
        <v>0</v>
      </c>
      <c r="U54" s="99">
        <f t="shared" si="14"/>
        <v>6.2059201331771785E-2</v>
      </c>
      <c r="V54" s="99">
        <f t="shared" si="18"/>
        <v>6.1442200000000002E-2</v>
      </c>
      <c r="W54" s="108">
        <f t="shared" si="15"/>
        <v>45236.287562324156</v>
      </c>
      <c r="X54" s="120">
        <f t="shared" si="16"/>
        <v>45236</v>
      </c>
      <c r="Y54" s="55">
        <f t="shared" si="19"/>
        <v>313.90543534571833</v>
      </c>
      <c r="Z54" s="56">
        <f t="shared" si="20"/>
        <v>6.2052449933087672E-2</v>
      </c>
      <c r="AA54" s="56">
        <f t="shared" si="21"/>
        <v>6.1435452523528333E-2</v>
      </c>
      <c r="AB54" s="42"/>
      <c r="AC54" s="57">
        <v>43184.08211322705</v>
      </c>
      <c r="AD54" s="58">
        <f t="shared" si="22"/>
        <v>299.66659509589238</v>
      </c>
      <c r="AE54" s="56">
        <f t="shared" si="17"/>
        <v>4.7515607287724526E-2</v>
      </c>
      <c r="AF54" s="56">
        <f t="shared" si="17"/>
        <v>4.7515607287724526E-2</v>
      </c>
    </row>
    <row r="55" spans="1:32">
      <c r="A55" s="82" t="s">
        <v>123</v>
      </c>
      <c r="B55" s="83" t="s">
        <v>124</v>
      </c>
      <c r="E55" s="103">
        <v>40055</v>
      </c>
      <c r="F55" s="103">
        <v>163245.0625</v>
      </c>
      <c r="G55" s="103">
        <f t="shared" si="5"/>
        <v>245.36729862809787</v>
      </c>
      <c r="H55" s="104">
        <v>-1.8436823093064381E-2</v>
      </c>
      <c r="J55" s="105">
        <v>40870.466652991934</v>
      </c>
      <c r="K55" s="105">
        <v>163361.4375</v>
      </c>
      <c r="L55" s="105">
        <f t="shared" si="6"/>
        <v>250.18429856184349</v>
      </c>
      <c r="M55" s="106">
        <f t="shared" si="7"/>
        <v>7.1288526720381107E-4</v>
      </c>
      <c r="O55" s="107">
        <f t="shared" si="8"/>
        <v>-1.9952467387162498E-2</v>
      </c>
      <c r="P55" s="107">
        <f t="shared" si="9"/>
        <v>-1.9253805940003477E-2</v>
      </c>
      <c r="Q55" s="106">
        <f t="shared" si="10"/>
        <v>6.2198886506368511E-2</v>
      </c>
      <c r="R55" s="107">
        <f t="shared" si="11"/>
        <v>6.1442200000000002E-2</v>
      </c>
      <c r="S55" s="108">
        <f t="shared" si="12"/>
        <v>42546.376399012588</v>
      </c>
      <c r="T55" s="109">
        <f t="shared" si="13"/>
        <v>0</v>
      </c>
      <c r="U55" s="99">
        <f t="shared" si="14"/>
        <v>6.2198886506368511E-2</v>
      </c>
      <c r="V55" s="99">
        <f t="shared" si="18"/>
        <v>6.1442200000000002E-2</v>
      </c>
      <c r="W55" s="108">
        <f t="shared" si="15"/>
        <v>42546.376399012588</v>
      </c>
      <c r="X55" s="118">
        <f t="shared" si="16"/>
        <v>42546</v>
      </c>
      <c r="Y55" s="55">
        <f t="shared" si="19"/>
        <v>260.44090117657055</v>
      </c>
      <c r="Z55" s="56">
        <f t="shared" si="20"/>
        <v>6.2189489452003421E-2</v>
      </c>
      <c r="AA55" s="56">
        <f t="shared" si="21"/>
        <v>6.1432809639884622E-2</v>
      </c>
      <c r="AB55" s="42"/>
      <c r="AC55" s="57">
        <v>43646.045264343782</v>
      </c>
      <c r="AD55" s="58">
        <f t="shared" si="22"/>
        <v>267.17471352040337</v>
      </c>
      <c r="AE55" s="56">
        <f t="shared" si="17"/>
        <v>-2.5203778662678866E-2</v>
      </c>
      <c r="AF55" s="56">
        <f t="shared" si="17"/>
        <v>-2.5203778662678644E-2</v>
      </c>
    </row>
    <row r="56" spans="1:32">
      <c r="A56" s="82" t="s">
        <v>125</v>
      </c>
      <c r="B56" s="83" t="s">
        <v>126</v>
      </c>
      <c r="E56" s="103">
        <v>96647</v>
      </c>
      <c r="F56" s="103">
        <v>299668.03125</v>
      </c>
      <c r="G56" s="103">
        <f t="shared" si="5"/>
        <v>322.51354806469703</v>
      </c>
      <c r="H56" s="104">
        <v>-5.2263783456031776E-2</v>
      </c>
      <c r="J56" s="105">
        <v>101888.81046263206</v>
      </c>
      <c r="K56" s="105">
        <v>300221.8125</v>
      </c>
      <c r="L56" s="105">
        <f t="shared" si="6"/>
        <v>339.37844027449552</v>
      </c>
      <c r="M56" s="106">
        <f t="shared" si="7"/>
        <v>1.8479824080332996E-3</v>
      </c>
      <c r="O56" s="107">
        <f t="shared" si="8"/>
        <v>-5.1446380017897031E-2</v>
      </c>
      <c r="P56" s="107">
        <f t="shared" si="9"/>
        <v>-4.9693469615093577E-2</v>
      </c>
      <c r="Q56" s="106">
        <f t="shared" si="10"/>
        <v>6.3403726512744285E-2</v>
      </c>
      <c r="R56" s="107">
        <f t="shared" si="11"/>
        <v>6.1442200000000002E-2</v>
      </c>
      <c r="S56" s="108">
        <f t="shared" si="12"/>
        <v>102774.7799562772</v>
      </c>
      <c r="T56" s="109">
        <f t="shared" si="13"/>
        <v>0</v>
      </c>
      <c r="U56" s="99">
        <f t="shared" si="14"/>
        <v>6.3403726512744285E-2</v>
      </c>
      <c r="V56" s="99">
        <f t="shared" si="18"/>
        <v>6.1442200000000002E-2</v>
      </c>
      <c r="W56" s="108">
        <f t="shared" si="15"/>
        <v>102774.7799562772</v>
      </c>
      <c r="X56" s="118">
        <f t="shared" si="16"/>
        <v>102775</v>
      </c>
      <c r="Y56" s="55">
        <f t="shared" si="19"/>
        <v>342.33022292475835</v>
      </c>
      <c r="Z56" s="56">
        <f t="shared" si="20"/>
        <v>6.3406003290324531E-2</v>
      </c>
      <c r="AA56" s="56">
        <f t="shared" si="21"/>
        <v>6.1444472577896203E-2</v>
      </c>
      <c r="AB56" s="42"/>
      <c r="AC56" s="57">
        <v>108808.24217495536</v>
      </c>
      <c r="AD56" s="58">
        <f t="shared" si="22"/>
        <v>362.42617173245981</v>
      </c>
      <c r="AE56" s="56">
        <f t="shared" si="17"/>
        <v>-5.5448393011021779E-2</v>
      </c>
      <c r="AF56" s="56">
        <f t="shared" si="17"/>
        <v>-5.5448393011021668E-2</v>
      </c>
    </row>
    <row r="57" spans="1:32">
      <c r="A57" s="82" t="s">
        <v>127</v>
      </c>
      <c r="B57" s="83" t="s">
        <v>128</v>
      </c>
      <c r="E57" s="103">
        <v>48469</v>
      </c>
      <c r="F57" s="103">
        <v>169562.078125</v>
      </c>
      <c r="G57" s="103">
        <f t="shared" si="5"/>
        <v>285.84811259666793</v>
      </c>
      <c r="H57" s="104">
        <v>-7.3042596312133168E-2</v>
      </c>
      <c r="J57" s="105">
        <v>52226.083031349954</v>
      </c>
      <c r="K57" s="105">
        <v>169500.15625</v>
      </c>
      <c r="L57" s="105">
        <f t="shared" si="6"/>
        <v>308.11819992850275</v>
      </c>
      <c r="M57" s="106">
        <f t="shared" si="7"/>
        <v>-3.6518704939647595E-4</v>
      </c>
      <c r="O57" s="107">
        <f t="shared" si="8"/>
        <v>-7.1938824688320469E-2</v>
      </c>
      <c r="P57" s="107">
        <f t="shared" si="9"/>
        <v>-7.227774061059189E-2</v>
      </c>
      <c r="Q57" s="106">
        <f t="shared" si="10"/>
        <v>6.1054575054877214E-2</v>
      </c>
      <c r="R57" s="107">
        <f t="shared" si="11"/>
        <v>6.1442200000000002E-2</v>
      </c>
      <c r="S57" s="108">
        <f t="shared" si="12"/>
        <v>51428.254198334842</v>
      </c>
      <c r="T57" s="109">
        <f t="shared" si="13"/>
        <v>0</v>
      </c>
      <c r="U57" s="99">
        <f t="shared" si="14"/>
        <v>6.1054575054877214E-2</v>
      </c>
      <c r="V57" s="99">
        <f t="shared" si="18"/>
        <v>6.1442200000000002E-2</v>
      </c>
      <c r="W57" s="108">
        <f t="shared" si="15"/>
        <v>51428.254198334842</v>
      </c>
      <c r="X57" s="118">
        <f t="shared" si="16"/>
        <v>51429</v>
      </c>
      <c r="Y57" s="55">
        <f t="shared" si="19"/>
        <v>303.41564950622279</v>
      </c>
      <c r="Z57" s="56">
        <f t="shared" si="20"/>
        <v>6.1069962243908371E-2</v>
      </c>
      <c r="AA57" s="56">
        <f t="shared" si="21"/>
        <v>6.1457592810286288E-2</v>
      </c>
      <c r="AB57" s="42"/>
      <c r="AC57" s="57">
        <v>55772.839672208844</v>
      </c>
      <c r="AD57" s="58">
        <f t="shared" si="22"/>
        <v>329.04299857958893</v>
      </c>
      <c r="AE57" s="56">
        <f t="shared" si="17"/>
        <v>-7.7884498937810798E-2</v>
      </c>
      <c r="AF57" s="56">
        <f t="shared" si="17"/>
        <v>-7.788449893781102E-2</v>
      </c>
    </row>
    <row r="58" spans="1:32">
      <c r="A58" s="82" t="s">
        <v>129</v>
      </c>
      <c r="B58" s="83" t="s">
        <v>130</v>
      </c>
      <c r="E58" s="103">
        <v>47124</v>
      </c>
      <c r="F58" s="103">
        <v>194611.96875</v>
      </c>
      <c r="G58" s="103">
        <f t="shared" si="5"/>
        <v>242.14338050572752</v>
      </c>
      <c r="H58" s="104">
        <v>-6.1488157603259763E-2</v>
      </c>
      <c r="J58" s="105">
        <v>50247.625970561254</v>
      </c>
      <c r="K58" s="105">
        <v>195498.4375</v>
      </c>
      <c r="L58" s="105">
        <f t="shared" si="6"/>
        <v>257.02315892197993</v>
      </c>
      <c r="M58" s="106">
        <f t="shared" si="7"/>
        <v>4.5550577166133532E-3</v>
      </c>
      <c r="O58" s="107">
        <f t="shared" si="8"/>
        <v>-6.2164647786371097E-2</v>
      </c>
      <c r="P58" s="107">
        <f t="shared" si="9"/>
        <v>-5.7892753628357663E-2</v>
      </c>
      <c r="Q58" s="106">
        <f t="shared" si="10"/>
        <v>6.62771304838492E-2</v>
      </c>
      <c r="R58" s="107">
        <f t="shared" si="11"/>
        <v>6.1442200000000002E-2</v>
      </c>
      <c r="S58" s="108">
        <f t="shared" si="12"/>
        <v>50247.243496920906</v>
      </c>
      <c r="T58" s="109">
        <f t="shared" si="13"/>
        <v>0</v>
      </c>
      <c r="U58" s="99">
        <f t="shared" si="14"/>
        <v>6.62771304838492E-2</v>
      </c>
      <c r="V58" s="99">
        <f t="shared" si="18"/>
        <v>6.1442200000000002E-2</v>
      </c>
      <c r="W58" s="108">
        <f t="shared" si="15"/>
        <v>50247.243496920906</v>
      </c>
      <c r="X58" s="118">
        <f t="shared" si="16"/>
        <v>50247</v>
      </c>
      <c r="Y58" s="55">
        <f t="shared" si="19"/>
        <v>257.01995700093511</v>
      </c>
      <c r="Z58" s="56">
        <f t="shared" si="20"/>
        <v>6.6271963330786887E-2</v>
      </c>
      <c r="AA58" s="56">
        <f t="shared" si="21"/>
        <v>6.1437056276893331E-2</v>
      </c>
      <c r="AB58" s="42"/>
      <c r="AC58" s="57">
        <v>53660.022435207153</v>
      </c>
      <c r="AD58" s="58">
        <f t="shared" si="22"/>
        <v>274.47801180102607</v>
      </c>
      <c r="AE58" s="56">
        <f t="shared" si="17"/>
        <v>-6.3604565937859459E-2</v>
      </c>
      <c r="AF58" s="56">
        <f t="shared" si="17"/>
        <v>-6.360456593785957E-2</v>
      </c>
    </row>
    <row r="59" spans="1:32">
      <c r="A59" s="82" t="s">
        <v>131</v>
      </c>
      <c r="B59" s="83" t="s">
        <v>132</v>
      </c>
      <c r="E59" s="103">
        <v>45472</v>
      </c>
      <c r="F59" s="103">
        <v>177652.984375</v>
      </c>
      <c r="G59" s="103">
        <f t="shared" si="5"/>
        <v>255.95967419277983</v>
      </c>
      <c r="H59" s="104">
        <v>-0.1177019899690307</v>
      </c>
      <c r="J59" s="105">
        <v>51613.112885526069</v>
      </c>
      <c r="K59" s="105">
        <v>178117.21875</v>
      </c>
      <c r="L59" s="105">
        <f t="shared" si="6"/>
        <v>289.77048512063669</v>
      </c>
      <c r="M59" s="106">
        <f t="shared" si="7"/>
        <v>2.6131526955948114E-3</v>
      </c>
      <c r="O59" s="107">
        <f t="shared" si="8"/>
        <v>-0.11898357882708188</v>
      </c>
      <c r="P59" s="107">
        <f t="shared" si="9"/>
        <v>-0.11668134839123045</v>
      </c>
      <c r="Q59" s="106">
        <f t="shared" si="10"/>
        <v>6.4215910546148169E-2</v>
      </c>
      <c r="R59" s="107">
        <f t="shared" si="11"/>
        <v>6.1442200000000002E-2</v>
      </c>
      <c r="S59" s="108">
        <f t="shared" si="12"/>
        <v>48392.025884354451</v>
      </c>
      <c r="T59" s="109">
        <f t="shared" si="13"/>
        <v>0</v>
      </c>
      <c r="U59" s="99">
        <f t="shared" si="14"/>
        <v>6.4215910546148169E-2</v>
      </c>
      <c r="V59" s="99">
        <f t="shared" si="18"/>
        <v>6.1442200000000002E-2</v>
      </c>
      <c r="W59" s="108">
        <f t="shared" si="15"/>
        <v>48392.025884354451</v>
      </c>
      <c r="X59" s="118">
        <f t="shared" si="16"/>
        <v>48392</v>
      </c>
      <c r="Y59" s="55">
        <f t="shared" si="19"/>
        <v>271.68625436444506</v>
      </c>
      <c r="Z59" s="56">
        <f t="shared" si="20"/>
        <v>6.4215341308937468E-2</v>
      </c>
      <c r="AA59" s="56">
        <f t="shared" si="21"/>
        <v>6.1441632246415967E-2</v>
      </c>
      <c r="AB59" s="42"/>
      <c r="AC59" s="57">
        <v>55118.24174560645</v>
      </c>
      <c r="AD59" s="58">
        <f t="shared" si="22"/>
        <v>309.44926117990178</v>
      </c>
      <c r="AE59" s="56">
        <f t="shared" si="17"/>
        <v>-0.12203295193360564</v>
      </c>
      <c r="AF59" s="56">
        <f t="shared" si="17"/>
        <v>-0.12203295193360564</v>
      </c>
    </row>
    <row r="60" spans="1:32">
      <c r="A60" s="82" t="s">
        <v>133</v>
      </c>
      <c r="B60" s="83" t="s">
        <v>134</v>
      </c>
      <c r="E60" s="103">
        <v>73529</v>
      </c>
      <c r="F60" s="103">
        <v>263993.09375</v>
      </c>
      <c r="G60" s="103">
        <f t="shared" si="5"/>
        <v>278.52622565055265</v>
      </c>
      <c r="H60" s="104">
        <v>-7.0348650415461123E-2</v>
      </c>
      <c r="J60" s="105">
        <v>79074.402979917242</v>
      </c>
      <c r="K60" s="105">
        <v>264819.25</v>
      </c>
      <c r="L60" s="105">
        <f t="shared" si="6"/>
        <v>298.59763963502365</v>
      </c>
      <c r="M60" s="106">
        <f t="shared" si="7"/>
        <v>3.1294616016825927E-3</v>
      </c>
      <c r="O60" s="107">
        <f t="shared" si="8"/>
        <v>-7.0128926314190765E-2</v>
      </c>
      <c r="P60" s="107">
        <f t="shared" si="9"/>
        <v>-6.7218930494575613E-2</v>
      </c>
      <c r="Q60" s="106">
        <f t="shared" si="10"/>
        <v>6.4763942607305669E-2</v>
      </c>
      <c r="R60" s="107">
        <f t="shared" si="11"/>
        <v>6.1442200000000002E-2</v>
      </c>
      <c r="S60" s="108">
        <f t="shared" si="12"/>
        <v>78291.027935972583</v>
      </c>
      <c r="T60" s="109">
        <f t="shared" si="13"/>
        <v>0</v>
      </c>
      <c r="U60" s="99">
        <f t="shared" si="14"/>
        <v>6.4763942607305669E-2</v>
      </c>
      <c r="V60" s="99">
        <f t="shared" si="18"/>
        <v>6.1442200000000002E-2</v>
      </c>
      <c r="W60" s="108">
        <f t="shared" si="15"/>
        <v>78291.027935972583</v>
      </c>
      <c r="X60" s="118">
        <f t="shared" si="16"/>
        <v>78291</v>
      </c>
      <c r="Y60" s="55">
        <f t="shared" si="19"/>
        <v>295.63938422150204</v>
      </c>
      <c r="Z60" s="56">
        <f t="shared" si="20"/>
        <v>6.476356267595107E-2</v>
      </c>
      <c r="AA60" s="56">
        <f t="shared" si="21"/>
        <v>6.1441821253916951E-2</v>
      </c>
      <c r="AB60" s="42"/>
      <c r="AC60" s="57">
        <v>84444.471872938026</v>
      </c>
      <c r="AD60" s="58">
        <f t="shared" si="22"/>
        <v>318.87588184370293</v>
      </c>
      <c r="AE60" s="56">
        <f t="shared" si="17"/>
        <v>-7.2870037984215652E-2</v>
      </c>
      <c r="AF60" s="56">
        <f t="shared" si="17"/>
        <v>-7.2870037984215652E-2</v>
      </c>
    </row>
    <row r="61" spans="1:32">
      <c r="A61" s="82" t="s">
        <v>135</v>
      </c>
      <c r="B61" s="83" t="s">
        <v>136</v>
      </c>
      <c r="E61" s="103">
        <v>31831</v>
      </c>
      <c r="F61" s="103">
        <v>120626.71875</v>
      </c>
      <c r="G61" s="103">
        <f t="shared" si="5"/>
        <v>263.88017787311321</v>
      </c>
      <c r="H61" s="104">
        <v>6.5320517134128675E-3</v>
      </c>
      <c r="J61" s="105">
        <v>31592.130738540865</v>
      </c>
      <c r="K61" s="105">
        <v>120801.65625</v>
      </c>
      <c r="L61" s="105">
        <f t="shared" si="6"/>
        <v>261.52067545465354</v>
      </c>
      <c r="M61" s="106">
        <f t="shared" si="7"/>
        <v>1.4502384033387994E-3</v>
      </c>
      <c r="O61" s="107">
        <f t="shared" si="8"/>
        <v>7.5610367479179708E-3</v>
      </c>
      <c r="P61" s="107">
        <f t="shared" si="9"/>
        <v>9.0222404571174142E-3</v>
      </c>
      <c r="Q61" s="106">
        <f t="shared" si="10"/>
        <v>6.2981544241364595E-2</v>
      </c>
      <c r="R61" s="107">
        <f t="shared" si="11"/>
        <v>6.1442200000000002E-2</v>
      </c>
      <c r="S61" s="108">
        <f t="shared" si="12"/>
        <v>33835.765534746875</v>
      </c>
      <c r="T61" s="109">
        <f t="shared" si="13"/>
        <v>0</v>
      </c>
      <c r="U61" s="99">
        <f t="shared" si="14"/>
        <v>6.2981544241364595E-2</v>
      </c>
      <c r="V61" s="99">
        <f t="shared" si="18"/>
        <v>6.1442200000000002E-2</v>
      </c>
      <c r="W61" s="108">
        <f t="shared" si="15"/>
        <v>33835.765534746875</v>
      </c>
      <c r="X61" s="118">
        <f t="shared" si="16"/>
        <v>33836</v>
      </c>
      <c r="Y61" s="55">
        <f t="shared" si="19"/>
        <v>280.09549744894332</v>
      </c>
      <c r="Z61" s="56">
        <f t="shared" si="20"/>
        <v>6.2988910181898117E-2</v>
      </c>
      <c r="AA61" s="56">
        <f t="shared" si="21"/>
        <v>6.1449555273633383E-2</v>
      </c>
      <c r="AB61" s="42"/>
      <c r="AC61" s="57">
        <v>33737.602751606471</v>
      </c>
      <c r="AD61" s="58">
        <f t="shared" si="22"/>
        <v>279.28096185855458</v>
      </c>
      <c r="AE61" s="56">
        <f t="shared" si="17"/>
        <v>2.9165453490569426E-3</v>
      </c>
      <c r="AF61" s="56">
        <f t="shared" si="17"/>
        <v>2.9165453490569426E-3</v>
      </c>
    </row>
    <row r="62" spans="1:32">
      <c r="A62" s="82" t="s">
        <v>137</v>
      </c>
      <c r="B62" s="83" t="s">
        <v>138</v>
      </c>
      <c r="E62" s="103">
        <v>213273</v>
      </c>
      <c r="F62" s="103">
        <v>604647.125</v>
      </c>
      <c r="G62" s="103">
        <f t="shared" si="5"/>
        <v>352.72308621330166</v>
      </c>
      <c r="H62" s="104">
        <v>5.2370696291810237E-2</v>
      </c>
      <c r="J62" s="105">
        <v>202619.7972979644</v>
      </c>
      <c r="K62" s="105">
        <v>607792.6875</v>
      </c>
      <c r="L62" s="105">
        <f t="shared" si="6"/>
        <v>333.36991619854655</v>
      </c>
      <c r="M62" s="106">
        <f t="shared" si="7"/>
        <v>5.2023111827415036E-3</v>
      </c>
      <c r="O62" s="107">
        <f t="shared" si="8"/>
        <v>5.2577304113918588E-2</v>
      </c>
      <c r="P62" s="107">
        <f t="shared" si="9"/>
        <v>5.8053138793810133E-2</v>
      </c>
      <c r="Q62" s="106">
        <f t="shared" si="10"/>
        <v>6.6964152626893814E-2</v>
      </c>
      <c r="R62" s="107">
        <f t="shared" si="11"/>
        <v>6.1442200000000002E-2</v>
      </c>
      <c r="S62" s="108">
        <f t="shared" si="12"/>
        <v>227554.64572319551</v>
      </c>
      <c r="T62" s="109">
        <f t="shared" si="13"/>
        <v>0</v>
      </c>
      <c r="U62" s="99">
        <f t="shared" si="14"/>
        <v>6.6964152626893814E-2</v>
      </c>
      <c r="V62" s="99">
        <f t="shared" si="18"/>
        <v>6.1442200000000002E-2</v>
      </c>
      <c r="W62" s="108">
        <f t="shared" si="15"/>
        <v>227554.64572319551</v>
      </c>
      <c r="X62" s="118">
        <f t="shared" si="16"/>
        <v>227555</v>
      </c>
      <c r="Y62" s="55">
        <f t="shared" si="19"/>
        <v>374.39575151190019</v>
      </c>
      <c r="Z62" s="56">
        <f t="shared" si="20"/>
        <v>6.6965813769206628E-2</v>
      </c>
      <c r="AA62" s="56">
        <f t="shared" si="21"/>
        <v>6.1443852545258304E-2</v>
      </c>
      <c r="AB62" s="42"/>
      <c r="AC62" s="57">
        <v>216380.0310724302</v>
      </c>
      <c r="AD62" s="58">
        <f t="shared" si="22"/>
        <v>356.00959919813153</v>
      </c>
      <c r="AE62" s="56">
        <f t="shared" si="17"/>
        <v>5.1645102702795764E-2</v>
      </c>
      <c r="AF62" s="56">
        <f t="shared" si="17"/>
        <v>5.1645102702795764E-2</v>
      </c>
    </row>
    <row r="63" spans="1:32">
      <c r="A63" s="82" t="s">
        <v>139</v>
      </c>
      <c r="B63" s="83" t="s">
        <v>140</v>
      </c>
      <c r="E63" s="103">
        <v>85155</v>
      </c>
      <c r="F63" s="103">
        <v>358916.4375</v>
      </c>
      <c r="G63" s="103">
        <f t="shared" si="5"/>
        <v>237.25578185590902</v>
      </c>
      <c r="H63" s="104">
        <v>-2.8449694140064263E-2</v>
      </c>
      <c r="J63" s="105">
        <v>87726.136756615408</v>
      </c>
      <c r="K63" s="105">
        <v>360500</v>
      </c>
      <c r="L63" s="105">
        <f t="shared" si="6"/>
        <v>243.34573302805939</v>
      </c>
      <c r="M63" s="106">
        <f t="shared" si="7"/>
        <v>4.412064577008934E-3</v>
      </c>
      <c r="O63" s="107">
        <f t="shared" si="8"/>
        <v>-2.9308674149742697E-2</v>
      </c>
      <c r="P63" s="107">
        <f t="shared" si="9"/>
        <v>-2.502592133574888E-2</v>
      </c>
      <c r="Q63" s="106">
        <f t="shared" si="10"/>
        <v>6.6125351531162613E-2</v>
      </c>
      <c r="R63" s="107">
        <f t="shared" si="11"/>
        <v>6.1442200000000002E-2</v>
      </c>
      <c r="S63" s="108">
        <f t="shared" si="12"/>
        <v>90785.904309636157</v>
      </c>
      <c r="T63" s="109">
        <f t="shared" si="13"/>
        <v>0</v>
      </c>
      <c r="U63" s="99">
        <f t="shared" si="14"/>
        <v>6.6125351531162613E-2</v>
      </c>
      <c r="V63" s="99">
        <f t="shared" si="18"/>
        <v>6.1442200000000002E-2</v>
      </c>
      <c r="W63" s="108">
        <f t="shared" si="15"/>
        <v>90785.904309636157</v>
      </c>
      <c r="X63" s="118">
        <f t="shared" si="16"/>
        <v>90786</v>
      </c>
      <c r="Y63" s="55">
        <f t="shared" si="19"/>
        <v>251.83356449375864</v>
      </c>
      <c r="Z63" s="56">
        <f t="shared" si="20"/>
        <v>6.6126475251012895E-2</v>
      </c>
      <c r="AA63" s="56">
        <f t="shared" si="21"/>
        <v>6.1443318783704237E-2</v>
      </c>
      <c r="AB63" s="42"/>
      <c r="AC63" s="57">
        <v>93683.758696818157</v>
      </c>
      <c r="AD63" s="58">
        <f t="shared" si="22"/>
        <v>259.87173008826119</v>
      </c>
      <c r="AE63" s="56">
        <f t="shared" si="17"/>
        <v>-3.0931281335497607E-2</v>
      </c>
      <c r="AF63" s="56">
        <f t="shared" si="17"/>
        <v>-3.0931281335497718E-2</v>
      </c>
    </row>
    <row r="64" spans="1:32">
      <c r="A64" s="82" t="s">
        <v>141</v>
      </c>
      <c r="B64" s="83" t="s">
        <v>142</v>
      </c>
      <c r="E64" s="103">
        <v>97896</v>
      </c>
      <c r="F64" s="103">
        <v>375745.53125</v>
      </c>
      <c r="G64" s="103">
        <f t="shared" si="5"/>
        <v>260.53802868746698</v>
      </c>
      <c r="H64" s="104">
        <v>-3.5089052574461377E-2</v>
      </c>
      <c r="J64" s="105">
        <v>101524.4256683515</v>
      </c>
      <c r="K64" s="105">
        <v>377694.125</v>
      </c>
      <c r="L64" s="105">
        <f t="shared" si="6"/>
        <v>268.80064832449142</v>
      </c>
      <c r="M64" s="106">
        <f t="shared" si="7"/>
        <v>5.185939919278848E-3</v>
      </c>
      <c r="O64" s="107">
        <f t="shared" si="8"/>
        <v>-3.5739435554202781E-2</v>
      </c>
      <c r="P64" s="107">
        <f t="shared" si="9"/>
        <v>-3.0738838200456864E-2</v>
      </c>
      <c r="Q64" s="106">
        <f t="shared" si="10"/>
        <v>6.6946775476987241E-2</v>
      </c>
      <c r="R64" s="107">
        <f t="shared" si="11"/>
        <v>6.1442200000000002E-2</v>
      </c>
      <c r="S64" s="108">
        <f t="shared" si="12"/>
        <v>104449.82153209514</v>
      </c>
      <c r="T64" s="109">
        <f t="shared" si="13"/>
        <v>0</v>
      </c>
      <c r="U64" s="99">
        <f t="shared" si="14"/>
        <v>6.6946775476987241E-2</v>
      </c>
      <c r="V64" s="99">
        <f t="shared" si="18"/>
        <v>6.1442200000000002E-2</v>
      </c>
      <c r="W64" s="108">
        <f t="shared" si="15"/>
        <v>104449.82153209514</v>
      </c>
      <c r="X64" s="118">
        <f t="shared" si="16"/>
        <v>104450</v>
      </c>
      <c r="Y64" s="55">
        <f t="shared" si="19"/>
        <v>276.54653087336214</v>
      </c>
      <c r="Z64" s="56">
        <f t="shared" si="20"/>
        <v>6.6948598512707402E-2</v>
      </c>
      <c r="AA64" s="56">
        <f t="shared" si="21"/>
        <v>6.144401363034202E-2</v>
      </c>
      <c r="AB64" s="42"/>
      <c r="AC64" s="57">
        <v>108419.11142781124</v>
      </c>
      <c r="AD64" s="58">
        <f t="shared" si="22"/>
        <v>287.05532930333834</v>
      </c>
      <c r="AE64" s="56">
        <f t="shared" si="17"/>
        <v>-3.6608964743766514E-2</v>
      </c>
      <c r="AF64" s="56">
        <f t="shared" si="17"/>
        <v>-3.6608964743766514E-2</v>
      </c>
    </row>
    <row r="65" spans="1:32">
      <c r="A65" s="82" t="s">
        <v>143</v>
      </c>
      <c r="B65" s="83" t="s">
        <v>144</v>
      </c>
      <c r="E65" s="103">
        <v>64097</v>
      </c>
      <c r="F65" s="103">
        <v>251486.8125</v>
      </c>
      <c r="G65" s="103">
        <f t="shared" si="5"/>
        <v>254.87221124169284</v>
      </c>
      <c r="H65" s="104">
        <v>-0.10175333306955947</v>
      </c>
      <c r="J65" s="105">
        <v>71388.42762343488</v>
      </c>
      <c r="K65" s="105">
        <v>252526.296875</v>
      </c>
      <c r="L65" s="105">
        <f t="shared" si="6"/>
        <v>282.69700426000389</v>
      </c>
      <c r="M65" s="106">
        <f t="shared" si="7"/>
        <v>4.1333554020850372E-3</v>
      </c>
      <c r="O65" s="107">
        <f t="shared" si="8"/>
        <v>-0.10213738929643135</v>
      </c>
      <c r="P65" s="107">
        <f t="shared" si="9"/>
        <v>-9.8426204024149699E-2</v>
      </c>
      <c r="Q65" s="106">
        <f t="shared" si="10"/>
        <v>6.5829517851371033E-2</v>
      </c>
      <c r="R65" s="107">
        <f t="shared" si="11"/>
        <v>6.1442200000000002E-2</v>
      </c>
      <c r="S65" s="108">
        <f t="shared" si="12"/>
        <v>68316.474605719326</v>
      </c>
      <c r="T65" s="109">
        <f t="shared" si="13"/>
        <v>0</v>
      </c>
      <c r="U65" s="99">
        <f t="shared" si="14"/>
        <v>6.5829517851371033E-2</v>
      </c>
      <c r="V65" s="99">
        <f t="shared" si="18"/>
        <v>6.1442200000000002E-2</v>
      </c>
      <c r="W65" s="108">
        <f t="shared" si="15"/>
        <v>68316.474605719326</v>
      </c>
      <c r="X65" s="118">
        <f t="shared" si="16"/>
        <v>68316</v>
      </c>
      <c r="Y65" s="55">
        <f t="shared" si="19"/>
        <v>270.53024118837129</v>
      </c>
      <c r="Z65" s="56">
        <f t="shared" si="20"/>
        <v>6.582211335943966E-2</v>
      </c>
      <c r="AA65" s="56">
        <f t="shared" si="21"/>
        <v>6.1434825987483288E-2</v>
      </c>
      <c r="AB65" s="42"/>
      <c r="AC65" s="57">
        <v>76236.529664744477</v>
      </c>
      <c r="AD65" s="58">
        <f t="shared" si="22"/>
        <v>301.8954089461875</v>
      </c>
      <c r="AE65" s="56">
        <f t="shared" si="17"/>
        <v>-0.10389415283690862</v>
      </c>
      <c r="AF65" s="56">
        <f t="shared" si="17"/>
        <v>-0.1038941528369085</v>
      </c>
    </row>
    <row r="66" spans="1:32">
      <c r="A66" s="82" t="s">
        <v>145</v>
      </c>
      <c r="B66" s="83" t="s">
        <v>146</v>
      </c>
      <c r="E66" s="103">
        <v>18451</v>
      </c>
      <c r="F66" s="103">
        <v>79913.375</v>
      </c>
      <c r="G66" s="103">
        <f t="shared" si="5"/>
        <v>230.88750787962593</v>
      </c>
      <c r="H66" s="104">
        <v>-5.6228802010608203E-2</v>
      </c>
      <c r="J66" s="105">
        <v>19672.873673518417</v>
      </c>
      <c r="K66" s="105">
        <v>81145.171875</v>
      </c>
      <c r="L66" s="105">
        <f t="shared" si="6"/>
        <v>242.44047081228047</v>
      </c>
      <c r="M66" s="106">
        <f t="shared" si="7"/>
        <v>1.5414151573500678E-2</v>
      </c>
      <c r="O66" s="107">
        <f t="shared" si="8"/>
        <v>-6.210956740718454E-2</v>
      </c>
      <c r="P66" s="107">
        <f t="shared" si="9"/>
        <v>-4.765278211986268E-2</v>
      </c>
      <c r="Q66" s="106">
        <f t="shared" si="10"/>
        <v>7.7803430957310127E-2</v>
      </c>
      <c r="R66" s="107">
        <f t="shared" si="11"/>
        <v>6.1442200000000002E-2</v>
      </c>
      <c r="S66" s="108">
        <f t="shared" si="12"/>
        <v>19886.551104593331</v>
      </c>
      <c r="T66" s="109">
        <f t="shared" si="13"/>
        <v>0</v>
      </c>
      <c r="U66" s="99">
        <f t="shared" si="14"/>
        <v>7.7803430957310127E-2</v>
      </c>
      <c r="V66" s="99">
        <f t="shared" si="18"/>
        <v>6.1442200000000002E-2</v>
      </c>
      <c r="W66" s="108">
        <f t="shared" si="15"/>
        <v>19886.551104593331</v>
      </c>
      <c r="X66" s="118">
        <f t="shared" si="16"/>
        <v>19887</v>
      </c>
      <c r="Y66" s="55">
        <f t="shared" si="19"/>
        <v>245.07927632016001</v>
      </c>
      <c r="Z66" s="56">
        <f t="shared" si="20"/>
        <v>7.7827760013007508E-2</v>
      </c>
      <c r="AA66" s="56">
        <f t="shared" si="21"/>
        <v>6.1466159736684345E-2</v>
      </c>
      <c r="AB66" s="42"/>
      <c r="AC66" s="57">
        <v>21008.889918589779</v>
      </c>
      <c r="AD66" s="58">
        <f t="shared" si="22"/>
        <v>258.90499007079438</v>
      </c>
      <c r="AE66" s="56">
        <f t="shared" si="17"/>
        <v>-5.3400723357452162E-2</v>
      </c>
      <c r="AF66" s="56">
        <f t="shared" si="17"/>
        <v>-5.3400723357452162E-2</v>
      </c>
    </row>
    <row r="67" spans="1:32">
      <c r="A67" s="82" t="s">
        <v>147</v>
      </c>
      <c r="B67" s="83" t="s">
        <v>148</v>
      </c>
      <c r="E67" s="103">
        <v>87674</v>
      </c>
      <c r="F67" s="103">
        <v>333199</v>
      </c>
      <c r="G67" s="103">
        <f t="shared" si="5"/>
        <v>263.12804060036194</v>
      </c>
      <c r="H67" s="104">
        <v>-1.9985571529828383E-2</v>
      </c>
      <c r="J67" s="105">
        <v>89605.523681457926</v>
      </c>
      <c r="K67" s="105">
        <v>335015.1875</v>
      </c>
      <c r="L67" s="105">
        <f t="shared" si="6"/>
        <v>267.46704933028724</v>
      </c>
      <c r="M67" s="106">
        <f t="shared" si="7"/>
        <v>5.4507591559398438E-3</v>
      </c>
      <c r="O67" s="107">
        <f t="shared" si="8"/>
        <v>-2.1555855064520069E-2</v>
      </c>
      <c r="P67" s="107">
        <f t="shared" si="9"/>
        <v>-1.6222591682937271E-2</v>
      </c>
      <c r="Q67" s="106">
        <f t="shared" si="10"/>
        <v>6.7227865790151053E-2</v>
      </c>
      <c r="R67" s="107">
        <f t="shared" si="11"/>
        <v>6.1442200000000002E-2</v>
      </c>
      <c r="S67" s="108">
        <f t="shared" si="12"/>
        <v>93568.135905285701</v>
      </c>
      <c r="T67" s="109">
        <f t="shared" si="13"/>
        <v>0</v>
      </c>
      <c r="U67" s="99">
        <f t="shared" si="14"/>
        <v>6.7227865790151053E-2</v>
      </c>
      <c r="V67" s="99">
        <f t="shared" si="18"/>
        <v>6.1442200000000002E-2</v>
      </c>
      <c r="W67" s="108">
        <f t="shared" si="15"/>
        <v>93568.135905285701</v>
      </c>
      <c r="X67" s="118">
        <f t="shared" si="16"/>
        <v>93568</v>
      </c>
      <c r="Y67" s="55">
        <f t="shared" si="19"/>
        <v>279.29480062750889</v>
      </c>
      <c r="Z67" s="56">
        <f t="shared" si="20"/>
        <v>6.7226315669411729E-2</v>
      </c>
      <c r="AA67" s="56">
        <f t="shared" si="21"/>
        <v>6.1440658282789995E-2</v>
      </c>
      <c r="AB67" s="42"/>
      <c r="AC67" s="57">
        <v>95690.777786845778</v>
      </c>
      <c r="AD67" s="58">
        <f t="shared" si="22"/>
        <v>285.63116347328514</v>
      </c>
      <c r="AE67" s="56">
        <f t="shared" si="17"/>
        <v>-2.2183723823149704E-2</v>
      </c>
      <c r="AF67" s="56">
        <f t="shared" si="17"/>
        <v>-2.2183723823149593E-2</v>
      </c>
    </row>
    <row r="68" spans="1:32">
      <c r="A68" s="82" t="s">
        <v>149</v>
      </c>
      <c r="B68" s="83" t="s">
        <v>150</v>
      </c>
      <c r="E68" s="103">
        <v>111581</v>
      </c>
      <c r="F68" s="103">
        <v>409607.5625</v>
      </c>
      <c r="G68" s="103">
        <f t="shared" si="5"/>
        <v>272.40952124754773</v>
      </c>
      <c r="H68" s="104">
        <v>-7.4703094045555862E-2</v>
      </c>
      <c r="J68" s="105">
        <v>120725.52717790109</v>
      </c>
      <c r="K68" s="105">
        <v>412727.875</v>
      </c>
      <c r="L68" s="105">
        <f t="shared" si="6"/>
        <v>292.50635707099042</v>
      </c>
      <c r="M68" s="106">
        <f t="shared" si="7"/>
        <v>7.6178097908043974E-3</v>
      </c>
      <c r="O68" s="107">
        <f t="shared" si="8"/>
        <v>-7.5746425728385747E-2</v>
      </c>
      <c r="P68" s="107">
        <f t="shared" si="9"/>
        <v>-6.8705637801113606E-2</v>
      </c>
      <c r="Q68" s="106">
        <f t="shared" si="10"/>
        <v>6.9528064783533017E-2</v>
      </c>
      <c r="R68" s="107">
        <f t="shared" si="11"/>
        <v>6.1442200000000002E-2</v>
      </c>
      <c r="S68" s="108">
        <f t="shared" si="12"/>
        <v>119339.0109966114</v>
      </c>
      <c r="T68" s="109">
        <f t="shared" si="13"/>
        <v>0</v>
      </c>
      <c r="U68" s="99">
        <f t="shared" si="14"/>
        <v>6.9528064783533017E-2</v>
      </c>
      <c r="V68" s="99">
        <f t="shared" si="18"/>
        <v>6.1442200000000002E-2</v>
      </c>
      <c r="W68" s="108">
        <f t="shared" si="15"/>
        <v>119339.0109966114</v>
      </c>
      <c r="X68" s="118">
        <f t="shared" si="16"/>
        <v>119339</v>
      </c>
      <c r="Y68" s="55">
        <f t="shared" si="19"/>
        <v>289.14693489021067</v>
      </c>
      <c r="Z68" s="56">
        <f t="shared" si="20"/>
        <v>6.9527966230809923E-2</v>
      </c>
      <c r="AA68" s="56">
        <f t="shared" si="21"/>
        <v>6.144210219235724E-2</v>
      </c>
      <c r="AB68" s="42"/>
      <c r="AC68" s="57">
        <v>128924.19038192471</v>
      </c>
      <c r="AD68" s="58">
        <f t="shared" si="22"/>
        <v>312.37093056029886</v>
      </c>
      <c r="AE68" s="56">
        <f t="shared" si="17"/>
        <v>-7.4347493310057411E-2</v>
      </c>
      <c r="AF68" s="56">
        <f t="shared" si="17"/>
        <v>-7.43474933100573E-2</v>
      </c>
    </row>
    <row r="69" spans="1:32">
      <c r="A69" s="82" t="s">
        <v>151</v>
      </c>
      <c r="B69" s="83" t="s">
        <v>152</v>
      </c>
      <c r="E69" s="103">
        <v>69076</v>
      </c>
      <c r="F69" s="103">
        <v>238697.65625</v>
      </c>
      <c r="G69" s="103">
        <f t="shared" si="5"/>
        <v>289.38700565896318</v>
      </c>
      <c r="H69" s="104">
        <v>-4.2293484925704616E-2</v>
      </c>
      <c r="J69" s="105">
        <v>72211.192747727939</v>
      </c>
      <c r="K69" s="105">
        <v>239817.171875</v>
      </c>
      <c r="L69" s="105">
        <f t="shared" si="6"/>
        <v>301.10935002338618</v>
      </c>
      <c r="M69" s="106">
        <f t="shared" si="7"/>
        <v>4.6900989418492411E-3</v>
      </c>
      <c r="O69" s="107">
        <f t="shared" si="8"/>
        <v>-4.3416991583020037E-2</v>
      </c>
      <c r="P69" s="107">
        <f t="shared" si="9"/>
        <v>-3.8930522627452668E-2</v>
      </c>
      <c r="Q69" s="106">
        <f t="shared" si="10"/>
        <v>6.6420468939054178E-2</v>
      </c>
      <c r="R69" s="107">
        <f t="shared" si="11"/>
        <v>6.1442200000000002E-2</v>
      </c>
      <c r="S69" s="108">
        <f t="shared" si="12"/>
        <v>73664.0603124341</v>
      </c>
      <c r="T69" s="109">
        <f t="shared" si="13"/>
        <v>0</v>
      </c>
      <c r="U69" s="99">
        <f t="shared" si="14"/>
        <v>6.6420468939054178E-2</v>
      </c>
      <c r="V69" s="99">
        <f t="shared" si="18"/>
        <v>6.1442200000000002E-2</v>
      </c>
      <c r="W69" s="108">
        <f t="shared" si="15"/>
        <v>73664.0603124341</v>
      </c>
      <c r="X69" s="118">
        <f t="shared" si="16"/>
        <v>73664</v>
      </c>
      <c r="Y69" s="55">
        <f t="shared" si="19"/>
        <v>307.16732844466998</v>
      </c>
      <c r="Z69" s="56">
        <f t="shared" si="20"/>
        <v>6.6419595807516441E-2</v>
      </c>
      <c r="AA69" s="56">
        <f t="shared" si="21"/>
        <v>6.1441330944419059E-2</v>
      </c>
      <c r="AB69" s="42"/>
      <c r="AC69" s="57">
        <v>77115.170081593969</v>
      </c>
      <c r="AD69" s="58">
        <f t="shared" si="22"/>
        <v>321.55816649271782</v>
      </c>
      <c r="AE69" s="56">
        <f t="shared" si="17"/>
        <v>-4.4753452244770453E-2</v>
      </c>
      <c r="AF69" s="56">
        <f t="shared" si="17"/>
        <v>-4.4753452244770564E-2</v>
      </c>
    </row>
    <row r="70" spans="1:32">
      <c r="A70" s="82" t="s">
        <v>153</v>
      </c>
      <c r="B70" s="83" t="s">
        <v>154</v>
      </c>
      <c r="E70" s="103">
        <v>53864</v>
      </c>
      <c r="F70" s="103">
        <v>195172.625</v>
      </c>
      <c r="G70" s="103">
        <f t="shared" si="5"/>
        <v>275.98132678699176</v>
      </c>
      <c r="H70" s="104">
        <v>-6.1467513982878863E-2</v>
      </c>
      <c r="J70" s="105">
        <v>57484.835004717796</v>
      </c>
      <c r="K70" s="105">
        <v>196347.5</v>
      </c>
      <c r="L70" s="105">
        <f t="shared" si="6"/>
        <v>292.77090365152497</v>
      </c>
      <c r="M70" s="106">
        <f t="shared" si="7"/>
        <v>6.0196710476174697E-3</v>
      </c>
      <c r="O70" s="107">
        <f t="shared" si="8"/>
        <v>-6.2987655864727321E-2</v>
      </c>
      <c r="P70" s="107">
        <f t="shared" si="9"/>
        <v>-5.734714978547617E-2</v>
      </c>
      <c r="Q70" s="106">
        <f t="shared" si="10"/>
        <v>6.7831732880059503E-2</v>
      </c>
      <c r="R70" s="107">
        <f t="shared" si="11"/>
        <v>6.1442200000000002E-2</v>
      </c>
      <c r="S70" s="108">
        <f t="shared" si="12"/>
        <v>57517.688459851524</v>
      </c>
      <c r="T70" s="109">
        <f t="shared" si="13"/>
        <v>0</v>
      </c>
      <c r="U70" s="99">
        <f t="shared" si="14"/>
        <v>6.7831732880059503E-2</v>
      </c>
      <c r="V70" s="99">
        <f t="shared" si="18"/>
        <v>6.1442200000000002E-2</v>
      </c>
      <c r="W70" s="108">
        <f t="shared" si="15"/>
        <v>57517.688459851524</v>
      </c>
      <c r="X70" s="118">
        <f t="shared" si="16"/>
        <v>57518</v>
      </c>
      <c r="Y70" s="55">
        <f t="shared" si="19"/>
        <v>292.93981334114261</v>
      </c>
      <c r="Z70" s="56">
        <f t="shared" si="20"/>
        <v>6.7837516708747936E-2</v>
      </c>
      <c r="AA70" s="56">
        <f t="shared" si="21"/>
        <v>6.1447949220273745E-2</v>
      </c>
      <c r="AB70" s="42"/>
      <c r="AC70" s="57">
        <v>61388.721883986029</v>
      </c>
      <c r="AD70" s="58">
        <f t="shared" si="22"/>
        <v>312.65344292127998</v>
      </c>
      <c r="AE70" s="56">
        <f t="shared" si="17"/>
        <v>-6.3052654709134015E-2</v>
      </c>
      <c r="AF70" s="56">
        <f t="shared" si="17"/>
        <v>-6.3052654709133904E-2</v>
      </c>
    </row>
    <row r="71" spans="1:32">
      <c r="A71" s="82" t="s">
        <v>155</v>
      </c>
      <c r="B71" s="83" t="s">
        <v>156</v>
      </c>
      <c r="E71" s="103">
        <v>76553</v>
      </c>
      <c r="F71" s="103">
        <v>297252.1875</v>
      </c>
      <c r="G71" s="103">
        <f t="shared" si="5"/>
        <v>257.53553117249976</v>
      </c>
      <c r="H71" s="104">
        <v>-2.8593219856288266E-2</v>
      </c>
      <c r="J71" s="105">
        <v>79085.96990990841</v>
      </c>
      <c r="K71" s="105">
        <v>300121.75</v>
      </c>
      <c r="L71" s="105">
        <f t="shared" si="6"/>
        <v>263.51295735783367</v>
      </c>
      <c r="M71" s="106">
        <f t="shared" si="7"/>
        <v>9.6536295464604294E-3</v>
      </c>
      <c r="O71" s="107">
        <f t="shared" si="8"/>
        <v>-3.2028056465563615E-2</v>
      </c>
      <c r="P71" s="107">
        <f t="shared" si="9"/>
        <v>-2.2683613911315015E-2</v>
      </c>
      <c r="Q71" s="106">
        <f t="shared" si="10"/>
        <v>7.1688969783780143E-2</v>
      </c>
      <c r="R71" s="107">
        <f t="shared" si="11"/>
        <v>6.1442200000000002E-2</v>
      </c>
      <c r="S71" s="108">
        <f t="shared" si="12"/>
        <v>82041.005703857722</v>
      </c>
      <c r="T71" s="109">
        <f t="shared" si="13"/>
        <v>0</v>
      </c>
      <c r="U71" s="99">
        <f t="shared" si="14"/>
        <v>7.1688969783780143E-2</v>
      </c>
      <c r="V71" s="99">
        <f t="shared" si="18"/>
        <v>6.1442200000000002E-2</v>
      </c>
      <c r="W71" s="108">
        <f t="shared" si="15"/>
        <v>82041.005703857722</v>
      </c>
      <c r="X71" s="118">
        <f t="shared" si="16"/>
        <v>82041</v>
      </c>
      <c r="Y71" s="55">
        <f t="shared" si="19"/>
        <v>273.35906178076061</v>
      </c>
      <c r="Z71" s="56">
        <f t="shared" si="20"/>
        <v>7.1688895275168862E-2</v>
      </c>
      <c r="AA71" s="56">
        <f t="shared" si="21"/>
        <v>6.1442126203790082E-2</v>
      </c>
      <c r="AB71" s="42"/>
      <c r="AC71" s="57">
        <v>84456.824331603377</v>
      </c>
      <c r="AD71" s="58">
        <f t="shared" si="22"/>
        <v>281.40854280505624</v>
      </c>
      <c r="AE71" s="56">
        <f t="shared" si="17"/>
        <v>-2.8604252536397867E-2</v>
      </c>
      <c r="AF71" s="56">
        <f t="shared" si="17"/>
        <v>-2.8604252536398089E-2</v>
      </c>
    </row>
    <row r="72" spans="1:32">
      <c r="A72" s="82" t="s">
        <v>157</v>
      </c>
      <c r="B72" s="83" t="s">
        <v>158</v>
      </c>
      <c r="E72" s="103">
        <v>186509</v>
      </c>
      <c r="F72" s="103">
        <v>691032.875</v>
      </c>
      <c r="G72" s="103">
        <f t="shared" si="5"/>
        <v>269.89888143888959</v>
      </c>
      <c r="H72" s="104">
        <v>-2.9474616157068034E-2</v>
      </c>
      <c r="J72" s="105">
        <v>192605.72621287996</v>
      </c>
      <c r="K72" s="105">
        <v>695931.1875</v>
      </c>
      <c r="L72" s="105">
        <f t="shared" si="6"/>
        <v>276.75972807710957</v>
      </c>
      <c r="M72" s="106">
        <f t="shared" si="7"/>
        <v>7.0883928640876892E-3</v>
      </c>
      <c r="O72" s="107">
        <f t="shared" si="8"/>
        <v>-3.1653919812028253E-2</v>
      </c>
      <c r="P72" s="107">
        <f t="shared" si="9"/>
        <v>-2.4789902367256422E-2</v>
      </c>
      <c r="Q72" s="106">
        <f t="shared" si="10"/>
        <v>6.8966119316121732E-2</v>
      </c>
      <c r="R72" s="107">
        <f t="shared" si="11"/>
        <v>6.1442200000000002E-2</v>
      </c>
      <c r="S72" s="108">
        <f t="shared" si="12"/>
        <v>199371.80194753053</v>
      </c>
      <c r="T72" s="109">
        <f t="shared" si="13"/>
        <v>0</v>
      </c>
      <c r="U72" s="99">
        <f t="shared" si="14"/>
        <v>6.8966119316121732E-2</v>
      </c>
      <c r="V72" s="99">
        <f t="shared" si="18"/>
        <v>6.1442200000000002E-2</v>
      </c>
      <c r="W72" s="108">
        <f t="shared" si="15"/>
        <v>199371.80194753053</v>
      </c>
      <c r="X72" s="118">
        <f t="shared" si="16"/>
        <v>199372</v>
      </c>
      <c r="Y72" s="55">
        <f t="shared" si="19"/>
        <v>286.48234707831654</v>
      </c>
      <c r="Z72" s="56">
        <f t="shared" si="20"/>
        <v>6.8967181208413608E-2</v>
      </c>
      <c r="AA72" s="56">
        <f t="shared" si="21"/>
        <v>6.1443254418161786E-2</v>
      </c>
      <c r="AB72" s="42"/>
      <c r="AC72" s="57">
        <v>205685.88843953819</v>
      </c>
      <c r="AD72" s="58">
        <f t="shared" si="22"/>
        <v>295.55492286302831</v>
      </c>
      <c r="AE72" s="56">
        <f t="shared" si="17"/>
        <v>-3.0696750698063435E-2</v>
      </c>
      <c r="AF72" s="56">
        <f t="shared" si="17"/>
        <v>-3.0696750698063546E-2</v>
      </c>
    </row>
    <row r="73" spans="1:32">
      <c r="A73" s="82" t="s">
        <v>159</v>
      </c>
      <c r="B73" s="83" t="s">
        <v>160</v>
      </c>
      <c r="E73" s="103">
        <v>32888</v>
      </c>
      <c r="F73" s="103">
        <v>136000.96875</v>
      </c>
      <c r="G73" s="103">
        <f t="shared" si="5"/>
        <v>241.82180687591608</v>
      </c>
      <c r="H73" s="104">
        <v>-4.0763267255290669E-2</v>
      </c>
      <c r="J73" s="105">
        <v>34370.823022334931</v>
      </c>
      <c r="K73" s="105">
        <v>136950.875</v>
      </c>
      <c r="L73" s="105">
        <f t="shared" si="6"/>
        <v>250.97191253677593</v>
      </c>
      <c r="M73" s="106">
        <f t="shared" si="7"/>
        <v>6.9845550272964463E-3</v>
      </c>
      <c r="O73" s="107">
        <f t="shared" si="8"/>
        <v>-4.3141912004008742E-2</v>
      </c>
      <c r="P73" s="107">
        <f t="shared" si="9"/>
        <v>-3.645868403508723E-2</v>
      </c>
      <c r="Q73" s="106">
        <f t="shared" si="10"/>
        <v>6.8855901454194735E-2</v>
      </c>
      <c r="R73" s="107">
        <f t="shared" si="11"/>
        <v>6.1442200000000002E-2</v>
      </c>
      <c r="S73" s="108">
        <f t="shared" si="12"/>
        <v>35152.532887025554</v>
      </c>
      <c r="T73" s="109">
        <f t="shared" si="13"/>
        <v>0</v>
      </c>
      <c r="U73" s="99">
        <f t="shared" si="14"/>
        <v>6.8855901454194735E-2</v>
      </c>
      <c r="V73" s="99">
        <f t="shared" ref="V73:V104" si="23">MAX(R73,NewMinGrowthPerHead(P73,$P$2,$L$1,$U$1,$T$2,AD73,G73,T73, $P$1))</f>
        <v>6.1442200000000002E-2</v>
      </c>
      <c r="W73" s="108">
        <f t="shared" si="15"/>
        <v>35152.532887025554</v>
      </c>
      <c r="X73" s="118">
        <f t="shared" si="16"/>
        <v>35153</v>
      </c>
      <c r="Y73" s="55">
        <f t="shared" ref="Y73:Y104" si="24">X73/K73*1000</f>
        <v>256.68328150513827</v>
      </c>
      <c r="Z73" s="56">
        <f t="shared" ref="Z73:Z104" si="25">X73/E73-1</f>
        <v>6.88701045974216E-2</v>
      </c>
      <c r="AA73" s="56">
        <f t="shared" ref="AA73:AA104" si="26">Y73/G73-1</f>
        <v>6.145630462867202E-2</v>
      </c>
      <c r="AB73" s="42"/>
      <c r="AC73" s="57">
        <v>36705.000462620381</v>
      </c>
      <c r="AD73" s="58">
        <f t="shared" ref="AD73:AD104" si="27">AC73/K73*1000</f>
        <v>268.0158156172451</v>
      </c>
      <c r="AE73" s="56">
        <f t="shared" si="17"/>
        <v>-4.2283079772765686E-2</v>
      </c>
      <c r="AF73" s="56">
        <f t="shared" si="17"/>
        <v>-4.2283079772765686E-2</v>
      </c>
    </row>
    <row r="74" spans="1:32">
      <c r="A74" s="82" t="s">
        <v>161</v>
      </c>
      <c r="B74" s="83" t="s">
        <v>162</v>
      </c>
      <c r="E74" s="103">
        <v>131341</v>
      </c>
      <c r="F74" s="103">
        <v>381504.375</v>
      </c>
      <c r="G74" s="103">
        <f t="shared" ref="G74:G137" si="28">E74/F74*1000</f>
        <v>344.27128129264571</v>
      </c>
      <c r="H74" s="104">
        <v>7.3980670656328407E-3</v>
      </c>
      <c r="J74" s="105">
        <v>130437.93659515983</v>
      </c>
      <c r="K74" s="105">
        <v>383184.875</v>
      </c>
      <c r="L74" s="105">
        <f t="shared" ref="L74:L137" si="29">J74/K74*1000</f>
        <v>340.40471089877917</v>
      </c>
      <c r="M74" s="106">
        <f t="shared" ref="M74:M137" si="30">K74/F74-1</f>
        <v>4.4049298255097735E-3</v>
      </c>
      <c r="O74" s="107">
        <f t="shared" ref="O74:O137" si="31">E74/J74-1</f>
        <v>6.9233186940316216E-3</v>
      </c>
      <c r="P74" s="107">
        <f t="shared" ref="P74:P137" si="32">G74/L74-1</f>
        <v>1.1358745252548097E-2</v>
      </c>
      <c r="Q74" s="106">
        <f t="shared" ref="Q74:Q137" si="33">(1+M74)*(1+R74)-1</f>
        <v>6.6117778404834793E-2</v>
      </c>
      <c r="R74" s="107">
        <f t="shared" ref="R74:R137" si="34">MinGrowthPerHead(P74,0,1,$Q$1,$Q$2,$R$1,$R$2)</f>
        <v>6.1442200000000002E-2</v>
      </c>
      <c r="S74" s="108">
        <f t="shared" ref="S74:S137" si="35">(1+IF($S$2=1,Q74,0))*$E74</f>
        <v>140024.97513346942</v>
      </c>
      <c r="T74" s="109">
        <f t="shared" ref="T74:T137" si="36">MinMaxRamp(P74,0,1,$P$2,$T$2)</f>
        <v>0</v>
      </c>
      <c r="U74" s="99">
        <f t="shared" ref="U74:U137" si="37">(1+M74)*(1+V74)-1</f>
        <v>6.6117778404834793E-2</v>
      </c>
      <c r="V74" s="99">
        <f t="shared" si="23"/>
        <v>6.1442200000000002E-2</v>
      </c>
      <c r="W74" s="108">
        <f t="shared" ref="W74:W137" si="38">(1+IF($S$2=1,U74,0))*$E74</f>
        <v>140024.97513346942</v>
      </c>
      <c r="X74" s="118">
        <f t="shared" ref="X74:X137" si="39">IF(ROUND(W74,0)/E74&gt;$X$1,ROUND(W74,0),ROUNDUP(W74,0))</f>
        <v>140025</v>
      </c>
      <c r="Y74" s="55">
        <f t="shared" si="24"/>
        <v>365.42413110642741</v>
      </c>
      <c r="Z74" s="56">
        <f t="shared" si="25"/>
        <v>6.611796773284806E-2</v>
      </c>
      <c r="AA74" s="56">
        <f t="shared" si="26"/>
        <v>6.1442388497694234E-2</v>
      </c>
      <c r="AB74" s="42"/>
      <c r="AC74" s="57">
        <v>139296.18502173835</v>
      </c>
      <c r="AD74" s="58">
        <f t="shared" si="27"/>
        <v>363.52213803255762</v>
      </c>
      <c r="AE74" s="56">
        <f t="shared" ref="AE74:AF137" si="40">X74/AC74-1</f>
        <v>5.2321244702280278E-3</v>
      </c>
      <c r="AF74" s="56">
        <f t="shared" si="40"/>
        <v>5.2321244702280278E-3</v>
      </c>
    </row>
    <row r="75" spans="1:32">
      <c r="A75" s="82" t="s">
        <v>163</v>
      </c>
      <c r="B75" s="83" t="s">
        <v>164</v>
      </c>
      <c r="E75" s="103">
        <v>45768</v>
      </c>
      <c r="F75" s="103">
        <v>153479.546875</v>
      </c>
      <c r="G75" s="103">
        <f t="shared" si="28"/>
        <v>298.20260048901059</v>
      </c>
      <c r="H75" s="104">
        <v>4.8142567469584119E-2</v>
      </c>
      <c r="J75" s="105">
        <v>43722.754260607566</v>
      </c>
      <c r="K75" s="105">
        <v>154496.78125</v>
      </c>
      <c r="L75" s="105">
        <f t="shared" si="29"/>
        <v>283.00106906342143</v>
      </c>
      <c r="M75" s="106">
        <f t="shared" si="30"/>
        <v>6.6278171633415983E-3</v>
      </c>
      <c r="O75" s="107">
        <f t="shared" si="31"/>
        <v>4.6777605253361498E-2</v>
      </c>
      <c r="P75" s="107">
        <f t="shared" si="32"/>
        <v>5.3715455831661485E-2</v>
      </c>
      <c r="Q75" s="106">
        <f t="shared" si="33"/>
        <v>6.8477244831055106E-2</v>
      </c>
      <c r="R75" s="107">
        <f t="shared" si="34"/>
        <v>6.1442200000000002E-2</v>
      </c>
      <c r="S75" s="108">
        <f t="shared" si="35"/>
        <v>48902.066541427732</v>
      </c>
      <c r="T75" s="109">
        <f t="shared" si="36"/>
        <v>0</v>
      </c>
      <c r="U75" s="99">
        <f t="shared" si="37"/>
        <v>6.8477244831055106E-2</v>
      </c>
      <c r="V75" s="99">
        <f t="shared" si="23"/>
        <v>6.1442200000000002E-2</v>
      </c>
      <c r="W75" s="108">
        <f t="shared" si="38"/>
        <v>48902.066541427732</v>
      </c>
      <c r="X75" s="118">
        <f t="shared" si="39"/>
        <v>48902</v>
      </c>
      <c r="Y75" s="55">
        <f t="shared" si="24"/>
        <v>316.52439361095105</v>
      </c>
      <c r="Z75" s="56">
        <f t="shared" si="25"/>
        <v>6.8475790945638826E-2</v>
      </c>
      <c r="AA75" s="56">
        <f t="shared" si="26"/>
        <v>6.1440755687224957E-2</v>
      </c>
      <c r="AB75" s="42"/>
      <c r="AC75" s="57">
        <v>46692.036275063147</v>
      </c>
      <c r="AD75" s="58">
        <f t="shared" si="27"/>
        <v>302.22012327563067</v>
      </c>
      <c r="AE75" s="56">
        <f t="shared" si="40"/>
        <v>4.7330634969910967E-2</v>
      </c>
      <c r="AF75" s="56">
        <f t="shared" si="40"/>
        <v>4.7330634969910967E-2</v>
      </c>
    </row>
    <row r="76" spans="1:32">
      <c r="A76" s="82" t="s">
        <v>165</v>
      </c>
      <c r="B76" s="83" t="s">
        <v>166</v>
      </c>
      <c r="E76" s="103">
        <v>28566</v>
      </c>
      <c r="F76" s="103">
        <v>94623.328125</v>
      </c>
      <c r="G76" s="103">
        <f t="shared" si="28"/>
        <v>301.89172761143567</v>
      </c>
      <c r="H76" s="104">
        <v>1.3579906335997372E-2</v>
      </c>
      <c r="J76" s="105">
        <v>28193.248045452456</v>
      </c>
      <c r="K76" s="105">
        <v>95121.6640625</v>
      </c>
      <c r="L76" s="105">
        <f t="shared" si="29"/>
        <v>296.3914511307118</v>
      </c>
      <c r="M76" s="106">
        <f t="shared" si="30"/>
        <v>5.2665230379731476E-3</v>
      </c>
      <c r="O76" s="107">
        <f t="shared" si="31"/>
        <v>1.3221320010613935E-2</v>
      </c>
      <c r="P76" s="107">
        <f t="shared" si="32"/>
        <v>1.855747343501557E-2</v>
      </c>
      <c r="Q76" s="106">
        <f t="shared" si="33"/>
        <v>6.7032309799776923E-2</v>
      </c>
      <c r="R76" s="107">
        <f t="shared" si="34"/>
        <v>6.1442200000000002E-2</v>
      </c>
      <c r="S76" s="108">
        <f t="shared" si="35"/>
        <v>30480.844961740426</v>
      </c>
      <c r="T76" s="109">
        <f t="shared" si="36"/>
        <v>0</v>
      </c>
      <c r="U76" s="99">
        <f t="shared" si="37"/>
        <v>6.7032309799776923E-2</v>
      </c>
      <c r="V76" s="99">
        <f t="shared" si="23"/>
        <v>6.1442200000000002E-2</v>
      </c>
      <c r="W76" s="108">
        <f t="shared" si="38"/>
        <v>30480.844961740426</v>
      </c>
      <c r="X76" s="118">
        <f t="shared" si="39"/>
        <v>30481</v>
      </c>
      <c r="Y76" s="55">
        <f t="shared" si="24"/>
        <v>320.44224941199894</v>
      </c>
      <c r="Z76" s="56">
        <f t="shared" si="25"/>
        <v>6.7037737170062339E-2</v>
      </c>
      <c r="AA76" s="56">
        <f t="shared" si="26"/>
        <v>6.1447598936661185E-2</v>
      </c>
      <c r="AB76" s="42"/>
      <c r="AC76" s="57">
        <v>30107.896510905364</v>
      </c>
      <c r="AD76" s="58">
        <f t="shared" si="27"/>
        <v>316.51986755743542</v>
      </c>
      <c r="AE76" s="56">
        <f t="shared" si="40"/>
        <v>1.2392213748957603E-2</v>
      </c>
      <c r="AF76" s="56">
        <f t="shared" si="40"/>
        <v>1.2392213748957603E-2</v>
      </c>
    </row>
    <row r="77" spans="1:32">
      <c r="A77" s="82" t="s">
        <v>167</v>
      </c>
      <c r="B77" s="83" t="s">
        <v>168</v>
      </c>
      <c r="E77" s="103">
        <v>35211</v>
      </c>
      <c r="F77" s="103">
        <v>128001.953125</v>
      </c>
      <c r="G77" s="103">
        <f t="shared" si="28"/>
        <v>275.0817400857531</v>
      </c>
      <c r="H77" s="104">
        <v>2.7840787914661602E-2</v>
      </c>
      <c r="J77" s="105">
        <v>34349.525542600248</v>
      </c>
      <c r="K77" s="105">
        <v>128916.765625</v>
      </c>
      <c r="L77" s="105">
        <f t="shared" si="29"/>
        <v>266.44731099225669</v>
      </c>
      <c r="M77" s="106">
        <f t="shared" si="30"/>
        <v>7.1468636037657074E-3</v>
      </c>
      <c r="O77" s="107">
        <f t="shared" si="31"/>
        <v>2.5079661037278544E-2</v>
      </c>
      <c r="P77" s="107">
        <f t="shared" si="32"/>
        <v>3.2405765557706578E-2</v>
      </c>
      <c r="Q77" s="106">
        <f t="shared" si="33"/>
        <v>6.90281826266812E-2</v>
      </c>
      <c r="R77" s="107">
        <f t="shared" si="34"/>
        <v>6.1442200000000002E-2</v>
      </c>
      <c r="S77" s="108">
        <f t="shared" si="35"/>
        <v>37641.551338468074</v>
      </c>
      <c r="T77" s="109">
        <f t="shared" si="36"/>
        <v>0</v>
      </c>
      <c r="U77" s="99">
        <f t="shared" si="37"/>
        <v>6.90281826266812E-2</v>
      </c>
      <c r="V77" s="99">
        <f t="shared" si="23"/>
        <v>6.1442200000000002E-2</v>
      </c>
      <c r="W77" s="108">
        <f t="shared" si="38"/>
        <v>37641.551338468074</v>
      </c>
      <c r="X77" s="118">
        <f t="shared" si="39"/>
        <v>37642</v>
      </c>
      <c r="Y77" s="55">
        <f t="shared" si="24"/>
        <v>291.98684761837001</v>
      </c>
      <c r="Z77" s="56">
        <f t="shared" si="25"/>
        <v>6.904092471102774E-2</v>
      </c>
      <c r="AA77" s="56">
        <f t="shared" si="26"/>
        <v>6.1454851664625165E-2</v>
      </c>
      <c r="AB77" s="42"/>
      <c r="AC77" s="57">
        <v>36682.256637050472</v>
      </c>
      <c r="AD77" s="58">
        <f t="shared" si="27"/>
        <v>284.54217307742414</v>
      </c>
      <c r="AE77" s="56">
        <f t="shared" si="40"/>
        <v>2.6163694683389638E-2</v>
      </c>
      <c r="AF77" s="56">
        <f t="shared" si="40"/>
        <v>2.6163694683389416E-2</v>
      </c>
    </row>
    <row r="78" spans="1:32">
      <c r="A78" s="82" t="s">
        <v>169</v>
      </c>
      <c r="B78" s="83" t="s">
        <v>170</v>
      </c>
      <c r="E78" s="103">
        <v>33184</v>
      </c>
      <c r="F78" s="103">
        <v>134597.28125</v>
      </c>
      <c r="G78" s="103">
        <f t="shared" si="28"/>
        <v>246.54286989916446</v>
      </c>
      <c r="H78" s="104">
        <v>-5.0634647398554389E-2</v>
      </c>
      <c r="J78" s="105">
        <v>35074.364319544678</v>
      </c>
      <c r="K78" s="105">
        <v>135580.46875</v>
      </c>
      <c r="L78" s="105">
        <f t="shared" si="29"/>
        <v>258.69776556252452</v>
      </c>
      <c r="M78" s="106">
        <f t="shared" si="30"/>
        <v>7.3046609178817334E-3</v>
      </c>
      <c r="O78" s="107">
        <f t="shared" si="31"/>
        <v>-5.3895896795805975E-2</v>
      </c>
      <c r="P78" s="107">
        <f t="shared" si="32"/>
        <v>-4.6984927128883025E-2</v>
      </c>
      <c r="Q78" s="106">
        <f t="shared" si="33"/>
        <v>6.9195675354930541E-2</v>
      </c>
      <c r="R78" s="107">
        <f t="shared" si="34"/>
        <v>6.1442200000000002E-2</v>
      </c>
      <c r="S78" s="108">
        <f t="shared" si="35"/>
        <v>35480.189290978014</v>
      </c>
      <c r="T78" s="109">
        <f t="shared" si="36"/>
        <v>0</v>
      </c>
      <c r="U78" s="99">
        <f t="shared" si="37"/>
        <v>6.9195675354930541E-2</v>
      </c>
      <c r="V78" s="99">
        <f t="shared" si="23"/>
        <v>6.1442200000000002E-2</v>
      </c>
      <c r="W78" s="108">
        <f t="shared" si="38"/>
        <v>35480.189290978014</v>
      </c>
      <c r="X78" s="118">
        <f t="shared" si="39"/>
        <v>35480</v>
      </c>
      <c r="Y78" s="55">
        <f t="shared" si="24"/>
        <v>261.68961006782183</v>
      </c>
      <c r="Z78" s="56">
        <f t="shared" si="25"/>
        <v>6.9189971070395373E-2</v>
      </c>
      <c r="AA78" s="56">
        <f t="shared" si="26"/>
        <v>6.1436537081167142E-2</v>
      </c>
      <c r="AB78" s="42"/>
      <c r="AC78" s="57">
        <v>37456.320372032373</v>
      </c>
      <c r="AD78" s="58">
        <f t="shared" si="27"/>
        <v>276.26634365086142</v>
      </c>
      <c r="AE78" s="56">
        <f t="shared" si="40"/>
        <v>-5.2763334796443018E-2</v>
      </c>
      <c r="AF78" s="56">
        <f t="shared" si="40"/>
        <v>-5.2763334796443018E-2</v>
      </c>
    </row>
    <row r="79" spans="1:32">
      <c r="A79" s="82" t="s">
        <v>171</v>
      </c>
      <c r="B79" s="83" t="s">
        <v>172</v>
      </c>
      <c r="E79" s="103">
        <v>99536</v>
      </c>
      <c r="F79" s="103">
        <v>396364.25</v>
      </c>
      <c r="G79" s="103">
        <f t="shared" si="28"/>
        <v>251.12254700064395</v>
      </c>
      <c r="H79" s="104">
        <v>-4.2543352287964575E-2</v>
      </c>
      <c r="J79" s="105">
        <v>104195.24914822428</v>
      </c>
      <c r="K79" s="105">
        <v>399689.625</v>
      </c>
      <c r="L79" s="105">
        <f t="shared" si="29"/>
        <v>260.69040232961834</v>
      </c>
      <c r="M79" s="106">
        <f t="shared" si="30"/>
        <v>8.3896945801746892E-3</v>
      </c>
      <c r="O79" s="107">
        <f t="shared" si="31"/>
        <v>-4.4716521974972223E-2</v>
      </c>
      <c r="P79" s="107">
        <f t="shared" si="32"/>
        <v>-3.6701985356855427E-2</v>
      </c>
      <c r="Q79" s="106">
        <f t="shared" si="33"/>
        <v>7.0347375872508833E-2</v>
      </c>
      <c r="R79" s="107">
        <f t="shared" si="34"/>
        <v>6.1442200000000002E-2</v>
      </c>
      <c r="S79" s="108">
        <f t="shared" si="35"/>
        <v>106538.09640484604</v>
      </c>
      <c r="T79" s="109">
        <f t="shared" si="36"/>
        <v>0</v>
      </c>
      <c r="U79" s="99">
        <f t="shared" si="37"/>
        <v>7.0347375872508833E-2</v>
      </c>
      <c r="V79" s="99">
        <f t="shared" si="23"/>
        <v>6.1442200000000002E-2</v>
      </c>
      <c r="W79" s="108">
        <f t="shared" si="38"/>
        <v>106538.09640484604</v>
      </c>
      <c r="X79" s="118">
        <f t="shared" si="39"/>
        <v>106538</v>
      </c>
      <c r="Y79" s="55">
        <f t="shared" si="24"/>
        <v>266.55182755869635</v>
      </c>
      <c r="Z79" s="56">
        <f t="shared" si="25"/>
        <v>7.0346407330011296E-2</v>
      </c>
      <c r="AA79" s="56">
        <f t="shared" si="26"/>
        <v>6.144123951567293E-2</v>
      </c>
      <c r="AB79" s="42"/>
      <c r="AC79" s="57">
        <v>111271.31479229291</v>
      </c>
      <c r="AD79" s="58">
        <f t="shared" si="27"/>
        <v>278.39430356065139</v>
      </c>
      <c r="AE79" s="56">
        <f t="shared" si="40"/>
        <v>-4.2538499712423183E-2</v>
      </c>
      <c r="AF79" s="56">
        <f t="shared" si="40"/>
        <v>-4.2538499712423294E-2</v>
      </c>
    </row>
    <row r="80" spans="1:32">
      <c r="A80" s="82" t="s">
        <v>173</v>
      </c>
      <c r="B80" s="83" t="s">
        <v>174</v>
      </c>
      <c r="E80" s="103">
        <v>37633</v>
      </c>
      <c r="F80" s="103">
        <v>133391.125</v>
      </c>
      <c r="G80" s="103">
        <f t="shared" si="28"/>
        <v>282.12521635153763</v>
      </c>
      <c r="H80" s="104">
        <v>1.6774018173222327E-2</v>
      </c>
      <c r="J80" s="105">
        <v>36999.841498228612</v>
      </c>
      <c r="K80" s="105">
        <v>133519.90625</v>
      </c>
      <c r="L80" s="105">
        <f t="shared" si="29"/>
        <v>277.11105060956862</v>
      </c>
      <c r="M80" s="106">
        <f t="shared" si="30"/>
        <v>9.654409167025868E-4</v>
      </c>
      <c r="O80" s="107">
        <f t="shared" si="31"/>
        <v>1.7112465246687636E-2</v>
      </c>
      <c r="P80" s="107">
        <f t="shared" si="32"/>
        <v>1.809442723752519E-2</v>
      </c>
      <c r="Q80" s="106">
        <f t="shared" si="33"/>
        <v>6.2466959730594906E-2</v>
      </c>
      <c r="R80" s="107">
        <f t="shared" si="34"/>
        <v>6.1442200000000002E-2</v>
      </c>
      <c r="S80" s="108">
        <f t="shared" si="35"/>
        <v>39983.819095541476</v>
      </c>
      <c r="T80" s="109">
        <f t="shared" si="36"/>
        <v>0</v>
      </c>
      <c r="U80" s="99">
        <f t="shared" si="37"/>
        <v>6.2466959730594906E-2</v>
      </c>
      <c r="V80" s="99">
        <f t="shared" si="23"/>
        <v>6.1442200000000002E-2</v>
      </c>
      <c r="W80" s="108">
        <f t="shared" si="38"/>
        <v>39983.819095541476</v>
      </c>
      <c r="X80" s="118">
        <f t="shared" si="39"/>
        <v>39984</v>
      </c>
      <c r="Y80" s="55">
        <f t="shared" si="24"/>
        <v>299.46096520720107</v>
      </c>
      <c r="Z80" s="56">
        <f t="shared" si="25"/>
        <v>6.2471766800414441E-2</v>
      </c>
      <c r="AA80" s="56">
        <f t="shared" si="26"/>
        <v>6.1447002433353992E-2</v>
      </c>
      <c r="AB80" s="42"/>
      <c r="AC80" s="57">
        <v>39512.559778590454</v>
      </c>
      <c r="AD80" s="58">
        <f t="shared" si="27"/>
        <v>295.93010426930596</v>
      </c>
      <c r="AE80" s="56">
        <f t="shared" si="40"/>
        <v>1.1931401661934071E-2</v>
      </c>
      <c r="AF80" s="56">
        <f t="shared" si="40"/>
        <v>1.1931401661934071E-2</v>
      </c>
    </row>
    <row r="81" spans="1:32">
      <c r="A81" s="82" t="s">
        <v>175</v>
      </c>
      <c r="B81" s="83" t="s">
        <v>176</v>
      </c>
      <c r="E81" s="103">
        <v>155658</v>
      </c>
      <c r="F81" s="103">
        <v>521674.40625</v>
      </c>
      <c r="G81" s="103">
        <f t="shared" si="28"/>
        <v>298.38151562567674</v>
      </c>
      <c r="H81" s="104">
        <v>2.6630098290966187E-2</v>
      </c>
      <c r="J81" s="105">
        <v>151794.13294284715</v>
      </c>
      <c r="K81" s="105">
        <v>528344.125</v>
      </c>
      <c r="L81" s="105">
        <f t="shared" si="29"/>
        <v>287.30163876213658</v>
      </c>
      <c r="M81" s="106">
        <f t="shared" si="30"/>
        <v>1.278521366985319E-2</v>
      </c>
      <c r="O81" s="107">
        <f t="shared" si="31"/>
        <v>2.5454653498417246E-2</v>
      </c>
      <c r="P81" s="107">
        <f t="shared" si="32"/>
        <v>3.8565310352139726E-2</v>
      </c>
      <c r="Q81" s="106">
        <f t="shared" si="33"/>
        <v>7.5012965325199188E-2</v>
      </c>
      <c r="R81" s="107">
        <f t="shared" si="34"/>
        <v>6.1442200000000002E-2</v>
      </c>
      <c r="S81" s="108">
        <f t="shared" si="35"/>
        <v>167334.36815658986</v>
      </c>
      <c r="T81" s="109">
        <f t="shared" si="36"/>
        <v>0</v>
      </c>
      <c r="U81" s="99">
        <f t="shared" si="37"/>
        <v>7.5012965325199188E-2</v>
      </c>
      <c r="V81" s="99">
        <f t="shared" si="23"/>
        <v>6.1442200000000002E-2</v>
      </c>
      <c r="W81" s="108">
        <f t="shared" si="38"/>
        <v>167334.36815658986</v>
      </c>
      <c r="X81" s="118">
        <f t="shared" si="39"/>
        <v>167334</v>
      </c>
      <c r="Y81" s="55">
        <f t="shared" si="24"/>
        <v>316.71403557293269</v>
      </c>
      <c r="Z81" s="56">
        <f t="shared" si="25"/>
        <v>7.5010600161893315E-2</v>
      </c>
      <c r="AA81" s="56">
        <f t="shared" si="26"/>
        <v>6.1439864694079471E-2</v>
      </c>
      <c r="AB81" s="42"/>
      <c r="AC81" s="57">
        <v>162102.71474354024</v>
      </c>
      <c r="AD81" s="58">
        <f t="shared" si="27"/>
        <v>306.81275152541963</v>
      </c>
      <c r="AE81" s="56">
        <f t="shared" si="40"/>
        <v>3.2271422873676681E-2</v>
      </c>
      <c r="AF81" s="56">
        <f t="shared" si="40"/>
        <v>3.2271422873676459E-2</v>
      </c>
    </row>
    <row r="82" spans="1:32">
      <c r="A82" s="82" t="s">
        <v>177</v>
      </c>
      <c r="B82" s="83" t="s">
        <v>178</v>
      </c>
      <c r="E82" s="103">
        <v>86442</v>
      </c>
      <c r="F82" s="103">
        <v>320331.8125</v>
      </c>
      <c r="G82" s="103">
        <f t="shared" si="28"/>
        <v>269.85143724992969</v>
      </c>
      <c r="H82" s="104">
        <v>-4.7162834234262818E-2</v>
      </c>
      <c r="J82" s="105">
        <v>90572.818067642482</v>
      </c>
      <c r="K82" s="105">
        <v>321186.375</v>
      </c>
      <c r="L82" s="105">
        <f t="shared" si="29"/>
        <v>281.99458357361044</v>
      </c>
      <c r="M82" s="106">
        <f t="shared" si="30"/>
        <v>2.6677415937264026E-3</v>
      </c>
      <c r="O82" s="107">
        <f t="shared" si="31"/>
        <v>-4.5607701689898472E-2</v>
      </c>
      <c r="P82" s="107">
        <f t="shared" si="32"/>
        <v>-4.306162965896454E-2</v>
      </c>
      <c r="Q82" s="106">
        <f t="shared" si="33"/>
        <v>6.4273853506276568E-2</v>
      </c>
      <c r="R82" s="107">
        <f t="shared" si="34"/>
        <v>6.1442200000000002E-2</v>
      </c>
      <c r="S82" s="108">
        <f t="shared" si="35"/>
        <v>91997.960444789554</v>
      </c>
      <c r="T82" s="109">
        <f t="shared" si="36"/>
        <v>0</v>
      </c>
      <c r="U82" s="99">
        <f t="shared" si="37"/>
        <v>6.4273853506276568E-2</v>
      </c>
      <c r="V82" s="99">
        <f t="shared" si="23"/>
        <v>6.1442200000000002E-2</v>
      </c>
      <c r="W82" s="108">
        <f t="shared" si="38"/>
        <v>91997.960444789554</v>
      </c>
      <c r="X82" s="118">
        <f t="shared" si="39"/>
        <v>91998</v>
      </c>
      <c r="Y82" s="55">
        <f t="shared" si="24"/>
        <v>286.43182638117821</v>
      </c>
      <c r="Z82" s="56">
        <f t="shared" si="25"/>
        <v>6.4274311098771353E-2</v>
      </c>
      <c r="AA82" s="56">
        <f t="shared" si="26"/>
        <v>6.1442656375004567E-2</v>
      </c>
      <c r="AB82" s="42"/>
      <c r="AC82" s="57">
        <v>96723.762678401108</v>
      </c>
      <c r="AD82" s="58">
        <f t="shared" si="27"/>
        <v>301.14528575006057</v>
      </c>
      <c r="AE82" s="56">
        <f t="shared" si="40"/>
        <v>-4.8858342019984291E-2</v>
      </c>
      <c r="AF82" s="56">
        <f t="shared" si="40"/>
        <v>-4.8858342019984291E-2</v>
      </c>
    </row>
    <row r="83" spans="1:32">
      <c r="A83" s="82" t="s">
        <v>179</v>
      </c>
      <c r="B83" s="83" t="s">
        <v>180</v>
      </c>
      <c r="E83" s="103">
        <v>32081</v>
      </c>
      <c r="F83" s="103">
        <v>142623.875</v>
      </c>
      <c r="G83" s="103">
        <f t="shared" si="28"/>
        <v>224.93428957809482</v>
      </c>
      <c r="H83" s="104">
        <v>-6.897853242619667E-2</v>
      </c>
      <c r="J83" s="105">
        <v>34523.382807232359</v>
      </c>
      <c r="K83" s="105">
        <v>143146.21875</v>
      </c>
      <c r="L83" s="105">
        <f t="shared" si="29"/>
        <v>241.17565317967825</v>
      </c>
      <c r="M83" s="106">
        <f t="shared" si="30"/>
        <v>3.662386469306167E-3</v>
      </c>
      <c r="O83" s="107">
        <f t="shared" si="31"/>
        <v>-7.0745755735173832E-2</v>
      </c>
      <c r="P83" s="107">
        <f t="shared" si="32"/>
        <v>-6.7342467564433073E-2</v>
      </c>
      <c r="Q83" s="106">
        <f t="shared" si="33"/>
        <v>6.5329611551230737E-2</v>
      </c>
      <c r="R83" s="107">
        <f t="shared" si="34"/>
        <v>6.1442200000000002E-2</v>
      </c>
      <c r="S83" s="108">
        <f t="shared" si="35"/>
        <v>34176.839268175034</v>
      </c>
      <c r="T83" s="109">
        <f t="shared" si="36"/>
        <v>0</v>
      </c>
      <c r="U83" s="99">
        <f t="shared" si="37"/>
        <v>6.5329611551230737E-2</v>
      </c>
      <c r="V83" s="99">
        <f t="shared" si="23"/>
        <v>6.1442200000000002E-2</v>
      </c>
      <c r="W83" s="108">
        <f t="shared" si="38"/>
        <v>34176.839268175034</v>
      </c>
      <c r="X83" s="118">
        <f t="shared" si="39"/>
        <v>34177</v>
      </c>
      <c r="Y83" s="55">
        <f t="shared" si="24"/>
        <v>238.75587003586148</v>
      </c>
      <c r="Z83" s="56">
        <f t="shared" si="25"/>
        <v>6.5334621738723841E-2</v>
      </c>
      <c r="AA83" s="56">
        <f t="shared" si="26"/>
        <v>6.144719190520731E-2</v>
      </c>
      <c r="AB83" s="42"/>
      <c r="AC83" s="57">
        <v>36867.92082596456</v>
      </c>
      <c r="AD83" s="58">
        <f t="shared" si="27"/>
        <v>257.55427665437065</v>
      </c>
      <c r="AE83" s="56">
        <f t="shared" si="40"/>
        <v>-7.2988136181236896E-2</v>
      </c>
      <c r="AF83" s="56">
        <f t="shared" si="40"/>
        <v>-7.2988136181236896E-2</v>
      </c>
    </row>
    <row r="84" spans="1:32">
      <c r="A84" s="82" t="s">
        <v>181</v>
      </c>
      <c r="B84" s="83" t="s">
        <v>182</v>
      </c>
      <c r="E84" s="103">
        <v>48890</v>
      </c>
      <c r="F84" s="103">
        <v>188340.4375</v>
      </c>
      <c r="G84" s="103">
        <f t="shared" si="28"/>
        <v>259.58312855676576</v>
      </c>
      <c r="H84" s="104">
        <v>-2.7442243148233292E-2</v>
      </c>
      <c r="J84" s="105">
        <v>50333.208945918042</v>
      </c>
      <c r="K84" s="105">
        <v>189233.078125</v>
      </c>
      <c r="L84" s="105">
        <f t="shared" si="29"/>
        <v>265.98525714764247</v>
      </c>
      <c r="M84" s="106">
        <f t="shared" si="30"/>
        <v>4.7395059544768081E-3</v>
      </c>
      <c r="O84" s="107">
        <f t="shared" si="31"/>
        <v>-2.8673096274643206E-2</v>
      </c>
      <c r="P84" s="107">
        <f t="shared" si="32"/>
        <v>-2.4069486630693304E-2</v>
      </c>
      <c r="Q84" s="106">
        <f t="shared" si="33"/>
        <v>6.6472911627233122E-2</v>
      </c>
      <c r="R84" s="107">
        <f t="shared" si="34"/>
        <v>6.1442200000000002E-2</v>
      </c>
      <c r="S84" s="108">
        <f t="shared" si="35"/>
        <v>52139.860649455426</v>
      </c>
      <c r="T84" s="109">
        <f t="shared" si="36"/>
        <v>0</v>
      </c>
      <c r="U84" s="99">
        <f t="shared" si="37"/>
        <v>6.6472911627233122E-2</v>
      </c>
      <c r="V84" s="99">
        <f t="shared" si="23"/>
        <v>6.1442200000000002E-2</v>
      </c>
      <c r="W84" s="108">
        <f t="shared" si="38"/>
        <v>52139.860649455426</v>
      </c>
      <c r="X84" s="118">
        <f t="shared" si="39"/>
        <v>52140</v>
      </c>
      <c r="Y84" s="55">
        <f t="shared" si="24"/>
        <v>275.53322345450806</v>
      </c>
      <c r="Z84" s="56">
        <f t="shared" si="25"/>
        <v>6.6475761914501996E-2</v>
      </c>
      <c r="AA84" s="56">
        <f t="shared" si="26"/>
        <v>6.1445036842039391E-2</v>
      </c>
      <c r="AB84" s="42"/>
      <c r="AC84" s="57">
        <v>53751.417486993436</v>
      </c>
      <c r="AD84" s="58">
        <f t="shared" si="27"/>
        <v>284.04874041887831</v>
      </c>
      <c r="AE84" s="56">
        <f t="shared" si="40"/>
        <v>-2.9979069619575305E-2</v>
      </c>
      <c r="AF84" s="56">
        <f t="shared" si="40"/>
        <v>-2.9979069619575416E-2</v>
      </c>
    </row>
    <row r="85" spans="1:32">
      <c r="A85" s="82" t="s">
        <v>183</v>
      </c>
      <c r="B85" s="83" t="s">
        <v>184</v>
      </c>
      <c r="E85" s="103">
        <v>74553</v>
      </c>
      <c r="F85" s="103">
        <v>218799.09375</v>
      </c>
      <c r="G85" s="103">
        <f t="shared" si="28"/>
        <v>340.73724311300992</v>
      </c>
      <c r="H85" s="104">
        <v>5.0948212226640255E-2</v>
      </c>
      <c r="J85" s="105">
        <v>70918.364173807771</v>
      </c>
      <c r="K85" s="105">
        <v>219545.28125</v>
      </c>
      <c r="L85" s="105">
        <f t="shared" si="29"/>
        <v>323.02385990729545</v>
      </c>
      <c r="M85" s="106">
        <f t="shared" si="30"/>
        <v>3.4103774709990375E-3</v>
      </c>
      <c r="O85" s="107">
        <f t="shared" si="31"/>
        <v>5.1250982288373326E-2</v>
      </c>
      <c r="P85" s="107">
        <f t="shared" si="32"/>
        <v>5.4836144954734989E-2</v>
      </c>
      <c r="Q85" s="106">
        <f t="shared" si="33"/>
        <v>6.5062118565647697E-2</v>
      </c>
      <c r="R85" s="107">
        <f t="shared" si="34"/>
        <v>6.1442200000000002E-2</v>
      </c>
      <c r="S85" s="108">
        <f t="shared" si="35"/>
        <v>79403.576125424734</v>
      </c>
      <c r="T85" s="109">
        <f t="shared" si="36"/>
        <v>0</v>
      </c>
      <c r="U85" s="99">
        <f t="shared" si="37"/>
        <v>6.5062118565647697E-2</v>
      </c>
      <c r="V85" s="99">
        <f t="shared" si="23"/>
        <v>6.1442200000000002E-2</v>
      </c>
      <c r="W85" s="108">
        <f t="shared" si="38"/>
        <v>79403.576125424734</v>
      </c>
      <c r="X85" s="118">
        <f t="shared" si="39"/>
        <v>79404</v>
      </c>
      <c r="Y85" s="55">
        <f t="shared" si="24"/>
        <v>361.67481964497927</v>
      </c>
      <c r="Z85" s="56">
        <f t="shared" si="25"/>
        <v>6.5067804112510563E-2</v>
      </c>
      <c r="AA85" s="56">
        <f t="shared" si="26"/>
        <v>6.144786622290388E-2</v>
      </c>
      <c r="AB85" s="42"/>
      <c r="AC85" s="57">
        <v>75734.543456127576</v>
      </c>
      <c r="AD85" s="58">
        <f t="shared" si="27"/>
        <v>344.96092571394121</v>
      </c>
      <c r="AE85" s="56">
        <f t="shared" si="40"/>
        <v>4.8451556930532158E-2</v>
      </c>
      <c r="AF85" s="56">
        <f t="shared" si="40"/>
        <v>4.8451556930531936E-2</v>
      </c>
    </row>
    <row r="86" spans="1:32">
      <c r="A86" s="82" t="s">
        <v>185</v>
      </c>
      <c r="B86" s="83" t="s">
        <v>186</v>
      </c>
      <c r="E86" s="103">
        <v>56861</v>
      </c>
      <c r="F86" s="103">
        <v>192349.4375</v>
      </c>
      <c r="G86" s="103">
        <f t="shared" si="28"/>
        <v>295.61302980155585</v>
      </c>
      <c r="H86" s="104">
        <v>-1.6467699624131527E-2</v>
      </c>
      <c r="J86" s="105">
        <v>57791.187008860325</v>
      </c>
      <c r="K86" s="105">
        <v>193056.65625</v>
      </c>
      <c r="L86" s="105">
        <f t="shared" si="29"/>
        <v>299.34832671101094</v>
      </c>
      <c r="M86" s="106">
        <f t="shared" si="30"/>
        <v>3.6767393718009078E-3</v>
      </c>
      <c r="O86" s="107">
        <f t="shared" si="31"/>
        <v>-1.6095655012549059E-2</v>
      </c>
      <c r="P86" s="107">
        <f t="shared" si="32"/>
        <v>-1.2478095169247805E-2</v>
      </c>
      <c r="Q86" s="106">
        <f t="shared" si="33"/>
        <v>6.5344846327631156E-2</v>
      </c>
      <c r="R86" s="107">
        <f t="shared" si="34"/>
        <v>6.1442200000000002E-2</v>
      </c>
      <c r="S86" s="108">
        <f t="shared" si="35"/>
        <v>60576.573307035433</v>
      </c>
      <c r="T86" s="109">
        <f t="shared" si="36"/>
        <v>0</v>
      </c>
      <c r="U86" s="99">
        <f t="shared" si="37"/>
        <v>6.5344846327631156E-2</v>
      </c>
      <c r="V86" s="99">
        <f t="shared" si="23"/>
        <v>6.1442200000000002E-2</v>
      </c>
      <c r="W86" s="108">
        <f t="shared" si="38"/>
        <v>60576.573307035433</v>
      </c>
      <c r="X86" s="118">
        <f t="shared" si="39"/>
        <v>60577</v>
      </c>
      <c r="Y86" s="55">
        <f t="shared" si="24"/>
        <v>313.77835489678949</v>
      </c>
      <c r="Z86" s="56">
        <f t="shared" si="25"/>
        <v>6.5352350468686815E-2</v>
      </c>
      <c r="AA86" s="56">
        <f t="shared" si="26"/>
        <v>6.1449676651357255E-2</v>
      </c>
      <c r="AB86" s="42"/>
      <c r="AC86" s="57">
        <v>61715.878741605324</v>
      </c>
      <c r="AD86" s="58">
        <f t="shared" si="27"/>
        <v>319.67754927696421</v>
      </c>
      <c r="AE86" s="56">
        <f t="shared" si="40"/>
        <v>-1.8453577342285477E-2</v>
      </c>
      <c r="AF86" s="56">
        <f t="shared" si="40"/>
        <v>-1.8453577342285477E-2</v>
      </c>
    </row>
    <row r="87" spans="1:32">
      <c r="A87" s="82" t="s">
        <v>187</v>
      </c>
      <c r="B87" s="83" t="s">
        <v>188</v>
      </c>
      <c r="E87" s="103">
        <v>50201</v>
      </c>
      <c r="F87" s="103">
        <v>178487.765625</v>
      </c>
      <c r="G87" s="103">
        <f t="shared" si="28"/>
        <v>281.25737259477779</v>
      </c>
      <c r="H87" s="104">
        <v>1.5077663207623271E-2</v>
      </c>
      <c r="J87" s="105">
        <v>49515.200630103987</v>
      </c>
      <c r="K87" s="105">
        <v>179143.15625</v>
      </c>
      <c r="L87" s="105">
        <f t="shared" si="29"/>
        <v>276.40017998233742</v>
      </c>
      <c r="M87" s="106">
        <f t="shared" si="30"/>
        <v>3.671907834719379E-3</v>
      </c>
      <c r="O87" s="107">
        <f t="shared" si="31"/>
        <v>1.3850279533736964E-2</v>
      </c>
      <c r="P87" s="107">
        <f t="shared" si="32"/>
        <v>1.7573044318389242E-2</v>
      </c>
      <c r="Q87" s="106">
        <f t="shared" si="33"/>
        <v>6.5339717930281926E-2</v>
      </c>
      <c r="R87" s="107">
        <f t="shared" si="34"/>
        <v>6.1442200000000002E-2</v>
      </c>
      <c r="S87" s="108">
        <f t="shared" si="35"/>
        <v>53481.119179818081</v>
      </c>
      <c r="T87" s="109">
        <f t="shared" si="36"/>
        <v>0</v>
      </c>
      <c r="U87" s="99">
        <f t="shared" si="37"/>
        <v>6.5339717930281926E-2</v>
      </c>
      <c r="V87" s="99">
        <f t="shared" si="23"/>
        <v>6.1442200000000002E-2</v>
      </c>
      <c r="W87" s="108">
        <f t="shared" si="38"/>
        <v>53481.119179818081</v>
      </c>
      <c r="X87" s="118">
        <f t="shared" si="39"/>
        <v>53481</v>
      </c>
      <c r="Y87" s="55">
        <f t="shared" si="24"/>
        <v>298.53777905624014</v>
      </c>
      <c r="Z87" s="56">
        <f t="shared" si="25"/>
        <v>6.533734387761192E-2</v>
      </c>
      <c r="AA87" s="56">
        <f t="shared" si="26"/>
        <v>6.1439834632740942E-2</v>
      </c>
      <c r="AB87" s="42"/>
      <c r="AC87" s="57">
        <v>52877.85692107764</v>
      </c>
      <c r="AD87" s="58">
        <f t="shared" si="27"/>
        <v>295.17095728337455</v>
      </c>
      <c r="AE87" s="56">
        <f t="shared" si="40"/>
        <v>1.1406345000376517E-2</v>
      </c>
      <c r="AF87" s="56">
        <f t="shared" si="40"/>
        <v>1.1406345000376517E-2</v>
      </c>
    </row>
    <row r="88" spans="1:32">
      <c r="A88" s="82" t="s">
        <v>189</v>
      </c>
      <c r="B88" s="83" t="s">
        <v>190</v>
      </c>
      <c r="E88" s="103">
        <v>176107</v>
      </c>
      <c r="F88" s="103">
        <v>575628.9375</v>
      </c>
      <c r="G88" s="103">
        <f t="shared" si="28"/>
        <v>305.93840671882481</v>
      </c>
      <c r="H88" s="104">
        <v>-3.055337059421348E-2</v>
      </c>
      <c r="J88" s="105">
        <v>181854.31053074048</v>
      </c>
      <c r="K88" s="105">
        <v>579789.375</v>
      </c>
      <c r="L88" s="105">
        <f t="shared" si="29"/>
        <v>313.65581773681254</v>
      </c>
      <c r="M88" s="106">
        <f t="shared" si="30"/>
        <v>7.2276378565487853E-3</v>
      </c>
      <c r="O88" s="107">
        <f t="shared" si="31"/>
        <v>-3.1603927968311463E-2</v>
      </c>
      <c r="P88" s="107">
        <f t="shared" si="32"/>
        <v>-2.4604711857961981E-2</v>
      </c>
      <c r="Q88" s="106">
        <f t="shared" si="33"/>
        <v>6.9113919827258563E-2</v>
      </c>
      <c r="R88" s="107">
        <f t="shared" si="34"/>
        <v>6.1442200000000002E-2</v>
      </c>
      <c r="S88" s="108">
        <f t="shared" si="35"/>
        <v>188278.44507901903</v>
      </c>
      <c r="T88" s="109">
        <f t="shared" si="36"/>
        <v>0</v>
      </c>
      <c r="U88" s="99">
        <f t="shared" si="37"/>
        <v>6.9113919827258563E-2</v>
      </c>
      <c r="V88" s="99">
        <f t="shared" si="23"/>
        <v>6.1442200000000002E-2</v>
      </c>
      <c r="W88" s="108">
        <f t="shared" si="38"/>
        <v>188278.44507901903</v>
      </c>
      <c r="X88" s="118">
        <f t="shared" si="39"/>
        <v>188278</v>
      </c>
      <c r="Y88" s="55">
        <f t="shared" si="24"/>
        <v>324.73516783573348</v>
      </c>
      <c r="Z88" s="56">
        <f t="shared" si="25"/>
        <v>6.9111392505692537E-2</v>
      </c>
      <c r="AA88" s="56">
        <f t="shared" si="26"/>
        <v>6.1439690813922532E-2</v>
      </c>
      <c r="AB88" s="42"/>
      <c r="AC88" s="57">
        <v>194204.32696135325</v>
      </c>
      <c r="AD88" s="58">
        <f t="shared" si="27"/>
        <v>334.95668485017211</v>
      </c>
      <c r="AE88" s="56">
        <f t="shared" si="40"/>
        <v>-3.0515936766602469E-2</v>
      </c>
      <c r="AF88" s="56">
        <f t="shared" si="40"/>
        <v>-3.0515936766602469E-2</v>
      </c>
    </row>
    <row r="89" spans="1:32">
      <c r="A89" s="82" t="s">
        <v>191</v>
      </c>
      <c r="B89" s="83" t="s">
        <v>192</v>
      </c>
      <c r="E89" s="103">
        <v>81180</v>
      </c>
      <c r="F89" s="103">
        <v>311223.875</v>
      </c>
      <c r="G89" s="103">
        <f t="shared" si="28"/>
        <v>260.84117100591976</v>
      </c>
      <c r="H89" s="104">
        <v>-1.7735890362819973E-2</v>
      </c>
      <c r="J89" s="105">
        <v>82886.358166717415</v>
      </c>
      <c r="K89" s="105">
        <v>312527.375</v>
      </c>
      <c r="L89" s="105">
        <f t="shared" si="29"/>
        <v>265.21311346475625</v>
      </c>
      <c r="M89" s="106">
        <f t="shared" si="30"/>
        <v>4.1883033555829563E-3</v>
      </c>
      <c r="O89" s="107">
        <f t="shared" si="31"/>
        <v>-2.058671902661291E-2</v>
      </c>
      <c r="P89" s="107">
        <f t="shared" si="32"/>
        <v>-1.648463909540987E-2</v>
      </c>
      <c r="Q89" s="106">
        <f t="shared" si="33"/>
        <v>6.5887841928017554E-2</v>
      </c>
      <c r="R89" s="107">
        <f t="shared" si="34"/>
        <v>6.1442200000000002E-2</v>
      </c>
      <c r="S89" s="108">
        <f t="shared" si="35"/>
        <v>86528.775007716467</v>
      </c>
      <c r="T89" s="109">
        <f t="shared" si="36"/>
        <v>0</v>
      </c>
      <c r="U89" s="99">
        <f t="shared" si="37"/>
        <v>6.5887841928017554E-2</v>
      </c>
      <c r="V89" s="99">
        <f t="shared" si="23"/>
        <v>6.1442200000000002E-2</v>
      </c>
      <c r="W89" s="108">
        <f t="shared" si="38"/>
        <v>86528.775007716467</v>
      </c>
      <c r="X89" s="118">
        <f t="shared" si="39"/>
        <v>86529</v>
      </c>
      <c r="Y89" s="55">
        <f t="shared" si="24"/>
        <v>276.86854631534283</v>
      </c>
      <c r="Z89" s="56">
        <f t="shared" si="25"/>
        <v>6.5890613451589086E-2</v>
      </c>
      <c r="AA89" s="56">
        <f t="shared" si="26"/>
        <v>6.1444959964005452E-2</v>
      </c>
      <c r="AB89" s="42"/>
      <c r="AC89" s="57">
        <v>88515.30301957851</v>
      </c>
      <c r="AD89" s="58">
        <f t="shared" si="27"/>
        <v>283.22415922630302</v>
      </c>
      <c r="AE89" s="56">
        <f t="shared" si="40"/>
        <v>-2.2440221654544512E-2</v>
      </c>
      <c r="AF89" s="56">
        <f t="shared" si="40"/>
        <v>-2.244022165454429E-2</v>
      </c>
    </row>
    <row r="90" spans="1:32">
      <c r="A90" s="82" t="s">
        <v>193</v>
      </c>
      <c r="B90" s="83" t="s">
        <v>194</v>
      </c>
      <c r="E90" s="103">
        <v>58014</v>
      </c>
      <c r="F90" s="103">
        <v>218123.328125</v>
      </c>
      <c r="G90" s="103">
        <f t="shared" si="28"/>
        <v>265.96880076373083</v>
      </c>
      <c r="H90" s="104">
        <v>1.1068949276087814E-2</v>
      </c>
      <c r="J90" s="105">
        <v>57414.447089455949</v>
      </c>
      <c r="K90" s="105">
        <v>218447.40625</v>
      </c>
      <c r="L90" s="105">
        <f t="shared" si="29"/>
        <v>262.82961228547867</v>
      </c>
      <c r="M90" s="106">
        <f t="shared" si="30"/>
        <v>1.4857563736341284E-3</v>
      </c>
      <c r="O90" s="107">
        <f t="shared" si="31"/>
        <v>1.0442544358389538E-2</v>
      </c>
      <c r="P90" s="107">
        <f t="shared" si="32"/>
        <v>1.1943815808861169E-2</v>
      </c>
      <c r="Q90" s="106">
        <f t="shared" si="33"/>
        <v>6.3019244513894401E-2</v>
      </c>
      <c r="R90" s="107">
        <f t="shared" si="34"/>
        <v>6.1442200000000002E-2</v>
      </c>
      <c r="S90" s="108">
        <f t="shared" si="35"/>
        <v>61669.998451229068</v>
      </c>
      <c r="T90" s="109">
        <f t="shared" si="36"/>
        <v>0</v>
      </c>
      <c r="U90" s="99">
        <f t="shared" si="37"/>
        <v>6.3019244513894401E-2</v>
      </c>
      <c r="V90" s="99">
        <f t="shared" si="23"/>
        <v>6.1442200000000002E-2</v>
      </c>
      <c r="W90" s="108">
        <f t="shared" si="38"/>
        <v>61669.998451229068</v>
      </c>
      <c r="X90" s="118">
        <f t="shared" si="39"/>
        <v>61670</v>
      </c>
      <c r="Y90" s="55">
        <f t="shared" si="24"/>
        <v>282.31051610391916</v>
      </c>
      <c r="Z90" s="56">
        <f t="shared" si="25"/>
        <v>6.301927121039741E-2</v>
      </c>
      <c r="AA90" s="56">
        <f t="shared" si="26"/>
        <v>6.144222665689747E-2</v>
      </c>
      <c r="AB90" s="42"/>
      <c r="AC90" s="57">
        <v>61313.553813073959</v>
      </c>
      <c r="AD90" s="58">
        <f t="shared" si="27"/>
        <v>280.67879067835787</v>
      </c>
      <c r="AE90" s="56">
        <f t="shared" si="40"/>
        <v>5.8134974203702949E-3</v>
      </c>
      <c r="AF90" s="56">
        <f t="shared" si="40"/>
        <v>5.8134974203702949E-3</v>
      </c>
    </row>
    <row r="91" spans="1:32">
      <c r="A91" s="82" t="s">
        <v>195</v>
      </c>
      <c r="B91" s="83" t="s">
        <v>196</v>
      </c>
      <c r="E91" s="103">
        <v>79564</v>
      </c>
      <c r="F91" s="103">
        <v>288329.125</v>
      </c>
      <c r="G91" s="103">
        <f t="shared" si="28"/>
        <v>275.94853624308678</v>
      </c>
      <c r="H91" s="104">
        <v>6.8921441096978286E-2</v>
      </c>
      <c r="J91" s="105">
        <v>74413.130307912681</v>
      </c>
      <c r="K91" s="105">
        <v>289400.875</v>
      </c>
      <c r="L91" s="105">
        <f t="shared" si="29"/>
        <v>257.12821465350675</v>
      </c>
      <c r="M91" s="106">
        <f t="shared" si="30"/>
        <v>3.7171062756840012E-3</v>
      </c>
      <c r="O91" s="107">
        <f t="shared" si="31"/>
        <v>6.9219903406477323E-2</v>
      </c>
      <c r="P91" s="107">
        <f t="shared" si="32"/>
        <v>7.3194307419515825E-2</v>
      </c>
      <c r="Q91" s="106">
        <f t="shared" si="33"/>
        <v>6.5387693462895857E-2</v>
      </c>
      <c r="R91" s="107">
        <f t="shared" si="34"/>
        <v>6.1442200000000002E-2</v>
      </c>
      <c r="S91" s="108">
        <f t="shared" si="35"/>
        <v>84766.506442681843</v>
      </c>
      <c r="T91" s="109">
        <f t="shared" si="36"/>
        <v>0</v>
      </c>
      <c r="U91" s="99">
        <f t="shared" si="37"/>
        <v>6.5387693462895857E-2</v>
      </c>
      <c r="V91" s="99">
        <f t="shared" si="23"/>
        <v>6.1442200000000002E-2</v>
      </c>
      <c r="W91" s="108">
        <f t="shared" si="38"/>
        <v>84766.506442681843</v>
      </c>
      <c r="X91" s="118">
        <f t="shared" si="39"/>
        <v>84767</v>
      </c>
      <c r="Y91" s="55">
        <f t="shared" si="24"/>
        <v>292.90512684178992</v>
      </c>
      <c r="Z91" s="56">
        <f t="shared" si="25"/>
        <v>6.5393896737217849E-2</v>
      </c>
      <c r="AA91" s="56">
        <f t="shared" si="26"/>
        <v>6.1448380301484473E-2</v>
      </c>
      <c r="AB91" s="42"/>
      <c r="AC91" s="57">
        <v>79466.644735335067</v>
      </c>
      <c r="AD91" s="58">
        <f t="shared" si="27"/>
        <v>274.59020203492838</v>
      </c>
      <c r="AE91" s="56">
        <f t="shared" si="40"/>
        <v>6.6699119892602132E-2</v>
      </c>
      <c r="AF91" s="56">
        <f t="shared" si="40"/>
        <v>6.6699119892602132E-2</v>
      </c>
    </row>
    <row r="92" spans="1:32">
      <c r="A92" s="82" t="s">
        <v>197</v>
      </c>
      <c r="B92" s="83" t="s">
        <v>198</v>
      </c>
      <c r="E92" s="103">
        <v>84843</v>
      </c>
      <c r="F92" s="103">
        <v>313593.1875</v>
      </c>
      <c r="G92" s="103">
        <f t="shared" si="28"/>
        <v>270.55115793929673</v>
      </c>
      <c r="H92" s="104">
        <v>-1.5427263938779912E-2</v>
      </c>
      <c r="J92" s="105">
        <v>86404.171515303053</v>
      </c>
      <c r="K92" s="105">
        <v>315466.28125</v>
      </c>
      <c r="L92" s="105">
        <f t="shared" si="29"/>
        <v>273.89352412858881</v>
      </c>
      <c r="M92" s="106">
        <f t="shared" si="30"/>
        <v>5.9730052330935202E-3</v>
      </c>
      <c r="O92" s="107">
        <f t="shared" si="31"/>
        <v>-1.806824239992344E-2</v>
      </c>
      <c r="P92" s="107">
        <f t="shared" si="32"/>
        <v>-1.220315887323753E-2</v>
      </c>
      <c r="Q92" s="106">
        <f t="shared" si="33"/>
        <v>6.7782199815226374E-2</v>
      </c>
      <c r="R92" s="107">
        <f t="shared" si="34"/>
        <v>6.1442200000000002E-2</v>
      </c>
      <c r="S92" s="108">
        <f t="shared" si="35"/>
        <v>90593.845178923249</v>
      </c>
      <c r="T92" s="109">
        <f t="shared" si="36"/>
        <v>0</v>
      </c>
      <c r="U92" s="99">
        <f t="shared" si="37"/>
        <v>6.7782199815226374E-2</v>
      </c>
      <c r="V92" s="99">
        <f t="shared" si="23"/>
        <v>6.1442200000000002E-2</v>
      </c>
      <c r="W92" s="108">
        <f t="shared" si="38"/>
        <v>90593.845178923249</v>
      </c>
      <c r="X92" s="118">
        <f t="shared" si="39"/>
        <v>90594</v>
      </c>
      <c r="Y92" s="55">
        <f t="shared" si="24"/>
        <v>287.17490706465162</v>
      </c>
      <c r="Z92" s="56">
        <f t="shared" si="25"/>
        <v>6.7784024610162197E-2</v>
      </c>
      <c r="AA92" s="56">
        <f t="shared" si="26"/>
        <v>6.1444013960142652E-2</v>
      </c>
      <c r="AB92" s="42"/>
      <c r="AC92" s="57">
        <v>92272.016686380783</v>
      </c>
      <c r="AD92" s="58">
        <f t="shared" si="27"/>
        <v>292.49407043048529</v>
      </c>
      <c r="AE92" s="56">
        <f t="shared" si="40"/>
        <v>-1.8185542558196377E-2</v>
      </c>
      <c r="AF92" s="56">
        <f t="shared" si="40"/>
        <v>-1.8185542558196377E-2</v>
      </c>
    </row>
    <row r="93" spans="1:32">
      <c r="A93" s="82" t="s">
        <v>199</v>
      </c>
      <c r="B93" s="83" t="s">
        <v>200</v>
      </c>
      <c r="E93" s="103">
        <v>47372</v>
      </c>
      <c r="F93" s="103">
        <v>149500.5</v>
      </c>
      <c r="G93" s="103">
        <f t="shared" si="28"/>
        <v>316.86850545650344</v>
      </c>
      <c r="H93" s="104">
        <v>7.2734332946289504E-2</v>
      </c>
      <c r="J93" s="105">
        <v>44176.764524589278</v>
      </c>
      <c r="K93" s="105">
        <v>150004.234375</v>
      </c>
      <c r="L93" s="105">
        <f t="shared" si="29"/>
        <v>294.50344991029044</v>
      </c>
      <c r="M93" s="106">
        <f t="shared" si="30"/>
        <v>3.3694494332794367E-3</v>
      </c>
      <c r="O93" s="107">
        <f t="shared" si="31"/>
        <v>7.2328417660198152E-2</v>
      </c>
      <c r="P93" s="107">
        <f t="shared" si="32"/>
        <v>7.5941574039372739E-2</v>
      </c>
      <c r="Q93" s="106">
        <f t="shared" si="33"/>
        <v>6.5018675819249028E-2</v>
      </c>
      <c r="R93" s="107">
        <f t="shared" si="34"/>
        <v>6.1442200000000002E-2</v>
      </c>
      <c r="S93" s="108">
        <f t="shared" si="35"/>
        <v>50452.064710909464</v>
      </c>
      <c r="T93" s="109">
        <f t="shared" si="36"/>
        <v>0</v>
      </c>
      <c r="U93" s="99">
        <f t="shared" si="37"/>
        <v>6.5018675819249028E-2</v>
      </c>
      <c r="V93" s="99">
        <f t="shared" si="23"/>
        <v>6.1442200000000002E-2</v>
      </c>
      <c r="W93" s="108">
        <f t="shared" si="38"/>
        <v>50452.064710909464</v>
      </c>
      <c r="X93" s="118">
        <f t="shared" si="39"/>
        <v>50452</v>
      </c>
      <c r="Y93" s="55">
        <f t="shared" si="24"/>
        <v>336.33717214857791</v>
      </c>
      <c r="Z93" s="56">
        <f t="shared" si="25"/>
        <v>6.5017309803259371E-2</v>
      </c>
      <c r="AA93" s="56">
        <f t="shared" si="26"/>
        <v>6.1440838571275913E-2</v>
      </c>
      <c r="AB93" s="42"/>
      <c r="AC93" s="57">
        <v>47176.879100579841</v>
      </c>
      <c r="AD93" s="58">
        <f t="shared" si="27"/>
        <v>314.50364916126949</v>
      </c>
      <c r="AE93" s="56">
        <f t="shared" si="40"/>
        <v>6.9422161064060406E-2</v>
      </c>
      <c r="AF93" s="56">
        <f t="shared" si="40"/>
        <v>6.9422161064060406E-2</v>
      </c>
    </row>
    <row r="94" spans="1:32">
      <c r="A94" s="82" t="s">
        <v>201</v>
      </c>
      <c r="B94" s="83" t="s">
        <v>202</v>
      </c>
      <c r="E94" s="103">
        <v>101370</v>
      </c>
      <c r="F94" s="103">
        <v>292240</v>
      </c>
      <c r="G94" s="103">
        <f t="shared" si="28"/>
        <v>346.87243361620585</v>
      </c>
      <c r="H94" s="104">
        <v>9.2748856459246021E-3</v>
      </c>
      <c r="J94" s="105">
        <v>100396.97225013803</v>
      </c>
      <c r="K94" s="105">
        <v>293148.125</v>
      </c>
      <c r="L94" s="105">
        <f t="shared" si="29"/>
        <v>342.47864368956147</v>
      </c>
      <c r="M94" s="106">
        <f t="shared" si="30"/>
        <v>3.1074630440732776E-3</v>
      </c>
      <c r="O94" s="107">
        <f t="shared" si="31"/>
        <v>9.6918037272846203E-3</v>
      </c>
      <c r="P94" s="107">
        <f t="shared" si="32"/>
        <v>1.2829383693270913E-2</v>
      </c>
      <c r="Q94" s="106">
        <f t="shared" si="33"/>
        <v>6.4740592409920028E-2</v>
      </c>
      <c r="R94" s="107">
        <f t="shared" si="34"/>
        <v>6.1442200000000002E-2</v>
      </c>
      <c r="S94" s="108">
        <f t="shared" si="35"/>
        <v>107932.7538525936</v>
      </c>
      <c r="T94" s="109">
        <f t="shared" si="36"/>
        <v>0</v>
      </c>
      <c r="U94" s="99">
        <f t="shared" si="37"/>
        <v>6.4740592409920028E-2</v>
      </c>
      <c r="V94" s="99">
        <f t="shared" si="23"/>
        <v>6.1442200000000002E-2</v>
      </c>
      <c r="W94" s="108">
        <f t="shared" si="38"/>
        <v>107932.7538525936</v>
      </c>
      <c r="X94" s="118">
        <f t="shared" si="39"/>
        <v>107933</v>
      </c>
      <c r="Y94" s="55">
        <f t="shared" si="24"/>
        <v>368.18587872598533</v>
      </c>
      <c r="Z94" s="56">
        <f t="shared" si="25"/>
        <v>6.4743020617539671E-2</v>
      </c>
      <c r="AA94" s="56">
        <f t="shared" si="26"/>
        <v>6.1444620685429108E-2</v>
      </c>
      <c r="AB94" s="42"/>
      <c r="AC94" s="57">
        <v>107215.09084878069</v>
      </c>
      <c r="AD94" s="58">
        <f t="shared" si="27"/>
        <v>365.73691490873659</v>
      </c>
      <c r="AE94" s="56">
        <f t="shared" si="40"/>
        <v>6.6959711131697741E-3</v>
      </c>
      <c r="AF94" s="56">
        <f t="shared" si="40"/>
        <v>6.6959711131697741E-3</v>
      </c>
    </row>
    <row r="95" spans="1:32">
      <c r="A95" s="82" t="s">
        <v>203</v>
      </c>
      <c r="B95" s="83" t="s">
        <v>204</v>
      </c>
      <c r="E95" s="103">
        <v>52714</v>
      </c>
      <c r="F95" s="103">
        <v>187726.609375</v>
      </c>
      <c r="G95" s="103">
        <f t="shared" si="28"/>
        <v>280.80196076358715</v>
      </c>
      <c r="H95" s="104">
        <v>1.4751488106334643E-2</v>
      </c>
      <c r="J95" s="105">
        <v>52086.42270982379</v>
      </c>
      <c r="K95" s="105">
        <v>188812.21875</v>
      </c>
      <c r="L95" s="105">
        <f t="shared" si="29"/>
        <v>275.86362288761455</v>
      </c>
      <c r="M95" s="106">
        <f t="shared" si="30"/>
        <v>5.7829275168519434E-3</v>
      </c>
      <c r="O95" s="107">
        <f t="shared" si="31"/>
        <v>1.2048769286239436E-2</v>
      </c>
      <c r="P95" s="107">
        <f t="shared" si="32"/>
        <v>1.7901373962541101E-2</v>
      </c>
      <c r="Q95" s="106">
        <f t="shared" si="33"/>
        <v>6.758044330592794E-2</v>
      </c>
      <c r="R95" s="107">
        <f t="shared" si="34"/>
        <v>6.1442200000000002E-2</v>
      </c>
      <c r="S95" s="108">
        <f t="shared" si="35"/>
        <v>56276.435488428688</v>
      </c>
      <c r="T95" s="109">
        <f t="shared" si="36"/>
        <v>0</v>
      </c>
      <c r="U95" s="99">
        <f t="shared" si="37"/>
        <v>6.758044330592794E-2</v>
      </c>
      <c r="V95" s="99">
        <f t="shared" si="23"/>
        <v>6.1442200000000002E-2</v>
      </c>
      <c r="W95" s="108">
        <f t="shared" si="38"/>
        <v>56276.435488428688</v>
      </c>
      <c r="X95" s="118">
        <f t="shared" si="39"/>
        <v>56276</v>
      </c>
      <c r="Y95" s="55">
        <f t="shared" si="24"/>
        <v>298.05274453404519</v>
      </c>
      <c r="Z95" s="56">
        <f t="shared" si="25"/>
        <v>6.757218196304593E-2</v>
      </c>
      <c r="AA95" s="56">
        <f t="shared" si="26"/>
        <v>6.1433986157175768E-2</v>
      </c>
      <c r="AB95" s="42"/>
      <c r="AC95" s="57">
        <v>55623.694795378389</v>
      </c>
      <c r="AD95" s="58">
        <f t="shared" si="27"/>
        <v>294.59796174011319</v>
      </c>
      <c r="AE95" s="56">
        <f t="shared" si="40"/>
        <v>1.1727110308317856E-2</v>
      </c>
      <c r="AF95" s="56">
        <f t="shared" si="40"/>
        <v>1.1727110308318078E-2</v>
      </c>
    </row>
    <row r="96" spans="1:32">
      <c r="A96" s="82" t="s">
        <v>205</v>
      </c>
      <c r="B96" s="83" t="s">
        <v>206</v>
      </c>
      <c r="E96" s="103">
        <v>79622</v>
      </c>
      <c r="F96" s="103">
        <v>287643.6875</v>
      </c>
      <c r="G96" s="103">
        <f t="shared" si="28"/>
        <v>276.80774326048783</v>
      </c>
      <c r="H96" s="104">
        <v>-4.4592991808373839E-2</v>
      </c>
      <c r="J96" s="105">
        <v>83312.805483069329</v>
      </c>
      <c r="K96" s="105">
        <v>289358.9375</v>
      </c>
      <c r="L96" s="105">
        <f t="shared" si="29"/>
        <v>287.92200511542632</v>
      </c>
      <c r="M96" s="106">
        <f t="shared" si="30"/>
        <v>5.9631066994996207E-3</v>
      </c>
      <c r="O96" s="107">
        <f t="shared" si="31"/>
        <v>-4.4300578544547609E-2</v>
      </c>
      <c r="P96" s="107">
        <f t="shared" si="32"/>
        <v>-3.8601640921758773E-2</v>
      </c>
      <c r="Q96" s="106">
        <f t="shared" si="33"/>
        <v>6.7771693093951813E-2</v>
      </c>
      <c r="R96" s="107">
        <f t="shared" si="34"/>
        <v>6.1442200000000002E-2</v>
      </c>
      <c r="S96" s="108">
        <f t="shared" si="35"/>
        <v>85018.11774752663</v>
      </c>
      <c r="T96" s="109">
        <f t="shared" si="36"/>
        <v>0</v>
      </c>
      <c r="U96" s="99">
        <f t="shared" si="37"/>
        <v>6.7771693093951813E-2</v>
      </c>
      <c r="V96" s="99">
        <f t="shared" si="23"/>
        <v>6.1442200000000002E-2</v>
      </c>
      <c r="W96" s="108">
        <f t="shared" si="38"/>
        <v>85018.11774752663</v>
      </c>
      <c r="X96" s="118">
        <f t="shared" si="39"/>
        <v>85018</v>
      </c>
      <c r="Y96" s="55">
        <f t="shared" si="24"/>
        <v>293.81501305796024</v>
      </c>
      <c r="Z96" s="56">
        <f t="shared" si="25"/>
        <v>6.7770214262389716E-2</v>
      </c>
      <c r="AA96" s="56">
        <f t="shared" si="26"/>
        <v>6.1440729934595373E-2</v>
      </c>
      <c r="AB96" s="42"/>
      <c r="AC96" s="57">
        <v>88970.711053707011</v>
      </c>
      <c r="AD96" s="58">
        <f t="shared" si="27"/>
        <v>307.47524794773966</v>
      </c>
      <c r="AE96" s="56">
        <f t="shared" si="40"/>
        <v>-4.4427104233447867E-2</v>
      </c>
      <c r="AF96" s="56">
        <f t="shared" si="40"/>
        <v>-4.4427104233447756E-2</v>
      </c>
    </row>
    <row r="97" spans="1:32">
      <c r="A97" s="82" t="s">
        <v>207</v>
      </c>
      <c r="B97" s="83" t="s">
        <v>208</v>
      </c>
      <c r="E97" s="103">
        <v>93595</v>
      </c>
      <c r="F97" s="103">
        <v>282238.0625</v>
      </c>
      <c r="G97" s="103">
        <f t="shared" si="28"/>
        <v>331.61721410272219</v>
      </c>
      <c r="H97" s="104">
        <v>3.8123655528598865E-2</v>
      </c>
      <c r="J97" s="105">
        <v>90130.621418231996</v>
      </c>
      <c r="K97" s="105">
        <v>283758.125</v>
      </c>
      <c r="L97" s="105">
        <f t="shared" si="29"/>
        <v>317.63186135456738</v>
      </c>
      <c r="M97" s="106">
        <f t="shared" si="30"/>
        <v>5.3857459427535392E-3</v>
      </c>
      <c r="O97" s="107">
        <f t="shared" si="31"/>
        <v>3.8437309398903219E-2</v>
      </c>
      <c r="P97" s="107">
        <f t="shared" si="32"/>
        <v>4.4030068924802102E-2</v>
      </c>
      <c r="Q97" s="106">
        <f t="shared" si="33"/>
        <v>6.7158858022117407E-2</v>
      </c>
      <c r="R97" s="107">
        <f t="shared" si="34"/>
        <v>6.1442200000000002E-2</v>
      </c>
      <c r="S97" s="108">
        <f t="shared" si="35"/>
        <v>99880.733316580081</v>
      </c>
      <c r="T97" s="109">
        <f t="shared" si="36"/>
        <v>0</v>
      </c>
      <c r="U97" s="99">
        <f t="shared" si="37"/>
        <v>6.7158858022117407E-2</v>
      </c>
      <c r="V97" s="99">
        <f t="shared" si="23"/>
        <v>6.1442200000000002E-2</v>
      </c>
      <c r="W97" s="108">
        <f t="shared" si="38"/>
        <v>99880.733316580081</v>
      </c>
      <c r="X97" s="118">
        <f t="shared" si="39"/>
        <v>99881</v>
      </c>
      <c r="Y97" s="55">
        <f t="shared" si="24"/>
        <v>351.99344512161548</v>
      </c>
      <c r="Z97" s="56">
        <f t="shared" si="25"/>
        <v>6.7161707356162115E-2</v>
      </c>
      <c r="AA97" s="56">
        <f t="shared" si="26"/>
        <v>6.1445034070461535E-2</v>
      </c>
      <c r="AB97" s="42"/>
      <c r="AC97" s="57">
        <v>96251.535748873299</v>
      </c>
      <c r="AD97" s="58">
        <f t="shared" si="27"/>
        <v>339.20274793496503</v>
      </c>
      <c r="AE97" s="56">
        <f t="shared" si="40"/>
        <v>3.7708117827815357E-2</v>
      </c>
      <c r="AF97" s="56">
        <f t="shared" si="40"/>
        <v>3.7708117827815357E-2</v>
      </c>
    </row>
    <row r="98" spans="1:32">
      <c r="A98" s="82" t="s">
        <v>209</v>
      </c>
      <c r="B98" s="83" t="s">
        <v>210</v>
      </c>
      <c r="E98" s="103">
        <v>29609</v>
      </c>
      <c r="F98" s="103">
        <v>116725.796875</v>
      </c>
      <c r="G98" s="103">
        <f t="shared" si="28"/>
        <v>253.66286453120435</v>
      </c>
      <c r="H98" s="104">
        <v>-6.8551437777773949E-2</v>
      </c>
      <c r="J98" s="105">
        <v>31805.491162819617</v>
      </c>
      <c r="K98" s="105">
        <v>117143.3125</v>
      </c>
      <c r="L98" s="105">
        <f t="shared" si="29"/>
        <v>271.50923500493997</v>
      </c>
      <c r="M98" s="106">
        <f t="shared" si="30"/>
        <v>3.5768924794501444E-3</v>
      </c>
      <c r="O98" s="107">
        <f t="shared" si="31"/>
        <v>-6.9060123975928422E-2</v>
      </c>
      <c r="P98" s="107">
        <f t="shared" si="32"/>
        <v>-6.5730252134557854E-2</v>
      </c>
      <c r="Q98" s="106">
        <f t="shared" si="33"/>
        <v>6.523886462255124E-2</v>
      </c>
      <c r="R98" s="107">
        <f t="shared" si="34"/>
        <v>6.1442200000000002E-2</v>
      </c>
      <c r="S98" s="108">
        <f t="shared" si="35"/>
        <v>31540.657542609119</v>
      </c>
      <c r="T98" s="109">
        <f t="shared" si="36"/>
        <v>0</v>
      </c>
      <c r="U98" s="99">
        <f t="shared" si="37"/>
        <v>6.523886462255124E-2</v>
      </c>
      <c r="V98" s="99">
        <f t="shared" si="23"/>
        <v>6.1442200000000002E-2</v>
      </c>
      <c r="W98" s="108">
        <f t="shared" si="38"/>
        <v>31540.657542609119</v>
      </c>
      <c r="X98" s="118">
        <f t="shared" si="39"/>
        <v>31541</v>
      </c>
      <c r="Y98" s="55">
        <f t="shared" si="24"/>
        <v>269.25139239169118</v>
      </c>
      <c r="Z98" s="56">
        <f t="shared" si="25"/>
        <v>6.5250430612313837E-2</v>
      </c>
      <c r="AA98" s="56">
        <f t="shared" si="26"/>
        <v>6.1453724766910911E-2</v>
      </c>
      <c r="AB98" s="42"/>
      <c r="AC98" s="57">
        <v>33965.452822777814</v>
      </c>
      <c r="AD98" s="58">
        <f t="shared" si="27"/>
        <v>289.94786042760921</v>
      </c>
      <c r="AE98" s="56">
        <f t="shared" si="40"/>
        <v>-7.1379964678460972E-2</v>
      </c>
      <c r="AF98" s="56">
        <f t="shared" si="40"/>
        <v>-7.1379964678460861E-2</v>
      </c>
    </row>
    <row r="99" spans="1:32">
      <c r="A99" s="82" t="s">
        <v>211</v>
      </c>
      <c r="B99" s="83" t="s">
        <v>212</v>
      </c>
      <c r="E99" s="103">
        <v>129385</v>
      </c>
      <c r="F99" s="103">
        <v>486320.96875</v>
      </c>
      <c r="G99" s="103">
        <f t="shared" si="28"/>
        <v>266.04857350190088</v>
      </c>
      <c r="H99" s="104">
        <v>1.786813719849123E-3</v>
      </c>
      <c r="J99" s="105">
        <v>129392.63218606618</v>
      </c>
      <c r="K99" s="105">
        <v>492199.875</v>
      </c>
      <c r="L99" s="105">
        <f t="shared" si="29"/>
        <v>262.88635726708827</v>
      </c>
      <c r="M99" s="106">
        <f t="shared" si="30"/>
        <v>1.208853129469345E-2</v>
      </c>
      <c r="O99" s="107">
        <f t="shared" si="31"/>
        <v>-5.8984703666942195E-5</v>
      </c>
      <c r="P99" s="107">
        <f t="shared" si="32"/>
        <v>1.2028833552590434E-2</v>
      </c>
      <c r="Q99" s="106">
        <f t="shared" si="33"/>
        <v>7.4273477252208453E-2</v>
      </c>
      <c r="R99" s="107">
        <f t="shared" si="34"/>
        <v>6.1442200000000002E-2</v>
      </c>
      <c r="S99" s="108">
        <f t="shared" si="35"/>
        <v>138994.87385427699</v>
      </c>
      <c r="T99" s="109">
        <f t="shared" si="36"/>
        <v>0</v>
      </c>
      <c r="U99" s="99">
        <f t="shared" si="37"/>
        <v>7.4273477252208453E-2</v>
      </c>
      <c r="V99" s="99">
        <f t="shared" si="23"/>
        <v>6.1442200000000002E-2</v>
      </c>
      <c r="W99" s="108">
        <f t="shared" si="38"/>
        <v>138994.87385427699</v>
      </c>
      <c r="X99" s="118">
        <f t="shared" si="39"/>
        <v>138995</v>
      </c>
      <c r="Y99" s="55">
        <f t="shared" si="24"/>
        <v>282.3954394543477</v>
      </c>
      <c r="Z99" s="56">
        <f t="shared" si="25"/>
        <v>7.4274452216253728E-2</v>
      </c>
      <c r="AA99" s="56">
        <f t="shared" si="26"/>
        <v>6.1443163318934513E-2</v>
      </c>
      <c r="AB99" s="42"/>
      <c r="AC99" s="57">
        <v>138179.89232213004</v>
      </c>
      <c r="AD99" s="58">
        <f t="shared" si="27"/>
        <v>280.73938930222209</v>
      </c>
      <c r="AE99" s="56">
        <f t="shared" si="40"/>
        <v>5.8988877771719572E-3</v>
      </c>
      <c r="AF99" s="56">
        <f t="shared" si="40"/>
        <v>5.8988877771719572E-3</v>
      </c>
    </row>
    <row r="100" spans="1:32">
      <c r="A100" s="82" t="s">
        <v>213</v>
      </c>
      <c r="B100" s="83" t="s">
        <v>214</v>
      </c>
      <c r="E100" s="103">
        <v>250153</v>
      </c>
      <c r="F100" s="103">
        <v>973472.4375</v>
      </c>
      <c r="G100" s="103">
        <f t="shared" si="28"/>
        <v>256.96978195132516</v>
      </c>
      <c r="H100" s="104">
        <v>-1.3284260793859026E-2</v>
      </c>
      <c r="J100" s="105">
        <v>253906.01210706792</v>
      </c>
      <c r="K100" s="105">
        <v>978624.0625</v>
      </c>
      <c r="L100" s="105">
        <f t="shared" si="29"/>
        <v>259.45204275729515</v>
      </c>
      <c r="M100" s="106">
        <f t="shared" si="30"/>
        <v>5.292009102209505E-3</v>
      </c>
      <c r="O100" s="107">
        <f t="shared" si="31"/>
        <v>-1.4781107685962636E-2</v>
      </c>
      <c r="P100" s="107">
        <f t="shared" si="32"/>
        <v>-9.5673203401679396E-3</v>
      </c>
      <c r="Q100" s="106">
        <f t="shared" si="33"/>
        <v>6.7059361783869287E-2</v>
      </c>
      <c r="R100" s="107">
        <f t="shared" si="34"/>
        <v>6.1442200000000002E-2</v>
      </c>
      <c r="S100" s="108">
        <f t="shared" si="35"/>
        <v>266928.10052832024</v>
      </c>
      <c r="T100" s="109">
        <f t="shared" si="36"/>
        <v>0</v>
      </c>
      <c r="U100" s="99">
        <f t="shared" si="37"/>
        <v>6.7059361783869287E-2</v>
      </c>
      <c r="V100" s="99">
        <f t="shared" si="23"/>
        <v>6.1442200000000002E-2</v>
      </c>
      <c r="W100" s="108">
        <f t="shared" si="38"/>
        <v>266928.10052832024</v>
      </c>
      <c r="X100" s="118">
        <f t="shared" si="39"/>
        <v>266928</v>
      </c>
      <c r="Y100" s="55">
        <f t="shared" si="24"/>
        <v>272.75846796378971</v>
      </c>
      <c r="Z100" s="56">
        <f t="shared" si="25"/>
        <v>6.7058959916530991E-2</v>
      </c>
      <c r="AA100" s="56">
        <f t="shared" si="26"/>
        <v>6.1441800248152267E-2</v>
      </c>
      <c r="AB100" s="42"/>
      <c r="AC100" s="57">
        <v>271149.17457158148</v>
      </c>
      <c r="AD100" s="58">
        <f t="shared" si="27"/>
        <v>277.07184501360194</v>
      </c>
      <c r="AE100" s="56">
        <f t="shared" si="40"/>
        <v>-1.556772052967148E-2</v>
      </c>
      <c r="AF100" s="56">
        <f t="shared" si="40"/>
        <v>-1.5567720529671591E-2</v>
      </c>
    </row>
    <row r="101" spans="1:32">
      <c r="A101" s="82" t="s">
        <v>215</v>
      </c>
      <c r="B101" s="83" t="s">
        <v>216</v>
      </c>
      <c r="E101" s="103">
        <v>164018</v>
      </c>
      <c r="F101" s="103">
        <v>603318.875</v>
      </c>
      <c r="G101" s="103">
        <f t="shared" si="28"/>
        <v>271.85955354040595</v>
      </c>
      <c r="H101" s="104">
        <v>1.6930827538874649E-2</v>
      </c>
      <c r="J101" s="105">
        <v>160937.70828895931</v>
      </c>
      <c r="K101" s="105">
        <v>608245.0625</v>
      </c>
      <c r="L101" s="105">
        <f t="shared" si="29"/>
        <v>264.59353015949773</v>
      </c>
      <c r="M101" s="106">
        <f t="shared" si="30"/>
        <v>8.1651473277708497E-3</v>
      </c>
      <c r="O101" s="107">
        <f t="shared" si="31"/>
        <v>1.9139651880155428E-2</v>
      </c>
      <c r="P101" s="107">
        <f t="shared" si="32"/>
        <v>2.7461077285329871E-2</v>
      </c>
      <c r="Q101" s="106">
        <f t="shared" si="33"/>
        <v>7.0109031942913402E-2</v>
      </c>
      <c r="R101" s="107">
        <f t="shared" si="34"/>
        <v>6.1442200000000002E-2</v>
      </c>
      <c r="S101" s="108">
        <f t="shared" si="35"/>
        <v>175517.14320121278</v>
      </c>
      <c r="T101" s="109">
        <f t="shared" si="36"/>
        <v>0</v>
      </c>
      <c r="U101" s="99">
        <f t="shared" si="37"/>
        <v>7.0109031942913402E-2</v>
      </c>
      <c r="V101" s="99">
        <f t="shared" si="23"/>
        <v>6.1442200000000002E-2</v>
      </c>
      <c r="W101" s="108">
        <f t="shared" si="38"/>
        <v>175517.14320121278</v>
      </c>
      <c r="X101" s="118">
        <f t="shared" si="39"/>
        <v>175517</v>
      </c>
      <c r="Y101" s="55">
        <f t="shared" si="24"/>
        <v>288.56296716753042</v>
      </c>
      <c r="Z101" s="56">
        <f t="shared" si="25"/>
        <v>7.0108158860612946E-2</v>
      </c>
      <c r="AA101" s="56">
        <f t="shared" si="26"/>
        <v>6.1441333988808466E-2</v>
      </c>
      <c r="AB101" s="42"/>
      <c r="AC101" s="57">
        <v>171867.24488269232</v>
      </c>
      <c r="AD101" s="58">
        <f t="shared" si="27"/>
        <v>282.56249903005556</v>
      </c>
      <c r="AE101" s="56">
        <f t="shared" si="40"/>
        <v>2.1235897042503948E-2</v>
      </c>
      <c r="AF101" s="56">
        <f t="shared" si="40"/>
        <v>2.1235897042503948E-2</v>
      </c>
    </row>
    <row r="102" spans="1:32">
      <c r="A102" s="82" t="s">
        <v>217</v>
      </c>
      <c r="B102" s="83" t="s">
        <v>218</v>
      </c>
      <c r="E102" s="103">
        <v>104931</v>
      </c>
      <c r="F102" s="103">
        <v>409731.90625</v>
      </c>
      <c r="G102" s="103">
        <f t="shared" si="28"/>
        <v>256.09672666296046</v>
      </c>
      <c r="H102" s="104">
        <v>-3.5528134854412308E-5</v>
      </c>
      <c r="J102" s="105">
        <v>105091.98254427945</v>
      </c>
      <c r="K102" s="105">
        <v>411776.53125</v>
      </c>
      <c r="L102" s="105">
        <f t="shared" si="29"/>
        <v>255.21605669283625</v>
      </c>
      <c r="M102" s="106">
        <f t="shared" si="30"/>
        <v>4.9901532412086613E-3</v>
      </c>
      <c r="O102" s="107">
        <f t="shared" si="31"/>
        <v>-1.5318251724066867E-3</v>
      </c>
      <c r="P102" s="107">
        <f t="shared" si="32"/>
        <v>3.4506840264527661E-3</v>
      </c>
      <c r="Q102" s="106">
        <f t="shared" si="33"/>
        <v>6.6738959234685868E-2</v>
      </c>
      <c r="R102" s="107">
        <f t="shared" si="34"/>
        <v>6.1442200000000002E-2</v>
      </c>
      <c r="S102" s="108">
        <f t="shared" si="35"/>
        <v>111933.98573145483</v>
      </c>
      <c r="T102" s="109">
        <f t="shared" si="36"/>
        <v>0</v>
      </c>
      <c r="U102" s="99">
        <f t="shared" si="37"/>
        <v>6.6738959234685868E-2</v>
      </c>
      <c r="V102" s="99">
        <f t="shared" si="23"/>
        <v>6.1442200000000002E-2</v>
      </c>
      <c r="W102" s="108">
        <f t="shared" si="38"/>
        <v>111933.98573145483</v>
      </c>
      <c r="X102" s="118">
        <f t="shared" si="39"/>
        <v>111934</v>
      </c>
      <c r="Y102" s="55">
        <f t="shared" si="24"/>
        <v>271.83190761311755</v>
      </c>
      <c r="Z102" s="56">
        <f t="shared" si="25"/>
        <v>6.6739095214950694E-2</v>
      </c>
      <c r="AA102" s="56">
        <f t="shared" si="26"/>
        <v>6.1442335305072371E-2</v>
      </c>
      <c r="AB102" s="42"/>
      <c r="AC102" s="57">
        <v>112228.94678427819</v>
      </c>
      <c r="AD102" s="58">
        <f t="shared" si="27"/>
        <v>272.54818637573385</v>
      </c>
      <c r="AE102" s="56">
        <f t="shared" si="40"/>
        <v>-2.6280811923248271E-3</v>
      </c>
      <c r="AF102" s="56">
        <f t="shared" si="40"/>
        <v>-2.6280811923248271E-3</v>
      </c>
    </row>
    <row r="103" spans="1:32">
      <c r="A103" s="82" t="s">
        <v>219</v>
      </c>
      <c r="B103" s="83" t="s">
        <v>220</v>
      </c>
      <c r="E103" s="103">
        <v>63239</v>
      </c>
      <c r="F103" s="103">
        <v>240583.375</v>
      </c>
      <c r="G103" s="103">
        <f t="shared" si="28"/>
        <v>262.85689940129902</v>
      </c>
      <c r="H103" s="104">
        <v>-6.3692722371156862E-2</v>
      </c>
      <c r="J103" s="105">
        <v>67573.453302936658</v>
      </c>
      <c r="K103" s="105">
        <v>241371.125</v>
      </c>
      <c r="L103" s="105">
        <f t="shared" si="29"/>
        <v>279.95665721380993</v>
      </c>
      <c r="M103" s="106">
        <f t="shared" si="30"/>
        <v>3.2743326507909121E-3</v>
      </c>
      <c r="O103" s="107">
        <f t="shared" si="31"/>
        <v>-6.4144321343249877E-2</v>
      </c>
      <c r="P103" s="107">
        <f t="shared" si="32"/>
        <v>-6.1080018538196112E-2</v>
      </c>
      <c r="Q103" s="106">
        <f t="shared" si="33"/>
        <v>6.4917714852387398E-2</v>
      </c>
      <c r="R103" s="107">
        <f t="shared" si="34"/>
        <v>6.1442200000000002E-2</v>
      </c>
      <c r="S103" s="108">
        <f t="shared" si="35"/>
        <v>67344.331369550127</v>
      </c>
      <c r="T103" s="109">
        <f t="shared" si="36"/>
        <v>0</v>
      </c>
      <c r="U103" s="99">
        <f t="shared" si="37"/>
        <v>6.4917714852387398E-2</v>
      </c>
      <c r="V103" s="99">
        <f t="shared" si="23"/>
        <v>6.1442200000000002E-2</v>
      </c>
      <c r="W103" s="108">
        <f t="shared" si="38"/>
        <v>67344.331369550127</v>
      </c>
      <c r="X103" s="118">
        <f t="shared" si="39"/>
        <v>67344</v>
      </c>
      <c r="Y103" s="55">
        <f t="shared" si="24"/>
        <v>279.00603272243109</v>
      </c>
      <c r="Z103" s="56">
        <f t="shared" si="25"/>
        <v>6.4912474896819949E-2</v>
      </c>
      <c r="AA103" s="56">
        <f t="shared" si="26"/>
        <v>6.1436977145794769E-2</v>
      </c>
      <c r="AB103" s="42"/>
      <c r="AC103" s="57">
        <v>72162.474350218588</v>
      </c>
      <c r="AD103" s="58">
        <f t="shared" si="27"/>
        <v>298.96896055905023</v>
      </c>
      <c r="AE103" s="56">
        <f t="shared" si="40"/>
        <v>-6.6772576655750315E-2</v>
      </c>
      <c r="AF103" s="56">
        <f t="shared" si="40"/>
        <v>-6.6772576655750204E-2</v>
      </c>
    </row>
    <row r="104" spans="1:32">
      <c r="A104" s="82" t="s">
        <v>221</v>
      </c>
      <c r="B104" s="83" t="s">
        <v>222</v>
      </c>
      <c r="E104" s="103">
        <v>190789</v>
      </c>
      <c r="F104" s="103">
        <v>651355.75</v>
      </c>
      <c r="G104" s="103">
        <f t="shared" si="28"/>
        <v>292.9105945560471</v>
      </c>
      <c r="H104" s="104">
        <v>9.6140083326503589E-3</v>
      </c>
      <c r="J104" s="105">
        <v>188371.74062530877</v>
      </c>
      <c r="K104" s="105">
        <v>656279.25</v>
      </c>
      <c r="L104" s="105">
        <f t="shared" si="29"/>
        <v>287.02985905056232</v>
      </c>
      <c r="M104" s="106">
        <f t="shared" si="30"/>
        <v>7.5588493691811642E-3</v>
      </c>
      <c r="O104" s="107">
        <f t="shared" si="31"/>
        <v>1.2832388587943333E-2</v>
      </c>
      <c r="P104" s="107">
        <f t="shared" si="32"/>
        <v>2.0488236049507558E-2</v>
      </c>
      <c r="Q104" s="106">
        <f t="shared" si="33"/>
        <v>6.946548170389244E-2</v>
      </c>
      <c r="R104" s="107">
        <f t="shared" si="34"/>
        <v>6.1442200000000002E-2</v>
      </c>
      <c r="S104" s="108">
        <f t="shared" si="35"/>
        <v>204042.24978880392</v>
      </c>
      <c r="T104" s="109">
        <f t="shared" si="36"/>
        <v>0</v>
      </c>
      <c r="U104" s="99">
        <f t="shared" si="37"/>
        <v>6.946548170389244E-2</v>
      </c>
      <c r="V104" s="99">
        <f t="shared" si="23"/>
        <v>6.1442200000000002E-2</v>
      </c>
      <c r="W104" s="108">
        <f t="shared" si="38"/>
        <v>204042.24978880392</v>
      </c>
      <c r="X104" s="118">
        <f t="shared" si="39"/>
        <v>204042</v>
      </c>
      <c r="Y104" s="55">
        <f t="shared" si="24"/>
        <v>310.90728527528489</v>
      </c>
      <c r="Z104" s="56">
        <f t="shared" si="25"/>
        <v>6.9464172462772922E-2</v>
      </c>
      <c r="AA104" s="56">
        <f t="shared" si="26"/>
        <v>6.1440900580993496E-2</v>
      </c>
      <c r="AB104" s="42"/>
      <c r="AC104" s="57">
        <v>201164.36613413569</v>
      </c>
      <c r="AD104" s="58">
        <f t="shared" si="27"/>
        <v>306.52251481992715</v>
      </c>
      <c r="AE104" s="56">
        <f t="shared" si="40"/>
        <v>1.4304888689607775E-2</v>
      </c>
      <c r="AF104" s="56">
        <f t="shared" si="40"/>
        <v>1.4304888689607775E-2</v>
      </c>
    </row>
    <row r="105" spans="1:32">
      <c r="A105" s="82" t="s">
        <v>223</v>
      </c>
      <c r="B105" s="83" t="s">
        <v>224</v>
      </c>
      <c r="E105" s="103">
        <v>67342</v>
      </c>
      <c r="F105" s="103">
        <v>236174.59375</v>
      </c>
      <c r="G105" s="103">
        <f t="shared" si="28"/>
        <v>285.13651248738518</v>
      </c>
      <c r="H105" s="104">
        <v>-4.5845620823331656E-2</v>
      </c>
      <c r="J105" s="105">
        <v>70442.291198959312</v>
      </c>
      <c r="K105" s="105">
        <v>238103.296875</v>
      </c>
      <c r="L105" s="105">
        <f t="shared" si="29"/>
        <v>295.84760951857072</v>
      </c>
      <c r="M105" s="106">
        <f t="shared" si="30"/>
        <v>8.1664293113661302E-3</v>
      </c>
      <c r="O105" s="107">
        <f t="shared" si="31"/>
        <v>-4.4011788177115929E-2</v>
      </c>
      <c r="P105" s="107">
        <f t="shared" si="32"/>
        <v>-3.6204778022765116E-2</v>
      </c>
      <c r="Q105" s="106">
        <f t="shared" si="33"/>
        <v>7.0110392694401114E-2</v>
      </c>
      <c r="R105" s="107">
        <f t="shared" si="34"/>
        <v>6.1442200000000002E-2</v>
      </c>
      <c r="S105" s="108">
        <f t="shared" si="35"/>
        <v>72063.374064826363</v>
      </c>
      <c r="T105" s="109">
        <f t="shared" si="36"/>
        <v>0</v>
      </c>
      <c r="U105" s="99">
        <f t="shared" si="37"/>
        <v>7.0110392694401114E-2</v>
      </c>
      <c r="V105" s="99">
        <f t="shared" ref="V105:V136" si="41">MAX(R105,NewMinGrowthPerHead(P105,$P$2,$L$1,$U$1,$T$2,AD105,G105,T105, $P$1))</f>
        <v>6.1442200000000002E-2</v>
      </c>
      <c r="W105" s="108">
        <f t="shared" si="38"/>
        <v>72063.374064826363</v>
      </c>
      <c r="X105" s="118">
        <f t="shared" si="39"/>
        <v>72063</v>
      </c>
      <c r="Y105" s="55">
        <f t="shared" ref="Y105:Y136" si="42">X105/K105*1000</f>
        <v>302.65435609584102</v>
      </c>
      <c r="Z105" s="56">
        <f t="shared" ref="Z105:Z136" si="43">X105/E105-1</f>
        <v>7.0104837991149749E-2</v>
      </c>
      <c r="AA105" s="56">
        <f t="shared" ref="AA105:AA136" si="44">Y105/G105-1</f>
        <v>6.1436690291394536E-2</v>
      </c>
      <c r="AB105" s="42"/>
      <c r="AC105" s="57">
        <v>75226.13960584157</v>
      </c>
      <c r="AD105" s="58">
        <f t="shared" ref="AD105:AD136" si="45">AC105/K105*1000</f>
        <v>315.93909279355319</v>
      </c>
      <c r="AE105" s="56">
        <f t="shared" si="40"/>
        <v>-4.2048410597902652E-2</v>
      </c>
      <c r="AF105" s="56">
        <f t="shared" si="40"/>
        <v>-4.2048410597902541E-2</v>
      </c>
    </row>
    <row r="106" spans="1:32">
      <c r="A106" s="82" t="s">
        <v>225</v>
      </c>
      <c r="B106" s="83" t="s">
        <v>226</v>
      </c>
      <c r="E106" s="103">
        <v>104922</v>
      </c>
      <c r="F106" s="103">
        <v>393605.25</v>
      </c>
      <c r="G106" s="103">
        <f t="shared" si="28"/>
        <v>266.56656637582961</v>
      </c>
      <c r="H106" s="104">
        <v>-8.1158499331711598E-3</v>
      </c>
      <c r="J106" s="105">
        <v>105597.26922236585</v>
      </c>
      <c r="K106" s="105">
        <v>395722.8125</v>
      </c>
      <c r="L106" s="105">
        <f t="shared" si="29"/>
        <v>266.84655492881359</v>
      </c>
      <c r="M106" s="106">
        <f t="shared" si="30"/>
        <v>5.3799142668955469E-3</v>
      </c>
      <c r="O106" s="107">
        <f t="shared" si="31"/>
        <v>-6.3947602749448995E-3</v>
      </c>
      <c r="P106" s="107">
        <f t="shared" si="32"/>
        <v>-1.0492492700858724E-3</v>
      </c>
      <c r="Q106" s="106">
        <f t="shared" si="33"/>
        <v>6.7152668035265206E-2</v>
      </c>
      <c r="R106" s="107">
        <f t="shared" si="34"/>
        <v>6.1442200000000002E-2</v>
      </c>
      <c r="S106" s="108">
        <f t="shared" si="35"/>
        <v>111967.79223559609</v>
      </c>
      <c r="T106" s="109">
        <f t="shared" si="36"/>
        <v>0</v>
      </c>
      <c r="U106" s="99">
        <f t="shared" si="37"/>
        <v>6.7152668035265206E-2</v>
      </c>
      <c r="V106" s="99">
        <f t="shared" si="41"/>
        <v>6.1442200000000002E-2</v>
      </c>
      <c r="W106" s="108">
        <f t="shared" si="38"/>
        <v>111967.79223559609</v>
      </c>
      <c r="X106" s="118">
        <f t="shared" si="39"/>
        <v>111968</v>
      </c>
      <c r="Y106" s="55">
        <f t="shared" si="42"/>
        <v>282.94552768549323</v>
      </c>
      <c r="Z106" s="56">
        <f t="shared" si="43"/>
        <v>6.7154648214864388E-2</v>
      </c>
      <c r="AA106" s="56">
        <f t="shared" si="44"/>
        <v>6.1444169583409369E-2</v>
      </c>
      <c r="AB106" s="42"/>
      <c r="AC106" s="57">
        <v>112768.54828700815</v>
      </c>
      <c r="AD106" s="58">
        <f t="shared" si="45"/>
        <v>284.96853030682468</v>
      </c>
      <c r="AE106" s="56">
        <f t="shared" si="40"/>
        <v>-7.0990386873710509E-3</v>
      </c>
      <c r="AF106" s="56">
        <f t="shared" si="40"/>
        <v>-7.0990386873711619E-3</v>
      </c>
    </row>
    <row r="107" spans="1:32">
      <c r="A107" s="82" t="s">
        <v>227</v>
      </c>
      <c r="B107" s="83" t="s">
        <v>228</v>
      </c>
      <c r="E107" s="103">
        <v>97505</v>
      </c>
      <c r="F107" s="103">
        <v>355431.3125</v>
      </c>
      <c r="G107" s="103">
        <f t="shared" si="28"/>
        <v>274.32867215377939</v>
      </c>
      <c r="H107" s="104">
        <v>-2.2031747279416924E-2</v>
      </c>
      <c r="J107" s="105">
        <v>99739.996894635726</v>
      </c>
      <c r="K107" s="105">
        <v>359002.8125</v>
      </c>
      <c r="L107" s="105">
        <f t="shared" si="29"/>
        <v>277.82511284542016</v>
      </c>
      <c r="M107" s="106">
        <f t="shared" si="30"/>
        <v>1.0048354982792995E-2</v>
      </c>
      <c r="O107" s="107">
        <f t="shared" si="31"/>
        <v>-2.2408231042926108E-2</v>
      </c>
      <c r="P107" s="107">
        <f t="shared" si="32"/>
        <v>-1.2585041920188722E-2</v>
      </c>
      <c r="Q107" s="106">
        <f t="shared" si="33"/>
        <v>7.210794801931697E-2</v>
      </c>
      <c r="R107" s="107">
        <f t="shared" si="34"/>
        <v>6.1442200000000002E-2</v>
      </c>
      <c r="S107" s="108">
        <f t="shared" si="35"/>
        <v>104535.88547162351</v>
      </c>
      <c r="T107" s="109">
        <f t="shared" si="36"/>
        <v>0</v>
      </c>
      <c r="U107" s="99">
        <f t="shared" si="37"/>
        <v>7.210794801931697E-2</v>
      </c>
      <c r="V107" s="99">
        <f t="shared" si="41"/>
        <v>6.1442200000000002E-2</v>
      </c>
      <c r="W107" s="108">
        <f t="shared" si="38"/>
        <v>104535.88547162351</v>
      </c>
      <c r="X107" s="118">
        <f t="shared" si="39"/>
        <v>104536</v>
      </c>
      <c r="Y107" s="55">
        <f t="shared" si="42"/>
        <v>291.1843483120345</v>
      </c>
      <c r="Z107" s="56">
        <f t="shared" si="43"/>
        <v>7.2109122609097076E-2</v>
      </c>
      <c r="AA107" s="56">
        <f t="shared" si="44"/>
        <v>6.1443362904503029E-2</v>
      </c>
      <c r="AB107" s="42"/>
      <c r="AC107" s="57">
        <v>106513.49924848725</v>
      </c>
      <c r="AD107" s="58">
        <f t="shared" si="45"/>
        <v>296.69265961109221</v>
      </c>
      <c r="AE107" s="56">
        <f t="shared" si="40"/>
        <v>-1.8565714791454746E-2</v>
      </c>
      <c r="AF107" s="56">
        <f t="shared" si="40"/>
        <v>-1.8565714791454746E-2</v>
      </c>
    </row>
    <row r="108" spans="1:32">
      <c r="A108" s="82" t="s">
        <v>229</v>
      </c>
      <c r="B108" s="83" t="s">
        <v>230</v>
      </c>
      <c r="E108" s="103">
        <v>50366</v>
      </c>
      <c r="F108" s="103">
        <v>174474.546875</v>
      </c>
      <c r="G108" s="103">
        <f t="shared" si="28"/>
        <v>288.67247917877711</v>
      </c>
      <c r="H108" s="104">
        <v>-2.1377842594600183E-2</v>
      </c>
      <c r="J108" s="105">
        <v>51511.029211059649</v>
      </c>
      <c r="K108" s="105">
        <v>175179.875</v>
      </c>
      <c r="L108" s="105">
        <f t="shared" si="29"/>
        <v>294.04650055298674</v>
      </c>
      <c r="M108" s="106">
        <f t="shared" si="30"/>
        <v>4.042584649927905E-3</v>
      </c>
      <c r="O108" s="107">
        <f t="shared" si="31"/>
        <v>-2.2228816402950158E-2</v>
      </c>
      <c r="P108" s="107">
        <f t="shared" si="32"/>
        <v>-1.8276093624998713E-2</v>
      </c>
      <c r="Q108" s="106">
        <f t="shared" si="33"/>
        <v>6.5733169944505843E-2</v>
      </c>
      <c r="R108" s="107">
        <f t="shared" si="34"/>
        <v>6.1442200000000002E-2</v>
      </c>
      <c r="S108" s="108">
        <f t="shared" si="35"/>
        <v>53676.716837424981</v>
      </c>
      <c r="T108" s="109">
        <f t="shared" si="36"/>
        <v>0</v>
      </c>
      <c r="U108" s="99">
        <f t="shared" si="37"/>
        <v>6.5733169944505843E-2</v>
      </c>
      <c r="V108" s="99">
        <f t="shared" si="41"/>
        <v>6.1442200000000002E-2</v>
      </c>
      <c r="W108" s="108">
        <f t="shared" si="38"/>
        <v>53676.716837424981</v>
      </c>
      <c r="X108" s="118">
        <f t="shared" si="39"/>
        <v>53677</v>
      </c>
      <c r="Y108" s="55">
        <f t="shared" si="42"/>
        <v>306.41076778939362</v>
      </c>
      <c r="Z108" s="56">
        <f t="shared" si="43"/>
        <v>6.5738792042250749E-2</v>
      </c>
      <c r="AA108" s="56">
        <f t="shared" si="44"/>
        <v>6.1447799461447961E-2</v>
      </c>
      <c r="AB108" s="42"/>
      <c r="AC108" s="57">
        <v>55009.225405902245</v>
      </c>
      <c r="AD108" s="58">
        <f t="shared" si="45"/>
        <v>314.01566764391316</v>
      </c>
      <c r="AE108" s="56">
        <f t="shared" si="40"/>
        <v>-2.4218217872947978E-2</v>
      </c>
      <c r="AF108" s="56">
        <f t="shared" si="40"/>
        <v>-2.4218217872948089E-2</v>
      </c>
    </row>
    <row r="109" spans="1:32">
      <c r="A109" s="82" t="s">
        <v>231</v>
      </c>
      <c r="B109" s="83" t="s">
        <v>232</v>
      </c>
      <c r="E109" s="103">
        <v>57868</v>
      </c>
      <c r="F109" s="103">
        <v>237093.515625</v>
      </c>
      <c r="G109" s="103">
        <f t="shared" si="28"/>
        <v>244.07247008613754</v>
      </c>
      <c r="H109" s="104">
        <v>-4.2779498957881468E-2</v>
      </c>
      <c r="J109" s="105">
        <v>60484.158608694743</v>
      </c>
      <c r="K109" s="105">
        <v>238141.71875</v>
      </c>
      <c r="L109" s="105">
        <f t="shared" si="29"/>
        <v>253.98388374021403</v>
      </c>
      <c r="M109" s="106">
        <f t="shared" si="30"/>
        <v>4.4210535333994994E-3</v>
      </c>
      <c r="O109" s="107">
        <f t="shared" si="31"/>
        <v>-4.3253616630762992E-2</v>
      </c>
      <c r="P109" s="107">
        <f t="shared" si="32"/>
        <v>-3.9023789652001373E-2</v>
      </c>
      <c r="Q109" s="106">
        <f t="shared" si="33"/>
        <v>6.6134892788809463E-2</v>
      </c>
      <c r="R109" s="107">
        <f t="shared" si="34"/>
        <v>6.1442200000000002E-2</v>
      </c>
      <c r="S109" s="108">
        <f t="shared" si="35"/>
        <v>61695.093975902826</v>
      </c>
      <c r="T109" s="109">
        <f t="shared" si="36"/>
        <v>0</v>
      </c>
      <c r="U109" s="99">
        <f t="shared" si="37"/>
        <v>6.6134892788809463E-2</v>
      </c>
      <c r="V109" s="99">
        <f t="shared" si="41"/>
        <v>6.1442200000000002E-2</v>
      </c>
      <c r="W109" s="108">
        <f t="shared" si="38"/>
        <v>61695.093975902826</v>
      </c>
      <c r="X109" s="118">
        <f t="shared" si="39"/>
        <v>61695</v>
      </c>
      <c r="Y109" s="55">
        <f t="shared" si="42"/>
        <v>259.06842498590976</v>
      </c>
      <c r="Z109" s="56">
        <f t="shared" si="43"/>
        <v>6.613326881869086E-2</v>
      </c>
      <c r="AA109" s="56">
        <f t="shared" si="44"/>
        <v>6.1440583177938324E-2</v>
      </c>
      <c r="AB109" s="42"/>
      <c r="AC109" s="57">
        <v>64591.734340219118</v>
      </c>
      <c r="AD109" s="58">
        <f t="shared" si="45"/>
        <v>271.23233459160173</v>
      </c>
      <c r="AE109" s="56">
        <f t="shared" si="40"/>
        <v>-4.4846827071732931E-2</v>
      </c>
      <c r="AF109" s="56">
        <f t="shared" si="40"/>
        <v>-4.4846827071732931E-2</v>
      </c>
    </row>
    <row r="110" spans="1:32">
      <c r="A110" s="82" t="s">
        <v>233</v>
      </c>
      <c r="B110" s="83" t="s">
        <v>234</v>
      </c>
      <c r="E110" s="103">
        <v>59403</v>
      </c>
      <c r="F110" s="103">
        <v>230298.28125</v>
      </c>
      <c r="G110" s="103">
        <f t="shared" si="28"/>
        <v>257.93939788684378</v>
      </c>
      <c r="H110" s="104">
        <v>-1.5285276696404781E-2</v>
      </c>
      <c r="J110" s="105">
        <v>60539.398701930309</v>
      </c>
      <c r="K110" s="105">
        <v>232384.46875</v>
      </c>
      <c r="L110" s="105">
        <f t="shared" si="29"/>
        <v>260.51396217472177</v>
      </c>
      <c r="M110" s="106">
        <f t="shared" si="30"/>
        <v>9.058632520732246E-3</v>
      </c>
      <c r="O110" s="107">
        <f t="shared" si="31"/>
        <v>-1.8771225454772722E-2</v>
      </c>
      <c r="P110" s="107">
        <f t="shared" si="32"/>
        <v>-9.8826345673990179E-3</v>
      </c>
      <c r="Q110" s="106">
        <f t="shared" si="33"/>
        <v>7.1057414831797727E-2</v>
      </c>
      <c r="R110" s="107">
        <f t="shared" si="34"/>
        <v>6.1442200000000002E-2</v>
      </c>
      <c r="S110" s="108">
        <f t="shared" si="35"/>
        <v>63624.023613253281</v>
      </c>
      <c r="T110" s="109">
        <f t="shared" si="36"/>
        <v>0</v>
      </c>
      <c r="U110" s="99">
        <f t="shared" si="37"/>
        <v>7.1057414831797727E-2</v>
      </c>
      <c r="V110" s="99">
        <f t="shared" si="41"/>
        <v>6.1442200000000002E-2</v>
      </c>
      <c r="W110" s="108">
        <f t="shared" si="38"/>
        <v>63624.023613253281</v>
      </c>
      <c r="X110" s="118">
        <f t="shared" si="39"/>
        <v>63624</v>
      </c>
      <c r="Y110" s="55">
        <f t="shared" si="42"/>
        <v>273.78766034681479</v>
      </c>
      <c r="Z110" s="56">
        <f t="shared" si="43"/>
        <v>7.1057017322357474E-2</v>
      </c>
      <c r="AA110" s="56">
        <f t="shared" si="44"/>
        <v>6.1441806059125303E-2</v>
      </c>
      <c r="AB110" s="42"/>
      <c r="AC110" s="57">
        <v>64650.725876338271</v>
      </c>
      <c r="AD110" s="58">
        <f t="shared" si="45"/>
        <v>278.20588107327319</v>
      </c>
      <c r="AE110" s="56">
        <f t="shared" si="40"/>
        <v>-1.5881119081356587E-2</v>
      </c>
      <c r="AF110" s="56">
        <f t="shared" si="40"/>
        <v>-1.5881119081356698E-2</v>
      </c>
    </row>
    <row r="111" spans="1:32">
      <c r="A111" s="82" t="s">
        <v>235</v>
      </c>
      <c r="B111" s="83" t="s">
        <v>236</v>
      </c>
      <c r="E111" s="103">
        <v>47937</v>
      </c>
      <c r="F111" s="103">
        <v>178554.9375</v>
      </c>
      <c r="G111" s="103">
        <f t="shared" si="28"/>
        <v>268.47199338858945</v>
      </c>
      <c r="H111" s="104">
        <v>-2.621435725314436E-2</v>
      </c>
      <c r="J111" s="105">
        <v>49223.776090673491</v>
      </c>
      <c r="K111" s="105">
        <v>180604.5625</v>
      </c>
      <c r="L111" s="105">
        <f t="shared" si="29"/>
        <v>272.5500142925431</v>
      </c>
      <c r="M111" s="106">
        <f t="shared" si="30"/>
        <v>1.1478960081963585E-2</v>
      </c>
      <c r="O111" s="107">
        <f t="shared" si="31"/>
        <v>-2.6141352672805152E-2</v>
      </c>
      <c r="P111" s="107">
        <f t="shared" si="32"/>
        <v>-1.4962468134661289E-2</v>
      </c>
      <c r="Q111" s="106">
        <f t="shared" si="33"/>
        <v>7.3626452643111628E-2</v>
      </c>
      <c r="R111" s="107">
        <f t="shared" si="34"/>
        <v>6.1442200000000002E-2</v>
      </c>
      <c r="S111" s="108">
        <f t="shared" si="35"/>
        <v>51466.431260352845</v>
      </c>
      <c r="T111" s="109">
        <f t="shared" si="36"/>
        <v>0</v>
      </c>
      <c r="U111" s="99">
        <f t="shared" si="37"/>
        <v>7.3626452643111628E-2</v>
      </c>
      <c r="V111" s="99">
        <f t="shared" si="41"/>
        <v>6.1442200000000002E-2</v>
      </c>
      <c r="W111" s="108">
        <f t="shared" si="38"/>
        <v>51466.431260352845</v>
      </c>
      <c r="X111" s="118">
        <f t="shared" si="39"/>
        <v>51466</v>
      </c>
      <c r="Y111" s="55">
        <f t="shared" si="42"/>
        <v>284.96511543001577</v>
      </c>
      <c r="Z111" s="56">
        <f t="shared" si="43"/>
        <v>7.3617456244654544E-2</v>
      </c>
      <c r="AA111" s="56">
        <f t="shared" si="44"/>
        <v>6.1433305698870289E-2</v>
      </c>
      <c r="AB111" s="42"/>
      <c r="AC111" s="57">
        <v>52566.641276120165</v>
      </c>
      <c r="AD111" s="58">
        <f t="shared" si="45"/>
        <v>291.05932069750543</v>
      </c>
      <c r="AE111" s="56">
        <f t="shared" si="40"/>
        <v>-2.0938017902622952E-2</v>
      </c>
      <c r="AF111" s="56">
        <f t="shared" si="40"/>
        <v>-2.0938017902622952E-2</v>
      </c>
    </row>
    <row r="112" spans="1:32">
      <c r="A112" s="82" t="s">
        <v>237</v>
      </c>
      <c r="B112" s="83" t="s">
        <v>238</v>
      </c>
      <c r="E112" s="103">
        <v>91640</v>
      </c>
      <c r="F112" s="103">
        <v>316014.28125</v>
      </c>
      <c r="G112" s="103">
        <f t="shared" si="28"/>
        <v>289.98689438185005</v>
      </c>
      <c r="H112" s="104">
        <v>3.2339409802612185E-2</v>
      </c>
      <c r="J112" s="105">
        <v>88659.312802245622</v>
      </c>
      <c r="K112" s="105">
        <v>318751.09375</v>
      </c>
      <c r="L112" s="105">
        <f t="shared" si="29"/>
        <v>278.1459092710819</v>
      </c>
      <c r="M112" s="106">
        <f t="shared" si="30"/>
        <v>8.6604076536493935E-3</v>
      </c>
      <c r="O112" s="107">
        <f t="shared" si="31"/>
        <v>3.3619561256952091E-2</v>
      </c>
      <c r="P112" s="107">
        <f t="shared" si="32"/>
        <v>4.2571128016223536E-2</v>
      </c>
      <c r="Q112" s="106">
        <f t="shared" si="33"/>
        <v>7.0634722152786544E-2</v>
      </c>
      <c r="R112" s="107">
        <f t="shared" si="34"/>
        <v>6.1442200000000002E-2</v>
      </c>
      <c r="S112" s="108">
        <f t="shared" si="35"/>
        <v>98112.965938081354</v>
      </c>
      <c r="T112" s="109">
        <f t="shared" si="36"/>
        <v>0</v>
      </c>
      <c r="U112" s="99">
        <f t="shared" si="37"/>
        <v>7.0634722152786544E-2</v>
      </c>
      <c r="V112" s="99">
        <f t="shared" si="41"/>
        <v>6.1442200000000002E-2</v>
      </c>
      <c r="W112" s="108">
        <f t="shared" si="38"/>
        <v>98112.965938081354</v>
      </c>
      <c r="X112" s="118">
        <f t="shared" si="39"/>
        <v>98113</v>
      </c>
      <c r="Y112" s="55">
        <f t="shared" si="42"/>
        <v>307.8044340043931</v>
      </c>
      <c r="Z112" s="56">
        <f t="shared" si="43"/>
        <v>7.0635093845482277E-2</v>
      </c>
      <c r="AA112" s="56">
        <f t="shared" si="44"/>
        <v>6.1442568501324013E-2</v>
      </c>
      <c r="AB112" s="42"/>
      <c r="AC112" s="57">
        <v>94680.308216866179</v>
      </c>
      <c r="AD112" s="58">
        <f t="shared" si="45"/>
        <v>297.03524183394643</v>
      </c>
      <c r="AE112" s="56">
        <f t="shared" si="40"/>
        <v>3.6255604230514438E-2</v>
      </c>
      <c r="AF112" s="56">
        <f t="shared" si="40"/>
        <v>3.6255604230514216E-2</v>
      </c>
    </row>
    <row r="113" spans="1:32">
      <c r="A113" s="82" t="s">
        <v>239</v>
      </c>
      <c r="B113" s="83" t="s">
        <v>240</v>
      </c>
      <c r="E113" s="103">
        <v>43243</v>
      </c>
      <c r="F113" s="103">
        <v>176762.8125</v>
      </c>
      <c r="G113" s="103">
        <f t="shared" si="28"/>
        <v>244.63856050038805</v>
      </c>
      <c r="H113" s="104">
        <v>-0.13774732404028933</v>
      </c>
      <c r="J113" s="105">
        <v>50214.845450509529</v>
      </c>
      <c r="K113" s="105">
        <v>177701.8125</v>
      </c>
      <c r="L113" s="105">
        <f t="shared" si="29"/>
        <v>282.57925309855534</v>
      </c>
      <c r="M113" s="106">
        <f t="shared" si="30"/>
        <v>5.3122033233092836E-3</v>
      </c>
      <c r="O113" s="107">
        <f t="shared" si="31"/>
        <v>-0.13884032476771835</v>
      </c>
      <c r="P113" s="107">
        <f t="shared" si="32"/>
        <v>-0.13426566947904939</v>
      </c>
      <c r="Q113" s="106">
        <f t="shared" si="33"/>
        <v>6.7080796782340801E-2</v>
      </c>
      <c r="R113" s="107">
        <f t="shared" si="34"/>
        <v>6.1442200000000002E-2</v>
      </c>
      <c r="S113" s="108">
        <f t="shared" si="35"/>
        <v>46143.774895258764</v>
      </c>
      <c r="T113" s="109">
        <f t="shared" si="36"/>
        <v>0</v>
      </c>
      <c r="U113" s="99">
        <f t="shared" si="37"/>
        <v>6.7080796782340801E-2</v>
      </c>
      <c r="V113" s="99">
        <f t="shared" si="41"/>
        <v>6.1442200000000002E-2</v>
      </c>
      <c r="W113" s="108">
        <f t="shared" si="38"/>
        <v>46143.774895258764</v>
      </c>
      <c r="X113" s="118">
        <f t="shared" si="39"/>
        <v>46144</v>
      </c>
      <c r="Y113" s="55">
        <f t="shared" si="42"/>
        <v>259.67095861782502</v>
      </c>
      <c r="Z113" s="56">
        <f t="shared" si="43"/>
        <v>6.7086002358763164E-2</v>
      </c>
      <c r="AA113" s="56">
        <f t="shared" si="44"/>
        <v>6.1447378069464653E-2</v>
      </c>
      <c r="AB113" s="42"/>
      <c r="AC113" s="57">
        <v>53625.015737727677</v>
      </c>
      <c r="AD113" s="58">
        <f t="shared" si="45"/>
        <v>301.76966111545812</v>
      </c>
      <c r="AE113" s="56">
        <f t="shared" si="40"/>
        <v>-0.13950608004137954</v>
      </c>
      <c r="AF113" s="56">
        <f t="shared" si="40"/>
        <v>-0.13950608004137965</v>
      </c>
    </row>
    <row r="114" spans="1:32">
      <c r="A114" s="82" t="s">
        <v>241</v>
      </c>
      <c r="B114" s="83" t="s">
        <v>242</v>
      </c>
      <c r="E114" s="103">
        <v>67777</v>
      </c>
      <c r="F114" s="103">
        <v>252258.15625</v>
      </c>
      <c r="G114" s="103">
        <f t="shared" si="28"/>
        <v>268.68110433991171</v>
      </c>
      <c r="H114" s="104">
        <v>-1.798090084069881E-2</v>
      </c>
      <c r="J114" s="105">
        <v>69121.809620521584</v>
      </c>
      <c r="K114" s="105">
        <v>253729.046875</v>
      </c>
      <c r="L114" s="105">
        <f t="shared" si="29"/>
        <v>272.42371526573601</v>
      </c>
      <c r="M114" s="106">
        <f t="shared" si="30"/>
        <v>5.8308942191040991E-3</v>
      </c>
      <c r="O114" s="107">
        <f t="shared" si="31"/>
        <v>-1.9455648338846832E-2</v>
      </c>
      <c r="P114" s="107">
        <f t="shared" si="32"/>
        <v>-1.3738197947170461E-2</v>
      </c>
      <c r="Q114" s="106">
        <f t="shared" si="33"/>
        <v>6.763135718789326E-2</v>
      </c>
      <c r="R114" s="107">
        <f t="shared" si="34"/>
        <v>6.1442200000000002E-2</v>
      </c>
      <c r="S114" s="108">
        <f t="shared" si="35"/>
        <v>72360.850496123836</v>
      </c>
      <c r="T114" s="109">
        <f t="shared" si="36"/>
        <v>0</v>
      </c>
      <c r="U114" s="99">
        <f t="shared" si="37"/>
        <v>6.763135718789326E-2</v>
      </c>
      <c r="V114" s="99">
        <f t="shared" si="41"/>
        <v>6.1442200000000002E-2</v>
      </c>
      <c r="W114" s="108">
        <f t="shared" si="38"/>
        <v>72360.850496123836</v>
      </c>
      <c r="X114" s="118">
        <f t="shared" si="39"/>
        <v>72361</v>
      </c>
      <c r="Y114" s="55">
        <f t="shared" si="42"/>
        <v>285.19005171547724</v>
      </c>
      <c r="Z114" s="56">
        <f t="shared" si="43"/>
        <v>6.7633563008100195E-2</v>
      </c>
      <c r="AA114" s="56">
        <f t="shared" si="44"/>
        <v>6.1444393032864086E-2</v>
      </c>
      <c r="AB114" s="42"/>
      <c r="AC114" s="57">
        <v>73815.982016192283</v>
      </c>
      <c r="AD114" s="58">
        <f t="shared" si="45"/>
        <v>290.92444450224036</v>
      </c>
      <c r="AE114" s="56">
        <f t="shared" si="40"/>
        <v>-1.9710934901240207E-2</v>
      </c>
      <c r="AF114" s="56">
        <f t="shared" si="40"/>
        <v>-1.9710934901240207E-2</v>
      </c>
    </row>
    <row r="115" spans="1:32">
      <c r="A115" s="82" t="s">
        <v>243</v>
      </c>
      <c r="B115" s="83" t="s">
        <v>244</v>
      </c>
      <c r="E115" s="103">
        <v>74429</v>
      </c>
      <c r="F115" s="103">
        <v>227890.296875</v>
      </c>
      <c r="G115" s="103">
        <f t="shared" si="28"/>
        <v>326.60012743247694</v>
      </c>
      <c r="H115" s="104">
        <v>-4.3140891111513424E-2</v>
      </c>
      <c r="J115" s="105">
        <v>77906.260127219692</v>
      </c>
      <c r="K115" s="105">
        <v>231530.3125</v>
      </c>
      <c r="L115" s="105">
        <f t="shared" si="29"/>
        <v>336.48406243661805</v>
      </c>
      <c r="M115" s="106">
        <f t="shared" si="30"/>
        <v>1.5972666124510759E-2</v>
      </c>
      <c r="O115" s="107">
        <f t="shared" si="31"/>
        <v>-4.4633898759116164E-2</v>
      </c>
      <c r="P115" s="107">
        <f t="shared" si="32"/>
        <v>-2.937415499731999E-2</v>
      </c>
      <c r="Q115" s="106">
        <f t="shared" si="33"/>
        <v>7.8396261871066297E-2</v>
      </c>
      <c r="R115" s="107">
        <f t="shared" si="34"/>
        <v>6.1442200000000002E-2</v>
      </c>
      <c r="S115" s="108">
        <f t="shared" si="35"/>
        <v>80263.95537480159</v>
      </c>
      <c r="T115" s="109">
        <f t="shared" si="36"/>
        <v>0</v>
      </c>
      <c r="U115" s="99">
        <f t="shared" si="37"/>
        <v>7.8396261871066297E-2</v>
      </c>
      <c r="V115" s="99">
        <f t="shared" si="41"/>
        <v>6.1442200000000002E-2</v>
      </c>
      <c r="W115" s="108">
        <f t="shared" si="38"/>
        <v>80263.95537480159</v>
      </c>
      <c r="X115" s="118">
        <f t="shared" si="39"/>
        <v>80264</v>
      </c>
      <c r="Y115" s="55">
        <f t="shared" si="42"/>
        <v>346.66735052240733</v>
      </c>
      <c r="Z115" s="56">
        <f t="shared" si="43"/>
        <v>7.8396861438417842E-2</v>
      </c>
      <c r="AA115" s="56">
        <f t="shared" si="44"/>
        <v>6.1442790141223114E-2</v>
      </c>
      <c r="AB115" s="42"/>
      <c r="AC115" s="57">
        <v>83196.998574995538</v>
      </c>
      <c r="AD115" s="58">
        <f t="shared" si="45"/>
        <v>359.33523207677416</v>
      </c>
      <c r="AE115" s="56">
        <f t="shared" si="40"/>
        <v>-3.5253658488072381E-2</v>
      </c>
      <c r="AF115" s="56">
        <f t="shared" si="40"/>
        <v>-3.5253658488072381E-2</v>
      </c>
    </row>
    <row r="116" spans="1:32">
      <c r="A116" s="82" t="s">
        <v>245</v>
      </c>
      <c r="B116" s="83" t="s">
        <v>246</v>
      </c>
      <c r="E116" s="103">
        <v>142236</v>
      </c>
      <c r="F116" s="103">
        <v>428645.75</v>
      </c>
      <c r="G116" s="103">
        <f t="shared" si="28"/>
        <v>331.82645576212991</v>
      </c>
      <c r="H116" s="104">
        <v>3.6679719722437332E-2</v>
      </c>
      <c r="J116" s="105">
        <v>137146.93143726466</v>
      </c>
      <c r="K116" s="105">
        <v>433326.53125</v>
      </c>
      <c r="L116" s="105">
        <f t="shared" si="29"/>
        <v>316.49788680522818</v>
      </c>
      <c r="M116" s="106">
        <f t="shared" si="30"/>
        <v>1.0919929218941249E-2</v>
      </c>
      <c r="O116" s="107">
        <f t="shared" si="31"/>
        <v>3.7106689223034062E-2</v>
      </c>
      <c r="P116" s="107">
        <f t="shared" si="32"/>
        <v>4.8431820861839947E-2</v>
      </c>
      <c r="Q116" s="106">
        <f t="shared" si="33"/>
        <v>7.3033073693997475E-2</v>
      </c>
      <c r="R116" s="107">
        <f t="shared" si="34"/>
        <v>6.1442200000000002E-2</v>
      </c>
      <c r="S116" s="108">
        <f t="shared" si="35"/>
        <v>152623.93226993943</v>
      </c>
      <c r="T116" s="109">
        <f t="shared" si="36"/>
        <v>0</v>
      </c>
      <c r="U116" s="99">
        <f t="shared" si="37"/>
        <v>7.3033073693997475E-2</v>
      </c>
      <c r="V116" s="99">
        <f t="shared" si="41"/>
        <v>6.1442200000000002E-2</v>
      </c>
      <c r="W116" s="108">
        <f t="shared" si="38"/>
        <v>152623.93226993943</v>
      </c>
      <c r="X116" s="118">
        <f t="shared" si="39"/>
        <v>152624</v>
      </c>
      <c r="Y116" s="55">
        <f t="shared" si="42"/>
        <v>352.21475952495121</v>
      </c>
      <c r="Z116" s="56">
        <f t="shared" si="43"/>
        <v>7.3033549874855774E-2</v>
      </c>
      <c r="AA116" s="56">
        <f t="shared" si="44"/>
        <v>6.1442671037166052E-2</v>
      </c>
      <c r="AB116" s="42"/>
      <c r="AC116" s="57">
        <v>146460.7984097609</v>
      </c>
      <c r="AD116" s="58">
        <f t="shared" si="45"/>
        <v>337.99176336438757</v>
      </c>
      <c r="AE116" s="56">
        <f t="shared" si="40"/>
        <v>4.2080895756118952E-2</v>
      </c>
      <c r="AF116" s="56">
        <f t="shared" si="40"/>
        <v>4.2080895756118952E-2</v>
      </c>
    </row>
    <row r="117" spans="1:32">
      <c r="A117" s="82" t="s">
        <v>247</v>
      </c>
      <c r="B117" s="83" t="s">
        <v>248</v>
      </c>
      <c r="E117" s="103">
        <v>82736</v>
      </c>
      <c r="F117" s="103">
        <v>243943.6875</v>
      </c>
      <c r="G117" s="103">
        <f t="shared" si="28"/>
        <v>339.16024164388347</v>
      </c>
      <c r="H117" s="104">
        <v>5.329569853300109E-2</v>
      </c>
      <c r="J117" s="105">
        <v>78243.164716922358</v>
      </c>
      <c r="K117" s="105">
        <v>246476.640625</v>
      </c>
      <c r="L117" s="105">
        <f t="shared" si="29"/>
        <v>317.44657229390276</v>
      </c>
      <c r="M117" s="106">
        <f t="shared" si="30"/>
        <v>1.0383351793023854E-2</v>
      </c>
      <c r="O117" s="107">
        <f t="shared" si="31"/>
        <v>5.7421441212563096E-2</v>
      </c>
      <c r="P117" s="107">
        <f t="shared" si="32"/>
        <v>6.8401020030159465E-2</v>
      </c>
      <c r="Q117" s="106">
        <f t="shared" si="33"/>
        <v>7.2463527770561198E-2</v>
      </c>
      <c r="R117" s="107">
        <f t="shared" si="34"/>
        <v>6.1442200000000002E-2</v>
      </c>
      <c r="S117" s="108">
        <f t="shared" si="35"/>
        <v>88731.342433625148</v>
      </c>
      <c r="T117" s="109">
        <f t="shared" si="36"/>
        <v>0</v>
      </c>
      <c r="U117" s="99">
        <f t="shared" si="37"/>
        <v>7.2463527770561198E-2</v>
      </c>
      <c r="V117" s="99">
        <f t="shared" si="41"/>
        <v>6.1442200000000002E-2</v>
      </c>
      <c r="W117" s="108">
        <f t="shared" si="38"/>
        <v>88731.342433625148</v>
      </c>
      <c r="X117" s="118">
        <f t="shared" si="39"/>
        <v>88731</v>
      </c>
      <c r="Y117" s="55">
        <f t="shared" si="42"/>
        <v>359.99760372829451</v>
      </c>
      <c r="Z117" s="56">
        <f t="shared" si="43"/>
        <v>7.2459388899632549E-2</v>
      </c>
      <c r="AA117" s="56">
        <f t="shared" si="44"/>
        <v>6.1438103662781796E-2</v>
      </c>
      <c r="AB117" s="42"/>
      <c r="AC117" s="57">
        <v>83556.782893016061</v>
      </c>
      <c r="AD117" s="58">
        <f t="shared" si="45"/>
        <v>339.00487559850706</v>
      </c>
      <c r="AE117" s="56">
        <f t="shared" si="40"/>
        <v>6.192456109289024E-2</v>
      </c>
      <c r="AF117" s="56">
        <f t="shared" si="40"/>
        <v>6.1924561092890462E-2</v>
      </c>
    </row>
    <row r="118" spans="1:32">
      <c r="A118" s="82" t="s">
        <v>249</v>
      </c>
      <c r="B118" s="83" t="s">
        <v>250</v>
      </c>
      <c r="E118" s="103">
        <v>125466</v>
      </c>
      <c r="F118" s="103">
        <v>383764.34375</v>
      </c>
      <c r="G118" s="103">
        <f t="shared" si="28"/>
        <v>326.93501114249887</v>
      </c>
      <c r="H118" s="104">
        <v>-1.4460173326145243E-2</v>
      </c>
      <c r="J118" s="105">
        <v>127087.90884753867</v>
      </c>
      <c r="K118" s="105">
        <v>385367</v>
      </c>
      <c r="L118" s="105">
        <f t="shared" si="29"/>
        <v>329.78409891749595</v>
      </c>
      <c r="M118" s="106">
        <f t="shared" si="30"/>
        <v>4.1761468362053744E-3</v>
      </c>
      <c r="O118" s="107">
        <f t="shared" si="31"/>
        <v>-1.276210193594729E-2</v>
      </c>
      <c r="P118" s="107">
        <f t="shared" si="32"/>
        <v>-8.6392515113649093E-3</v>
      </c>
      <c r="Q118" s="106">
        <f t="shared" si="33"/>
        <v>6.587493848534498E-2</v>
      </c>
      <c r="R118" s="107">
        <f t="shared" si="34"/>
        <v>6.1442200000000002E-2</v>
      </c>
      <c r="S118" s="108">
        <f t="shared" si="35"/>
        <v>133731.06503200228</v>
      </c>
      <c r="T118" s="109">
        <f t="shared" si="36"/>
        <v>0</v>
      </c>
      <c r="U118" s="99">
        <f t="shared" si="37"/>
        <v>6.587493848534498E-2</v>
      </c>
      <c r="V118" s="99">
        <f t="shared" si="41"/>
        <v>6.1442200000000002E-2</v>
      </c>
      <c r="W118" s="108">
        <f t="shared" si="38"/>
        <v>133731.06503200228</v>
      </c>
      <c r="X118" s="118">
        <f t="shared" si="39"/>
        <v>133731</v>
      </c>
      <c r="Y118" s="55">
        <f t="shared" si="42"/>
        <v>347.02244873069048</v>
      </c>
      <c r="Z118" s="56">
        <f t="shared" si="43"/>
        <v>6.587442016163747E-2</v>
      </c>
      <c r="AA118" s="56">
        <f t="shared" si="44"/>
        <v>6.1441683831886307E-2</v>
      </c>
      <c r="AB118" s="42"/>
      <c r="AC118" s="57">
        <v>135718.6515438137</v>
      </c>
      <c r="AD118" s="58">
        <f t="shared" si="45"/>
        <v>352.18026334329016</v>
      </c>
      <c r="AE118" s="56">
        <f t="shared" si="40"/>
        <v>-1.4645382349470437E-2</v>
      </c>
      <c r="AF118" s="56">
        <f t="shared" si="40"/>
        <v>-1.4645382349470437E-2</v>
      </c>
    </row>
    <row r="119" spans="1:32">
      <c r="A119" s="82" t="s">
        <v>251</v>
      </c>
      <c r="B119" s="83" t="s">
        <v>252</v>
      </c>
      <c r="E119" s="103">
        <v>122835</v>
      </c>
      <c r="F119" s="103">
        <v>353043.375</v>
      </c>
      <c r="G119" s="103">
        <f t="shared" si="28"/>
        <v>347.93175201205798</v>
      </c>
      <c r="H119" s="104">
        <v>7.2929482928473677E-2</v>
      </c>
      <c r="J119" s="105">
        <v>114147.01712182917</v>
      </c>
      <c r="K119" s="105">
        <v>356784.1875</v>
      </c>
      <c r="L119" s="105">
        <f t="shared" si="29"/>
        <v>319.93294860308004</v>
      </c>
      <c r="M119" s="106">
        <f t="shared" si="30"/>
        <v>1.0595900574539963E-2</v>
      </c>
      <c r="O119" s="107">
        <f t="shared" si="31"/>
        <v>7.6112219988176744E-2</v>
      </c>
      <c r="P119" s="107">
        <f t="shared" si="32"/>
        <v>8.7514598078218597E-2</v>
      </c>
      <c r="Q119" s="106">
        <f t="shared" si="33"/>
        <v>7.2689136016821143E-2</v>
      </c>
      <c r="R119" s="107">
        <f t="shared" si="34"/>
        <v>6.1442200000000002E-2</v>
      </c>
      <c r="S119" s="108">
        <f t="shared" si="35"/>
        <v>131763.77002262624</v>
      </c>
      <c r="T119" s="109">
        <f t="shared" si="36"/>
        <v>0</v>
      </c>
      <c r="U119" s="99">
        <f t="shared" si="37"/>
        <v>7.2689136016821143E-2</v>
      </c>
      <c r="V119" s="99">
        <f t="shared" si="41"/>
        <v>6.1442200000000002E-2</v>
      </c>
      <c r="W119" s="108">
        <f t="shared" si="38"/>
        <v>131763.77002262624</v>
      </c>
      <c r="X119" s="118">
        <f t="shared" si="39"/>
        <v>131764</v>
      </c>
      <c r="Y119" s="55">
        <f t="shared" si="42"/>
        <v>369.31008888951953</v>
      </c>
      <c r="Z119" s="56">
        <f t="shared" si="43"/>
        <v>7.2691008263117141E-2</v>
      </c>
      <c r="AA119" s="56">
        <f t="shared" si="44"/>
        <v>6.1444052616159706E-2</v>
      </c>
      <c r="AB119" s="42"/>
      <c r="AC119" s="57">
        <v>121898.92320998169</v>
      </c>
      <c r="AD119" s="58">
        <f t="shared" si="45"/>
        <v>341.66010569059114</v>
      </c>
      <c r="AE119" s="56">
        <f t="shared" si="40"/>
        <v>8.0928334149636738E-2</v>
      </c>
      <c r="AF119" s="56">
        <f t="shared" si="40"/>
        <v>8.0928334149636738E-2</v>
      </c>
    </row>
    <row r="120" spans="1:32">
      <c r="A120" s="82" t="s">
        <v>253</v>
      </c>
      <c r="B120" s="83" t="s">
        <v>254</v>
      </c>
      <c r="E120" s="103">
        <v>106916</v>
      </c>
      <c r="F120" s="103">
        <v>287746.65625</v>
      </c>
      <c r="G120" s="103">
        <f t="shared" si="28"/>
        <v>371.56296234111318</v>
      </c>
      <c r="H120" s="104">
        <v>-7.7595986482126289E-3</v>
      </c>
      <c r="J120" s="105">
        <v>107797.6118752827</v>
      </c>
      <c r="K120" s="105">
        <v>290829.90625</v>
      </c>
      <c r="L120" s="105">
        <f t="shared" si="29"/>
        <v>370.65518214835481</v>
      </c>
      <c r="M120" s="106">
        <f t="shared" si="30"/>
        <v>1.0715154921978387E-2</v>
      </c>
      <c r="O120" s="107">
        <f t="shared" si="31"/>
        <v>-8.1783989454486949E-3</v>
      </c>
      <c r="P120" s="107">
        <f t="shared" si="32"/>
        <v>2.4491231648153811E-3</v>
      </c>
      <c r="Q120" s="106">
        <f t="shared" si="33"/>
        <v>7.2815717613725628E-2</v>
      </c>
      <c r="R120" s="107">
        <f t="shared" si="34"/>
        <v>6.1442200000000002E-2</v>
      </c>
      <c r="S120" s="108">
        <f t="shared" si="35"/>
        <v>114701.16526438908</v>
      </c>
      <c r="T120" s="109">
        <f t="shared" si="36"/>
        <v>0</v>
      </c>
      <c r="U120" s="99">
        <f t="shared" si="37"/>
        <v>7.2815717613725628E-2</v>
      </c>
      <c r="V120" s="99">
        <f t="shared" si="41"/>
        <v>6.1442200000000002E-2</v>
      </c>
      <c r="W120" s="108">
        <f t="shared" si="38"/>
        <v>114701.16526438908</v>
      </c>
      <c r="X120" s="118">
        <f t="shared" si="39"/>
        <v>114701</v>
      </c>
      <c r="Y120" s="55">
        <f t="shared" si="42"/>
        <v>394.39203993485455</v>
      </c>
      <c r="Z120" s="56">
        <f t="shared" si="43"/>
        <v>7.2814171873246236E-2</v>
      </c>
      <c r="AA120" s="56">
        <f t="shared" si="44"/>
        <v>6.1440670646777606E-2</v>
      </c>
      <c r="AB120" s="42"/>
      <c r="AC120" s="57">
        <v>115118.31972078366</v>
      </c>
      <c r="AD120" s="58">
        <f t="shared" si="45"/>
        <v>395.82696705828772</v>
      </c>
      <c r="AE120" s="56">
        <f t="shared" si="40"/>
        <v>-3.6251373525592046E-3</v>
      </c>
      <c r="AF120" s="56">
        <f t="shared" si="40"/>
        <v>-3.6251373525590935E-3</v>
      </c>
    </row>
    <row r="121" spans="1:32">
      <c r="A121" s="82" t="s">
        <v>255</v>
      </c>
      <c r="B121" s="83" t="s">
        <v>256</v>
      </c>
      <c r="E121" s="103">
        <v>115839</v>
      </c>
      <c r="F121" s="103">
        <v>323519.0625</v>
      </c>
      <c r="G121" s="103">
        <f t="shared" si="28"/>
        <v>358.05927200966715</v>
      </c>
      <c r="H121" s="104">
        <v>-1.0745596062092799E-3</v>
      </c>
      <c r="J121" s="105">
        <v>116029.6464308962</v>
      </c>
      <c r="K121" s="105">
        <v>327826.5</v>
      </c>
      <c r="L121" s="105">
        <f t="shared" si="29"/>
        <v>353.93614131528784</v>
      </c>
      <c r="M121" s="106">
        <f t="shared" si="30"/>
        <v>1.3314323634329828E-2</v>
      </c>
      <c r="O121" s="107">
        <f t="shared" si="31"/>
        <v>-1.6430837872952742E-3</v>
      </c>
      <c r="P121" s="107">
        <f t="shared" si="32"/>
        <v>1.1649363297732362E-2</v>
      </c>
      <c r="Q121" s="106">
        <f t="shared" si="33"/>
        <v>7.5574584969935188E-2</v>
      </c>
      <c r="R121" s="107">
        <f t="shared" si="34"/>
        <v>6.1442200000000002E-2</v>
      </c>
      <c r="S121" s="108">
        <f t="shared" si="35"/>
        <v>124593.48434833232</v>
      </c>
      <c r="T121" s="109">
        <f t="shared" si="36"/>
        <v>0</v>
      </c>
      <c r="U121" s="99">
        <f t="shared" si="37"/>
        <v>7.5574584969935188E-2</v>
      </c>
      <c r="V121" s="99">
        <f t="shared" si="41"/>
        <v>6.1442200000000002E-2</v>
      </c>
      <c r="W121" s="108">
        <f t="shared" si="38"/>
        <v>124593.48434833232</v>
      </c>
      <c r="X121" s="118">
        <f t="shared" si="39"/>
        <v>124593</v>
      </c>
      <c r="Y121" s="55">
        <f t="shared" si="42"/>
        <v>380.05774395907594</v>
      </c>
      <c r="Z121" s="56">
        <f t="shared" si="43"/>
        <v>7.5570403750032433E-2</v>
      </c>
      <c r="AA121" s="56">
        <f t="shared" si="44"/>
        <v>6.1438073718741215E-2</v>
      </c>
      <c r="AB121" s="42"/>
      <c r="AC121" s="57">
        <v>123909.40487972071</v>
      </c>
      <c r="AD121" s="58">
        <f t="shared" si="45"/>
        <v>377.9725094820605</v>
      </c>
      <c r="AE121" s="56">
        <f t="shared" si="40"/>
        <v>5.5168945484231902E-3</v>
      </c>
      <c r="AF121" s="56">
        <f t="shared" si="40"/>
        <v>5.5168945484231902E-3</v>
      </c>
    </row>
    <row r="122" spans="1:32">
      <c r="A122" s="82" t="s">
        <v>257</v>
      </c>
      <c r="B122" s="83" t="s">
        <v>258</v>
      </c>
      <c r="E122" s="103">
        <v>143113</v>
      </c>
      <c r="F122" s="103">
        <v>415648.125</v>
      </c>
      <c r="G122" s="103">
        <f t="shared" si="28"/>
        <v>344.31287281760262</v>
      </c>
      <c r="H122" s="104">
        <v>-8.9585221461898623E-3</v>
      </c>
      <c r="J122" s="105">
        <v>144315.76507821257</v>
      </c>
      <c r="K122" s="105">
        <v>418991.6875</v>
      </c>
      <c r="L122" s="105">
        <f t="shared" si="29"/>
        <v>344.43586682901093</v>
      </c>
      <c r="M122" s="106">
        <f t="shared" si="30"/>
        <v>8.0442140813217211E-3</v>
      </c>
      <c r="O122" s="107">
        <f t="shared" si="31"/>
        <v>-8.3342597917887007E-3</v>
      </c>
      <c r="P122" s="107">
        <f t="shared" si="32"/>
        <v>-3.5708828044134222E-4</v>
      </c>
      <c r="Q122" s="106">
        <f t="shared" si="33"/>
        <v>6.9980668291749204E-2</v>
      </c>
      <c r="R122" s="107">
        <f t="shared" si="34"/>
        <v>6.1442200000000002E-2</v>
      </c>
      <c r="S122" s="108">
        <f t="shared" si="35"/>
        <v>153128.14338123711</v>
      </c>
      <c r="T122" s="109">
        <f t="shared" si="36"/>
        <v>0</v>
      </c>
      <c r="U122" s="99">
        <f t="shared" si="37"/>
        <v>6.9980668291749204E-2</v>
      </c>
      <c r="V122" s="99">
        <f t="shared" si="41"/>
        <v>6.1442200000000002E-2</v>
      </c>
      <c r="W122" s="108">
        <f t="shared" si="38"/>
        <v>153128.14338123711</v>
      </c>
      <c r="X122" s="118">
        <f t="shared" si="39"/>
        <v>153128</v>
      </c>
      <c r="Y122" s="55">
        <f t="shared" si="42"/>
        <v>365.46787100639079</v>
      </c>
      <c r="Z122" s="56">
        <f t="shared" si="43"/>
        <v>6.9979666417446351E-2</v>
      </c>
      <c r="AA122" s="56">
        <f t="shared" si="44"/>
        <v>6.1441206120675274E-2</v>
      </c>
      <c r="AB122" s="42"/>
      <c r="AC122" s="57">
        <v>154116.47898326514</v>
      </c>
      <c r="AD122" s="58">
        <f t="shared" si="45"/>
        <v>367.82705619491588</v>
      </c>
      <c r="AE122" s="56">
        <f t="shared" si="40"/>
        <v>-6.4138435408486183E-3</v>
      </c>
      <c r="AF122" s="56">
        <f t="shared" si="40"/>
        <v>-6.4138435408485073E-3</v>
      </c>
    </row>
    <row r="123" spans="1:32">
      <c r="A123" s="82" t="s">
        <v>259</v>
      </c>
      <c r="B123" s="83" t="s">
        <v>260</v>
      </c>
      <c r="E123" s="103">
        <v>135810</v>
      </c>
      <c r="F123" s="103">
        <v>438184.875</v>
      </c>
      <c r="G123" s="103">
        <f t="shared" si="28"/>
        <v>309.93767185597176</v>
      </c>
      <c r="H123" s="104">
        <v>1.127626555611938E-3</v>
      </c>
      <c r="J123" s="105">
        <v>135264.28867530217</v>
      </c>
      <c r="K123" s="105">
        <v>438781.71875</v>
      </c>
      <c r="L123" s="105">
        <f t="shared" si="29"/>
        <v>308.27238896971977</v>
      </c>
      <c r="M123" s="106">
        <f t="shared" si="30"/>
        <v>1.3620820435666925E-3</v>
      </c>
      <c r="O123" s="107">
        <f t="shared" si="31"/>
        <v>4.0344079730296745E-3</v>
      </c>
      <c r="P123" s="107">
        <f t="shared" si="32"/>
        <v>5.4019852112527911E-3</v>
      </c>
      <c r="Q123" s="106">
        <f t="shared" si="33"/>
        <v>6.2887971360904071E-2</v>
      </c>
      <c r="R123" s="107">
        <f t="shared" si="34"/>
        <v>6.1442200000000002E-2</v>
      </c>
      <c r="S123" s="108">
        <f t="shared" si="35"/>
        <v>144350.8153905244</v>
      </c>
      <c r="T123" s="109">
        <f t="shared" si="36"/>
        <v>0</v>
      </c>
      <c r="U123" s="99">
        <f t="shared" si="37"/>
        <v>6.2887971360904071E-2</v>
      </c>
      <c r="V123" s="99">
        <f t="shared" si="41"/>
        <v>6.1442200000000002E-2</v>
      </c>
      <c r="W123" s="108">
        <f t="shared" si="38"/>
        <v>144350.8153905244</v>
      </c>
      <c r="X123" s="118">
        <f t="shared" si="39"/>
        <v>144351</v>
      </c>
      <c r="Y123" s="55">
        <f t="shared" si="42"/>
        <v>328.98134500960225</v>
      </c>
      <c r="Z123" s="56">
        <f t="shared" si="43"/>
        <v>6.2889330682571298E-2</v>
      </c>
      <c r="AA123" s="56">
        <f t="shared" si="44"/>
        <v>6.1443557472678156E-2</v>
      </c>
      <c r="AB123" s="42"/>
      <c r="AC123" s="57">
        <v>144450.30237351882</v>
      </c>
      <c r="AD123" s="58">
        <f t="shared" si="45"/>
        <v>329.20765884464919</v>
      </c>
      <c r="AE123" s="56">
        <f t="shared" si="40"/>
        <v>-6.8745009104964616E-4</v>
      </c>
      <c r="AF123" s="56">
        <f t="shared" si="40"/>
        <v>-6.8745009104942412E-4</v>
      </c>
    </row>
    <row r="124" spans="1:32">
      <c r="A124" s="82" t="s">
        <v>261</v>
      </c>
      <c r="B124" s="83" t="s">
        <v>262</v>
      </c>
      <c r="E124" s="103">
        <v>126692</v>
      </c>
      <c r="F124" s="103">
        <v>343347.5625</v>
      </c>
      <c r="G124" s="103">
        <f t="shared" si="28"/>
        <v>368.99053273459606</v>
      </c>
      <c r="H124" s="104">
        <v>6.018081816933929E-2</v>
      </c>
      <c r="J124" s="105">
        <v>119269.95292927536</v>
      </c>
      <c r="K124" s="105">
        <v>346657</v>
      </c>
      <c r="L124" s="105">
        <f t="shared" si="29"/>
        <v>344.05753505417562</v>
      </c>
      <c r="M124" s="106">
        <f t="shared" si="30"/>
        <v>9.6387388799359375E-3</v>
      </c>
      <c r="O124" s="107">
        <f t="shared" si="31"/>
        <v>6.2228976271381242E-2</v>
      </c>
      <c r="P124" s="107">
        <f t="shared" si="32"/>
        <v>7.2467524004363071E-2</v>
      </c>
      <c r="Q124" s="106">
        <f t="shared" si="33"/>
        <v>7.1673164201944806E-2</v>
      </c>
      <c r="R124" s="107">
        <f t="shared" si="34"/>
        <v>6.1442200000000002E-2</v>
      </c>
      <c r="S124" s="108">
        <f t="shared" si="35"/>
        <v>135772.41651907278</v>
      </c>
      <c r="T124" s="109">
        <f t="shared" si="36"/>
        <v>0</v>
      </c>
      <c r="U124" s="99">
        <f t="shared" si="37"/>
        <v>7.1673164201944806E-2</v>
      </c>
      <c r="V124" s="99">
        <f t="shared" si="41"/>
        <v>6.1442200000000002E-2</v>
      </c>
      <c r="W124" s="108">
        <f t="shared" si="38"/>
        <v>135772.41651907278</v>
      </c>
      <c r="X124" s="118">
        <f t="shared" si="39"/>
        <v>135772</v>
      </c>
      <c r="Y124" s="55">
        <f t="shared" si="42"/>
        <v>391.66092131415201</v>
      </c>
      <c r="Z124" s="56">
        <f t="shared" si="43"/>
        <v>7.166987655100554E-2</v>
      </c>
      <c r="AA124" s="56">
        <f t="shared" si="44"/>
        <v>6.1438943735345308E-2</v>
      </c>
      <c r="AB124" s="42"/>
      <c r="AC124" s="57">
        <v>127369.76576327452</v>
      </c>
      <c r="AD124" s="58">
        <f t="shared" si="45"/>
        <v>367.42303130551102</v>
      </c>
      <c r="AE124" s="56">
        <f t="shared" si="40"/>
        <v>6.5967258292219944E-2</v>
      </c>
      <c r="AF124" s="56">
        <f t="shared" si="40"/>
        <v>6.5967258292219721E-2</v>
      </c>
    </row>
    <row r="125" spans="1:32">
      <c r="A125" s="82" t="s">
        <v>263</v>
      </c>
      <c r="B125" s="83" t="s">
        <v>264</v>
      </c>
      <c r="E125" s="103">
        <v>91677</v>
      </c>
      <c r="F125" s="103">
        <v>318917.875</v>
      </c>
      <c r="G125" s="103">
        <f t="shared" si="28"/>
        <v>287.46272061420206</v>
      </c>
      <c r="H125" s="104">
        <v>-1.7219188932160456E-4</v>
      </c>
      <c r="J125" s="105">
        <v>91589.826415894218</v>
      </c>
      <c r="K125" s="105">
        <v>320845.8125</v>
      </c>
      <c r="L125" s="105">
        <f t="shared" si="29"/>
        <v>285.46368020899206</v>
      </c>
      <c r="M125" s="106">
        <f t="shared" si="30"/>
        <v>6.0452475421768348E-3</v>
      </c>
      <c r="O125" s="107">
        <f t="shared" si="31"/>
        <v>9.5178239240167883E-4</v>
      </c>
      <c r="P125" s="107">
        <f t="shared" si="32"/>
        <v>7.0027836947470501E-3</v>
      </c>
      <c r="Q125" s="106">
        <f t="shared" si="33"/>
        <v>6.7858880850712788E-2</v>
      </c>
      <c r="R125" s="107">
        <f t="shared" si="34"/>
        <v>6.1442200000000002E-2</v>
      </c>
      <c r="S125" s="108">
        <f t="shared" si="35"/>
        <v>97898.098619750803</v>
      </c>
      <c r="T125" s="109">
        <f t="shared" si="36"/>
        <v>0</v>
      </c>
      <c r="U125" s="99">
        <f t="shared" si="37"/>
        <v>6.7858880850712788E-2</v>
      </c>
      <c r="V125" s="99">
        <f t="shared" si="41"/>
        <v>6.1442200000000002E-2</v>
      </c>
      <c r="W125" s="108">
        <f t="shared" si="38"/>
        <v>97898.098619750803</v>
      </c>
      <c r="X125" s="118">
        <f t="shared" si="39"/>
        <v>97898</v>
      </c>
      <c r="Y125" s="55">
        <f t="shared" si="42"/>
        <v>305.12475521244335</v>
      </c>
      <c r="Z125" s="56">
        <f t="shared" si="43"/>
        <v>6.7857805120150161E-2</v>
      </c>
      <c r="AA125" s="56">
        <f t="shared" si="44"/>
        <v>6.1441130733418392E-2</v>
      </c>
      <c r="AB125" s="42"/>
      <c r="AC125" s="57">
        <v>97809.837686520972</v>
      </c>
      <c r="AD125" s="58">
        <f t="shared" si="45"/>
        <v>304.84997427392312</v>
      </c>
      <c r="AE125" s="56">
        <f t="shared" si="40"/>
        <v>9.0136447993693913E-4</v>
      </c>
      <c r="AF125" s="56">
        <f t="shared" si="40"/>
        <v>9.0136447993693913E-4</v>
      </c>
    </row>
    <row r="126" spans="1:32">
      <c r="A126" s="82" t="s">
        <v>265</v>
      </c>
      <c r="B126" s="83" t="s">
        <v>266</v>
      </c>
      <c r="E126" s="103">
        <v>114827</v>
      </c>
      <c r="F126" s="103">
        <v>300540.5</v>
      </c>
      <c r="G126" s="103">
        <f t="shared" si="28"/>
        <v>382.06830693367448</v>
      </c>
      <c r="H126" s="104">
        <v>1.9352482734473098E-2</v>
      </c>
      <c r="J126" s="105">
        <v>112672.82498741256</v>
      </c>
      <c r="K126" s="105">
        <v>304522.375</v>
      </c>
      <c r="L126" s="105">
        <f t="shared" si="29"/>
        <v>369.99850992037142</v>
      </c>
      <c r="M126" s="106">
        <f t="shared" si="30"/>
        <v>1.324904630157997E-2</v>
      </c>
      <c r="O126" s="107">
        <f t="shared" si="31"/>
        <v>1.9118851531663372E-2</v>
      </c>
      <c r="P126" s="107">
        <f t="shared" si="32"/>
        <v>3.2621204382419444E-2</v>
      </c>
      <c r="Q126" s="106">
        <f t="shared" si="33"/>
        <v>7.5505296854251114E-2</v>
      </c>
      <c r="R126" s="107">
        <f t="shared" si="34"/>
        <v>6.1442200000000002E-2</v>
      </c>
      <c r="S126" s="108">
        <f t="shared" si="35"/>
        <v>123497.04672188309</v>
      </c>
      <c r="T126" s="109">
        <f t="shared" si="36"/>
        <v>0</v>
      </c>
      <c r="U126" s="99">
        <f t="shared" si="37"/>
        <v>7.5505296854251114E-2</v>
      </c>
      <c r="V126" s="99">
        <f t="shared" si="41"/>
        <v>6.1442200000000002E-2</v>
      </c>
      <c r="W126" s="108">
        <f t="shared" si="38"/>
        <v>123497.04672188309</v>
      </c>
      <c r="X126" s="118">
        <f t="shared" si="39"/>
        <v>123497</v>
      </c>
      <c r="Y126" s="55">
        <f t="shared" si="42"/>
        <v>405.54327083518905</v>
      </c>
      <c r="Z126" s="56">
        <f t="shared" si="43"/>
        <v>7.5504889964903787E-2</v>
      </c>
      <c r="AA126" s="56">
        <f t="shared" si="44"/>
        <v>6.1441798431058459E-2</v>
      </c>
      <c r="AB126" s="42"/>
      <c r="AC126" s="57">
        <v>120324.61633520621</v>
      </c>
      <c r="AD126" s="58">
        <f t="shared" si="45"/>
        <v>395.12569917138671</v>
      </c>
      <c r="AE126" s="56">
        <f t="shared" si="40"/>
        <v>2.6365209060430272E-2</v>
      </c>
      <c r="AF126" s="56">
        <f t="shared" si="40"/>
        <v>2.6365209060430272E-2</v>
      </c>
    </row>
    <row r="127" spans="1:32">
      <c r="A127" s="82" t="s">
        <v>267</v>
      </c>
      <c r="B127" s="83" t="s">
        <v>268</v>
      </c>
      <c r="E127" s="103">
        <v>72114</v>
      </c>
      <c r="F127" s="103">
        <v>239545.84375</v>
      </c>
      <c r="G127" s="103">
        <f t="shared" si="28"/>
        <v>301.04467216413559</v>
      </c>
      <c r="H127" s="104">
        <v>1.2026651992178561E-3</v>
      </c>
      <c r="J127" s="105">
        <v>71769.168221046406</v>
      </c>
      <c r="K127" s="105">
        <v>239128.890625</v>
      </c>
      <c r="L127" s="105">
        <f t="shared" si="29"/>
        <v>300.12755060029212</v>
      </c>
      <c r="M127" s="106">
        <f t="shared" si="30"/>
        <v>-1.7405984527752993E-3</v>
      </c>
      <c r="O127" s="107">
        <f t="shared" si="31"/>
        <v>4.8047342264232462E-3</v>
      </c>
      <c r="P127" s="107">
        <f t="shared" si="32"/>
        <v>3.0557726606874613E-3</v>
      </c>
      <c r="Q127" s="106">
        <f t="shared" si="33"/>
        <v>5.9594655348969683E-2</v>
      </c>
      <c r="R127" s="107">
        <f t="shared" si="34"/>
        <v>6.1442200000000002E-2</v>
      </c>
      <c r="S127" s="108">
        <f t="shared" si="35"/>
        <v>76411.608975835596</v>
      </c>
      <c r="T127" s="109">
        <f t="shared" si="36"/>
        <v>0</v>
      </c>
      <c r="U127" s="99">
        <f t="shared" si="37"/>
        <v>5.9594655348969683E-2</v>
      </c>
      <c r="V127" s="99">
        <f t="shared" si="41"/>
        <v>6.1442200000000002E-2</v>
      </c>
      <c r="W127" s="108">
        <f t="shared" si="38"/>
        <v>76411.608975835596</v>
      </c>
      <c r="X127" s="120">
        <f t="shared" si="39"/>
        <v>76412</v>
      </c>
      <c r="Y127" s="55">
        <f t="shared" si="42"/>
        <v>319.54315432269823</v>
      </c>
      <c r="Z127" s="56">
        <f t="shared" si="43"/>
        <v>5.9600077654824224E-2</v>
      </c>
      <c r="AA127" s="56">
        <f t="shared" si="44"/>
        <v>6.1447631760368493E-2</v>
      </c>
      <c r="AB127" s="42"/>
      <c r="AC127" s="57">
        <v>76643.126963924296</v>
      </c>
      <c r="AD127" s="58">
        <f t="shared" si="45"/>
        <v>320.50969150404927</v>
      </c>
      <c r="AE127" s="56">
        <f t="shared" si="40"/>
        <v>-3.015625445880965E-3</v>
      </c>
      <c r="AF127" s="56">
        <f t="shared" si="40"/>
        <v>-3.015625445880854E-3</v>
      </c>
    </row>
    <row r="128" spans="1:32">
      <c r="A128" s="82" t="s">
        <v>269</v>
      </c>
      <c r="B128" s="83" t="s">
        <v>270</v>
      </c>
      <c r="E128" s="103">
        <v>117825</v>
      </c>
      <c r="F128" s="103">
        <v>321680.5625</v>
      </c>
      <c r="G128" s="103">
        <f t="shared" si="28"/>
        <v>366.27951370235496</v>
      </c>
      <c r="H128" s="104">
        <v>8.5297386564489042E-3</v>
      </c>
      <c r="J128" s="105">
        <v>116787.65076791405</v>
      </c>
      <c r="K128" s="105">
        <v>324594.0625</v>
      </c>
      <c r="L128" s="105">
        <f t="shared" si="29"/>
        <v>359.79601681073279</v>
      </c>
      <c r="M128" s="106">
        <f t="shared" si="30"/>
        <v>9.0571216904036245E-3</v>
      </c>
      <c r="O128" s="107">
        <f t="shared" si="31"/>
        <v>8.8823537871089986E-3</v>
      </c>
      <c r="P128" s="107">
        <f t="shared" si="32"/>
        <v>1.8019924036659862E-2</v>
      </c>
      <c r="Q128" s="106">
        <f t="shared" si="33"/>
        <v>7.1055811172729966E-2</v>
      </c>
      <c r="R128" s="107">
        <f t="shared" si="34"/>
        <v>6.1442200000000002E-2</v>
      </c>
      <c r="S128" s="108">
        <f t="shared" si="35"/>
        <v>126197.15095142691</v>
      </c>
      <c r="T128" s="109">
        <f t="shared" si="36"/>
        <v>0</v>
      </c>
      <c r="U128" s="99">
        <f t="shared" si="37"/>
        <v>7.1055811172729966E-2</v>
      </c>
      <c r="V128" s="99">
        <f t="shared" si="41"/>
        <v>6.1442200000000002E-2</v>
      </c>
      <c r="W128" s="108">
        <f t="shared" si="38"/>
        <v>126197.15095142691</v>
      </c>
      <c r="X128" s="118">
        <f t="shared" si="39"/>
        <v>126197</v>
      </c>
      <c r="Y128" s="55">
        <f t="shared" si="42"/>
        <v>388.78406779236758</v>
      </c>
      <c r="Z128" s="56">
        <f t="shared" si="43"/>
        <v>7.1054530023339613E-2</v>
      </c>
      <c r="AA128" s="56">
        <f t="shared" si="44"/>
        <v>6.1440930349984546E-2</v>
      </c>
      <c r="AB128" s="42"/>
      <c r="AC128" s="57">
        <v>124718.88650088609</v>
      </c>
      <c r="AD128" s="58">
        <f t="shared" si="45"/>
        <v>384.23033847356987</v>
      </c>
      <c r="AE128" s="56">
        <f t="shared" si="40"/>
        <v>1.1851561063314975E-2</v>
      </c>
      <c r="AF128" s="56">
        <f t="shared" si="40"/>
        <v>1.1851561063314975E-2</v>
      </c>
    </row>
    <row r="129" spans="1:32">
      <c r="A129" s="82" t="s">
        <v>271</v>
      </c>
      <c r="B129" s="83" t="s">
        <v>272</v>
      </c>
      <c r="E129" s="103">
        <v>82152</v>
      </c>
      <c r="F129" s="103">
        <v>268365.625</v>
      </c>
      <c r="G129" s="103">
        <f t="shared" si="28"/>
        <v>306.11968280214722</v>
      </c>
      <c r="H129" s="104">
        <v>-4.8524629385913176E-3</v>
      </c>
      <c r="J129" s="105">
        <v>82241.597088520488</v>
      </c>
      <c r="K129" s="105">
        <v>269424.5</v>
      </c>
      <c r="L129" s="105">
        <f t="shared" si="29"/>
        <v>305.249140625743</v>
      </c>
      <c r="M129" s="106">
        <f t="shared" si="30"/>
        <v>3.9456431873492459E-3</v>
      </c>
      <c r="O129" s="107">
        <f t="shared" si="31"/>
        <v>-1.0894376044771059E-3</v>
      </c>
      <c r="P129" s="107">
        <f t="shared" si="32"/>
        <v>2.8519070508099542E-3</v>
      </c>
      <c r="Q129" s="106">
        <f t="shared" si="33"/>
        <v>6.5630272185195127E-2</v>
      </c>
      <c r="R129" s="107">
        <f t="shared" si="34"/>
        <v>6.1442200000000002E-2</v>
      </c>
      <c r="S129" s="108">
        <f t="shared" si="35"/>
        <v>87543.658120558146</v>
      </c>
      <c r="T129" s="109">
        <f t="shared" si="36"/>
        <v>0</v>
      </c>
      <c r="U129" s="99">
        <f t="shared" si="37"/>
        <v>6.5630272185195127E-2</v>
      </c>
      <c r="V129" s="99">
        <f t="shared" si="41"/>
        <v>6.1442200000000002E-2</v>
      </c>
      <c r="W129" s="108">
        <f t="shared" si="38"/>
        <v>87543.658120558146</v>
      </c>
      <c r="X129" s="118">
        <f t="shared" si="39"/>
        <v>87544</v>
      </c>
      <c r="Y129" s="55">
        <f t="shared" si="42"/>
        <v>324.92961850165818</v>
      </c>
      <c r="Z129" s="56">
        <f t="shared" si="43"/>
        <v>6.5634433732593145E-2</v>
      </c>
      <c r="AA129" s="56">
        <f t="shared" si="44"/>
        <v>6.1446345191950025E-2</v>
      </c>
      <c r="AB129" s="42"/>
      <c r="AC129" s="57">
        <v>87826.755187653762</v>
      </c>
      <c r="AD129" s="58">
        <f t="shared" si="45"/>
        <v>325.9790968811439</v>
      </c>
      <c r="AE129" s="56">
        <f t="shared" si="40"/>
        <v>-3.2194652648799282E-3</v>
      </c>
      <c r="AF129" s="56">
        <f t="shared" si="40"/>
        <v>-3.2194652648798172E-3</v>
      </c>
    </row>
    <row r="130" spans="1:32">
      <c r="A130" s="82" t="s">
        <v>273</v>
      </c>
      <c r="B130" s="83" t="s">
        <v>274</v>
      </c>
      <c r="E130" s="103">
        <v>88407</v>
      </c>
      <c r="F130" s="103">
        <v>281514.65625</v>
      </c>
      <c r="G130" s="103">
        <f t="shared" si="28"/>
        <v>314.0404879008853</v>
      </c>
      <c r="H130" s="104">
        <v>-2.7268184513666416E-2</v>
      </c>
      <c r="J130" s="105">
        <v>90695.225570848721</v>
      </c>
      <c r="K130" s="105">
        <v>284984.5</v>
      </c>
      <c r="L130" s="105">
        <f t="shared" si="29"/>
        <v>318.24616977712373</v>
      </c>
      <c r="M130" s="106">
        <f t="shared" si="30"/>
        <v>1.2325623810216735E-2</v>
      </c>
      <c r="O130" s="107">
        <f t="shared" si="31"/>
        <v>-2.5229834938347628E-2</v>
      </c>
      <c r="P130" s="107">
        <f t="shared" si="32"/>
        <v>-1.3215184582374695E-2</v>
      </c>
      <c r="Q130" s="106">
        <f t="shared" si="33"/>
        <v>7.4525137253488971E-2</v>
      </c>
      <c r="R130" s="107">
        <f t="shared" si="34"/>
        <v>6.1442200000000002E-2</v>
      </c>
      <c r="S130" s="108">
        <f t="shared" si="35"/>
        <v>94995.543809169205</v>
      </c>
      <c r="T130" s="109">
        <f t="shared" si="36"/>
        <v>0</v>
      </c>
      <c r="U130" s="99">
        <f t="shared" si="37"/>
        <v>7.4525137253488971E-2</v>
      </c>
      <c r="V130" s="99">
        <f t="shared" si="41"/>
        <v>6.1442200000000002E-2</v>
      </c>
      <c r="W130" s="108">
        <f t="shared" si="38"/>
        <v>94995.543809169205</v>
      </c>
      <c r="X130" s="118">
        <f t="shared" si="39"/>
        <v>94996</v>
      </c>
      <c r="Y130" s="55">
        <f t="shared" si="42"/>
        <v>333.33742712322947</v>
      </c>
      <c r="Z130" s="56">
        <f t="shared" si="43"/>
        <v>7.4530297374642229E-2</v>
      </c>
      <c r="AA130" s="56">
        <f t="shared" si="44"/>
        <v>6.1447297293826919E-2</v>
      </c>
      <c r="AB130" s="42"/>
      <c r="AC130" s="57">
        <v>96854.483070487564</v>
      </c>
      <c r="AD130" s="58">
        <f t="shared" si="45"/>
        <v>339.85877502280846</v>
      </c>
      <c r="AE130" s="56">
        <f t="shared" si="40"/>
        <v>-1.9188405240209927E-2</v>
      </c>
      <c r="AF130" s="56">
        <f t="shared" si="40"/>
        <v>-1.9188405240209927E-2</v>
      </c>
    </row>
    <row r="131" spans="1:32">
      <c r="A131" s="82" t="s">
        <v>275</v>
      </c>
      <c r="B131" s="83" t="s">
        <v>276</v>
      </c>
      <c r="E131" s="103">
        <v>91974</v>
      </c>
      <c r="F131" s="103">
        <v>316898.25</v>
      </c>
      <c r="G131" s="103">
        <f t="shared" si="28"/>
        <v>290.23195931186115</v>
      </c>
      <c r="H131" s="104">
        <v>-1.0816123094030794E-2</v>
      </c>
      <c r="J131" s="105">
        <v>92836.355663689275</v>
      </c>
      <c r="K131" s="105">
        <v>320584.9375</v>
      </c>
      <c r="L131" s="105">
        <f t="shared" si="29"/>
        <v>289.58427176164281</v>
      </c>
      <c r="M131" s="106">
        <f t="shared" si="30"/>
        <v>1.1633663171065178E-2</v>
      </c>
      <c r="O131" s="107">
        <f t="shared" si="31"/>
        <v>-9.2889865993153187E-3</v>
      </c>
      <c r="P131" s="107">
        <f t="shared" si="32"/>
        <v>2.236611630452856E-3</v>
      </c>
      <c r="Q131" s="106">
        <f t="shared" si="33"/>
        <v>7.3790661030354476E-2</v>
      </c>
      <c r="R131" s="107">
        <f t="shared" si="34"/>
        <v>6.1442200000000002E-2</v>
      </c>
      <c r="S131" s="108">
        <f t="shared" si="35"/>
        <v>98760.822257605818</v>
      </c>
      <c r="T131" s="109">
        <f t="shared" si="36"/>
        <v>0</v>
      </c>
      <c r="U131" s="99">
        <f t="shared" si="37"/>
        <v>7.3790661030354476E-2</v>
      </c>
      <c r="V131" s="99">
        <f t="shared" si="41"/>
        <v>6.1442200000000002E-2</v>
      </c>
      <c r="W131" s="108">
        <f t="shared" si="38"/>
        <v>98760.822257605818</v>
      </c>
      <c r="X131" s="118">
        <f t="shared" si="39"/>
        <v>98761</v>
      </c>
      <c r="Y131" s="55">
        <f t="shared" si="42"/>
        <v>308.06500383381234</v>
      </c>
      <c r="Z131" s="56">
        <f t="shared" si="43"/>
        <v>7.3792593559049324E-2</v>
      </c>
      <c r="AA131" s="56">
        <f t="shared" si="44"/>
        <v>6.1444110304851529E-2</v>
      </c>
      <c r="AB131" s="42"/>
      <c r="AC131" s="57">
        <v>99141.020724740796</v>
      </c>
      <c r="AD131" s="58">
        <f t="shared" si="45"/>
        <v>309.25040177454002</v>
      </c>
      <c r="AE131" s="56">
        <f t="shared" si="40"/>
        <v>-3.8331330660383856E-3</v>
      </c>
      <c r="AF131" s="56">
        <f t="shared" si="40"/>
        <v>-3.8331330660384966E-3</v>
      </c>
    </row>
    <row r="132" spans="1:32">
      <c r="A132" s="82" t="s">
        <v>277</v>
      </c>
      <c r="B132" s="83" t="s">
        <v>278</v>
      </c>
      <c r="E132" s="103">
        <v>105836</v>
      </c>
      <c r="F132" s="103">
        <v>255947.1875</v>
      </c>
      <c r="G132" s="103">
        <f t="shared" si="28"/>
        <v>413.50718104687121</v>
      </c>
      <c r="H132" s="104">
        <v>8.100019010335302E-3</v>
      </c>
      <c r="J132" s="105">
        <v>104895.13326009701</v>
      </c>
      <c r="K132" s="105">
        <v>259082.28125</v>
      </c>
      <c r="L132" s="105">
        <f t="shared" si="29"/>
        <v>404.87189148562049</v>
      </c>
      <c r="M132" s="106">
        <f t="shared" si="30"/>
        <v>1.2248986912583248E-2</v>
      </c>
      <c r="O132" s="107">
        <f t="shared" si="31"/>
        <v>8.9695938282476906E-3</v>
      </c>
      <c r="P132" s="107">
        <f t="shared" si="32"/>
        <v>2.1328449178244391E-2</v>
      </c>
      <c r="Q132" s="106">
        <f t="shared" si="33"/>
        <v>7.4443791616263688E-2</v>
      </c>
      <c r="R132" s="107">
        <f t="shared" si="34"/>
        <v>6.1442200000000002E-2</v>
      </c>
      <c r="S132" s="108">
        <f t="shared" si="35"/>
        <v>113714.83312949889</v>
      </c>
      <c r="T132" s="109">
        <f t="shared" si="36"/>
        <v>0</v>
      </c>
      <c r="U132" s="99">
        <f t="shared" si="37"/>
        <v>7.4443791616263688E-2</v>
      </c>
      <c r="V132" s="99">
        <f t="shared" si="41"/>
        <v>6.1442200000000002E-2</v>
      </c>
      <c r="W132" s="108">
        <f t="shared" si="38"/>
        <v>113714.83312949889</v>
      </c>
      <c r="X132" s="118">
        <f t="shared" si="39"/>
        <v>113715</v>
      </c>
      <c r="Y132" s="55">
        <f t="shared" si="42"/>
        <v>438.91461604922085</v>
      </c>
      <c r="Z132" s="56">
        <f t="shared" si="43"/>
        <v>7.4445368305680493E-2</v>
      </c>
      <c r="AA132" s="56">
        <f t="shared" si="44"/>
        <v>6.1443757610269101E-2</v>
      </c>
      <c r="AB132" s="42"/>
      <c r="AC132" s="57">
        <v>112018.72915107552</v>
      </c>
      <c r="AD132" s="58">
        <f t="shared" si="45"/>
        <v>432.36738772955169</v>
      </c>
      <c r="AE132" s="56">
        <f t="shared" si="40"/>
        <v>1.5142743198209185E-2</v>
      </c>
      <c r="AF132" s="56">
        <f t="shared" si="40"/>
        <v>1.5142743198209185E-2</v>
      </c>
    </row>
    <row r="133" spans="1:32">
      <c r="A133" s="82" t="s">
        <v>279</v>
      </c>
      <c r="B133" s="83" t="s">
        <v>280</v>
      </c>
      <c r="E133" s="103">
        <v>54341</v>
      </c>
      <c r="F133" s="103">
        <v>212189.8125</v>
      </c>
      <c r="G133" s="103">
        <f t="shared" si="28"/>
        <v>256.09617803870765</v>
      </c>
      <c r="H133" s="104">
        <v>1.9736836683317271E-3</v>
      </c>
      <c r="J133" s="105">
        <v>54220.994866139248</v>
      </c>
      <c r="K133" s="105">
        <v>214617.5625</v>
      </c>
      <c r="L133" s="105">
        <f t="shared" si="29"/>
        <v>252.64006465518983</v>
      </c>
      <c r="M133" s="106">
        <f t="shared" si="30"/>
        <v>1.1441406971411494E-2</v>
      </c>
      <c r="O133" s="107">
        <f t="shared" si="31"/>
        <v>2.2132595345589756E-3</v>
      </c>
      <c r="P133" s="107">
        <f t="shared" si="32"/>
        <v>1.3679989309038687E-2</v>
      </c>
      <c r="Q133" s="106">
        <f t="shared" si="33"/>
        <v>7.3586592186830391E-2</v>
      </c>
      <c r="R133" s="107">
        <f t="shared" si="34"/>
        <v>6.1442200000000002E-2</v>
      </c>
      <c r="S133" s="108">
        <f t="shared" si="35"/>
        <v>58339.769006024551</v>
      </c>
      <c r="T133" s="109">
        <f t="shared" si="36"/>
        <v>0</v>
      </c>
      <c r="U133" s="99">
        <f t="shared" si="37"/>
        <v>7.3586592186830391E-2</v>
      </c>
      <c r="V133" s="99">
        <f t="shared" si="41"/>
        <v>6.1442200000000002E-2</v>
      </c>
      <c r="W133" s="108">
        <f t="shared" si="38"/>
        <v>58339.769006024551</v>
      </c>
      <c r="X133" s="118">
        <f t="shared" si="39"/>
        <v>58340</v>
      </c>
      <c r="Y133" s="55">
        <f t="shared" si="42"/>
        <v>271.83236693409003</v>
      </c>
      <c r="Z133" s="56">
        <f t="shared" si="43"/>
        <v>7.3590843009881945E-2</v>
      </c>
      <c r="AA133" s="56">
        <f t="shared" si="44"/>
        <v>6.1446402737818095E-2</v>
      </c>
      <c r="AB133" s="42"/>
      <c r="AC133" s="57">
        <v>57903.229153171975</v>
      </c>
      <c r="AD133" s="58">
        <f t="shared" si="45"/>
        <v>269.79725460805184</v>
      </c>
      <c r="AE133" s="56">
        <f t="shared" si="40"/>
        <v>7.5431172529709656E-3</v>
      </c>
      <c r="AF133" s="56">
        <f t="shared" si="40"/>
        <v>7.5431172529709656E-3</v>
      </c>
    </row>
    <row r="134" spans="1:32">
      <c r="A134" s="82" t="s">
        <v>281</v>
      </c>
      <c r="B134" s="83" t="s">
        <v>282</v>
      </c>
      <c r="E134" s="103">
        <v>166707</v>
      </c>
      <c r="F134" s="103">
        <v>416706.75</v>
      </c>
      <c r="G134" s="103">
        <f t="shared" si="28"/>
        <v>400.05831439015566</v>
      </c>
      <c r="H134" s="104">
        <v>4.3842053785443813E-2</v>
      </c>
      <c r="J134" s="105">
        <v>159432.54690690138</v>
      </c>
      <c r="K134" s="105">
        <v>419431.375</v>
      </c>
      <c r="L134" s="105">
        <f t="shared" si="29"/>
        <v>380.11592935054369</v>
      </c>
      <c r="M134" s="106">
        <f t="shared" si="30"/>
        <v>6.5384709990898848E-3</v>
      </c>
      <c r="O134" s="107">
        <f t="shared" si="31"/>
        <v>4.5627152261115356E-2</v>
      </c>
      <c r="P134" s="107">
        <f t="shared" si="32"/>
        <v>5.2463955072035606E-2</v>
      </c>
      <c r="Q134" s="106">
        <f t="shared" si="33"/>
        <v>6.8382409041910286E-2</v>
      </c>
      <c r="R134" s="107">
        <f t="shared" si="34"/>
        <v>6.1442200000000002E-2</v>
      </c>
      <c r="S134" s="108">
        <f t="shared" si="35"/>
        <v>178106.82626414974</v>
      </c>
      <c r="T134" s="109">
        <f t="shared" si="36"/>
        <v>0</v>
      </c>
      <c r="U134" s="99">
        <f t="shared" si="37"/>
        <v>6.8382409041910286E-2</v>
      </c>
      <c r="V134" s="99">
        <f t="shared" si="41"/>
        <v>6.1442200000000002E-2</v>
      </c>
      <c r="W134" s="108">
        <f t="shared" si="38"/>
        <v>178106.82626414974</v>
      </c>
      <c r="X134" s="118">
        <f t="shared" si="39"/>
        <v>178107</v>
      </c>
      <c r="Y134" s="55">
        <f t="shared" si="42"/>
        <v>424.63919157216122</v>
      </c>
      <c r="Z134" s="56">
        <f t="shared" si="43"/>
        <v>6.8383451204808487E-2</v>
      </c>
      <c r="AA134" s="56">
        <f t="shared" si="44"/>
        <v>6.1443235393010998E-2</v>
      </c>
      <c r="AB134" s="42"/>
      <c r="AC134" s="57">
        <v>170259.86558924758</v>
      </c>
      <c r="AD134" s="58">
        <f t="shared" si="45"/>
        <v>405.93020870040442</v>
      </c>
      <c r="AE134" s="56">
        <f t="shared" si="40"/>
        <v>4.6089161315818528E-2</v>
      </c>
      <c r="AF134" s="56">
        <f t="shared" si="40"/>
        <v>4.6089161315818528E-2</v>
      </c>
    </row>
    <row r="135" spans="1:32">
      <c r="A135" s="82" t="s">
        <v>283</v>
      </c>
      <c r="B135" s="83" t="s">
        <v>284</v>
      </c>
      <c r="E135" s="103">
        <v>125608</v>
      </c>
      <c r="F135" s="103">
        <v>334478.84375</v>
      </c>
      <c r="G135" s="103">
        <f t="shared" si="28"/>
        <v>375.53346750350335</v>
      </c>
      <c r="H135" s="104">
        <v>4.2201354358636145E-2</v>
      </c>
      <c r="J135" s="105">
        <v>120418.48589216448</v>
      </c>
      <c r="K135" s="105">
        <v>338397.0625</v>
      </c>
      <c r="L135" s="105">
        <f t="shared" si="29"/>
        <v>355.84967848875601</v>
      </c>
      <c r="M135" s="106">
        <f t="shared" si="30"/>
        <v>1.1714399350556848E-2</v>
      </c>
      <c r="O135" s="107">
        <f t="shared" si="31"/>
        <v>4.3095659851451362E-2</v>
      </c>
      <c r="P135" s="107">
        <f t="shared" si="32"/>
        <v>5.5314898971783988E-2</v>
      </c>
      <c r="Q135" s="106">
        <f t="shared" si="33"/>
        <v>7.3876357818333682E-2</v>
      </c>
      <c r="R135" s="107">
        <f t="shared" si="34"/>
        <v>6.1442200000000002E-2</v>
      </c>
      <c r="S135" s="108">
        <f t="shared" si="35"/>
        <v>134887.46155284526</v>
      </c>
      <c r="T135" s="109">
        <f t="shared" si="36"/>
        <v>0</v>
      </c>
      <c r="U135" s="99">
        <f t="shared" si="37"/>
        <v>7.3876357818333682E-2</v>
      </c>
      <c r="V135" s="99">
        <f t="shared" si="41"/>
        <v>6.1442200000000002E-2</v>
      </c>
      <c r="W135" s="108">
        <f t="shared" si="38"/>
        <v>134887.46155284526</v>
      </c>
      <c r="X135" s="118">
        <f t="shared" si="39"/>
        <v>134887</v>
      </c>
      <c r="Y135" s="55">
        <f t="shared" si="42"/>
        <v>398.60570598185967</v>
      </c>
      <c r="Z135" s="56">
        <f t="shared" si="43"/>
        <v>7.3872683268581651E-2</v>
      </c>
      <c r="AA135" s="56">
        <f t="shared" si="44"/>
        <v>6.1438567996981774E-2</v>
      </c>
      <c r="AB135" s="42"/>
      <c r="AC135" s="57">
        <v>128596.29743249831</v>
      </c>
      <c r="AD135" s="58">
        <f t="shared" si="45"/>
        <v>380.01599801859481</v>
      </c>
      <c r="AE135" s="56">
        <f t="shared" si="40"/>
        <v>4.8918224654203257E-2</v>
      </c>
      <c r="AF135" s="56">
        <f t="shared" si="40"/>
        <v>4.8918224654203257E-2</v>
      </c>
    </row>
    <row r="136" spans="1:32">
      <c r="A136" s="82" t="s">
        <v>285</v>
      </c>
      <c r="B136" s="83" t="s">
        <v>286</v>
      </c>
      <c r="E136" s="103">
        <v>130571</v>
      </c>
      <c r="F136" s="103">
        <v>405949.8125</v>
      </c>
      <c r="G136" s="103">
        <f t="shared" si="28"/>
        <v>321.64320805050255</v>
      </c>
      <c r="H136" s="104">
        <v>2.4657326869256035E-2</v>
      </c>
      <c r="J136" s="105">
        <v>127668.35101999973</v>
      </c>
      <c r="K136" s="105">
        <v>410601.9375</v>
      </c>
      <c r="L136" s="105">
        <f t="shared" si="29"/>
        <v>310.92973354515584</v>
      </c>
      <c r="M136" s="106">
        <f t="shared" si="30"/>
        <v>1.1459852564903006E-2</v>
      </c>
      <c r="O136" s="107">
        <f t="shared" si="31"/>
        <v>2.2735853927850602E-2</v>
      </c>
      <c r="P136" s="107">
        <f t="shared" si="32"/>
        <v>3.445625602670388E-2</v>
      </c>
      <c r="Q136" s="106">
        <f t="shared" si="33"/>
        <v>7.3606171118166364E-2</v>
      </c>
      <c r="R136" s="107">
        <f t="shared" si="34"/>
        <v>6.1442200000000002E-2</v>
      </c>
      <c r="S136" s="108">
        <f t="shared" si="35"/>
        <v>140181.8313690701</v>
      </c>
      <c r="T136" s="109">
        <f t="shared" si="36"/>
        <v>0</v>
      </c>
      <c r="U136" s="99">
        <f t="shared" si="37"/>
        <v>7.3606171118166364E-2</v>
      </c>
      <c r="V136" s="99">
        <f t="shared" si="41"/>
        <v>6.1442200000000002E-2</v>
      </c>
      <c r="W136" s="108">
        <f t="shared" si="38"/>
        <v>140181.8313690701</v>
      </c>
      <c r="X136" s="118">
        <f t="shared" si="39"/>
        <v>140182</v>
      </c>
      <c r="Y136" s="55">
        <f t="shared" si="42"/>
        <v>341.40608506018071</v>
      </c>
      <c r="Z136" s="56">
        <f t="shared" si="43"/>
        <v>7.3607462606551266E-2</v>
      </c>
      <c r="AA136" s="56">
        <f t="shared" si="44"/>
        <v>6.1443476855805645E-2</v>
      </c>
      <c r="AB136" s="42"/>
      <c r="AC136" s="57">
        <v>136338.51247047418</v>
      </c>
      <c r="AD136" s="58">
        <f t="shared" si="45"/>
        <v>332.04546793078435</v>
      </c>
      <c r="AE136" s="56">
        <f t="shared" si="40"/>
        <v>2.8190769136916982E-2</v>
      </c>
      <c r="AF136" s="56">
        <f t="shared" si="40"/>
        <v>2.8190769136917204E-2</v>
      </c>
    </row>
    <row r="137" spans="1:32">
      <c r="A137" s="82" t="s">
        <v>287</v>
      </c>
      <c r="B137" s="83" t="s">
        <v>288</v>
      </c>
      <c r="E137" s="103">
        <v>98018</v>
      </c>
      <c r="F137" s="103">
        <v>324502.875</v>
      </c>
      <c r="G137" s="103">
        <f t="shared" si="28"/>
        <v>302.05587546797545</v>
      </c>
      <c r="H137" s="104">
        <v>-7.2782435576372873E-3</v>
      </c>
      <c r="J137" s="105">
        <v>98731.323091601196</v>
      </c>
      <c r="K137" s="105">
        <v>328112.09375</v>
      </c>
      <c r="L137" s="105">
        <f t="shared" si="29"/>
        <v>300.90729653759126</v>
      </c>
      <c r="M137" s="106">
        <f t="shared" si="30"/>
        <v>1.1122301304726578E-2</v>
      </c>
      <c r="O137" s="107">
        <f t="shared" si="31"/>
        <v>-7.2248914454371427E-3</v>
      </c>
      <c r="P137" s="107">
        <f t="shared" si="32"/>
        <v>3.817052439739399E-3</v>
      </c>
      <c r="Q137" s="106">
        <f t="shared" si="33"/>
        <v>7.3247879965951945E-2</v>
      </c>
      <c r="R137" s="107">
        <f t="shared" si="34"/>
        <v>6.1442200000000002E-2</v>
      </c>
      <c r="S137" s="108">
        <f t="shared" si="35"/>
        <v>105197.61069850267</v>
      </c>
      <c r="T137" s="109">
        <f t="shared" si="36"/>
        <v>0</v>
      </c>
      <c r="U137" s="99">
        <f t="shared" si="37"/>
        <v>7.3247879965951945E-2</v>
      </c>
      <c r="V137" s="99">
        <f t="shared" ref="V137:V168" si="46">MAX(R137,NewMinGrowthPerHead(P137,$P$2,$L$1,$U$1,$T$2,AD137,G137,T137, $P$1))</f>
        <v>6.1442200000000002E-2</v>
      </c>
      <c r="W137" s="108">
        <f t="shared" si="38"/>
        <v>105197.61069850267</v>
      </c>
      <c r="X137" s="118">
        <f t="shared" si="39"/>
        <v>105198</v>
      </c>
      <c r="Y137" s="55">
        <f t="shared" ref="Y137:Y168" si="47">X137/K137*1000</f>
        <v>320.61603946898106</v>
      </c>
      <c r="Z137" s="56">
        <f t="shared" ref="Z137:Z168" si="48">X137/E137-1</f>
        <v>7.3251851700708137E-2</v>
      </c>
      <c r="AA137" s="56">
        <f t="shared" ref="AA137:AA168" si="49">Y137/G137-1</f>
        <v>6.1446128045846926E-2</v>
      </c>
      <c r="AB137" s="42"/>
      <c r="AC137" s="57">
        <v>105436.32479785054</v>
      </c>
      <c r="AD137" s="58">
        <f t="shared" ref="AD137:AD168" si="50">AC137/K137*1000</f>
        <v>321.34239123226632</v>
      </c>
      <c r="AE137" s="56">
        <f t="shared" si="40"/>
        <v>-2.2603670822884947E-3</v>
      </c>
      <c r="AF137" s="56">
        <f t="shared" si="40"/>
        <v>-2.2603670822883837E-3</v>
      </c>
    </row>
    <row r="138" spans="1:32">
      <c r="A138" s="82" t="s">
        <v>289</v>
      </c>
      <c r="B138" s="83" t="s">
        <v>290</v>
      </c>
      <c r="E138" s="103">
        <v>55468</v>
      </c>
      <c r="F138" s="103">
        <v>219498.4375</v>
      </c>
      <c r="G138" s="103">
        <f t="shared" ref="G138:G200" si="51">E138/F138*1000</f>
        <v>252.70339338975933</v>
      </c>
      <c r="H138" s="104">
        <v>-2.1640896054507919E-2</v>
      </c>
      <c r="J138" s="105">
        <v>56636.74338115834</v>
      </c>
      <c r="K138" s="105">
        <v>221206</v>
      </c>
      <c r="L138" s="105">
        <f t="shared" ref="L138:L200" si="52">J138/K138*1000</f>
        <v>256.03619875210592</v>
      </c>
      <c r="M138" s="106">
        <f t="shared" ref="M138:M200" si="53">K138/F138-1</f>
        <v>7.7793833953829772E-3</v>
      </c>
      <c r="O138" s="107">
        <f t="shared" ref="O138:O200" si="54">E138/J138-1</f>
        <v>-2.0635780085250355E-2</v>
      </c>
      <c r="P138" s="107">
        <f t="shared" ref="P138:P200" si="55">G138/L138-1</f>
        <v>-1.3016930334813326E-2</v>
      </c>
      <c r="Q138" s="106">
        <f t="shared" ref="Q138:Q200" si="56">(1+M138)*(1+R138)-1</f>
        <v>6.9699565825838805E-2</v>
      </c>
      <c r="R138" s="107">
        <f t="shared" ref="R138:R200" si="57">MinGrowthPerHead(P138,0,1,$Q$1,$Q$2,$R$1,$R$2)</f>
        <v>6.1442200000000002E-2</v>
      </c>
      <c r="S138" s="108">
        <f t="shared" ref="S138:S200" si="58">(1+IF($S$2=1,Q138,0))*$E138</f>
        <v>59334.09551722763</v>
      </c>
      <c r="T138" s="109">
        <f t="shared" ref="T138:T200" si="59">MinMaxRamp(P138,0,1,$P$2,$T$2)</f>
        <v>0</v>
      </c>
      <c r="U138" s="99">
        <f t="shared" ref="U138:U200" si="60">(1+M138)*(1+V138)-1</f>
        <v>6.9699565825838805E-2</v>
      </c>
      <c r="V138" s="99">
        <f t="shared" si="46"/>
        <v>6.1442200000000002E-2</v>
      </c>
      <c r="W138" s="108">
        <f t="shared" ref="W138:W200" si="61">(1+IF($S$2=1,U138,0))*$E138</f>
        <v>59334.09551722763</v>
      </c>
      <c r="X138" s="118">
        <f t="shared" ref="X138:X200" si="62">IF(ROUND(W138,0)/E138&gt;$X$1,ROUND(W138,0),ROUNDUP(W138,0))</f>
        <v>59334</v>
      </c>
      <c r="Y138" s="55">
        <f t="shared" si="47"/>
        <v>268.22961402493604</v>
      </c>
      <c r="Z138" s="56">
        <f t="shared" si="48"/>
        <v>6.9697843801831638E-2</v>
      </c>
      <c r="AA138" s="56">
        <f t="shared" si="49"/>
        <v>6.1440491268867525E-2</v>
      </c>
      <c r="AB138" s="42"/>
      <c r="AC138" s="57">
        <v>60483.03500488901</v>
      </c>
      <c r="AD138" s="58">
        <f t="shared" si="50"/>
        <v>273.42402559102828</v>
      </c>
      <c r="AE138" s="56">
        <f t="shared" ref="AE138:AF200" si="63">X138/AC138-1</f>
        <v>-1.8997641318695857E-2</v>
      </c>
      <c r="AF138" s="56">
        <f t="shared" si="63"/>
        <v>-1.8997641318695746E-2</v>
      </c>
    </row>
    <row r="139" spans="1:32">
      <c r="A139" s="82" t="s">
        <v>291</v>
      </c>
      <c r="B139" s="83" t="s">
        <v>292</v>
      </c>
      <c r="E139" s="103">
        <v>135625</v>
      </c>
      <c r="F139" s="103">
        <v>334416.6875</v>
      </c>
      <c r="G139" s="103">
        <f t="shared" si="51"/>
        <v>405.55691467998287</v>
      </c>
      <c r="H139" s="104">
        <v>8.3510995406748556E-2</v>
      </c>
      <c r="J139" s="105">
        <v>125126.38008454454</v>
      </c>
      <c r="K139" s="105">
        <v>337654.8125</v>
      </c>
      <c r="L139" s="105">
        <f t="shared" si="52"/>
        <v>370.57484582585221</v>
      </c>
      <c r="M139" s="106">
        <f t="shared" si="53"/>
        <v>9.6829049537188183E-3</v>
      </c>
      <c r="O139" s="107">
        <f t="shared" si="54"/>
        <v>8.3904128836475689E-2</v>
      </c>
      <c r="P139" s="107">
        <f t="shared" si="55"/>
        <v>9.4399469494942823E-2</v>
      </c>
      <c r="Q139" s="106">
        <f t="shared" si="56"/>
        <v>7.1720043936466249E-2</v>
      </c>
      <c r="R139" s="107">
        <f t="shared" si="57"/>
        <v>6.1442200000000002E-2</v>
      </c>
      <c r="S139" s="108">
        <f t="shared" si="58"/>
        <v>145352.03095888323</v>
      </c>
      <c r="T139" s="109">
        <f t="shared" si="59"/>
        <v>0</v>
      </c>
      <c r="U139" s="99">
        <f t="shared" si="60"/>
        <v>7.1720043936466249E-2</v>
      </c>
      <c r="V139" s="99">
        <f t="shared" si="46"/>
        <v>6.1442200000000002E-2</v>
      </c>
      <c r="W139" s="108">
        <f t="shared" si="61"/>
        <v>145352.03095888323</v>
      </c>
      <c r="X139" s="118">
        <f t="shared" si="62"/>
        <v>145352</v>
      </c>
      <c r="Y139" s="55">
        <f t="shared" si="47"/>
        <v>430.47513205516651</v>
      </c>
      <c r="Z139" s="56">
        <f t="shared" si="48"/>
        <v>7.1719815668202846E-2</v>
      </c>
      <c r="AA139" s="56">
        <f t="shared" si="49"/>
        <v>6.144197392083961E-2</v>
      </c>
      <c r="AB139" s="42"/>
      <c r="AC139" s="57">
        <v>133623.91223232393</v>
      </c>
      <c r="AD139" s="58">
        <f t="shared" si="50"/>
        <v>395.74117496792354</v>
      </c>
      <c r="AE139" s="56">
        <f t="shared" si="63"/>
        <v>8.7769378786673569E-2</v>
      </c>
      <c r="AF139" s="56">
        <f t="shared" si="63"/>
        <v>8.7769378786673569E-2</v>
      </c>
    </row>
    <row r="140" spans="1:32">
      <c r="A140" s="82" t="s">
        <v>293</v>
      </c>
      <c r="B140" s="83" t="s">
        <v>294</v>
      </c>
      <c r="E140" s="103">
        <v>66286</v>
      </c>
      <c r="F140" s="103">
        <v>226818.96875</v>
      </c>
      <c r="G140" s="103">
        <f t="shared" si="51"/>
        <v>292.24187185623117</v>
      </c>
      <c r="H140" s="104">
        <v>-4.7216040667199755E-2</v>
      </c>
      <c r="J140" s="105">
        <v>69435.561711622679</v>
      </c>
      <c r="K140" s="105">
        <v>228194.5625</v>
      </c>
      <c r="L140" s="105">
        <f t="shared" si="52"/>
        <v>304.28227978316829</v>
      </c>
      <c r="M140" s="106">
        <f t="shared" si="53"/>
        <v>6.0647209427893145E-3</v>
      </c>
      <c r="O140" s="107">
        <f t="shared" si="54"/>
        <v>-4.5359490641169287E-2</v>
      </c>
      <c r="P140" s="107">
        <f t="shared" si="55"/>
        <v>-3.9569862351225726E-2</v>
      </c>
      <c r="Q140" s="106">
        <f t="shared" si="56"/>
        <v>6.7879550739900374E-2</v>
      </c>
      <c r="R140" s="107">
        <f t="shared" si="57"/>
        <v>6.1442200000000002E-2</v>
      </c>
      <c r="S140" s="108">
        <f t="shared" si="58"/>
        <v>70785.463900345043</v>
      </c>
      <c r="T140" s="109">
        <f t="shared" si="59"/>
        <v>0</v>
      </c>
      <c r="U140" s="99">
        <f t="shared" si="60"/>
        <v>6.7879550739900374E-2</v>
      </c>
      <c r="V140" s="99">
        <f t="shared" si="46"/>
        <v>6.1442200000000002E-2</v>
      </c>
      <c r="W140" s="108">
        <f t="shared" si="61"/>
        <v>70785.463900345043</v>
      </c>
      <c r="X140" s="118">
        <f t="shared" si="62"/>
        <v>70785</v>
      </c>
      <c r="Y140" s="55">
        <f t="shared" si="47"/>
        <v>310.19582247933715</v>
      </c>
      <c r="Z140" s="56">
        <f t="shared" si="48"/>
        <v>6.7872552273481546E-2</v>
      </c>
      <c r="AA140" s="56">
        <f t="shared" si="49"/>
        <v>6.1435243721469357E-2</v>
      </c>
      <c r="AB140" s="42"/>
      <c r="AC140" s="57">
        <v>74151.041512484546</v>
      </c>
      <c r="AD140" s="58">
        <f t="shared" si="50"/>
        <v>324.94657497583688</v>
      </c>
      <c r="AE140" s="56">
        <f t="shared" si="63"/>
        <v>-4.5394392901653591E-2</v>
      </c>
      <c r="AF140" s="56">
        <f t="shared" si="63"/>
        <v>-4.539439290165348E-2</v>
      </c>
    </row>
    <row r="141" spans="1:32">
      <c r="A141" s="82" t="s">
        <v>295</v>
      </c>
      <c r="B141" s="83" t="s">
        <v>296</v>
      </c>
      <c r="E141" s="103">
        <v>60364</v>
      </c>
      <c r="F141" s="103">
        <v>198247.3125</v>
      </c>
      <c r="G141" s="103">
        <f t="shared" si="51"/>
        <v>304.48836475399889</v>
      </c>
      <c r="H141" s="104">
        <v>-4.4369618461435056E-3</v>
      </c>
      <c r="J141" s="105">
        <v>60536.857842242585</v>
      </c>
      <c r="K141" s="105">
        <v>200119.25</v>
      </c>
      <c r="L141" s="105">
        <f t="shared" si="52"/>
        <v>302.50392124816869</v>
      </c>
      <c r="M141" s="106">
        <f t="shared" si="53"/>
        <v>9.4424356950615351E-3</v>
      </c>
      <c r="O141" s="107">
        <f t="shared" si="54"/>
        <v>-2.8554148398822754E-3</v>
      </c>
      <c r="P141" s="107">
        <f t="shared" si="55"/>
        <v>6.5600587841709856E-3</v>
      </c>
      <c r="Q141" s="106">
        <f t="shared" si="56"/>
        <v>7.1464799717524841E-2</v>
      </c>
      <c r="R141" s="107">
        <f t="shared" si="57"/>
        <v>6.1442200000000002E-2</v>
      </c>
      <c r="S141" s="108">
        <f t="shared" si="58"/>
        <v>64677.901170148667</v>
      </c>
      <c r="T141" s="109">
        <f t="shared" si="59"/>
        <v>0</v>
      </c>
      <c r="U141" s="99">
        <f t="shared" si="60"/>
        <v>7.1464799717524841E-2</v>
      </c>
      <c r="V141" s="99">
        <f t="shared" si="46"/>
        <v>6.1442200000000002E-2</v>
      </c>
      <c r="W141" s="108">
        <f t="shared" si="61"/>
        <v>64677.901170148667</v>
      </c>
      <c r="X141" s="118">
        <f t="shared" si="62"/>
        <v>64678</v>
      </c>
      <c r="Y141" s="55">
        <f t="shared" si="47"/>
        <v>323.1972936136828</v>
      </c>
      <c r="Z141" s="56">
        <f t="shared" si="48"/>
        <v>7.1466436949175094E-2</v>
      </c>
      <c r="AA141" s="56">
        <f t="shared" si="49"/>
        <v>6.1443821916805197E-2</v>
      </c>
      <c r="AB141" s="42"/>
      <c r="AC141" s="57">
        <v>64648.012462814448</v>
      </c>
      <c r="AD141" s="58">
        <f t="shared" si="50"/>
        <v>323.04744527482717</v>
      </c>
      <c r="AE141" s="56">
        <f t="shared" si="63"/>
        <v>4.6385860977249393E-4</v>
      </c>
      <c r="AF141" s="56">
        <f t="shared" si="63"/>
        <v>4.6385860977227189E-4</v>
      </c>
    </row>
    <row r="142" spans="1:32">
      <c r="A142" s="82" t="s">
        <v>297</v>
      </c>
      <c r="B142" s="83" t="s">
        <v>298</v>
      </c>
      <c r="E142" s="103">
        <v>114991</v>
      </c>
      <c r="F142" s="103">
        <v>331104.6875</v>
      </c>
      <c r="G142" s="103">
        <f t="shared" si="51"/>
        <v>347.2949926146847</v>
      </c>
      <c r="H142" s="104">
        <v>6.8773157837039633E-2</v>
      </c>
      <c r="J142" s="105">
        <v>107969.16992386831</v>
      </c>
      <c r="K142" s="105">
        <v>336755.5625</v>
      </c>
      <c r="L142" s="105">
        <f t="shared" si="52"/>
        <v>320.61584706226881</v>
      </c>
      <c r="M142" s="106">
        <f t="shared" si="53"/>
        <v>1.7066732104177751E-2</v>
      </c>
      <c r="O142" s="107">
        <f t="shared" si="54"/>
        <v>6.5035510424716225E-2</v>
      </c>
      <c r="P142" s="107">
        <f t="shared" si="55"/>
        <v>8.3212186162570978E-2</v>
      </c>
      <c r="Q142" s="106">
        <f t="shared" si="56"/>
        <v>7.9557549671469108E-2</v>
      </c>
      <c r="R142" s="107">
        <f t="shared" si="57"/>
        <v>6.1442200000000002E-2</v>
      </c>
      <c r="S142" s="108">
        <f t="shared" si="58"/>
        <v>124139.4021942719</v>
      </c>
      <c r="T142" s="109">
        <f t="shared" si="59"/>
        <v>0</v>
      </c>
      <c r="U142" s="99">
        <f t="shared" si="60"/>
        <v>7.9557549671469108E-2</v>
      </c>
      <c r="V142" s="99">
        <f t="shared" si="46"/>
        <v>6.1442200000000002E-2</v>
      </c>
      <c r="W142" s="108">
        <f t="shared" si="61"/>
        <v>124139.4021942719</v>
      </c>
      <c r="X142" s="118">
        <f t="shared" si="62"/>
        <v>124139</v>
      </c>
      <c r="Y142" s="55">
        <f t="shared" si="47"/>
        <v>368.63236668882047</v>
      </c>
      <c r="Z142" s="56">
        <f t="shared" si="48"/>
        <v>7.9554052056247881E-2</v>
      </c>
      <c r="AA142" s="56">
        <f t="shared" si="49"/>
        <v>6.1438761075973902E-2</v>
      </c>
      <c r="AB142" s="42"/>
      <c r="AC142" s="57">
        <v>115301.52855022044</v>
      </c>
      <c r="AD142" s="58">
        <f t="shared" si="50"/>
        <v>342.3893808739104</v>
      </c>
      <c r="AE142" s="56">
        <f t="shared" si="63"/>
        <v>7.6646611375410734E-2</v>
      </c>
      <c r="AF142" s="56">
        <f t="shared" si="63"/>
        <v>7.6646611375410734E-2</v>
      </c>
    </row>
    <row r="143" spans="1:32">
      <c r="A143" s="82" t="s">
        <v>299</v>
      </c>
      <c r="B143" s="83" t="s">
        <v>300</v>
      </c>
      <c r="E143" s="103">
        <v>112345</v>
      </c>
      <c r="F143" s="103">
        <v>314321.09375</v>
      </c>
      <c r="G143" s="103">
        <f t="shared" si="51"/>
        <v>357.42112837439822</v>
      </c>
      <c r="H143" s="104">
        <v>5.3197810033731807E-2</v>
      </c>
      <c r="J143" s="105">
        <v>106599.62738233828</v>
      </c>
      <c r="K143" s="105">
        <v>316882.375</v>
      </c>
      <c r="L143" s="105">
        <f t="shared" si="52"/>
        <v>336.40125103940625</v>
      </c>
      <c r="M143" s="106">
        <f t="shared" si="53"/>
        <v>8.148613952193573E-3</v>
      </c>
      <c r="O143" s="107">
        <f t="shared" si="54"/>
        <v>5.3896742031329437E-2</v>
      </c>
      <c r="P143" s="107">
        <f t="shared" si="55"/>
        <v>6.2484539727617472E-2</v>
      </c>
      <c r="Q143" s="106">
        <f t="shared" si="56"/>
        <v>7.0091482720367138E-2</v>
      </c>
      <c r="R143" s="107">
        <f t="shared" si="57"/>
        <v>6.1442200000000002E-2</v>
      </c>
      <c r="S143" s="108">
        <f t="shared" si="58"/>
        <v>120219.42762621965</v>
      </c>
      <c r="T143" s="109">
        <f t="shared" si="59"/>
        <v>0</v>
      </c>
      <c r="U143" s="99">
        <f t="shared" si="60"/>
        <v>7.0091482720367138E-2</v>
      </c>
      <c r="V143" s="99">
        <f t="shared" si="46"/>
        <v>6.1442200000000002E-2</v>
      </c>
      <c r="W143" s="108">
        <f t="shared" si="61"/>
        <v>120219.42762621965</v>
      </c>
      <c r="X143" s="118">
        <f t="shared" si="62"/>
        <v>120219</v>
      </c>
      <c r="Y143" s="55">
        <f t="shared" si="47"/>
        <v>379.38051934885937</v>
      </c>
      <c r="Z143" s="56">
        <f t="shared" si="48"/>
        <v>7.0087676354087858E-2</v>
      </c>
      <c r="AA143" s="56">
        <f t="shared" si="49"/>
        <v>6.1438424399630653E-2</v>
      </c>
      <c r="AB143" s="42"/>
      <c r="AC143" s="57">
        <v>113838.97818918394</v>
      </c>
      <c r="AD143" s="58">
        <f t="shared" si="50"/>
        <v>359.24679682542757</v>
      </c>
      <c r="AE143" s="56">
        <f t="shared" si="63"/>
        <v>5.6044264559484969E-2</v>
      </c>
      <c r="AF143" s="56">
        <f t="shared" si="63"/>
        <v>5.6044264559484969E-2</v>
      </c>
    </row>
    <row r="144" spans="1:32">
      <c r="A144" s="82" t="s">
        <v>301</v>
      </c>
      <c r="B144" s="83" t="s">
        <v>302</v>
      </c>
      <c r="E144" s="103">
        <v>120346</v>
      </c>
      <c r="F144" s="103">
        <v>406574.1875</v>
      </c>
      <c r="G144" s="103">
        <f t="shared" si="51"/>
        <v>296.00009961281665</v>
      </c>
      <c r="H144" s="104">
        <v>-3.3824358881708205E-2</v>
      </c>
      <c r="J144" s="105">
        <v>124371.80054581107</v>
      </c>
      <c r="K144" s="105">
        <v>408998</v>
      </c>
      <c r="L144" s="105">
        <f t="shared" si="52"/>
        <v>304.08901888471598</v>
      </c>
      <c r="M144" s="106">
        <f t="shared" si="53"/>
        <v>5.9615503751082599E-3</v>
      </c>
      <c r="O144" s="107">
        <f t="shared" si="54"/>
        <v>-3.2369078264877338E-2</v>
      </c>
      <c r="P144" s="107">
        <f t="shared" si="55"/>
        <v>-2.6600497780440824E-2</v>
      </c>
      <c r="Q144" s="106">
        <f t="shared" si="56"/>
        <v>6.7770041145565951E-2</v>
      </c>
      <c r="R144" s="107">
        <f t="shared" si="57"/>
        <v>6.1442200000000002E-2</v>
      </c>
      <c r="S144" s="108">
        <f t="shared" si="58"/>
        <v>128501.85337170427</v>
      </c>
      <c r="T144" s="109">
        <f t="shared" si="59"/>
        <v>0</v>
      </c>
      <c r="U144" s="99">
        <f t="shared" si="60"/>
        <v>6.7770041145565951E-2</v>
      </c>
      <c r="V144" s="99">
        <f t="shared" si="46"/>
        <v>6.1442200000000002E-2</v>
      </c>
      <c r="W144" s="108">
        <f t="shared" si="61"/>
        <v>128501.85337170427</v>
      </c>
      <c r="X144" s="118">
        <f t="shared" si="62"/>
        <v>128502</v>
      </c>
      <c r="Y144" s="55">
        <f t="shared" si="47"/>
        <v>314.1873554393909</v>
      </c>
      <c r="Z144" s="56">
        <f t="shared" si="48"/>
        <v>6.7771259535007289E-2</v>
      </c>
      <c r="AA144" s="56">
        <f t="shared" si="49"/>
        <v>6.1443411168996542E-2</v>
      </c>
      <c r="AB144" s="42"/>
      <c r="AC144" s="57">
        <v>132818.08799295968</v>
      </c>
      <c r="AD144" s="58">
        <f t="shared" si="50"/>
        <v>324.74018942136559</v>
      </c>
      <c r="AE144" s="56">
        <f t="shared" si="63"/>
        <v>-3.2496236455297201E-2</v>
      </c>
      <c r="AF144" s="56">
        <f t="shared" si="63"/>
        <v>-3.2496236455297201E-2</v>
      </c>
    </row>
    <row r="145" spans="1:32">
      <c r="A145" s="82" t="s">
        <v>303</v>
      </c>
      <c r="B145" s="83" t="s">
        <v>304</v>
      </c>
      <c r="E145" s="103">
        <v>87941</v>
      </c>
      <c r="F145" s="103">
        <v>250446.09375</v>
      </c>
      <c r="G145" s="103">
        <f t="shared" si="51"/>
        <v>351.13743913204877</v>
      </c>
      <c r="H145" s="104">
        <v>3.2211604575167474E-3</v>
      </c>
      <c r="J145" s="105">
        <v>87430.219854433832</v>
      </c>
      <c r="K145" s="105">
        <v>250522.5625</v>
      </c>
      <c r="L145" s="105">
        <f t="shared" si="52"/>
        <v>348.99140014358522</v>
      </c>
      <c r="M145" s="106">
        <f t="shared" si="53"/>
        <v>3.053301764663896E-4</v>
      </c>
      <c r="O145" s="107">
        <f t="shared" si="54"/>
        <v>5.8421464159255088E-3</v>
      </c>
      <c r="P145" s="107">
        <f t="shared" si="55"/>
        <v>6.1492603759880637E-3</v>
      </c>
      <c r="Q145" s="106">
        <f t="shared" si="56"/>
        <v>6.1766290334235086E-2</v>
      </c>
      <c r="R145" s="107">
        <f t="shared" si="57"/>
        <v>6.1442200000000002E-2</v>
      </c>
      <c r="S145" s="108">
        <f t="shared" si="58"/>
        <v>93372.789338282964</v>
      </c>
      <c r="T145" s="109">
        <f t="shared" si="59"/>
        <v>0</v>
      </c>
      <c r="U145" s="99">
        <f t="shared" si="60"/>
        <v>6.1766290334235086E-2</v>
      </c>
      <c r="V145" s="99">
        <f t="shared" si="46"/>
        <v>6.1442200000000002E-2</v>
      </c>
      <c r="W145" s="108">
        <f t="shared" si="61"/>
        <v>93372.789338282964</v>
      </c>
      <c r="X145" s="118">
        <f t="shared" si="62"/>
        <v>93373</v>
      </c>
      <c r="Y145" s="55">
        <f t="shared" si="47"/>
        <v>372.71293678388753</v>
      </c>
      <c r="Z145" s="56">
        <f t="shared" si="48"/>
        <v>6.1768685823449854E-2</v>
      </c>
      <c r="AA145" s="56">
        <f t="shared" si="49"/>
        <v>6.1444594758023108E-2</v>
      </c>
      <c r="AB145" s="42"/>
      <c r="AC145" s="57">
        <v>93367.745605586271</v>
      </c>
      <c r="AD145" s="58">
        <f t="shared" si="50"/>
        <v>372.69196304658698</v>
      </c>
      <c r="AE145" s="56">
        <f t="shared" si="63"/>
        <v>5.627633375593355E-5</v>
      </c>
      <c r="AF145" s="56">
        <f t="shared" si="63"/>
        <v>5.627633375593355E-5</v>
      </c>
    </row>
    <row r="146" spans="1:32">
      <c r="A146" s="82" t="s">
        <v>305</v>
      </c>
      <c r="B146" s="83" t="s">
        <v>306</v>
      </c>
      <c r="E146" s="103">
        <v>70725</v>
      </c>
      <c r="F146" s="103">
        <v>231308.875</v>
      </c>
      <c r="G146" s="103">
        <f t="shared" si="51"/>
        <v>305.75999299637766</v>
      </c>
      <c r="H146" s="104">
        <v>-4.4177953072321863E-3</v>
      </c>
      <c r="J146" s="105">
        <v>71029.108504189411</v>
      </c>
      <c r="K146" s="105">
        <v>232909.40625</v>
      </c>
      <c r="L146" s="105">
        <f t="shared" si="52"/>
        <v>304.96453384088869</v>
      </c>
      <c r="M146" s="106">
        <f t="shared" si="53"/>
        <v>6.9194545604875923E-3</v>
      </c>
      <c r="O146" s="107">
        <f t="shared" si="54"/>
        <v>-4.2814630592115099E-3</v>
      </c>
      <c r="P146" s="107">
        <f t="shared" si="55"/>
        <v>2.6083661121854007E-3</v>
      </c>
      <c r="Q146" s="106">
        <f t="shared" si="56"/>
        <v>6.8786801071484049E-2</v>
      </c>
      <c r="R146" s="107">
        <f t="shared" si="57"/>
        <v>6.1442200000000002E-2</v>
      </c>
      <c r="S146" s="108">
        <f t="shared" si="58"/>
        <v>75589.94650578071</v>
      </c>
      <c r="T146" s="109">
        <f t="shared" si="59"/>
        <v>0</v>
      </c>
      <c r="U146" s="99">
        <f t="shared" si="60"/>
        <v>6.8786801071484049E-2</v>
      </c>
      <c r="V146" s="99">
        <f t="shared" si="46"/>
        <v>6.1442200000000002E-2</v>
      </c>
      <c r="W146" s="108">
        <f t="shared" si="61"/>
        <v>75589.94650578071</v>
      </c>
      <c r="X146" s="118">
        <f t="shared" si="62"/>
        <v>75590</v>
      </c>
      <c r="Y146" s="55">
        <f t="shared" si="47"/>
        <v>324.54678931628592</v>
      </c>
      <c r="Z146" s="56">
        <f t="shared" si="48"/>
        <v>6.8787557440791902E-2</v>
      </c>
      <c r="AA146" s="56">
        <f t="shared" si="49"/>
        <v>6.1442951171610138E-2</v>
      </c>
      <c r="AB146" s="42"/>
      <c r="AC146" s="57">
        <v>75852.808610710854</v>
      </c>
      <c r="AD146" s="58">
        <f t="shared" si="50"/>
        <v>325.67516199535567</v>
      </c>
      <c r="AE146" s="56">
        <f t="shared" si="63"/>
        <v>-3.4647182553203537E-3</v>
      </c>
      <c r="AF146" s="56">
        <f t="shared" si="63"/>
        <v>-3.4647182553204647E-3</v>
      </c>
    </row>
    <row r="147" spans="1:32">
      <c r="A147" s="82" t="s">
        <v>307</v>
      </c>
      <c r="B147" s="83" t="s">
        <v>308</v>
      </c>
      <c r="E147" s="103">
        <v>34688</v>
      </c>
      <c r="F147" s="103">
        <v>134913.28125</v>
      </c>
      <c r="G147" s="103">
        <f t="shared" si="51"/>
        <v>257.11330773818833</v>
      </c>
      <c r="H147" s="104">
        <v>-8.6643894231690832E-2</v>
      </c>
      <c r="J147" s="105">
        <v>38012.79418557258</v>
      </c>
      <c r="K147" s="105">
        <v>136241.84375</v>
      </c>
      <c r="L147" s="105">
        <f t="shared" si="52"/>
        <v>279.00968703363264</v>
      </c>
      <c r="M147" s="106">
        <f t="shared" si="53"/>
        <v>9.8475293736137726E-3</v>
      </c>
      <c r="O147" s="107">
        <f t="shared" si="54"/>
        <v>-8.7465135273704142E-2</v>
      </c>
      <c r="P147" s="107">
        <f t="shared" si="55"/>
        <v>-7.8478921388865142E-2</v>
      </c>
      <c r="Q147" s="106">
        <f t="shared" si="56"/>
        <v>7.1894783242893334E-2</v>
      </c>
      <c r="R147" s="107">
        <f t="shared" si="57"/>
        <v>6.1442200000000002E-2</v>
      </c>
      <c r="S147" s="108">
        <f t="shared" si="58"/>
        <v>37181.886241129483</v>
      </c>
      <c r="T147" s="109">
        <f t="shared" si="59"/>
        <v>0</v>
      </c>
      <c r="U147" s="99">
        <f t="shared" si="60"/>
        <v>7.1894783242893334E-2</v>
      </c>
      <c r="V147" s="99">
        <f t="shared" si="46"/>
        <v>6.1442200000000002E-2</v>
      </c>
      <c r="W147" s="108">
        <f t="shared" si="61"/>
        <v>37181.886241129483</v>
      </c>
      <c r="X147" s="118">
        <f t="shared" si="62"/>
        <v>37182</v>
      </c>
      <c r="Y147" s="55">
        <f t="shared" si="47"/>
        <v>272.91174999237336</v>
      </c>
      <c r="Z147" s="56">
        <f t="shared" si="48"/>
        <v>7.1898062730627377E-2</v>
      </c>
      <c r="AA147" s="56">
        <f t="shared" si="49"/>
        <v>6.1445447507805229E-2</v>
      </c>
      <c r="AB147" s="42"/>
      <c r="AC147" s="57">
        <v>40594.303699398297</v>
      </c>
      <c r="AD147" s="58">
        <f t="shared" si="50"/>
        <v>297.95768012276545</v>
      </c>
      <c r="AE147" s="56">
        <f t="shared" si="63"/>
        <v>-8.4058682830637554E-2</v>
      </c>
      <c r="AF147" s="56">
        <f t="shared" si="63"/>
        <v>-8.4058682830637554E-2</v>
      </c>
    </row>
    <row r="148" spans="1:32">
      <c r="A148" s="82" t="s">
        <v>309</v>
      </c>
      <c r="B148" s="83" t="s">
        <v>310</v>
      </c>
      <c r="E148" s="103">
        <v>95822</v>
      </c>
      <c r="F148" s="103">
        <v>319712.5625</v>
      </c>
      <c r="G148" s="103">
        <f t="shared" si="51"/>
        <v>299.71296482915022</v>
      </c>
      <c r="H148" s="104">
        <v>7.1518376570580688E-2</v>
      </c>
      <c r="J148" s="105">
        <v>89417.171243771547</v>
      </c>
      <c r="K148" s="105">
        <v>321566</v>
      </c>
      <c r="L148" s="105">
        <f t="shared" si="52"/>
        <v>278.06786551989808</v>
      </c>
      <c r="M148" s="106">
        <f t="shared" si="53"/>
        <v>5.7971994766392587E-3</v>
      </c>
      <c r="O148" s="107">
        <f t="shared" si="54"/>
        <v>7.1628621965320605E-2</v>
      </c>
      <c r="P148" s="107">
        <f t="shared" si="55"/>
        <v>7.7841066851729535E-2</v>
      </c>
      <c r="Q148" s="106">
        <f t="shared" si="56"/>
        <v>6.7595592166322938E-2</v>
      </c>
      <c r="R148" s="107">
        <f t="shared" si="57"/>
        <v>6.1442200000000002E-2</v>
      </c>
      <c r="S148" s="108">
        <f t="shared" si="58"/>
        <v>102299.1448325614</v>
      </c>
      <c r="T148" s="109">
        <f t="shared" si="59"/>
        <v>0</v>
      </c>
      <c r="U148" s="99">
        <f t="shared" si="60"/>
        <v>6.7595592166322938E-2</v>
      </c>
      <c r="V148" s="99">
        <f t="shared" si="46"/>
        <v>6.1442200000000002E-2</v>
      </c>
      <c r="W148" s="108">
        <f t="shared" si="61"/>
        <v>102299.1448325614</v>
      </c>
      <c r="X148" s="118">
        <f t="shared" si="62"/>
        <v>102299</v>
      </c>
      <c r="Y148" s="55">
        <f t="shared" si="47"/>
        <v>318.12753835915487</v>
      </c>
      <c r="Z148" s="56">
        <f t="shared" si="48"/>
        <v>6.759408069128181E-2</v>
      </c>
      <c r="AA148" s="56">
        <f t="shared" si="49"/>
        <v>6.1440697236777142E-2</v>
      </c>
      <c r="AB148" s="42"/>
      <c r="AC148" s="57">
        <v>95489.634034543953</v>
      </c>
      <c r="AD148" s="58">
        <f t="shared" si="50"/>
        <v>296.95189800707772</v>
      </c>
      <c r="AE148" s="56">
        <f t="shared" si="63"/>
        <v>7.1310001701260228E-2</v>
      </c>
      <c r="AF148" s="56">
        <f t="shared" si="63"/>
        <v>7.1310001701260228E-2</v>
      </c>
    </row>
    <row r="149" spans="1:32">
      <c r="A149" s="82" t="s">
        <v>311</v>
      </c>
      <c r="B149" s="83" t="s">
        <v>312</v>
      </c>
      <c r="E149" s="103">
        <v>62594</v>
      </c>
      <c r="F149" s="103">
        <v>227708.875</v>
      </c>
      <c r="G149" s="103">
        <f t="shared" si="51"/>
        <v>274.88607986842851</v>
      </c>
      <c r="H149" s="104">
        <v>-4.4706781427888309E-2</v>
      </c>
      <c r="J149" s="105">
        <v>65513.970028473632</v>
      </c>
      <c r="K149" s="105">
        <v>229538.9375</v>
      </c>
      <c r="L149" s="105">
        <f t="shared" si="52"/>
        <v>285.41549744027037</v>
      </c>
      <c r="M149" s="106">
        <f t="shared" si="53"/>
        <v>8.0368518794007304E-3</v>
      </c>
      <c r="O149" s="107">
        <f t="shared" si="54"/>
        <v>-4.4570189033034557E-2</v>
      </c>
      <c r="P149" s="107">
        <f t="shared" si="55"/>
        <v>-3.6891541161129027E-2</v>
      </c>
      <c r="Q149" s="106">
        <f t="shared" si="56"/>
        <v>6.9972853739945329E-2</v>
      </c>
      <c r="R149" s="107">
        <f t="shared" si="57"/>
        <v>6.1442200000000002E-2</v>
      </c>
      <c r="S149" s="108">
        <f t="shared" si="58"/>
        <v>66973.880806998131</v>
      </c>
      <c r="T149" s="109">
        <f t="shared" si="59"/>
        <v>0</v>
      </c>
      <c r="U149" s="99">
        <f t="shared" si="60"/>
        <v>6.9972853739945329E-2</v>
      </c>
      <c r="V149" s="99">
        <f t="shared" si="46"/>
        <v>6.1442200000000002E-2</v>
      </c>
      <c r="W149" s="108">
        <f t="shared" si="61"/>
        <v>66973.880806998131</v>
      </c>
      <c r="X149" s="118">
        <f t="shared" si="62"/>
        <v>66974</v>
      </c>
      <c r="Y149" s="55">
        <f t="shared" si="47"/>
        <v>291.7762046363049</v>
      </c>
      <c r="Z149" s="56">
        <f t="shared" si="48"/>
        <v>6.9974757964022194E-2</v>
      </c>
      <c r="AA149" s="56">
        <f t="shared" si="49"/>
        <v>6.1444089042124839E-2</v>
      </c>
      <c r="AB149" s="42"/>
      <c r="AC149" s="57">
        <v>69963.128280070596</v>
      </c>
      <c r="AD149" s="58">
        <f t="shared" si="50"/>
        <v>304.79851933648774</v>
      </c>
      <c r="AE149" s="56">
        <f t="shared" si="63"/>
        <v>-4.2724337140911839E-2</v>
      </c>
      <c r="AF149" s="56">
        <f t="shared" si="63"/>
        <v>-4.2724337140911839E-2</v>
      </c>
    </row>
    <row r="150" spans="1:32">
      <c r="A150" s="82" t="s">
        <v>313</v>
      </c>
      <c r="B150" s="83" t="s">
        <v>314</v>
      </c>
      <c r="E150" s="103">
        <v>64498</v>
      </c>
      <c r="F150" s="103">
        <v>198129.109375</v>
      </c>
      <c r="G150" s="103">
        <f t="shared" si="51"/>
        <v>325.53520380452676</v>
      </c>
      <c r="H150" s="104">
        <v>4.0913474952185336E-2</v>
      </c>
      <c r="J150" s="105">
        <v>62067.480948357988</v>
      </c>
      <c r="K150" s="105">
        <v>199789.375</v>
      </c>
      <c r="L150" s="105">
        <f t="shared" si="52"/>
        <v>310.66457337062087</v>
      </c>
      <c r="M150" s="106">
        <f t="shared" si="53"/>
        <v>8.3797157834974989E-3</v>
      </c>
      <c r="O150" s="107">
        <f t="shared" si="54"/>
        <v>3.9159299112916823E-2</v>
      </c>
      <c r="P150" s="107">
        <f t="shared" si="55"/>
        <v>4.7867158693261525E-2</v>
      </c>
      <c r="Q150" s="106">
        <f t="shared" si="56"/>
        <v>7.0336783956610471E-2</v>
      </c>
      <c r="R150" s="107">
        <f t="shared" si="57"/>
        <v>6.1442200000000002E-2</v>
      </c>
      <c r="S150" s="108">
        <f t="shared" si="58"/>
        <v>69034.581891633468</v>
      </c>
      <c r="T150" s="109">
        <f t="shared" si="59"/>
        <v>0</v>
      </c>
      <c r="U150" s="99">
        <f t="shared" si="60"/>
        <v>7.0336783956610471E-2</v>
      </c>
      <c r="V150" s="99">
        <f t="shared" si="46"/>
        <v>6.1442200000000002E-2</v>
      </c>
      <c r="W150" s="108">
        <f t="shared" si="61"/>
        <v>69034.581891633468</v>
      </c>
      <c r="X150" s="118">
        <f t="shared" si="62"/>
        <v>69035</v>
      </c>
      <c r="Y150" s="55">
        <f t="shared" si="47"/>
        <v>345.53889564948088</v>
      </c>
      <c r="Z150" s="56">
        <f t="shared" si="48"/>
        <v>7.0343266457874698E-2</v>
      </c>
      <c r="AA150" s="56">
        <f t="shared" si="49"/>
        <v>6.1448628631162405E-2</v>
      </c>
      <c r="AB150" s="42"/>
      <c r="AC150" s="57">
        <v>66282.582626629126</v>
      </c>
      <c r="AD150" s="58">
        <f t="shared" si="50"/>
        <v>331.762300305655</v>
      </c>
      <c r="AE150" s="56">
        <f t="shared" si="63"/>
        <v>4.1525499826633006E-2</v>
      </c>
      <c r="AF150" s="56">
        <f t="shared" si="63"/>
        <v>4.1525499826633006E-2</v>
      </c>
    </row>
    <row r="151" spans="1:32">
      <c r="A151" s="82" t="s">
        <v>315</v>
      </c>
      <c r="B151" s="83" t="s">
        <v>316</v>
      </c>
      <c r="E151" s="103">
        <v>149986</v>
      </c>
      <c r="F151" s="103">
        <v>519346.125</v>
      </c>
      <c r="G151" s="103">
        <f t="shared" si="51"/>
        <v>288.79776468920414</v>
      </c>
      <c r="H151" s="104">
        <v>-3.2499745517650447E-2</v>
      </c>
      <c r="J151" s="105">
        <v>155016.32863991876</v>
      </c>
      <c r="K151" s="105">
        <v>523524.96875</v>
      </c>
      <c r="L151" s="105">
        <f t="shared" si="52"/>
        <v>296.10111817597766</v>
      </c>
      <c r="M151" s="106">
        <f t="shared" si="53"/>
        <v>8.0463558864523055E-3</v>
      </c>
      <c r="O151" s="107">
        <f t="shared" si="54"/>
        <v>-3.245031464784276E-2</v>
      </c>
      <c r="P151" s="107">
        <f t="shared" si="55"/>
        <v>-2.4665065541674247E-2</v>
      </c>
      <c r="Q151" s="106">
        <f t="shared" si="56"/>
        <v>6.998294169409891E-2</v>
      </c>
      <c r="R151" s="107">
        <f t="shared" si="57"/>
        <v>6.1442200000000002E-2</v>
      </c>
      <c r="S151" s="108">
        <f t="shared" si="58"/>
        <v>160482.46149293112</v>
      </c>
      <c r="T151" s="109">
        <f t="shared" si="59"/>
        <v>0</v>
      </c>
      <c r="U151" s="99">
        <f t="shared" si="60"/>
        <v>6.998294169409891E-2</v>
      </c>
      <c r="V151" s="99">
        <f t="shared" si="46"/>
        <v>6.1442200000000002E-2</v>
      </c>
      <c r="W151" s="108">
        <f t="shared" si="61"/>
        <v>160482.46149293112</v>
      </c>
      <c r="X151" s="118">
        <f t="shared" si="62"/>
        <v>160482</v>
      </c>
      <c r="Y151" s="55">
        <f t="shared" si="47"/>
        <v>306.54125319595846</v>
      </c>
      <c r="Z151" s="56">
        <f t="shared" si="48"/>
        <v>6.9979864787380164E-2</v>
      </c>
      <c r="AA151" s="56">
        <f t="shared" si="49"/>
        <v>6.1439147653546966E-2</v>
      </c>
      <c r="AB151" s="42"/>
      <c r="AC151" s="57">
        <v>165543.73489236858</v>
      </c>
      <c r="AD151" s="58">
        <f t="shared" si="50"/>
        <v>316.20981762843297</v>
      </c>
      <c r="AE151" s="56">
        <f t="shared" si="63"/>
        <v>-3.0576420760710543E-2</v>
      </c>
      <c r="AF151" s="56">
        <f t="shared" si="63"/>
        <v>-3.0576420760710543E-2</v>
      </c>
    </row>
    <row r="152" spans="1:32">
      <c r="A152" s="82" t="s">
        <v>317</v>
      </c>
      <c r="B152" s="83" t="s">
        <v>318</v>
      </c>
      <c r="E152" s="103">
        <v>41284</v>
      </c>
      <c r="F152" s="103">
        <v>134315.828125</v>
      </c>
      <c r="G152" s="103">
        <f t="shared" si="51"/>
        <v>307.36511531298726</v>
      </c>
      <c r="H152" s="104">
        <v>5.9404754555753669E-2</v>
      </c>
      <c r="J152" s="105">
        <v>38943.519641140985</v>
      </c>
      <c r="K152" s="105">
        <v>135115.515625</v>
      </c>
      <c r="L152" s="105">
        <f t="shared" si="52"/>
        <v>288.22389094991092</v>
      </c>
      <c r="M152" s="106">
        <f t="shared" si="53"/>
        <v>5.9537845327937156E-3</v>
      </c>
      <c r="O152" s="107">
        <f t="shared" si="54"/>
        <v>6.0099353638967568E-2</v>
      </c>
      <c r="P152" s="107">
        <f t="shared" si="55"/>
        <v>6.6410956773887975E-2</v>
      </c>
      <c r="Q152" s="106">
        <f t="shared" si="56"/>
        <v>6.776179815281469E-2</v>
      </c>
      <c r="R152" s="107">
        <f t="shared" si="57"/>
        <v>6.1442200000000002E-2</v>
      </c>
      <c r="S152" s="108">
        <f t="shared" si="58"/>
        <v>44081.478074940802</v>
      </c>
      <c r="T152" s="109">
        <f t="shared" si="59"/>
        <v>0</v>
      </c>
      <c r="U152" s="99">
        <f t="shared" si="60"/>
        <v>6.776179815281469E-2</v>
      </c>
      <c r="V152" s="99">
        <f t="shared" si="46"/>
        <v>6.1442200000000002E-2</v>
      </c>
      <c r="W152" s="108">
        <f t="shared" si="61"/>
        <v>44081.478074940802</v>
      </c>
      <c r="X152" s="118">
        <f t="shared" si="62"/>
        <v>44081</v>
      </c>
      <c r="Y152" s="55">
        <f t="shared" si="47"/>
        <v>326.2467659328077</v>
      </c>
      <c r="Z152" s="56">
        <f t="shared" si="48"/>
        <v>6.7750218002131657E-2</v>
      </c>
      <c r="AA152" s="56">
        <f t="shared" si="49"/>
        <v>6.1430688386980403E-2</v>
      </c>
      <c r="AB152" s="42"/>
      <c r="AC152" s="57">
        <v>41588.236205902766</v>
      </c>
      <c r="AD152" s="58">
        <f t="shared" si="50"/>
        <v>307.79763533099248</v>
      </c>
      <c r="AE152" s="56">
        <f t="shared" si="63"/>
        <v>5.9939156394024362E-2</v>
      </c>
      <c r="AF152" s="56">
        <f t="shared" si="63"/>
        <v>5.9939156394024362E-2</v>
      </c>
    </row>
    <row r="153" spans="1:32">
      <c r="A153" s="82" t="s">
        <v>319</v>
      </c>
      <c r="B153" s="83" t="s">
        <v>320</v>
      </c>
      <c r="E153" s="103">
        <v>83791</v>
      </c>
      <c r="F153" s="103">
        <v>271700.1875</v>
      </c>
      <c r="G153" s="103">
        <f t="shared" si="51"/>
        <v>308.39507609835567</v>
      </c>
      <c r="H153" s="104">
        <v>-7.4648501992039984E-2</v>
      </c>
      <c r="J153" s="105">
        <v>90377.179773877608</v>
      </c>
      <c r="K153" s="105">
        <v>274235.25</v>
      </c>
      <c r="L153" s="105">
        <f t="shared" si="52"/>
        <v>329.56076862430194</v>
      </c>
      <c r="M153" s="106">
        <f t="shared" si="53"/>
        <v>9.330367134914086E-3</v>
      </c>
      <c r="O153" s="107">
        <f t="shared" si="54"/>
        <v>-7.2874367073149759E-2</v>
      </c>
      <c r="P153" s="107">
        <f t="shared" si="55"/>
        <v>-6.4223944537752597E-2</v>
      </c>
      <c r="Q153" s="106">
        <f t="shared" si="56"/>
        <v>7.1345845418490983E-2</v>
      </c>
      <c r="R153" s="107">
        <f t="shared" si="57"/>
        <v>6.1442200000000002E-2</v>
      </c>
      <c r="S153" s="108">
        <f t="shared" si="58"/>
        <v>89769.139733460775</v>
      </c>
      <c r="T153" s="109">
        <f t="shared" si="59"/>
        <v>0</v>
      </c>
      <c r="U153" s="99">
        <f t="shared" si="60"/>
        <v>7.1345845418490983E-2</v>
      </c>
      <c r="V153" s="99">
        <f t="shared" si="46"/>
        <v>6.1442200000000002E-2</v>
      </c>
      <c r="W153" s="108">
        <f t="shared" si="61"/>
        <v>89769.139733460775</v>
      </c>
      <c r="X153" s="118">
        <f t="shared" si="62"/>
        <v>89769</v>
      </c>
      <c r="Y153" s="55">
        <f t="shared" si="47"/>
        <v>327.34303850434981</v>
      </c>
      <c r="Z153" s="56">
        <f t="shared" si="48"/>
        <v>7.1344177775656048E-2</v>
      </c>
      <c r="AA153" s="56">
        <f t="shared" si="49"/>
        <v>6.1440547773049081E-2</v>
      </c>
      <c r="AB153" s="42"/>
      <c r="AC153" s="57">
        <v>96514.838275907765</v>
      </c>
      <c r="AD153" s="58">
        <f t="shared" si="50"/>
        <v>351.94176633349565</v>
      </c>
      <c r="AE153" s="56">
        <f t="shared" si="63"/>
        <v>-6.9894312588737684E-2</v>
      </c>
      <c r="AF153" s="56">
        <f t="shared" si="63"/>
        <v>-6.9894312588737795E-2</v>
      </c>
    </row>
    <row r="154" spans="1:32">
      <c r="A154" s="82" t="s">
        <v>321</v>
      </c>
      <c r="B154" s="83" t="s">
        <v>322</v>
      </c>
      <c r="E154" s="103">
        <v>55239</v>
      </c>
      <c r="F154" s="103">
        <v>183940.03125</v>
      </c>
      <c r="G154" s="103">
        <f t="shared" si="51"/>
        <v>300.30983263736942</v>
      </c>
      <c r="H154" s="104">
        <v>3.1227896137869804E-2</v>
      </c>
      <c r="J154" s="105">
        <v>53484.749060649287</v>
      </c>
      <c r="K154" s="105">
        <v>185280.125</v>
      </c>
      <c r="L154" s="105">
        <f t="shared" si="52"/>
        <v>288.66965121406997</v>
      </c>
      <c r="M154" s="106">
        <f t="shared" si="53"/>
        <v>7.285492673308358E-3</v>
      </c>
      <c r="O154" s="107">
        <f t="shared" si="54"/>
        <v>3.2799087032482355E-2</v>
      </c>
      <c r="P154" s="107">
        <f t="shared" si="55"/>
        <v>4.0323537214057126E-2</v>
      </c>
      <c r="Q154" s="106">
        <f t="shared" si="56"/>
        <v>6.917532937124049E-2</v>
      </c>
      <c r="R154" s="107">
        <f t="shared" si="57"/>
        <v>6.1442200000000002E-2</v>
      </c>
      <c r="S154" s="108">
        <f t="shared" si="58"/>
        <v>59060.176019137951</v>
      </c>
      <c r="T154" s="109">
        <f t="shared" si="59"/>
        <v>0</v>
      </c>
      <c r="U154" s="99">
        <f t="shared" si="60"/>
        <v>6.917532937124049E-2</v>
      </c>
      <c r="V154" s="99">
        <f t="shared" si="46"/>
        <v>6.1442200000000002E-2</v>
      </c>
      <c r="W154" s="108">
        <f t="shared" si="61"/>
        <v>59060.176019137951</v>
      </c>
      <c r="X154" s="118">
        <f t="shared" si="62"/>
        <v>59060</v>
      </c>
      <c r="Y154" s="55">
        <f t="shared" si="47"/>
        <v>318.76057941994588</v>
      </c>
      <c r="Z154" s="56">
        <f t="shared" si="48"/>
        <v>6.9172142870073783E-2</v>
      </c>
      <c r="AA154" s="56">
        <f t="shared" si="49"/>
        <v>6.1439036546153014E-2</v>
      </c>
      <c r="AB154" s="42"/>
      <c r="AC154" s="57">
        <v>57116.983720132717</v>
      </c>
      <c r="AD154" s="58">
        <f t="shared" si="50"/>
        <v>308.27366788603319</v>
      </c>
      <c r="AE154" s="56">
        <f t="shared" si="63"/>
        <v>3.4018187819368384E-2</v>
      </c>
      <c r="AF154" s="56">
        <f t="shared" si="63"/>
        <v>3.4018187819368384E-2</v>
      </c>
    </row>
    <row r="155" spans="1:32">
      <c r="A155" s="82" t="s">
        <v>323</v>
      </c>
      <c r="B155" s="83" t="s">
        <v>324</v>
      </c>
      <c r="E155" s="103">
        <v>54533</v>
      </c>
      <c r="F155" s="103">
        <v>226834.03125</v>
      </c>
      <c r="G155" s="103">
        <f t="shared" si="51"/>
        <v>240.4092529656526</v>
      </c>
      <c r="H155" s="104">
        <v>7.5639068564542056E-2</v>
      </c>
      <c r="J155" s="105">
        <v>50486.543394835564</v>
      </c>
      <c r="K155" s="105">
        <v>227948</v>
      </c>
      <c r="L155" s="105">
        <f t="shared" si="52"/>
        <v>221.48272147522928</v>
      </c>
      <c r="M155" s="106">
        <f t="shared" si="53"/>
        <v>4.9109419070028082E-3</v>
      </c>
      <c r="O155" s="107">
        <f t="shared" si="54"/>
        <v>8.0149210721729869E-2</v>
      </c>
      <c r="P155" s="107">
        <f t="shared" si="55"/>
        <v>8.5453760746479146E-2</v>
      </c>
      <c r="Q155" s="106">
        <f t="shared" si="56"/>
        <v>6.6654880981841469E-2</v>
      </c>
      <c r="R155" s="107">
        <f t="shared" si="57"/>
        <v>6.1442200000000002E-2</v>
      </c>
      <c r="S155" s="108">
        <f t="shared" si="58"/>
        <v>58167.89062458276</v>
      </c>
      <c r="T155" s="109">
        <f t="shared" si="59"/>
        <v>0</v>
      </c>
      <c r="U155" s="99">
        <f t="shared" si="60"/>
        <v>6.6654880981841469E-2</v>
      </c>
      <c r="V155" s="99">
        <f t="shared" si="46"/>
        <v>6.1442200000000002E-2</v>
      </c>
      <c r="W155" s="108">
        <f t="shared" si="61"/>
        <v>58167.89062458276</v>
      </c>
      <c r="X155" s="118">
        <f t="shared" si="62"/>
        <v>58168</v>
      </c>
      <c r="Y155" s="55">
        <f t="shared" si="47"/>
        <v>255.18100619439522</v>
      </c>
      <c r="Z155" s="56">
        <f t="shared" si="48"/>
        <v>6.6656886655786396E-2</v>
      </c>
      <c r="AA155" s="56">
        <f t="shared" si="49"/>
        <v>6.1444195872332186E-2</v>
      </c>
      <c r="AB155" s="42"/>
      <c r="AC155" s="57">
        <v>53915.165123027517</v>
      </c>
      <c r="AD155" s="58">
        <f t="shared" si="50"/>
        <v>236.52396653196132</v>
      </c>
      <c r="AE155" s="56">
        <f t="shared" si="63"/>
        <v>7.8880123380278278E-2</v>
      </c>
      <c r="AF155" s="56">
        <f t="shared" si="63"/>
        <v>7.8880123380278278E-2</v>
      </c>
    </row>
    <row r="156" spans="1:32">
      <c r="A156" s="82" t="s">
        <v>325</v>
      </c>
      <c r="B156" s="83" t="s">
        <v>326</v>
      </c>
      <c r="E156" s="103">
        <v>53023</v>
      </c>
      <c r="F156" s="103">
        <v>189923.25</v>
      </c>
      <c r="G156" s="103">
        <f t="shared" si="51"/>
        <v>279.18119556189146</v>
      </c>
      <c r="H156" s="104">
        <v>-4.45833642758523E-2</v>
      </c>
      <c r="J156" s="105">
        <v>55523.617931098088</v>
      </c>
      <c r="K156" s="105">
        <v>191177.5625</v>
      </c>
      <c r="L156" s="105">
        <f t="shared" si="52"/>
        <v>290.42957345529544</v>
      </c>
      <c r="M156" s="106">
        <f t="shared" si="53"/>
        <v>6.6043125315093931E-3</v>
      </c>
      <c r="O156" s="107">
        <f t="shared" si="54"/>
        <v>-4.5037013513802848E-2</v>
      </c>
      <c r="P156" s="107">
        <f t="shared" si="55"/>
        <v>-3.8730139495024241E-2</v>
      </c>
      <c r="Q156" s="106">
        <f t="shared" si="56"/>
        <v>6.8452296022933012E-2</v>
      </c>
      <c r="R156" s="107">
        <f t="shared" si="57"/>
        <v>6.1442200000000002E-2</v>
      </c>
      <c r="S156" s="108">
        <f t="shared" si="58"/>
        <v>56652.546092023978</v>
      </c>
      <c r="T156" s="109">
        <f t="shared" si="59"/>
        <v>0</v>
      </c>
      <c r="U156" s="99">
        <f t="shared" si="60"/>
        <v>6.8452296022933012E-2</v>
      </c>
      <c r="V156" s="99">
        <f t="shared" si="46"/>
        <v>6.1442200000000002E-2</v>
      </c>
      <c r="W156" s="108">
        <f t="shared" si="61"/>
        <v>56652.546092023978</v>
      </c>
      <c r="X156" s="118">
        <f t="shared" si="62"/>
        <v>56653</v>
      </c>
      <c r="Y156" s="55">
        <f t="shared" si="47"/>
        <v>296.33707669015814</v>
      </c>
      <c r="Z156" s="56">
        <f t="shared" si="48"/>
        <v>6.8460856609395826E-2</v>
      </c>
      <c r="AA156" s="56">
        <f t="shared" si="49"/>
        <v>6.1450704420611402E-2</v>
      </c>
      <c r="AB156" s="42"/>
      <c r="AC156" s="57">
        <v>59294.315429193484</v>
      </c>
      <c r="AD156" s="58">
        <f t="shared" si="50"/>
        <v>310.15310925513808</v>
      </c>
      <c r="AE156" s="56">
        <f t="shared" si="63"/>
        <v>-4.454584575392595E-2</v>
      </c>
      <c r="AF156" s="56">
        <f t="shared" si="63"/>
        <v>-4.454584575392595E-2</v>
      </c>
    </row>
    <row r="157" spans="1:32">
      <c r="A157" s="82" t="s">
        <v>327</v>
      </c>
      <c r="B157" s="83" t="s">
        <v>328</v>
      </c>
      <c r="E157" s="103">
        <v>86696</v>
      </c>
      <c r="F157" s="103">
        <v>302095.9375</v>
      </c>
      <c r="G157" s="103">
        <f t="shared" si="51"/>
        <v>286.98168110916748</v>
      </c>
      <c r="H157" s="104">
        <v>-4.7283927452312025E-2</v>
      </c>
      <c r="J157" s="105">
        <v>90782.409583919827</v>
      </c>
      <c r="K157" s="105">
        <v>304682.5625</v>
      </c>
      <c r="L157" s="105">
        <f t="shared" si="52"/>
        <v>297.95735219970072</v>
      </c>
      <c r="M157" s="106">
        <f t="shared" si="53"/>
        <v>8.5622634365944972E-3</v>
      </c>
      <c r="O157" s="107">
        <f t="shared" si="54"/>
        <v>-4.5013231116566965E-2</v>
      </c>
      <c r="P157" s="107">
        <f t="shared" si="55"/>
        <v>-3.6836382822924896E-2</v>
      </c>
      <c r="Q157" s="106">
        <f t="shared" si="56"/>
        <v>7.0530547739118488E-2</v>
      </c>
      <c r="R157" s="107">
        <f t="shared" si="57"/>
        <v>6.1442200000000002E-2</v>
      </c>
      <c r="S157" s="108">
        <f t="shared" si="58"/>
        <v>92810.716366790613</v>
      </c>
      <c r="T157" s="109">
        <f t="shared" si="59"/>
        <v>0</v>
      </c>
      <c r="U157" s="99">
        <f t="shared" si="60"/>
        <v>7.0530547739118488E-2</v>
      </c>
      <c r="V157" s="99">
        <f t="shared" si="46"/>
        <v>6.1442200000000002E-2</v>
      </c>
      <c r="W157" s="108">
        <f t="shared" si="61"/>
        <v>92810.716366790613</v>
      </c>
      <c r="X157" s="118">
        <f t="shared" si="62"/>
        <v>92811</v>
      </c>
      <c r="Y157" s="55">
        <f t="shared" si="47"/>
        <v>304.61539787003727</v>
      </c>
      <c r="Z157" s="56">
        <f t="shared" si="48"/>
        <v>7.0533819322690761E-2</v>
      </c>
      <c r="AA157" s="56">
        <f t="shared" si="49"/>
        <v>6.1445443809223343E-2</v>
      </c>
      <c r="AB157" s="42"/>
      <c r="AC157" s="57">
        <v>96947.587889014263</v>
      </c>
      <c r="AD157" s="58">
        <f t="shared" si="50"/>
        <v>318.19211146687883</v>
      </c>
      <c r="AE157" s="56">
        <f t="shared" si="63"/>
        <v>-4.2668290971301315E-2</v>
      </c>
      <c r="AF157" s="56">
        <f t="shared" si="63"/>
        <v>-4.2668290971301426E-2</v>
      </c>
    </row>
    <row r="158" spans="1:32">
      <c r="A158" s="82" t="s">
        <v>329</v>
      </c>
      <c r="B158" s="83" t="s">
        <v>330</v>
      </c>
      <c r="E158" s="103">
        <v>68009</v>
      </c>
      <c r="F158" s="103">
        <v>242897.75</v>
      </c>
      <c r="G158" s="103">
        <f t="shared" si="51"/>
        <v>279.99024280793049</v>
      </c>
      <c r="H158" s="104">
        <v>5.3406196919640658E-2</v>
      </c>
      <c r="J158" s="105">
        <v>64593.376930300059</v>
      </c>
      <c r="K158" s="105">
        <v>244893.84375</v>
      </c>
      <c r="L158" s="105">
        <f t="shared" si="52"/>
        <v>263.76072154855893</v>
      </c>
      <c r="M158" s="106">
        <f t="shared" si="53"/>
        <v>8.2178354883897242E-3</v>
      </c>
      <c r="O158" s="107">
        <f t="shared" si="54"/>
        <v>5.2878843497927042E-2</v>
      </c>
      <c r="P158" s="107">
        <f t="shared" si="55"/>
        <v>6.1531228622998979E-2</v>
      </c>
      <c r="Q158" s="106">
        <f t="shared" si="56"/>
        <v>7.0164957380034476E-2</v>
      </c>
      <c r="R158" s="107">
        <f t="shared" si="57"/>
        <v>6.1442200000000002E-2</v>
      </c>
      <c r="S158" s="108">
        <f t="shared" si="58"/>
        <v>72780.848586458771</v>
      </c>
      <c r="T158" s="109">
        <f t="shared" si="59"/>
        <v>0</v>
      </c>
      <c r="U158" s="99">
        <f t="shared" si="60"/>
        <v>7.0164957380034476E-2</v>
      </c>
      <c r="V158" s="99">
        <f t="shared" si="46"/>
        <v>6.1442200000000002E-2</v>
      </c>
      <c r="W158" s="108">
        <f t="shared" si="61"/>
        <v>72780.848586458771</v>
      </c>
      <c r="X158" s="118">
        <f t="shared" si="62"/>
        <v>72781</v>
      </c>
      <c r="Y158" s="55">
        <f t="shared" si="47"/>
        <v>297.19407758693404</v>
      </c>
      <c r="Z158" s="56">
        <f t="shared" si="48"/>
        <v>7.0167183755091234E-2</v>
      </c>
      <c r="AA158" s="56">
        <f t="shared" si="49"/>
        <v>6.1444408228200853E-2</v>
      </c>
      <c r="AB158" s="42"/>
      <c r="AC158" s="57">
        <v>68980.01623552083</v>
      </c>
      <c r="AD158" s="58">
        <f t="shared" si="50"/>
        <v>281.6731330573549</v>
      </c>
      <c r="AE158" s="56">
        <f t="shared" si="63"/>
        <v>5.5102680050137076E-2</v>
      </c>
      <c r="AF158" s="56">
        <f t="shared" si="63"/>
        <v>5.5102680050137076E-2</v>
      </c>
    </row>
    <row r="159" spans="1:32">
      <c r="A159" s="82" t="s">
        <v>331</v>
      </c>
      <c r="B159" s="83" t="s">
        <v>332</v>
      </c>
      <c r="E159" s="103">
        <v>101787</v>
      </c>
      <c r="F159" s="103">
        <v>374092.875</v>
      </c>
      <c r="G159" s="103">
        <f t="shared" si="51"/>
        <v>272.09018616032182</v>
      </c>
      <c r="H159" s="104">
        <v>6.5931656924754334E-2</v>
      </c>
      <c r="J159" s="105">
        <v>95205.278221291039</v>
      </c>
      <c r="K159" s="105">
        <v>375978.375</v>
      </c>
      <c r="L159" s="105">
        <f t="shared" si="52"/>
        <v>253.22009070678874</v>
      </c>
      <c r="M159" s="106">
        <f t="shared" si="53"/>
        <v>5.0401922249923015E-3</v>
      </c>
      <c r="O159" s="107">
        <f t="shared" si="54"/>
        <v>6.9131900055065199E-2</v>
      </c>
      <c r="P159" s="107">
        <f t="shared" si="55"/>
        <v>7.4520530345213887E-2</v>
      </c>
      <c r="Q159" s="106">
        <f t="shared" si="56"/>
        <v>6.6792072723718787E-2</v>
      </c>
      <c r="R159" s="107">
        <f t="shared" si="57"/>
        <v>6.1442200000000002E-2</v>
      </c>
      <c r="S159" s="108">
        <f t="shared" si="58"/>
        <v>108585.56470632917</v>
      </c>
      <c r="T159" s="109">
        <f t="shared" si="59"/>
        <v>0</v>
      </c>
      <c r="U159" s="99">
        <f t="shared" si="60"/>
        <v>6.6792072723718787E-2</v>
      </c>
      <c r="V159" s="99">
        <f t="shared" si="46"/>
        <v>6.1442200000000002E-2</v>
      </c>
      <c r="W159" s="108">
        <f t="shared" si="61"/>
        <v>108585.56470632917</v>
      </c>
      <c r="X159" s="118">
        <f t="shared" si="62"/>
        <v>108586</v>
      </c>
      <c r="Y159" s="55">
        <f t="shared" si="47"/>
        <v>288.80916355894135</v>
      </c>
      <c r="Z159" s="56">
        <f t="shared" si="48"/>
        <v>6.6796349239097275E-2</v>
      </c>
      <c r="AA159" s="56">
        <f t="shared" si="49"/>
        <v>6.1446455069012806E-2</v>
      </c>
      <c r="AB159" s="42"/>
      <c r="AC159" s="57">
        <v>101670.8205935476</v>
      </c>
      <c r="AD159" s="58">
        <f t="shared" si="50"/>
        <v>270.41667115441834</v>
      </c>
      <c r="AE159" s="56">
        <f t="shared" si="63"/>
        <v>6.8015379103680162E-2</v>
      </c>
      <c r="AF159" s="56">
        <f t="shared" si="63"/>
        <v>6.8015379103680385E-2</v>
      </c>
    </row>
    <row r="160" spans="1:32">
      <c r="A160" s="82" t="s">
        <v>333</v>
      </c>
      <c r="B160" s="83" t="s">
        <v>334</v>
      </c>
      <c r="E160" s="103">
        <v>63975</v>
      </c>
      <c r="F160" s="103">
        <v>207538.234375</v>
      </c>
      <c r="G160" s="103">
        <f t="shared" si="51"/>
        <v>308.25645304664118</v>
      </c>
      <c r="H160" s="104">
        <v>-5.0936461205106087E-2</v>
      </c>
      <c r="J160" s="105">
        <v>67347.683523769854</v>
      </c>
      <c r="K160" s="105">
        <v>208628.875</v>
      </c>
      <c r="L160" s="105">
        <f t="shared" si="52"/>
        <v>322.81094131274904</v>
      </c>
      <c r="M160" s="106">
        <f t="shared" si="53"/>
        <v>5.2551310763746528E-3</v>
      </c>
      <c r="O160" s="107">
        <f t="shared" si="54"/>
        <v>-5.0078686412124207E-2</v>
      </c>
      <c r="P160" s="107">
        <f t="shared" si="55"/>
        <v>-4.5086725396977889E-2</v>
      </c>
      <c r="Q160" s="106">
        <f t="shared" si="56"/>
        <v>6.7020217890995548E-2</v>
      </c>
      <c r="R160" s="107">
        <f t="shared" si="57"/>
        <v>6.1442200000000002E-2</v>
      </c>
      <c r="S160" s="108">
        <f t="shared" si="58"/>
        <v>68262.618439576443</v>
      </c>
      <c r="T160" s="109">
        <f t="shared" si="59"/>
        <v>0</v>
      </c>
      <c r="U160" s="99">
        <f t="shared" si="60"/>
        <v>6.7020217890995548E-2</v>
      </c>
      <c r="V160" s="99">
        <f t="shared" si="46"/>
        <v>6.1442200000000002E-2</v>
      </c>
      <c r="W160" s="108">
        <f t="shared" si="61"/>
        <v>68262.618439576443</v>
      </c>
      <c r="X160" s="118">
        <f t="shared" si="62"/>
        <v>68263</v>
      </c>
      <c r="Y160" s="55">
        <f t="shared" si="47"/>
        <v>327.19823658158538</v>
      </c>
      <c r="Z160" s="56">
        <f t="shared" si="48"/>
        <v>6.7026182102383647E-2</v>
      </c>
      <c r="AA160" s="56">
        <f t="shared" si="49"/>
        <v>6.1448133032524721E-2</v>
      </c>
      <c r="AB160" s="42"/>
      <c r="AC160" s="57">
        <v>71921.372185065935</v>
      </c>
      <c r="AD160" s="58">
        <f t="shared" si="50"/>
        <v>344.73354747786436</v>
      </c>
      <c r="AE160" s="56">
        <f t="shared" si="63"/>
        <v>-5.0866273458358369E-2</v>
      </c>
      <c r="AF160" s="56">
        <f t="shared" si="63"/>
        <v>-5.0866273458358258E-2</v>
      </c>
    </row>
    <row r="161" spans="1:32">
      <c r="A161" s="82" t="s">
        <v>335</v>
      </c>
      <c r="B161" s="83" t="s">
        <v>336</v>
      </c>
      <c r="E161" s="103">
        <v>28631</v>
      </c>
      <c r="F161" s="103">
        <v>97135.1953125</v>
      </c>
      <c r="G161" s="103">
        <f t="shared" si="51"/>
        <v>294.75413013675768</v>
      </c>
      <c r="H161" s="104">
        <v>-2.2272048429906266E-2</v>
      </c>
      <c r="J161" s="105">
        <v>29202.28089305793</v>
      </c>
      <c r="K161" s="105">
        <v>97507.046875</v>
      </c>
      <c r="L161" s="105">
        <f t="shared" si="52"/>
        <v>299.48892750791691</v>
      </c>
      <c r="M161" s="106">
        <f t="shared" si="53"/>
        <v>3.8281856674471371E-3</v>
      </c>
      <c r="O161" s="107">
        <f t="shared" si="54"/>
        <v>-1.9562886034485638E-2</v>
      </c>
      <c r="P161" s="107">
        <f t="shared" si="55"/>
        <v>-1.5809590726969636E-2</v>
      </c>
      <c r="Q161" s="106">
        <f t="shared" si="56"/>
        <v>6.5505597816863714E-2</v>
      </c>
      <c r="R161" s="107">
        <f t="shared" si="57"/>
        <v>6.1442200000000002E-2</v>
      </c>
      <c r="S161" s="108">
        <f t="shared" si="58"/>
        <v>30506.490771094625</v>
      </c>
      <c r="T161" s="109">
        <f t="shared" si="59"/>
        <v>0</v>
      </c>
      <c r="U161" s="99">
        <f t="shared" si="60"/>
        <v>6.5505597816863714E-2</v>
      </c>
      <c r="V161" s="99">
        <f t="shared" si="46"/>
        <v>6.1442200000000002E-2</v>
      </c>
      <c r="W161" s="108">
        <f t="shared" si="61"/>
        <v>30506.490771094625</v>
      </c>
      <c r="X161" s="118">
        <f t="shared" si="62"/>
        <v>30506</v>
      </c>
      <c r="Y161" s="55">
        <f t="shared" si="47"/>
        <v>312.85943916553464</v>
      </c>
      <c r="Z161" s="56">
        <f t="shared" si="48"/>
        <v>6.5488456568055575E-2</v>
      </c>
      <c r="AA161" s="56">
        <f t="shared" si="49"/>
        <v>6.1425124120827679E-2</v>
      </c>
      <c r="AB161" s="42"/>
      <c r="AC161" s="57">
        <v>31185.454389402799</v>
      </c>
      <c r="AD161" s="58">
        <f t="shared" si="50"/>
        <v>319.82769849835842</v>
      </c>
      <c r="AE161" s="56">
        <f t="shared" si="63"/>
        <v>-2.178754174682429E-2</v>
      </c>
      <c r="AF161" s="56">
        <f t="shared" si="63"/>
        <v>-2.1787541746824513E-2</v>
      </c>
    </row>
    <row r="162" spans="1:32">
      <c r="A162" s="82" t="s">
        <v>337</v>
      </c>
      <c r="B162" s="83" t="s">
        <v>338</v>
      </c>
      <c r="E162" s="103">
        <v>34478</v>
      </c>
      <c r="F162" s="103">
        <v>114335.75</v>
      </c>
      <c r="G162" s="103">
        <f t="shared" si="51"/>
        <v>301.55047743159946</v>
      </c>
      <c r="H162" s="104">
        <v>-3.3681968567053522E-2</v>
      </c>
      <c r="J162" s="105">
        <v>35664.488277836528</v>
      </c>
      <c r="K162" s="105">
        <v>115515.53125</v>
      </c>
      <c r="L162" s="105">
        <f t="shared" si="52"/>
        <v>308.74193185893807</v>
      </c>
      <c r="M162" s="106">
        <f t="shared" si="53"/>
        <v>1.0318568339299006E-2</v>
      </c>
      <c r="O162" s="107">
        <f t="shared" si="54"/>
        <v>-3.326805837205471E-2</v>
      </c>
      <c r="P162" s="107">
        <f t="shared" si="55"/>
        <v>-2.3292768766583816E-2</v>
      </c>
      <c r="Q162" s="106">
        <f t="shared" si="56"/>
        <v>7.2394763878915969E-2</v>
      </c>
      <c r="R162" s="107">
        <f t="shared" si="57"/>
        <v>6.1442200000000002E-2</v>
      </c>
      <c r="S162" s="108">
        <f t="shared" si="58"/>
        <v>36974.026669017265</v>
      </c>
      <c r="T162" s="109">
        <f t="shared" si="59"/>
        <v>0</v>
      </c>
      <c r="U162" s="99">
        <f t="shared" si="60"/>
        <v>7.2394763878915969E-2</v>
      </c>
      <c r="V162" s="99">
        <f t="shared" si="46"/>
        <v>6.1442200000000002E-2</v>
      </c>
      <c r="W162" s="108">
        <f t="shared" si="61"/>
        <v>36974.026669017265</v>
      </c>
      <c r="X162" s="118">
        <f t="shared" si="62"/>
        <v>36974</v>
      </c>
      <c r="Y162" s="55">
        <f t="shared" si="47"/>
        <v>320.07817130650989</v>
      </c>
      <c r="Z162" s="56">
        <f t="shared" si="48"/>
        <v>7.239399037067118E-2</v>
      </c>
      <c r="AA162" s="56">
        <f t="shared" si="49"/>
        <v>6.1441434391736438E-2</v>
      </c>
      <c r="AB162" s="42"/>
      <c r="AC162" s="57">
        <v>38086.520590049564</v>
      </c>
      <c r="AD162" s="58">
        <f t="shared" si="50"/>
        <v>329.70908914076927</v>
      </c>
      <c r="AE162" s="56">
        <f t="shared" si="63"/>
        <v>-2.9210349824925208E-2</v>
      </c>
      <c r="AF162" s="56">
        <f t="shared" si="63"/>
        <v>-2.921034982492543E-2</v>
      </c>
    </row>
    <row r="163" spans="1:32">
      <c r="A163" s="82" t="s">
        <v>339</v>
      </c>
      <c r="B163" s="83" t="s">
        <v>340</v>
      </c>
      <c r="E163" s="103">
        <v>47705</v>
      </c>
      <c r="F163" s="103">
        <v>146794.5625</v>
      </c>
      <c r="G163" s="103">
        <f t="shared" si="51"/>
        <v>324.97797730076007</v>
      </c>
      <c r="H163" s="104">
        <v>-8.2199561027995749E-2</v>
      </c>
      <c r="J163" s="105">
        <v>51999.741660080042</v>
      </c>
      <c r="K163" s="105">
        <v>148125.171875</v>
      </c>
      <c r="L163" s="105">
        <f t="shared" si="52"/>
        <v>351.05270091407311</v>
      </c>
      <c r="M163" s="106">
        <f t="shared" si="53"/>
        <v>9.0644323082471612E-3</v>
      </c>
      <c r="O163" s="107">
        <f t="shared" si="54"/>
        <v>-8.2591596092045472E-2</v>
      </c>
      <c r="P163" s="107">
        <f t="shared" si="55"/>
        <v>-7.427580971580483E-2</v>
      </c>
      <c r="Q163" s="106">
        <f t="shared" si="56"/>
        <v>7.1063570971017009E-2</v>
      </c>
      <c r="R163" s="107">
        <f t="shared" si="57"/>
        <v>6.1442200000000002E-2</v>
      </c>
      <c r="S163" s="108">
        <f t="shared" si="58"/>
        <v>51095.08765317237</v>
      </c>
      <c r="T163" s="109">
        <f t="shared" si="59"/>
        <v>0</v>
      </c>
      <c r="U163" s="99">
        <f t="shared" si="60"/>
        <v>7.1063570971017009E-2</v>
      </c>
      <c r="V163" s="99">
        <f t="shared" si="46"/>
        <v>6.1442200000000002E-2</v>
      </c>
      <c r="W163" s="108">
        <f t="shared" si="61"/>
        <v>51095.08765317237</v>
      </c>
      <c r="X163" s="118">
        <f t="shared" si="62"/>
        <v>51095</v>
      </c>
      <c r="Y163" s="55">
        <f t="shared" si="47"/>
        <v>344.94474742698083</v>
      </c>
      <c r="Z163" s="56">
        <f t="shared" si="48"/>
        <v>7.1061733570904506E-2</v>
      </c>
      <c r="AA163" s="56">
        <f t="shared" si="49"/>
        <v>6.1440379105264453E-2</v>
      </c>
      <c r="AB163" s="42"/>
      <c r="AC163" s="57">
        <v>55531.127097221222</v>
      </c>
      <c r="AD163" s="58">
        <f t="shared" si="50"/>
        <v>374.89325004181518</v>
      </c>
      <c r="AE163" s="56">
        <f t="shared" si="63"/>
        <v>-7.9885414345267414E-2</v>
      </c>
      <c r="AF163" s="56">
        <f t="shared" si="63"/>
        <v>-7.9885414345267414E-2</v>
      </c>
    </row>
    <row r="164" spans="1:32">
      <c r="A164" s="82" t="s">
        <v>341</v>
      </c>
      <c r="B164" s="83" t="s">
        <v>342</v>
      </c>
      <c r="E164" s="103">
        <v>56689</v>
      </c>
      <c r="F164" s="103">
        <v>227382.6875</v>
      </c>
      <c r="G164" s="103">
        <f t="shared" si="51"/>
        <v>249.31097711649662</v>
      </c>
      <c r="H164" s="104">
        <v>6.7483380272370663E-3</v>
      </c>
      <c r="J164" s="105">
        <v>56297.290682944425</v>
      </c>
      <c r="K164" s="105">
        <v>228530.703125</v>
      </c>
      <c r="L164" s="105">
        <f t="shared" si="52"/>
        <v>246.34453888741311</v>
      </c>
      <c r="M164" s="106">
        <f t="shared" si="53"/>
        <v>5.0488260017595987E-3</v>
      </c>
      <c r="O164" s="107">
        <f t="shared" si="54"/>
        <v>6.9578715477021102E-3</v>
      </c>
      <c r="P164" s="107">
        <f t="shared" si="55"/>
        <v>1.2041826632248842E-2</v>
      </c>
      <c r="Q164" s="106">
        <f t="shared" si="56"/>
        <v>6.6801236978724976E-2</v>
      </c>
      <c r="R164" s="107">
        <f t="shared" si="57"/>
        <v>6.1442200000000002E-2</v>
      </c>
      <c r="S164" s="108">
        <f t="shared" si="58"/>
        <v>60475.895323086937</v>
      </c>
      <c r="T164" s="109">
        <f t="shared" si="59"/>
        <v>0</v>
      </c>
      <c r="U164" s="99">
        <f t="shared" si="60"/>
        <v>6.6801236978724976E-2</v>
      </c>
      <c r="V164" s="99">
        <f t="shared" si="46"/>
        <v>6.1442200000000002E-2</v>
      </c>
      <c r="W164" s="108">
        <f t="shared" si="61"/>
        <v>60475.895323086937</v>
      </c>
      <c r="X164" s="118">
        <f t="shared" si="62"/>
        <v>60476</v>
      </c>
      <c r="Y164" s="55">
        <f t="shared" si="47"/>
        <v>264.62965007778973</v>
      </c>
      <c r="Z164" s="56">
        <f t="shared" si="48"/>
        <v>6.680308349062436E-2</v>
      </c>
      <c r="AA164" s="56">
        <f t="shared" si="49"/>
        <v>6.1444037236014326E-2</v>
      </c>
      <c r="AB164" s="42"/>
      <c r="AC164" s="57">
        <v>60120.52953224197</v>
      </c>
      <c r="AD164" s="58">
        <f t="shared" si="50"/>
        <v>263.0741896390075</v>
      </c>
      <c r="AE164" s="56">
        <f t="shared" si="63"/>
        <v>5.9126303531207292E-3</v>
      </c>
      <c r="AF164" s="56">
        <f t="shared" si="63"/>
        <v>5.9126303531207292E-3</v>
      </c>
    </row>
    <row r="165" spans="1:32">
      <c r="A165" s="82" t="s">
        <v>343</v>
      </c>
      <c r="B165" s="83" t="s">
        <v>344</v>
      </c>
      <c r="E165" s="103">
        <v>57739</v>
      </c>
      <c r="F165" s="103">
        <v>205878.6875</v>
      </c>
      <c r="G165" s="103">
        <f t="shared" si="51"/>
        <v>280.45156446803173</v>
      </c>
      <c r="H165" s="104">
        <v>9.5044982788458077E-2</v>
      </c>
      <c r="J165" s="105">
        <v>52737.710285387126</v>
      </c>
      <c r="K165" s="105">
        <v>206927.46875</v>
      </c>
      <c r="L165" s="105">
        <f t="shared" si="52"/>
        <v>254.86084860537457</v>
      </c>
      <c r="M165" s="106">
        <f t="shared" si="53"/>
        <v>5.0941710515810534E-3</v>
      </c>
      <c r="O165" s="107">
        <f t="shared" si="54"/>
        <v>9.4833273715310806E-2</v>
      </c>
      <c r="P165" s="107">
        <f t="shared" si="55"/>
        <v>0.10041054168457908</v>
      </c>
      <c r="Q165" s="106">
        <f t="shared" si="56"/>
        <v>6.6849368128166553E-2</v>
      </c>
      <c r="R165" s="107">
        <f t="shared" si="57"/>
        <v>6.1442200000000002E-2</v>
      </c>
      <c r="S165" s="108">
        <f t="shared" si="58"/>
        <v>61598.81566635221</v>
      </c>
      <c r="T165" s="109">
        <f t="shared" si="59"/>
        <v>0</v>
      </c>
      <c r="U165" s="99">
        <f t="shared" si="60"/>
        <v>6.6849368128166553E-2</v>
      </c>
      <c r="V165" s="99">
        <f t="shared" si="46"/>
        <v>6.1442200000000002E-2</v>
      </c>
      <c r="W165" s="108">
        <f t="shared" si="61"/>
        <v>61598.81566635221</v>
      </c>
      <c r="X165" s="118">
        <f t="shared" si="62"/>
        <v>61599</v>
      </c>
      <c r="Y165" s="55">
        <f t="shared" si="47"/>
        <v>297.68401639523751</v>
      </c>
      <c r="Z165" s="56">
        <f t="shared" si="48"/>
        <v>6.6852560660905169E-2</v>
      </c>
      <c r="AA165" s="56">
        <f t="shared" si="49"/>
        <v>6.144537635185876E-2</v>
      </c>
      <c r="AB165" s="42"/>
      <c r="AC165" s="57">
        <v>56319.212349520654</v>
      </c>
      <c r="AD165" s="58">
        <f t="shared" si="50"/>
        <v>272.1688555402128</v>
      </c>
      <c r="AE165" s="56">
        <f t="shared" si="63"/>
        <v>9.3747540674266716E-2</v>
      </c>
      <c r="AF165" s="56">
        <f t="shared" si="63"/>
        <v>9.3747540674266716E-2</v>
      </c>
    </row>
    <row r="166" spans="1:32">
      <c r="A166" s="82" t="s">
        <v>345</v>
      </c>
      <c r="B166" s="83" t="s">
        <v>346</v>
      </c>
      <c r="E166" s="103">
        <v>36866</v>
      </c>
      <c r="F166" s="103">
        <v>145043.375</v>
      </c>
      <c r="G166" s="103">
        <f t="shared" si="51"/>
        <v>254.1722433030809</v>
      </c>
      <c r="H166" s="104">
        <v>-9.1552211797971683E-3</v>
      </c>
      <c r="J166" s="105">
        <v>37215.396181465141</v>
      </c>
      <c r="K166" s="105">
        <v>145597.15625</v>
      </c>
      <c r="L166" s="105">
        <f t="shared" si="52"/>
        <v>255.60524078893292</v>
      </c>
      <c r="M166" s="106">
        <f t="shared" si="53"/>
        <v>3.8180389142212778E-3</v>
      </c>
      <c r="O166" s="107">
        <f t="shared" si="54"/>
        <v>-9.3884848024042844E-3</v>
      </c>
      <c r="P166" s="107">
        <f t="shared" si="55"/>
        <v>-5.6062914885040005E-3</v>
      </c>
      <c r="Q166" s="106">
        <f t="shared" si="56"/>
        <v>6.5494827624796859E-2</v>
      </c>
      <c r="R166" s="107">
        <f t="shared" si="57"/>
        <v>6.1442200000000002E-2</v>
      </c>
      <c r="S166" s="108">
        <f t="shared" si="58"/>
        <v>39280.532315215758</v>
      </c>
      <c r="T166" s="109">
        <f t="shared" si="59"/>
        <v>0</v>
      </c>
      <c r="U166" s="99">
        <f t="shared" si="60"/>
        <v>6.5494827624796859E-2</v>
      </c>
      <c r="V166" s="99">
        <f t="shared" si="46"/>
        <v>6.1442200000000002E-2</v>
      </c>
      <c r="W166" s="108">
        <f t="shared" si="61"/>
        <v>39280.532315215758</v>
      </c>
      <c r="X166" s="118">
        <f t="shared" si="62"/>
        <v>39281</v>
      </c>
      <c r="Y166" s="55">
        <f t="shared" si="47"/>
        <v>269.79235729406633</v>
      </c>
      <c r="Z166" s="56">
        <f t="shared" si="48"/>
        <v>6.5507513698258579E-2</v>
      </c>
      <c r="AA166" s="56">
        <f t="shared" si="49"/>
        <v>6.1454837821766528E-2</v>
      </c>
      <c r="AB166" s="42"/>
      <c r="AC166" s="57">
        <v>39742.753124346986</v>
      </c>
      <c r="AD166" s="58">
        <f t="shared" si="50"/>
        <v>272.96380058485511</v>
      </c>
      <c r="AE166" s="56">
        <f t="shared" si="63"/>
        <v>-1.1618548994385303E-2</v>
      </c>
      <c r="AF166" s="56">
        <f t="shared" si="63"/>
        <v>-1.1618548994385303E-2</v>
      </c>
    </row>
    <row r="167" spans="1:32">
      <c r="A167" s="82" t="s">
        <v>347</v>
      </c>
      <c r="B167" s="83" t="s">
        <v>348</v>
      </c>
      <c r="E167" s="103">
        <v>232350</v>
      </c>
      <c r="F167" s="103">
        <v>747848.3125</v>
      </c>
      <c r="G167" s="103">
        <f t="shared" si="51"/>
        <v>310.6913475852765</v>
      </c>
      <c r="H167" s="104">
        <v>8.5995021617294443E-2</v>
      </c>
      <c r="J167" s="105">
        <v>214149.65901538121</v>
      </c>
      <c r="K167" s="105">
        <v>750273.75</v>
      </c>
      <c r="L167" s="105">
        <f t="shared" si="52"/>
        <v>285.42869721269233</v>
      </c>
      <c r="M167" s="106">
        <f t="shared" si="53"/>
        <v>3.2432211980153447E-3</v>
      </c>
      <c r="O167" s="107">
        <f t="shared" si="54"/>
        <v>8.4988886128983143E-2</v>
      </c>
      <c r="P167" s="107">
        <f t="shared" si="55"/>
        <v>8.850774508408743E-2</v>
      </c>
      <c r="Q167" s="106">
        <f t="shared" si="56"/>
        <v>6.4884691843508202E-2</v>
      </c>
      <c r="R167" s="107">
        <f t="shared" si="57"/>
        <v>6.1442200000000002E-2</v>
      </c>
      <c r="S167" s="108">
        <f t="shared" si="58"/>
        <v>247425.95814983913</v>
      </c>
      <c r="T167" s="109">
        <f t="shared" si="59"/>
        <v>0</v>
      </c>
      <c r="U167" s="99">
        <f t="shared" si="60"/>
        <v>6.4884691843508202E-2</v>
      </c>
      <c r="V167" s="99">
        <f t="shared" si="46"/>
        <v>6.1442200000000002E-2</v>
      </c>
      <c r="W167" s="108">
        <f t="shared" si="61"/>
        <v>247425.95814983913</v>
      </c>
      <c r="X167" s="118">
        <f t="shared" si="62"/>
        <v>247426</v>
      </c>
      <c r="Y167" s="55">
        <f t="shared" si="47"/>
        <v>329.78096328173552</v>
      </c>
      <c r="Z167" s="56">
        <f t="shared" si="48"/>
        <v>6.4884871960404489E-2</v>
      </c>
      <c r="AA167" s="56">
        <f t="shared" si="49"/>
        <v>6.1442379534626168E-2</v>
      </c>
      <c r="AB167" s="42"/>
      <c r="AC167" s="57">
        <v>228692.90409838961</v>
      </c>
      <c r="AD167" s="58">
        <f t="shared" si="50"/>
        <v>304.81261552651893</v>
      </c>
      <c r="AE167" s="56">
        <f t="shared" si="63"/>
        <v>8.1913761056403134E-2</v>
      </c>
      <c r="AF167" s="56">
        <f t="shared" si="63"/>
        <v>8.1913761056403356E-2</v>
      </c>
    </row>
    <row r="168" spans="1:32">
      <c r="A168" s="82" t="s">
        <v>349</v>
      </c>
      <c r="B168" s="83" t="s">
        <v>350</v>
      </c>
      <c r="E168" s="103">
        <v>63645</v>
      </c>
      <c r="F168" s="103">
        <v>231311.25</v>
      </c>
      <c r="G168" s="103">
        <f t="shared" si="51"/>
        <v>275.1487443866219</v>
      </c>
      <c r="H168" s="104">
        <v>2.063446598302443E-2</v>
      </c>
      <c r="J168" s="105">
        <v>62302.357701117922</v>
      </c>
      <c r="K168" s="105">
        <v>232324.75</v>
      </c>
      <c r="L168" s="105">
        <f t="shared" si="52"/>
        <v>268.16926608601932</v>
      </c>
      <c r="M168" s="106">
        <f t="shared" si="53"/>
        <v>4.3815421861237436E-3</v>
      </c>
      <c r="O168" s="107">
        <f t="shared" si="54"/>
        <v>2.1550425191340539E-2</v>
      </c>
      <c r="P168" s="107">
        <f t="shared" si="55"/>
        <v>2.6026391474568866E-2</v>
      </c>
      <c r="Q168" s="106">
        <f t="shared" si="56"/>
        <v>6.6092953777432184E-2</v>
      </c>
      <c r="R168" s="107">
        <f t="shared" si="57"/>
        <v>6.1442200000000002E-2</v>
      </c>
      <c r="S168" s="108">
        <f t="shared" si="58"/>
        <v>67851.486043164667</v>
      </c>
      <c r="T168" s="109">
        <f t="shared" si="59"/>
        <v>0</v>
      </c>
      <c r="U168" s="99">
        <f t="shared" si="60"/>
        <v>6.6092953777432184E-2</v>
      </c>
      <c r="V168" s="99">
        <f t="shared" si="46"/>
        <v>6.1442200000000002E-2</v>
      </c>
      <c r="W168" s="108">
        <f t="shared" si="61"/>
        <v>67851.486043164667</v>
      </c>
      <c r="X168" s="118">
        <f t="shared" si="62"/>
        <v>67851</v>
      </c>
      <c r="Y168" s="55">
        <f t="shared" si="47"/>
        <v>292.0523964838012</v>
      </c>
      <c r="Z168" s="56">
        <f t="shared" si="48"/>
        <v>6.6085316992693821E-2</v>
      </c>
      <c r="AA168" s="56">
        <f t="shared" si="49"/>
        <v>6.1434596530185681E-2</v>
      </c>
      <c r="AB168" s="42"/>
      <c r="AC168" s="57">
        <v>66533.410234484487</v>
      </c>
      <c r="AD168" s="58">
        <f t="shared" si="50"/>
        <v>286.38106888949403</v>
      </c>
      <c r="AE168" s="56">
        <f t="shared" si="63"/>
        <v>1.9803430500134001E-2</v>
      </c>
      <c r="AF168" s="56">
        <f t="shared" si="63"/>
        <v>1.9803430500134001E-2</v>
      </c>
    </row>
    <row r="169" spans="1:32">
      <c r="A169" s="82" t="s">
        <v>351</v>
      </c>
      <c r="B169" s="83" t="s">
        <v>352</v>
      </c>
      <c r="E169" s="103">
        <v>61436</v>
      </c>
      <c r="F169" s="103">
        <v>216374.59375</v>
      </c>
      <c r="G169" s="103">
        <f t="shared" si="51"/>
        <v>283.93351980585754</v>
      </c>
      <c r="H169" s="104">
        <v>8.0504815497769666E-2</v>
      </c>
      <c r="J169" s="105">
        <v>56802.929898632407</v>
      </c>
      <c r="K169" s="105">
        <v>217457.140625</v>
      </c>
      <c r="L169" s="105">
        <f t="shared" si="52"/>
        <v>261.21436957817724</v>
      </c>
      <c r="M169" s="106">
        <f t="shared" si="53"/>
        <v>5.0031145350215578E-3</v>
      </c>
      <c r="O169" s="107">
        <f t="shared" si="54"/>
        <v>8.156392829798631E-2</v>
      </c>
      <c r="P169" s="107">
        <f t="shared" si="55"/>
        <v>8.6975116508208883E-2</v>
      </c>
      <c r="Q169" s="106">
        <f t="shared" si="56"/>
        <v>6.6752716898905273E-2</v>
      </c>
      <c r="R169" s="107">
        <f t="shared" si="57"/>
        <v>6.1442200000000002E-2</v>
      </c>
      <c r="S169" s="108">
        <f t="shared" si="58"/>
        <v>65537.01991540115</v>
      </c>
      <c r="T169" s="109">
        <f t="shared" si="59"/>
        <v>0</v>
      </c>
      <c r="U169" s="99">
        <f t="shared" si="60"/>
        <v>6.6752716898905273E-2</v>
      </c>
      <c r="V169" s="99">
        <f t="shared" ref="V169:V200" si="64">MAX(R169,NewMinGrowthPerHead(P169,$P$2,$L$1,$U$1,$T$2,AD169,G169,T169, $P$1))</f>
        <v>6.1442200000000002E-2</v>
      </c>
      <c r="W169" s="108">
        <f t="shared" si="61"/>
        <v>65537.01991540115</v>
      </c>
      <c r="X169" s="118">
        <f t="shared" si="62"/>
        <v>65537</v>
      </c>
      <c r="Y169" s="55">
        <f t="shared" ref="Y169:Y200" si="65">X169/K169*1000</f>
        <v>301.37892833336338</v>
      </c>
      <c r="Z169" s="56">
        <f t="shared" ref="Z169:Z200" si="66">X169/E169-1</f>
        <v>6.6752392733901988E-2</v>
      </c>
      <c r="AA169" s="56">
        <f t="shared" ref="AA169:AA200" si="67">Y169/G169-1</f>
        <v>6.1441877448757509E-2</v>
      </c>
      <c r="AB169" s="42"/>
      <c r="AC169" s="57">
        <v>60660.507513964607</v>
      </c>
      <c r="AD169" s="58">
        <f t="shared" ref="AD169:AD200" si="68">AC169/K169*1000</f>
        <v>278.95385426120498</v>
      </c>
      <c r="AE169" s="56">
        <f t="shared" si="63"/>
        <v>8.0389905819907348E-2</v>
      </c>
      <c r="AF169" s="56">
        <f t="shared" si="63"/>
        <v>8.0389905819907126E-2</v>
      </c>
    </row>
    <row r="170" spans="1:32">
      <c r="A170" s="82" t="s">
        <v>353</v>
      </c>
      <c r="B170" s="83" t="s">
        <v>354</v>
      </c>
      <c r="E170" s="103">
        <v>91490</v>
      </c>
      <c r="F170" s="103">
        <v>288342.1875</v>
      </c>
      <c r="G170" s="103">
        <f t="shared" si="51"/>
        <v>317.29661480771006</v>
      </c>
      <c r="H170" s="104">
        <v>0.1069339122209263</v>
      </c>
      <c r="J170" s="105">
        <v>82691.081506215472</v>
      </c>
      <c r="K170" s="105">
        <v>289813.3125</v>
      </c>
      <c r="L170" s="105">
        <f t="shared" si="52"/>
        <v>285.32533855295372</v>
      </c>
      <c r="M170" s="106">
        <f t="shared" si="53"/>
        <v>5.1020109570334427E-3</v>
      </c>
      <c r="O170" s="107">
        <f t="shared" si="54"/>
        <v>0.10640710380747831</v>
      </c>
      <c r="P170" s="107">
        <f t="shared" si="55"/>
        <v>0.11205200497404388</v>
      </c>
      <c r="Q170" s="106">
        <f t="shared" si="56"/>
        <v>6.6857689734657777E-2</v>
      </c>
      <c r="R170" s="107">
        <f t="shared" si="57"/>
        <v>6.1442200000000002E-2</v>
      </c>
      <c r="S170" s="108">
        <f t="shared" si="58"/>
        <v>97606.810033823844</v>
      </c>
      <c r="T170" s="109">
        <f t="shared" si="59"/>
        <v>0</v>
      </c>
      <c r="U170" s="99">
        <f t="shared" si="60"/>
        <v>6.6857689734657777E-2</v>
      </c>
      <c r="V170" s="99">
        <f t="shared" si="64"/>
        <v>6.1442200000000002E-2</v>
      </c>
      <c r="W170" s="108">
        <f t="shared" si="61"/>
        <v>97606.810033823844</v>
      </c>
      <c r="X170" s="118">
        <f t="shared" si="62"/>
        <v>97607</v>
      </c>
      <c r="Y170" s="55">
        <f t="shared" si="65"/>
        <v>336.79267235179202</v>
      </c>
      <c r="Z170" s="56">
        <f t="shared" si="66"/>
        <v>6.6859766094655049E-2</v>
      </c>
      <c r="AA170" s="56">
        <f t="shared" si="67"/>
        <v>6.1444265820160382E-2</v>
      </c>
      <c r="AB170" s="42"/>
      <c r="AC170" s="57">
        <v>88306.764809440079</v>
      </c>
      <c r="AD170" s="58">
        <f t="shared" si="68"/>
        <v>304.70223761525824</v>
      </c>
      <c r="AE170" s="56">
        <f t="shared" si="63"/>
        <v>0.10531735830917577</v>
      </c>
      <c r="AF170" s="56">
        <f t="shared" si="63"/>
        <v>0.10531735830917577</v>
      </c>
    </row>
    <row r="171" spans="1:32">
      <c r="A171" s="82" t="s">
        <v>355</v>
      </c>
      <c r="B171" s="83" t="s">
        <v>356</v>
      </c>
      <c r="E171" s="103">
        <v>170976</v>
      </c>
      <c r="F171" s="103">
        <v>566415.25</v>
      </c>
      <c r="G171" s="103">
        <f t="shared" si="51"/>
        <v>301.8562794698766</v>
      </c>
      <c r="H171" s="104">
        <v>7.5114548493007138E-2</v>
      </c>
      <c r="J171" s="105">
        <v>159212.47231661124</v>
      </c>
      <c r="K171" s="105">
        <v>569597.25</v>
      </c>
      <c r="L171" s="105">
        <f t="shared" si="52"/>
        <v>279.51762814271183</v>
      </c>
      <c r="M171" s="106">
        <f t="shared" si="53"/>
        <v>5.6177865973769947E-3</v>
      </c>
      <c r="O171" s="107">
        <f t="shared" si="54"/>
        <v>7.3885717068671086E-2</v>
      </c>
      <c r="P171" s="107">
        <f t="shared" si="55"/>
        <v>7.9918577857134077E-2</v>
      </c>
      <c r="Q171" s="106">
        <f t="shared" si="56"/>
        <v>6.7405155765050573E-2</v>
      </c>
      <c r="R171" s="107">
        <f t="shared" si="57"/>
        <v>6.1442200000000002E-2</v>
      </c>
      <c r="S171" s="108">
        <f t="shared" si="58"/>
        <v>182500.66391208529</v>
      </c>
      <c r="T171" s="109">
        <f t="shared" si="59"/>
        <v>0</v>
      </c>
      <c r="U171" s="99">
        <f t="shared" si="60"/>
        <v>6.7405155765050573E-2</v>
      </c>
      <c r="V171" s="99">
        <f t="shared" si="64"/>
        <v>6.1442200000000002E-2</v>
      </c>
      <c r="W171" s="108">
        <f t="shared" si="61"/>
        <v>182500.66391208529</v>
      </c>
      <c r="X171" s="118">
        <f t="shared" si="62"/>
        <v>182501</v>
      </c>
      <c r="Y171" s="55">
        <f t="shared" si="65"/>
        <v>320.40358340915441</v>
      </c>
      <c r="Z171" s="56">
        <f t="shared" si="66"/>
        <v>6.7407121467340403E-2</v>
      </c>
      <c r="AA171" s="56">
        <f t="shared" si="67"/>
        <v>6.1444154721083777E-2</v>
      </c>
      <c r="AB171" s="42"/>
      <c r="AC171" s="57">
        <v>170024.84538233656</v>
      </c>
      <c r="AD171" s="58">
        <f t="shared" si="68"/>
        <v>298.50011632313277</v>
      </c>
      <c r="AE171" s="56">
        <f t="shared" si="63"/>
        <v>7.3378420604401695E-2</v>
      </c>
      <c r="AF171" s="56">
        <f t="shared" si="63"/>
        <v>7.3378420604401473E-2</v>
      </c>
    </row>
    <row r="172" spans="1:32">
      <c r="A172" s="82" t="s">
        <v>357</v>
      </c>
      <c r="B172" s="83" t="s">
        <v>358</v>
      </c>
      <c r="E172" s="103">
        <v>50475</v>
      </c>
      <c r="F172" s="103">
        <v>209078.46875</v>
      </c>
      <c r="G172" s="103">
        <f t="shared" si="51"/>
        <v>241.41653754100398</v>
      </c>
      <c r="H172" s="104">
        <v>-4.5086936507362285E-2</v>
      </c>
      <c r="J172" s="105">
        <v>52803.408122329711</v>
      </c>
      <c r="K172" s="105">
        <v>210293.578125</v>
      </c>
      <c r="L172" s="105">
        <f t="shared" si="52"/>
        <v>251.09377372875829</v>
      </c>
      <c r="M172" s="106">
        <f t="shared" si="53"/>
        <v>5.8117384456881638E-3</v>
      </c>
      <c r="O172" s="107">
        <f t="shared" si="54"/>
        <v>-4.4095792395359878E-2</v>
      </c>
      <c r="P172" s="107">
        <f t="shared" si="55"/>
        <v>-3.8540327161628696E-2</v>
      </c>
      <c r="Q172" s="106">
        <f t="shared" si="56"/>
        <v>6.761102444161593E-2</v>
      </c>
      <c r="R172" s="107">
        <f t="shared" si="57"/>
        <v>6.1442200000000002E-2</v>
      </c>
      <c r="S172" s="108">
        <f t="shared" si="58"/>
        <v>53887.666458690561</v>
      </c>
      <c r="T172" s="109">
        <f t="shared" si="59"/>
        <v>0</v>
      </c>
      <c r="U172" s="99">
        <f t="shared" si="60"/>
        <v>6.761102444161593E-2</v>
      </c>
      <c r="V172" s="99">
        <f t="shared" si="64"/>
        <v>6.1442200000000002E-2</v>
      </c>
      <c r="W172" s="108">
        <f t="shared" si="61"/>
        <v>53887.666458690561</v>
      </c>
      <c r="X172" s="118">
        <f t="shared" si="62"/>
        <v>53888</v>
      </c>
      <c r="Y172" s="55">
        <f t="shared" si="65"/>
        <v>256.25128679853736</v>
      </c>
      <c r="Z172" s="56">
        <f t="shared" si="66"/>
        <v>6.7617632491332236E-2</v>
      </c>
      <c r="AA172" s="56">
        <f t="shared" si="67"/>
        <v>6.1448769867365582E-2</v>
      </c>
      <c r="AB172" s="42"/>
      <c r="AC172" s="57">
        <v>56389.371831410383</v>
      </c>
      <c r="AD172" s="58">
        <f t="shared" si="68"/>
        <v>268.14595259724069</v>
      </c>
      <c r="AE172" s="56">
        <f t="shared" si="63"/>
        <v>-4.4358923502266334E-2</v>
      </c>
      <c r="AF172" s="56">
        <f t="shared" si="63"/>
        <v>-4.4358923502266334E-2</v>
      </c>
    </row>
    <row r="173" spans="1:32">
      <c r="A173" s="82" t="s">
        <v>359</v>
      </c>
      <c r="B173" s="83" t="s">
        <v>360</v>
      </c>
      <c r="E173" s="103">
        <v>209862</v>
      </c>
      <c r="F173" s="103">
        <v>804863.5625</v>
      </c>
      <c r="G173" s="103">
        <f t="shared" si="51"/>
        <v>260.74232923173236</v>
      </c>
      <c r="H173" s="104">
        <v>-1.217467349501955E-2</v>
      </c>
      <c r="J173" s="105">
        <v>212506.74645203908</v>
      </c>
      <c r="K173" s="105">
        <v>808390.5625</v>
      </c>
      <c r="L173" s="105">
        <f t="shared" si="52"/>
        <v>262.8763326910302</v>
      </c>
      <c r="M173" s="106">
        <f t="shared" si="53"/>
        <v>4.3821091726958805E-3</v>
      </c>
      <c r="O173" s="107">
        <f t="shared" si="54"/>
        <v>-1.244547053773648E-2</v>
      </c>
      <c r="P173" s="107">
        <f t="shared" si="55"/>
        <v>-8.1178987756422849E-3</v>
      </c>
      <c r="Q173" s="106">
        <f t="shared" si="56"/>
        <v>6.6093555600906573E-2</v>
      </c>
      <c r="R173" s="107">
        <f t="shared" si="57"/>
        <v>6.1442200000000002E-2</v>
      </c>
      <c r="S173" s="108">
        <f t="shared" si="58"/>
        <v>223732.52576551746</v>
      </c>
      <c r="T173" s="109">
        <f t="shared" si="59"/>
        <v>0</v>
      </c>
      <c r="U173" s="99">
        <f t="shared" si="60"/>
        <v>6.6093555600906573E-2</v>
      </c>
      <c r="V173" s="99">
        <f t="shared" si="64"/>
        <v>6.1442200000000002E-2</v>
      </c>
      <c r="W173" s="108">
        <f t="shared" si="61"/>
        <v>223732.52576551746</v>
      </c>
      <c r="X173" s="118">
        <f t="shared" si="62"/>
        <v>223733</v>
      </c>
      <c r="Y173" s="55">
        <f t="shared" si="65"/>
        <v>276.76349821315489</v>
      </c>
      <c r="Z173" s="56">
        <f t="shared" si="66"/>
        <v>6.6095815345322162E-2</v>
      </c>
      <c r="AA173" s="56">
        <f t="shared" si="67"/>
        <v>6.1444449885173391E-2</v>
      </c>
      <c r="AB173" s="42"/>
      <c r="AC173" s="57">
        <v>226938.41872111685</v>
      </c>
      <c r="AD173" s="58">
        <f t="shared" si="68"/>
        <v>280.72868394120678</v>
      </c>
      <c r="AE173" s="56">
        <f t="shared" si="63"/>
        <v>-1.4124619089092905E-2</v>
      </c>
      <c r="AF173" s="56">
        <f t="shared" si="63"/>
        <v>-1.4124619089092905E-2</v>
      </c>
    </row>
    <row r="174" spans="1:32">
      <c r="A174" s="82" t="s">
        <v>361</v>
      </c>
      <c r="B174" s="83" t="s">
        <v>362</v>
      </c>
      <c r="E174" s="103">
        <v>171294</v>
      </c>
      <c r="F174" s="103">
        <v>651781.125</v>
      </c>
      <c r="G174" s="103">
        <f t="shared" si="51"/>
        <v>262.80908334066902</v>
      </c>
      <c r="H174" s="104">
        <v>-1.2981364371975723E-2</v>
      </c>
      <c r="J174" s="105">
        <v>174006.9324809153</v>
      </c>
      <c r="K174" s="105">
        <v>656479.25</v>
      </c>
      <c r="L174" s="105">
        <f t="shared" si="52"/>
        <v>265.06082634129763</v>
      </c>
      <c r="M174" s="106">
        <f t="shared" si="53"/>
        <v>7.2081329449360521E-3</v>
      </c>
      <c r="O174" s="107">
        <f t="shared" si="54"/>
        <v>-1.5590944810275564E-2</v>
      </c>
      <c r="P174" s="107">
        <f t="shared" si="55"/>
        <v>-8.4951934682691022E-3</v>
      </c>
      <c r="Q174" s="106">
        <f t="shared" si="56"/>
        <v>6.9093216490965448E-2</v>
      </c>
      <c r="R174" s="107">
        <f t="shared" si="57"/>
        <v>6.1442200000000002E-2</v>
      </c>
      <c r="S174" s="108">
        <f t="shared" si="58"/>
        <v>183129.25342560344</v>
      </c>
      <c r="T174" s="109">
        <f t="shared" si="59"/>
        <v>0</v>
      </c>
      <c r="U174" s="99">
        <f t="shared" si="60"/>
        <v>6.9093216490965448E-2</v>
      </c>
      <c r="V174" s="99">
        <f t="shared" si="64"/>
        <v>6.1442200000000002E-2</v>
      </c>
      <c r="W174" s="108">
        <f t="shared" si="61"/>
        <v>183129.25342560344</v>
      </c>
      <c r="X174" s="118">
        <f t="shared" si="62"/>
        <v>183129</v>
      </c>
      <c r="Y174" s="55">
        <f t="shared" si="65"/>
        <v>278.95626556361077</v>
      </c>
      <c r="Z174" s="56">
        <f t="shared" si="66"/>
        <v>6.9091737013555532E-2</v>
      </c>
      <c r="AA174" s="56">
        <f t="shared" si="67"/>
        <v>6.1440731110540714E-2</v>
      </c>
      <c r="AB174" s="42"/>
      <c r="AC174" s="57">
        <v>185824.02094534613</v>
      </c>
      <c r="AD174" s="58">
        <f t="shared" si="68"/>
        <v>283.06153004127111</v>
      </c>
      <c r="AE174" s="56">
        <f t="shared" si="63"/>
        <v>-1.4503081634094972E-2</v>
      </c>
      <c r="AF174" s="56">
        <f t="shared" si="63"/>
        <v>-1.4503081634094861E-2</v>
      </c>
    </row>
    <row r="175" spans="1:32">
      <c r="A175" s="82" t="s">
        <v>363</v>
      </c>
      <c r="B175" s="83" t="s">
        <v>364</v>
      </c>
      <c r="E175" s="103">
        <v>161877</v>
      </c>
      <c r="F175" s="103">
        <v>579195.75</v>
      </c>
      <c r="G175" s="103">
        <f t="shared" si="51"/>
        <v>279.48582150335181</v>
      </c>
      <c r="H175" s="104">
        <v>2.9863873628376503E-2</v>
      </c>
      <c r="J175" s="105">
        <v>157685.47148127048</v>
      </c>
      <c r="K175" s="105">
        <v>583022.5625</v>
      </c>
      <c r="L175" s="105">
        <f t="shared" si="52"/>
        <v>270.46203976243282</v>
      </c>
      <c r="M175" s="106">
        <f t="shared" si="53"/>
        <v>6.6071142614565481E-3</v>
      </c>
      <c r="O175" s="107">
        <f t="shared" si="54"/>
        <v>2.6581577106343568E-2</v>
      </c>
      <c r="P175" s="107">
        <f t="shared" si="55"/>
        <v>3.3364318884991251E-2</v>
      </c>
      <c r="Q175" s="106">
        <f t="shared" si="56"/>
        <v>6.8455269897331972E-2</v>
      </c>
      <c r="R175" s="107">
        <f t="shared" si="57"/>
        <v>6.1442200000000002E-2</v>
      </c>
      <c r="S175" s="108">
        <f t="shared" si="58"/>
        <v>172958.33372517041</v>
      </c>
      <c r="T175" s="109">
        <f t="shared" si="59"/>
        <v>0</v>
      </c>
      <c r="U175" s="99">
        <f t="shared" si="60"/>
        <v>6.8455269897331972E-2</v>
      </c>
      <c r="V175" s="99">
        <f t="shared" si="64"/>
        <v>6.1442200000000002E-2</v>
      </c>
      <c r="W175" s="108">
        <f t="shared" si="61"/>
        <v>172958.33372517041</v>
      </c>
      <c r="X175" s="118">
        <f t="shared" si="62"/>
        <v>172958</v>
      </c>
      <c r="Y175" s="55">
        <f t="shared" si="65"/>
        <v>296.65747284008415</v>
      </c>
      <c r="Z175" s="56">
        <f t="shared" si="66"/>
        <v>6.845320830012902E-2</v>
      </c>
      <c r="AA175" s="56">
        <f t="shared" si="67"/>
        <v>6.1440151934599729E-2</v>
      </c>
      <c r="AB175" s="42"/>
      <c r="AC175" s="57">
        <v>168394.14348348524</v>
      </c>
      <c r="AD175" s="58">
        <f t="shared" si="68"/>
        <v>288.82954848507296</v>
      </c>
      <c r="AE175" s="56">
        <f t="shared" si="63"/>
        <v>2.7102228272934736E-2</v>
      </c>
      <c r="AF175" s="56">
        <f t="shared" si="63"/>
        <v>2.7102228272934958E-2</v>
      </c>
    </row>
    <row r="176" spans="1:32">
      <c r="A176" s="82" t="s">
        <v>365</v>
      </c>
      <c r="B176" s="83" t="s">
        <v>366</v>
      </c>
      <c r="E176" s="103">
        <v>147412</v>
      </c>
      <c r="F176" s="103">
        <v>578764.8125</v>
      </c>
      <c r="G176" s="103">
        <f t="shared" si="51"/>
        <v>254.70104058891795</v>
      </c>
      <c r="H176" s="104">
        <v>-6.35816698422218E-2</v>
      </c>
      <c r="J176" s="105">
        <v>157933.38677711479</v>
      </c>
      <c r="K176" s="105">
        <v>582469.875</v>
      </c>
      <c r="L176" s="105">
        <f t="shared" si="52"/>
        <v>271.14430042775138</v>
      </c>
      <c r="M176" s="106">
        <f t="shared" si="53"/>
        <v>6.4016720090425139E-3</v>
      </c>
      <c r="O176" s="107">
        <f t="shared" si="54"/>
        <v>-6.6619142360083816E-2</v>
      </c>
      <c r="P176" s="107">
        <f t="shared" si="55"/>
        <v>-6.064394424995434E-2</v>
      </c>
      <c r="Q176" s="106">
        <f t="shared" si="56"/>
        <v>6.8237204820956521E-2</v>
      </c>
      <c r="R176" s="107">
        <f t="shared" si="57"/>
        <v>6.1442200000000002E-2</v>
      </c>
      <c r="S176" s="108">
        <f t="shared" si="58"/>
        <v>157470.98283706684</v>
      </c>
      <c r="T176" s="109">
        <f t="shared" si="59"/>
        <v>0</v>
      </c>
      <c r="U176" s="99">
        <f t="shared" si="60"/>
        <v>6.8237204820956521E-2</v>
      </c>
      <c r="V176" s="99">
        <f t="shared" si="64"/>
        <v>6.1442200000000002E-2</v>
      </c>
      <c r="W176" s="108">
        <f t="shared" si="61"/>
        <v>157470.98283706684</v>
      </c>
      <c r="X176" s="118">
        <f t="shared" si="62"/>
        <v>157471</v>
      </c>
      <c r="Y176" s="55">
        <f t="shared" si="65"/>
        <v>270.35046233077719</v>
      </c>
      <c r="Z176" s="56">
        <f t="shared" si="66"/>
        <v>6.8237321249287719E-2</v>
      </c>
      <c r="AA176" s="56">
        <f t="shared" si="67"/>
        <v>6.1442315687736393E-2</v>
      </c>
      <c r="AB176" s="42"/>
      <c r="AC176" s="57">
        <v>168658.89510269268</v>
      </c>
      <c r="AD176" s="58">
        <f t="shared" si="68"/>
        <v>289.55814256092242</v>
      </c>
      <c r="AE176" s="56">
        <f t="shared" si="63"/>
        <v>-6.6334450346544838E-2</v>
      </c>
      <c r="AF176" s="56">
        <f t="shared" si="63"/>
        <v>-6.6334450346544727E-2</v>
      </c>
    </row>
    <row r="177" spans="1:32">
      <c r="A177" s="82" t="s">
        <v>367</v>
      </c>
      <c r="B177" s="83" t="s">
        <v>368</v>
      </c>
      <c r="E177" s="103">
        <v>60385</v>
      </c>
      <c r="F177" s="103">
        <v>239149.65625</v>
      </c>
      <c r="G177" s="103">
        <f t="shared" si="51"/>
        <v>252.49879488379989</v>
      </c>
      <c r="H177" s="104">
        <v>-4.7987278663458532E-2</v>
      </c>
      <c r="J177" s="105">
        <v>63581.513225133749</v>
      </c>
      <c r="K177" s="105">
        <v>240568.46875</v>
      </c>
      <c r="L177" s="105">
        <f t="shared" si="52"/>
        <v>264.29695277816307</v>
      </c>
      <c r="M177" s="106">
        <f t="shared" si="53"/>
        <v>5.9327390314825035E-3</v>
      </c>
      <c r="O177" s="107">
        <f t="shared" si="54"/>
        <v>-5.0274255251134381E-2</v>
      </c>
      <c r="P177" s="107">
        <f t="shared" si="55"/>
        <v>-4.463978025605897E-2</v>
      </c>
      <c r="Q177" s="106">
        <f t="shared" si="56"/>
        <v>6.7739459569602811E-2</v>
      </c>
      <c r="R177" s="107">
        <f t="shared" si="57"/>
        <v>6.1442200000000002E-2</v>
      </c>
      <c r="S177" s="108">
        <f t="shared" si="58"/>
        <v>64475.447266110466</v>
      </c>
      <c r="T177" s="109">
        <f t="shared" si="59"/>
        <v>0</v>
      </c>
      <c r="U177" s="99">
        <f t="shared" si="60"/>
        <v>6.7739459569602811E-2</v>
      </c>
      <c r="V177" s="99">
        <f t="shared" si="64"/>
        <v>6.1442200000000002E-2</v>
      </c>
      <c r="W177" s="108">
        <f t="shared" si="61"/>
        <v>64475.447266110466</v>
      </c>
      <c r="X177" s="118">
        <f t="shared" si="62"/>
        <v>64475</v>
      </c>
      <c r="Y177" s="55">
        <f t="shared" si="65"/>
        <v>268.01101713376556</v>
      </c>
      <c r="Z177" s="56">
        <f t="shared" si="66"/>
        <v>6.773205266208504E-2</v>
      </c>
      <c r="AA177" s="56">
        <f t="shared" si="67"/>
        <v>6.1434836776565138E-2</v>
      </c>
      <c r="AB177" s="42"/>
      <c r="AC177" s="57">
        <v>67899.435251408126</v>
      </c>
      <c r="AD177" s="58">
        <f t="shared" si="68"/>
        <v>282.24578060547736</v>
      </c>
      <c r="AE177" s="56">
        <f t="shared" si="63"/>
        <v>-5.0433928334287725E-2</v>
      </c>
      <c r="AF177" s="56">
        <f t="shared" si="63"/>
        <v>-5.0433928334287947E-2</v>
      </c>
    </row>
    <row r="178" spans="1:32">
      <c r="A178" s="82" t="s">
        <v>369</v>
      </c>
      <c r="B178" s="83" t="s">
        <v>370</v>
      </c>
      <c r="E178" s="103">
        <v>104361</v>
      </c>
      <c r="F178" s="103">
        <v>336757.8125</v>
      </c>
      <c r="G178" s="103">
        <f t="shared" si="51"/>
        <v>309.89926922630787</v>
      </c>
      <c r="H178" s="104">
        <v>1.3085115184374718E-3</v>
      </c>
      <c r="J178" s="105">
        <v>104117.16410026263</v>
      </c>
      <c r="K178" s="105">
        <v>337197.96875</v>
      </c>
      <c r="L178" s="105">
        <f t="shared" si="52"/>
        <v>308.77162305048029</v>
      </c>
      <c r="M178" s="106">
        <f t="shared" si="53"/>
        <v>1.3070409465258948E-3</v>
      </c>
      <c r="O178" s="107">
        <f t="shared" si="54"/>
        <v>2.3419375839179857E-3</v>
      </c>
      <c r="P178" s="107">
        <f t="shared" si="55"/>
        <v>3.6520395387604765E-3</v>
      </c>
      <c r="Q178" s="106">
        <f t="shared" si="56"/>
        <v>6.2829548417770553E-2</v>
      </c>
      <c r="R178" s="107">
        <f t="shared" si="57"/>
        <v>6.1442200000000002E-2</v>
      </c>
      <c r="S178" s="108">
        <f t="shared" si="58"/>
        <v>110917.95450242695</v>
      </c>
      <c r="T178" s="109">
        <f t="shared" si="59"/>
        <v>0</v>
      </c>
      <c r="U178" s="99">
        <f t="shared" si="60"/>
        <v>6.2829548417770553E-2</v>
      </c>
      <c r="V178" s="99">
        <f t="shared" si="64"/>
        <v>6.1442200000000002E-2</v>
      </c>
      <c r="W178" s="108">
        <f t="shared" si="61"/>
        <v>110917.95450242695</v>
      </c>
      <c r="X178" s="118">
        <f t="shared" si="62"/>
        <v>110918</v>
      </c>
      <c r="Y178" s="55">
        <f t="shared" si="65"/>
        <v>328.94029703433677</v>
      </c>
      <c r="Z178" s="56">
        <f t="shared" si="66"/>
        <v>6.2829984381138626E-2</v>
      </c>
      <c r="AA178" s="56">
        <f t="shared" si="67"/>
        <v>6.1442635394289846E-2</v>
      </c>
      <c r="AB178" s="42"/>
      <c r="AC178" s="57">
        <v>111187.92686411634</v>
      </c>
      <c r="AD178" s="58">
        <f t="shared" si="68"/>
        <v>329.74079670851023</v>
      </c>
      <c r="AE178" s="56">
        <f t="shared" si="63"/>
        <v>-2.4276634318959323E-3</v>
      </c>
      <c r="AF178" s="56">
        <f t="shared" si="63"/>
        <v>-2.4276634318959323E-3</v>
      </c>
    </row>
    <row r="179" spans="1:32">
      <c r="A179" s="82" t="s">
        <v>371</v>
      </c>
      <c r="B179" s="83" t="s">
        <v>372</v>
      </c>
      <c r="E179" s="103">
        <v>157230</v>
      </c>
      <c r="F179" s="103">
        <v>527745.75</v>
      </c>
      <c r="G179" s="103">
        <f t="shared" si="51"/>
        <v>297.92755318256945</v>
      </c>
      <c r="H179" s="104">
        <v>-2.1570420969387216E-2</v>
      </c>
      <c r="J179" s="105">
        <v>160660.04770154916</v>
      </c>
      <c r="K179" s="105">
        <v>529457.6875</v>
      </c>
      <c r="L179" s="105">
        <f t="shared" si="52"/>
        <v>303.44265744852214</v>
      </c>
      <c r="M179" s="106">
        <f t="shared" si="53"/>
        <v>3.2438679041943974E-3</v>
      </c>
      <c r="O179" s="107">
        <f t="shared" si="54"/>
        <v>-2.1349724157439631E-2</v>
      </c>
      <c r="P179" s="107">
        <f t="shared" si="55"/>
        <v>-1.8175111938202981E-2</v>
      </c>
      <c r="Q179" s="106">
        <f t="shared" si="56"/>
        <v>6.4885378284737616E-2</v>
      </c>
      <c r="R179" s="107">
        <f t="shared" si="57"/>
        <v>6.1442200000000002E-2</v>
      </c>
      <c r="S179" s="108">
        <f t="shared" si="58"/>
        <v>167431.92802770931</v>
      </c>
      <c r="T179" s="109">
        <f t="shared" si="59"/>
        <v>0</v>
      </c>
      <c r="U179" s="99">
        <f t="shared" si="60"/>
        <v>6.4885378284737616E-2</v>
      </c>
      <c r="V179" s="99">
        <f t="shared" si="64"/>
        <v>6.1442200000000002E-2</v>
      </c>
      <c r="W179" s="108">
        <f t="shared" si="61"/>
        <v>167431.92802770931</v>
      </c>
      <c r="X179" s="118">
        <f t="shared" si="62"/>
        <v>167432</v>
      </c>
      <c r="Y179" s="55">
        <f t="shared" si="65"/>
        <v>316.23301342659227</v>
      </c>
      <c r="Z179" s="56">
        <f t="shared" si="66"/>
        <v>6.4885836036379763E-2</v>
      </c>
      <c r="AA179" s="56">
        <f t="shared" si="67"/>
        <v>6.1442656271557539E-2</v>
      </c>
      <c r="AB179" s="42"/>
      <c r="AC179" s="57">
        <v>171570.72792170136</v>
      </c>
      <c r="AD179" s="58">
        <f t="shared" si="68"/>
        <v>324.04993254857851</v>
      </c>
      <c r="AE179" s="56">
        <f t="shared" si="63"/>
        <v>-2.4122575988545836E-2</v>
      </c>
      <c r="AF179" s="56">
        <f t="shared" si="63"/>
        <v>-2.4122575988545836E-2</v>
      </c>
    </row>
    <row r="180" spans="1:32">
      <c r="A180" s="82" t="s">
        <v>373</v>
      </c>
      <c r="B180" s="83" t="s">
        <v>374</v>
      </c>
      <c r="E180" s="103">
        <v>254666</v>
      </c>
      <c r="F180" s="103">
        <v>647873.9375</v>
      </c>
      <c r="G180" s="103">
        <f t="shared" si="51"/>
        <v>393.07955646849894</v>
      </c>
      <c r="H180" s="104">
        <v>5.4824623165911968E-2</v>
      </c>
      <c r="J180" s="105">
        <v>241633.53619266883</v>
      </c>
      <c r="K180" s="105">
        <v>653890.9375</v>
      </c>
      <c r="L180" s="105">
        <f t="shared" si="52"/>
        <v>369.53186278509759</v>
      </c>
      <c r="M180" s="106">
        <f t="shared" si="53"/>
        <v>9.2873005869293923E-3</v>
      </c>
      <c r="O180" s="107">
        <f t="shared" si="54"/>
        <v>5.3934830457224248E-2</v>
      </c>
      <c r="P180" s="107">
        <f t="shared" si="55"/>
        <v>6.3723040026715028E-2</v>
      </c>
      <c r="Q180" s="106">
        <f t="shared" si="56"/>
        <v>7.1300132767051716E-2</v>
      </c>
      <c r="R180" s="107">
        <f t="shared" si="57"/>
        <v>6.1442200000000002E-2</v>
      </c>
      <c r="S180" s="108">
        <f t="shared" si="58"/>
        <v>272823.719611254</v>
      </c>
      <c r="T180" s="109">
        <f t="shared" si="59"/>
        <v>0</v>
      </c>
      <c r="U180" s="99">
        <f t="shared" si="60"/>
        <v>7.1300132767051716E-2</v>
      </c>
      <c r="V180" s="99">
        <f t="shared" si="64"/>
        <v>6.1442200000000002E-2</v>
      </c>
      <c r="W180" s="108">
        <f t="shared" si="61"/>
        <v>272823.719611254</v>
      </c>
      <c r="X180" s="118">
        <f t="shared" si="62"/>
        <v>272824</v>
      </c>
      <c r="Y180" s="55">
        <f t="shared" si="65"/>
        <v>417.2316579934249</v>
      </c>
      <c r="Z180" s="56">
        <f t="shared" si="66"/>
        <v>7.1301233772863348E-2</v>
      </c>
      <c r="AA180" s="56">
        <f t="shared" si="67"/>
        <v>6.1443290874531931E-2</v>
      </c>
      <c r="AB180" s="42"/>
      <c r="AC180" s="57">
        <v>258043.25523346156</v>
      </c>
      <c r="AD180" s="58">
        <f t="shared" si="68"/>
        <v>394.62736128448267</v>
      </c>
      <c r="AE180" s="56">
        <f t="shared" si="63"/>
        <v>5.7280105047371688E-2</v>
      </c>
      <c r="AF180" s="56">
        <f t="shared" si="63"/>
        <v>5.7280105047371688E-2</v>
      </c>
    </row>
    <row r="181" spans="1:32">
      <c r="A181" s="82" t="s">
        <v>375</v>
      </c>
      <c r="B181" s="83" t="s">
        <v>376</v>
      </c>
      <c r="E181" s="103">
        <v>159172</v>
      </c>
      <c r="F181" s="103">
        <v>563792.625</v>
      </c>
      <c r="G181" s="103">
        <f t="shared" si="51"/>
        <v>282.32366466304876</v>
      </c>
      <c r="H181" s="104">
        <v>8.3919777522331485E-2</v>
      </c>
      <c r="J181" s="105">
        <v>146704.11600848768</v>
      </c>
      <c r="K181" s="105">
        <v>568164.25</v>
      </c>
      <c r="L181" s="105">
        <f t="shared" si="52"/>
        <v>258.2072279424263</v>
      </c>
      <c r="M181" s="106">
        <f t="shared" si="53"/>
        <v>7.7539591795829921E-3</v>
      </c>
      <c r="O181" s="107">
        <f t="shared" si="54"/>
        <v>8.4986599767868709E-2</v>
      </c>
      <c r="P181" s="107">
        <f t="shared" si="55"/>
        <v>9.3399541572863454E-2</v>
      </c>
      <c r="Q181" s="106">
        <f t="shared" si="56"/>
        <v>6.9672579490286823E-2</v>
      </c>
      <c r="R181" s="107">
        <f t="shared" si="57"/>
        <v>6.1442200000000002E-2</v>
      </c>
      <c r="S181" s="108">
        <f t="shared" si="58"/>
        <v>170261.92382262793</v>
      </c>
      <c r="T181" s="109">
        <f t="shared" si="59"/>
        <v>0</v>
      </c>
      <c r="U181" s="99">
        <f t="shared" si="60"/>
        <v>6.9672579490286823E-2</v>
      </c>
      <c r="V181" s="99">
        <f t="shared" si="64"/>
        <v>6.1442200000000002E-2</v>
      </c>
      <c r="W181" s="108">
        <f t="shared" si="61"/>
        <v>170261.92382262793</v>
      </c>
      <c r="X181" s="118">
        <f t="shared" si="62"/>
        <v>170262</v>
      </c>
      <c r="Y181" s="55">
        <f t="shared" si="65"/>
        <v>299.67038580832923</v>
      </c>
      <c r="Z181" s="56">
        <f t="shared" si="66"/>
        <v>6.9673058075540917E-2</v>
      </c>
      <c r="AA181" s="56">
        <f t="shared" si="67"/>
        <v>6.1442674902876693E-2</v>
      </c>
      <c r="AB181" s="42"/>
      <c r="AC181" s="57">
        <v>156667.02663653725</v>
      </c>
      <c r="AD181" s="58">
        <f t="shared" si="68"/>
        <v>275.74249283818415</v>
      </c>
      <c r="AE181" s="56">
        <f t="shared" si="63"/>
        <v>8.6776226340228302E-2</v>
      </c>
      <c r="AF181" s="56">
        <f t="shared" si="63"/>
        <v>8.6776226340228524E-2</v>
      </c>
    </row>
    <row r="182" spans="1:32">
      <c r="A182" s="82" t="s">
        <v>377</v>
      </c>
      <c r="B182" s="83" t="s">
        <v>378</v>
      </c>
      <c r="E182" s="103">
        <v>126116</v>
      </c>
      <c r="F182" s="103">
        <v>547396.375</v>
      </c>
      <c r="G182" s="103">
        <f t="shared" si="51"/>
        <v>230.39246469251827</v>
      </c>
      <c r="H182" s="104">
        <v>-7.5085281624956979E-3</v>
      </c>
      <c r="J182" s="105">
        <v>127105.69623040444</v>
      </c>
      <c r="K182" s="105">
        <v>550345.9375</v>
      </c>
      <c r="L182" s="105">
        <f t="shared" si="52"/>
        <v>230.95599979858929</v>
      </c>
      <c r="M182" s="106">
        <f t="shared" si="53"/>
        <v>5.3883486166674821E-3</v>
      </c>
      <c r="O182" s="107">
        <f t="shared" si="54"/>
        <v>-7.786403440255163E-3</v>
      </c>
      <c r="P182" s="107">
        <f t="shared" si="55"/>
        <v>-2.4400106797938248E-3</v>
      </c>
      <c r="Q182" s="106">
        <f t="shared" si="56"/>
        <v>6.7161620610042494E-2</v>
      </c>
      <c r="R182" s="107">
        <f t="shared" si="57"/>
        <v>6.1442200000000002E-2</v>
      </c>
      <c r="S182" s="108">
        <f t="shared" si="58"/>
        <v>134586.15494485613</v>
      </c>
      <c r="T182" s="109">
        <f t="shared" si="59"/>
        <v>0</v>
      </c>
      <c r="U182" s="99">
        <f t="shared" si="60"/>
        <v>6.7161620610042494E-2</v>
      </c>
      <c r="V182" s="99">
        <f t="shared" si="64"/>
        <v>6.1442200000000002E-2</v>
      </c>
      <c r="W182" s="108">
        <f t="shared" si="61"/>
        <v>134586.15494485613</v>
      </c>
      <c r="X182" s="118">
        <f t="shared" si="62"/>
        <v>134586</v>
      </c>
      <c r="Y182" s="55">
        <f t="shared" si="65"/>
        <v>244.54800304581153</v>
      </c>
      <c r="Z182" s="56">
        <f t="shared" si="66"/>
        <v>6.7160392020044979E-2</v>
      </c>
      <c r="AA182" s="56">
        <f t="shared" si="67"/>
        <v>6.1440977994593915E-2</v>
      </c>
      <c r="AB182" s="42"/>
      <c r="AC182" s="57">
        <v>135737.64689623495</v>
      </c>
      <c r="AD182" s="58">
        <f t="shared" si="68"/>
        <v>246.640590303685</v>
      </c>
      <c r="AE182" s="56">
        <f t="shared" si="63"/>
        <v>-8.4843587801055609E-3</v>
      </c>
      <c r="AF182" s="56">
        <f t="shared" si="63"/>
        <v>-8.4843587801055609E-3</v>
      </c>
    </row>
    <row r="183" spans="1:32">
      <c r="A183" s="82" t="s">
        <v>379</v>
      </c>
      <c r="B183" s="83" t="s">
        <v>380</v>
      </c>
      <c r="E183" s="103">
        <v>329430</v>
      </c>
      <c r="F183" s="103">
        <v>1017741.5</v>
      </c>
      <c r="G183" s="103">
        <f t="shared" si="51"/>
        <v>323.68730173624635</v>
      </c>
      <c r="H183" s="104">
        <v>4.8894458881532765E-2</v>
      </c>
      <c r="J183" s="105">
        <v>314096.9742641534</v>
      </c>
      <c r="K183" s="105">
        <v>1026830</v>
      </c>
      <c r="L183" s="105">
        <f t="shared" si="52"/>
        <v>305.88994698650544</v>
      </c>
      <c r="M183" s="106">
        <f t="shared" si="53"/>
        <v>8.9300672125485203E-3</v>
      </c>
      <c r="O183" s="107">
        <f t="shared" si="54"/>
        <v>4.8816215984785805E-2</v>
      </c>
      <c r="P183" s="107">
        <f t="shared" si="55"/>
        <v>5.8182215287140737E-2</v>
      </c>
      <c r="Q183" s="106">
        <f t="shared" si="56"/>
        <v>7.0920950188235521E-2</v>
      </c>
      <c r="R183" s="107">
        <f t="shared" si="57"/>
        <v>6.1442200000000002E-2</v>
      </c>
      <c r="S183" s="108">
        <f t="shared" si="58"/>
        <v>352793.48862051044</v>
      </c>
      <c r="T183" s="109">
        <f t="shared" si="59"/>
        <v>0</v>
      </c>
      <c r="U183" s="99">
        <f t="shared" si="60"/>
        <v>7.0920950188235521E-2</v>
      </c>
      <c r="V183" s="99">
        <f t="shared" si="64"/>
        <v>6.1442200000000002E-2</v>
      </c>
      <c r="W183" s="108">
        <f t="shared" si="61"/>
        <v>352793.48862051044</v>
      </c>
      <c r="X183" s="118">
        <f t="shared" si="62"/>
        <v>352793</v>
      </c>
      <c r="Y183" s="55">
        <f t="shared" si="65"/>
        <v>343.57488581362054</v>
      </c>
      <c r="Z183" s="56">
        <f t="shared" si="66"/>
        <v>7.0919466958079047E-2</v>
      </c>
      <c r="AA183" s="56">
        <f t="shared" si="67"/>
        <v>6.1440729897953794E-2</v>
      </c>
      <c r="AB183" s="42"/>
      <c r="AC183" s="57">
        <v>335427.80102128064</v>
      </c>
      <c r="AD183" s="58">
        <f t="shared" si="68"/>
        <v>326.66342142446229</v>
      </c>
      <c r="AE183" s="56">
        <f t="shared" si="63"/>
        <v>5.17703032540755E-2</v>
      </c>
      <c r="AF183" s="56">
        <f t="shared" si="63"/>
        <v>5.17703032540755E-2</v>
      </c>
    </row>
    <row r="184" spans="1:32">
      <c r="A184" s="82" t="s">
        <v>381</v>
      </c>
      <c r="B184" s="83" t="s">
        <v>382</v>
      </c>
      <c r="E184" s="103">
        <v>118689</v>
      </c>
      <c r="F184" s="103">
        <v>462630.34375</v>
      </c>
      <c r="G184" s="103">
        <f t="shared" si="51"/>
        <v>256.55256211239384</v>
      </c>
      <c r="H184" s="104">
        <v>2.3018127404730304E-3</v>
      </c>
      <c r="J184" s="105">
        <v>118319.14429492124</v>
      </c>
      <c r="K184" s="105">
        <v>465062.5</v>
      </c>
      <c r="L184" s="105">
        <f t="shared" si="52"/>
        <v>254.41557703517537</v>
      </c>
      <c r="M184" s="106">
        <f t="shared" si="53"/>
        <v>5.2572345996273473E-3</v>
      </c>
      <c r="O184" s="107">
        <f t="shared" si="54"/>
        <v>3.1259159900351996E-3</v>
      </c>
      <c r="P184" s="107">
        <f t="shared" si="55"/>
        <v>8.3995842633606266E-3</v>
      </c>
      <c r="Q184" s="106">
        <f t="shared" si="56"/>
        <v>6.7022450659344646E-2</v>
      </c>
      <c r="R184" s="107">
        <f t="shared" si="57"/>
        <v>6.1442200000000002E-2</v>
      </c>
      <c r="S184" s="108">
        <f t="shared" si="58"/>
        <v>126643.82764630696</v>
      </c>
      <c r="T184" s="109">
        <f t="shared" si="59"/>
        <v>0</v>
      </c>
      <c r="U184" s="99">
        <f t="shared" si="60"/>
        <v>6.7022450659344646E-2</v>
      </c>
      <c r="V184" s="99">
        <f t="shared" si="64"/>
        <v>6.1442200000000002E-2</v>
      </c>
      <c r="W184" s="108">
        <f t="shared" si="61"/>
        <v>126643.82764630696</v>
      </c>
      <c r="X184" s="118">
        <f t="shared" si="62"/>
        <v>126644</v>
      </c>
      <c r="Y184" s="55">
        <f t="shared" si="65"/>
        <v>272.31608654750704</v>
      </c>
      <c r="Z184" s="56">
        <f t="shared" si="66"/>
        <v>6.7023902804809188E-2</v>
      </c>
      <c r="AA184" s="56">
        <f t="shared" si="67"/>
        <v>6.1443644551120613E-2</v>
      </c>
      <c r="AB184" s="42"/>
      <c r="AC184" s="57">
        <v>126354.38619726434</v>
      </c>
      <c r="AD184" s="58">
        <f t="shared" si="68"/>
        <v>271.69334486711858</v>
      </c>
      <c r="AE184" s="56">
        <f t="shared" si="63"/>
        <v>2.2920755776814072E-3</v>
      </c>
      <c r="AF184" s="56">
        <f t="shared" si="63"/>
        <v>2.2920755776811852E-3</v>
      </c>
    </row>
    <row r="185" spans="1:32">
      <c r="A185" s="82" t="s">
        <v>383</v>
      </c>
      <c r="B185" s="83" t="s">
        <v>384</v>
      </c>
      <c r="E185" s="103">
        <v>460551</v>
      </c>
      <c r="F185" s="103">
        <v>1320167.625</v>
      </c>
      <c r="G185" s="103">
        <f t="shared" si="51"/>
        <v>348.85797172915829</v>
      </c>
      <c r="H185" s="104">
        <v>4.3989149874500422E-2</v>
      </c>
      <c r="J185" s="105">
        <v>441572.90157583164</v>
      </c>
      <c r="K185" s="105">
        <v>1329445</v>
      </c>
      <c r="L185" s="105">
        <f t="shared" si="52"/>
        <v>332.1483036724585</v>
      </c>
      <c r="M185" s="106">
        <f t="shared" si="53"/>
        <v>7.0274219912036529E-3</v>
      </c>
      <c r="O185" s="107">
        <f t="shared" si="54"/>
        <v>4.2978403693799239E-2</v>
      </c>
      <c r="P185" s="107">
        <f t="shared" si="55"/>
        <v>5.0307853064267771E-2</v>
      </c>
      <c r="Q185" s="106">
        <f t="shared" si="56"/>
        <v>6.8901402258671807E-2</v>
      </c>
      <c r="R185" s="107">
        <f t="shared" si="57"/>
        <v>6.1442200000000002E-2</v>
      </c>
      <c r="S185" s="108">
        <f t="shared" si="58"/>
        <v>492283.60971163359</v>
      </c>
      <c r="T185" s="109">
        <f t="shared" si="59"/>
        <v>0</v>
      </c>
      <c r="U185" s="99">
        <f t="shared" si="60"/>
        <v>6.8901402258671807E-2</v>
      </c>
      <c r="V185" s="99">
        <f t="shared" si="64"/>
        <v>6.1442200000000002E-2</v>
      </c>
      <c r="W185" s="108">
        <f t="shared" si="61"/>
        <v>492283.60971163359</v>
      </c>
      <c r="X185" s="118">
        <f t="shared" si="62"/>
        <v>492284</v>
      </c>
      <c r="Y185" s="55">
        <f t="shared" si="65"/>
        <v>370.29286657214101</v>
      </c>
      <c r="Z185" s="56">
        <f t="shared" si="66"/>
        <v>6.8902249696559226E-2</v>
      </c>
      <c r="AA185" s="56">
        <f t="shared" si="67"/>
        <v>6.1443041524142261E-2</v>
      </c>
      <c r="AB185" s="42"/>
      <c r="AC185" s="57">
        <v>471560.8219823321</v>
      </c>
      <c r="AD185" s="58">
        <f t="shared" si="68"/>
        <v>354.70502501595183</v>
      </c>
      <c r="AE185" s="56">
        <f t="shared" si="63"/>
        <v>4.394592818494214E-2</v>
      </c>
      <c r="AF185" s="56">
        <f t="shared" si="63"/>
        <v>4.3945928184942362E-2</v>
      </c>
    </row>
    <row r="186" spans="1:32">
      <c r="A186" s="82" t="s">
        <v>385</v>
      </c>
      <c r="B186" s="83" t="s">
        <v>386</v>
      </c>
      <c r="E186" s="103">
        <v>261098</v>
      </c>
      <c r="F186" s="103">
        <v>884667.0625</v>
      </c>
      <c r="G186" s="103">
        <f t="shared" si="51"/>
        <v>295.13701941401263</v>
      </c>
      <c r="H186" s="104">
        <v>1.6097975877638948E-2</v>
      </c>
      <c r="J186" s="105">
        <v>256783.62592408716</v>
      </c>
      <c r="K186" s="105">
        <v>888936.5</v>
      </c>
      <c r="L186" s="105">
        <f t="shared" si="52"/>
        <v>288.86610677375398</v>
      </c>
      <c r="M186" s="106">
        <f t="shared" si="53"/>
        <v>4.8260387223357792E-3</v>
      </c>
      <c r="O186" s="107">
        <f t="shared" si="54"/>
        <v>1.6801593405290971E-2</v>
      </c>
      <c r="P186" s="107">
        <f t="shared" si="55"/>
        <v>2.1708717267997724E-2</v>
      </c>
      <c r="Q186" s="106">
        <f t="shared" si="56"/>
        <v>6.6564761158721453E-2</v>
      </c>
      <c r="R186" s="107">
        <f t="shared" si="57"/>
        <v>6.1442200000000002E-2</v>
      </c>
      <c r="S186" s="108">
        <f t="shared" si="58"/>
        <v>278477.92600901984</v>
      </c>
      <c r="T186" s="109">
        <f t="shared" si="59"/>
        <v>0</v>
      </c>
      <c r="U186" s="99">
        <f t="shared" si="60"/>
        <v>6.6564761158721453E-2</v>
      </c>
      <c r="V186" s="99">
        <f t="shared" si="64"/>
        <v>6.1442200000000002E-2</v>
      </c>
      <c r="W186" s="108">
        <f t="shared" si="61"/>
        <v>278477.92600901984</v>
      </c>
      <c r="X186" s="118">
        <f t="shared" si="62"/>
        <v>278478</v>
      </c>
      <c r="Y186" s="55">
        <f t="shared" si="65"/>
        <v>313.2709704236467</v>
      </c>
      <c r="Z186" s="56">
        <f t="shared" si="66"/>
        <v>6.6565044542662211E-2</v>
      </c>
      <c r="AA186" s="56">
        <f t="shared" si="67"/>
        <v>6.1442482022887601E-2</v>
      </c>
      <c r="AB186" s="42"/>
      <c r="AC186" s="57">
        <v>274222.21173500048</v>
      </c>
      <c r="AD186" s="58">
        <f t="shared" si="68"/>
        <v>308.48346505627848</v>
      </c>
      <c r="AE186" s="56">
        <f t="shared" si="63"/>
        <v>1.5519487783550501E-2</v>
      </c>
      <c r="AF186" s="56">
        <f t="shared" si="63"/>
        <v>1.5519487783550501E-2</v>
      </c>
    </row>
    <row r="187" spans="1:32">
      <c r="A187" s="82" t="s">
        <v>387</v>
      </c>
      <c r="B187" s="83" t="s">
        <v>388</v>
      </c>
      <c r="E187" s="103">
        <v>265677</v>
      </c>
      <c r="F187" s="103">
        <v>1053807.5</v>
      </c>
      <c r="G187" s="103">
        <f t="shared" si="51"/>
        <v>252.11150992947006</v>
      </c>
      <c r="H187" s="104">
        <v>-2.6376912618210957E-2</v>
      </c>
      <c r="J187" s="105">
        <v>273222.17300497193</v>
      </c>
      <c r="K187" s="105">
        <v>1058006.75</v>
      </c>
      <c r="L187" s="105">
        <f t="shared" si="52"/>
        <v>258.24237227689895</v>
      </c>
      <c r="M187" s="106">
        <f t="shared" si="53"/>
        <v>3.9848359401504219E-3</v>
      </c>
      <c r="O187" s="107">
        <f t="shared" si="54"/>
        <v>-2.7615522276205007E-2</v>
      </c>
      <c r="P187" s="107">
        <f t="shared" si="55"/>
        <v>-2.3740729661726911E-2</v>
      </c>
      <c r="Q187" s="106">
        <f t="shared" si="56"/>
        <v>6.5671873026952543E-2</v>
      </c>
      <c r="R187" s="107">
        <f t="shared" si="57"/>
        <v>6.1442200000000002E-2</v>
      </c>
      <c r="S187" s="108">
        <f t="shared" si="58"/>
        <v>283124.50621018169</v>
      </c>
      <c r="T187" s="109">
        <f t="shared" si="59"/>
        <v>0</v>
      </c>
      <c r="U187" s="99">
        <f t="shared" si="60"/>
        <v>6.5671873026952543E-2</v>
      </c>
      <c r="V187" s="99">
        <f t="shared" si="64"/>
        <v>6.1442200000000002E-2</v>
      </c>
      <c r="W187" s="108">
        <f t="shared" si="61"/>
        <v>283124.50621018169</v>
      </c>
      <c r="X187" s="118">
        <f t="shared" si="62"/>
        <v>283125</v>
      </c>
      <c r="Y187" s="55">
        <f t="shared" si="65"/>
        <v>267.60226246193611</v>
      </c>
      <c r="Z187" s="56">
        <f t="shared" si="66"/>
        <v>6.5673731636536115E-2</v>
      </c>
      <c r="AA187" s="56">
        <f t="shared" si="67"/>
        <v>6.1444051232725228E-2</v>
      </c>
      <c r="AB187" s="42"/>
      <c r="AC187" s="57">
        <v>291777.12678072386</v>
      </c>
      <c r="AD187" s="58">
        <f t="shared" si="68"/>
        <v>275.78002388049401</v>
      </c>
      <c r="AE187" s="56">
        <f t="shared" si="63"/>
        <v>-2.9653204403599864E-2</v>
      </c>
      <c r="AF187" s="56">
        <f t="shared" si="63"/>
        <v>-2.9653204403599753E-2</v>
      </c>
    </row>
    <row r="188" spans="1:32">
      <c r="A188" s="82" t="s">
        <v>389</v>
      </c>
      <c r="B188" s="83" t="s">
        <v>390</v>
      </c>
      <c r="E188" s="103">
        <v>200642</v>
      </c>
      <c r="F188" s="103">
        <v>536622.875</v>
      </c>
      <c r="G188" s="103">
        <f t="shared" si="51"/>
        <v>373.89759055649654</v>
      </c>
      <c r="H188" s="104">
        <v>2.7729128318926266E-2</v>
      </c>
      <c r="J188" s="105">
        <v>195221.44714816695</v>
      </c>
      <c r="K188" s="105">
        <v>540072.5</v>
      </c>
      <c r="L188" s="105">
        <f t="shared" si="52"/>
        <v>361.47266736996778</v>
      </c>
      <c r="M188" s="106">
        <f t="shared" si="53"/>
        <v>6.428397224028215E-3</v>
      </c>
      <c r="O188" s="107">
        <f t="shared" si="54"/>
        <v>2.7766174931174614E-2</v>
      </c>
      <c r="P188" s="107">
        <f t="shared" si="55"/>
        <v>3.4373064157052324E-2</v>
      </c>
      <c r="Q188" s="106">
        <f t="shared" si="56"/>
        <v>6.8265572091946503E-2</v>
      </c>
      <c r="R188" s="107">
        <f t="shared" si="57"/>
        <v>6.1442200000000002E-2</v>
      </c>
      <c r="S188" s="108">
        <f t="shared" si="58"/>
        <v>214338.94091567234</v>
      </c>
      <c r="T188" s="109">
        <f t="shared" si="59"/>
        <v>0</v>
      </c>
      <c r="U188" s="99">
        <f t="shared" si="60"/>
        <v>6.8265572091946503E-2</v>
      </c>
      <c r="V188" s="99">
        <f t="shared" si="64"/>
        <v>6.1442200000000002E-2</v>
      </c>
      <c r="W188" s="108">
        <f t="shared" si="61"/>
        <v>214338.94091567234</v>
      </c>
      <c r="X188" s="118">
        <f t="shared" si="62"/>
        <v>214339</v>
      </c>
      <c r="Y188" s="55">
        <f t="shared" si="65"/>
        <v>396.87079049572048</v>
      </c>
      <c r="Z188" s="56">
        <f t="shared" si="66"/>
        <v>6.8265866568315792E-2</v>
      </c>
      <c r="AA188" s="56">
        <f t="shared" si="67"/>
        <v>6.1442492595449538E-2</v>
      </c>
      <c r="AB188" s="42"/>
      <c r="AC188" s="57">
        <v>208479.24715769882</v>
      </c>
      <c r="AD188" s="58">
        <f t="shared" si="68"/>
        <v>386.02085304787562</v>
      </c>
      <c r="AE188" s="56">
        <f t="shared" si="63"/>
        <v>2.8107127794205544E-2</v>
      </c>
      <c r="AF188" s="56">
        <f t="shared" si="63"/>
        <v>2.8107127794205544E-2</v>
      </c>
    </row>
    <row r="189" spans="1:32">
      <c r="A189" s="82" t="s">
        <v>391</v>
      </c>
      <c r="B189" s="83" t="s">
        <v>392</v>
      </c>
      <c r="E189" s="103">
        <v>64261</v>
      </c>
      <c r="F189" s="103">
        <v>219720.4375</v>
      </c>
      <c r="G189" s="103">
        <f t="shared" si="51"/>
        <v>292.4671037941111</v>
      </c>
      <c r="H189" s="104">
        <v>-5.8822878667260436E-2</v>
      </c>
      <c r="J189" s="105">
        <v>68328.346213732293</v>
      </c>
      <c r="K189" s="105">
        <v>220334</v>
      </c>
      <c r="L189" s="105">
        <f t="shared" si="52"/>
        <v>310.11258459308272</v>
      </c>
      <c r="M189" s="106">
        <f t="shared" si="53"/>
        <v>2.7924689527345503E-3</v>
      </c>
      <c r="O189" s="107">
        <f t="shared" si="54"/>
        <v>-5.952648408918837E-2</v>
      </c>
      <c r="P189" s="107">
        <f t="shared" si="55"/>
        <v>-5.6900240995138351E-2</v>
      </c>
      <c r="Q189" s="106">
        <f t="shared" si="56"/>
        <v>6.4406244388622413E-2</v>
      </c>
      <c r="R189" s="107">
        <f t="shared" si="57"/>
        <v>6.1442200000000002E-2</v>
      </c>
      <c r="S189" s="108">
        <f t="shared" si="58"/>
        <v>68399.809670657269</v>
      </c>
      <c r="T189" s="109">
        <f t="shared" si="59"/>
        <v>0</v>
      </c>
      <c r="U189" s="99">
        <f t="shared" si="60"/>
        <v>6.4406244388622413E-2</v>
      </c>
      <c r="V189" s="99">
        <f t="shared" si="64"/>
        <v>6.1442200000000002E-2</v>
      </c>
      <c r="W189" s="108">
        <f t="shared" si="61"/>
        <v>68399.809670657269</v>
      </c>
      <c r="X189" s="118">
        <f t="shared" si="62"/>
        <v>68400</v>
      </c>
      <c r="Y189" s="55">
        <f t="shared" si="65"/>
        <v>310.43778990078698</v>
      </c>
      <c r="Z189" s="56">
        <f t="shared" si="66"/>
        <v>6.4409206205941372E-2</v>
      </c>
      <c r="AA189" s="56">
        <f t="shared" si="67"/>
        <v>6.1445153569567701E-2</v>
      </c>
      <c r="AB189" s="42"/>
      <c r="AC189" s="57">
        <v>72968.633243241813</v>
      </c>
      <c r="AD189" s="58">
        <f t="shared" si="68"/>
        <v>331.17282508937257</v>
      </c>
      <c r="AE189" s="56">
        <f t="shared" si="63"/>
        <v>-6.2610919790867081E-2</v>
      </c>
      <c r="AF189" s="56">
        <f t="shared" si="63"/>
        <v>-6.2610919790867192E-2</v>
      </c>
    </row>
    <row r="190" spans="1:32">
      <c r="A190" s="82" t="s">
        <v>393</v>
      </c>
      <c r="B190" s="83" t="s">
        <v>394</v>
      </c>
      <c r="E190" s="103">
        <v>38085</v>
      </c>
      <c r="F190" s="103">
        <v>168384.8125</v>
      </c>
      <c r="G190" s="103">
        <f t="shared" si="51"/>
        <v>226.17835560436899</v>
      </c>
      <c r="H190" s="104">
        <v>-6.8996987251516373E-2</v>
      </c>
      <c r="J190" s="105">
        <v>40959.938379826694</v>
      </c>
      <c r="K190" s="105">
        <v>169595.8125</v>
      </c>
      <c r="L190" s="105">
        <f t="shared" si="52"/>
        <v>241.51503375017995</v>
      </c>
      <c r="M190" s="106">
        <f t="shared" si="53"/>
        <v>7.1918600140972178E-3</v>
      </c>
      <c r="O190" s="107">
        <f t="shared" si="54"/>
        <v>-7.0189030881028791E-2</v>
      </c>
      <c r="P190" s="107">
        <f t="shared" si="55"/>
        <v>-6.3501960551553216E-2</v>
      </c>
      <c r="Q190" s="106">
        <f t="shared" si="56"/>
        <v>6.9075943715455557E-2</v>
      </c>
      <c r="R190" s="107">
        <f t="shared" si="57"/>
        <v>6.1442200000000002E-2</v>
      </c>
      <c r="S190" s="108">
        <f t="shared" si="58"/>
        <v>40715.757316403127</v>
      </c>
      <c r="T190" s="109">
        <f t="shared" si="59"/>
        <v>0</v>
      </c>
      <c r="U190" s="99">
        <f t="shared" si="60"/>
        <v>6.9075943715455557E-2</v>
      </c>
      <c r="V190" s="99">
        <f t="shared" si="64"/>
        <v>6.1442200000000002E-2</v>
      </c>
      <c r="W190" s="108">
        <f t="shared" si="61"/>
        <v>40715.757316403127</v>
      </c>
      <c r="X190" s="118">
        <f t="shared" si="62"/>
        <v>40716</v>
      </c>
      <c r="Y190" s="55">
        <f t="shared" si="65"/>
        <v>240.07668231784911</v>
      </c>
      <c r="Z190" s="56">
        <f t="shared" si="66"/>
        <v>6.9082315872390776E-2</v>
      </c>
      <c r="AA190" s="56">
        <f t="shared" si="67"/>
        <v>6.1448526656507463E-2</v>
      </c>
      <c r="AB190" s="42"/>
      <c r="AC190" s="57">
        <v>43741.59315892656</v>
      </c>
      <c r="AD190" s="58">
        <f t="shared" si="68"/>
        <v>257.91670510099743</v>
      </c>
      <c r="AE190" s="56">
        <f t="shared" si="63"/>
        <v>-6.9169706460705638E-2</v>
      </c>
      <c r="AF190" s="56">
        <f t="shared" si="63"/>
        <v>-6.9169706460705416E-2</v>
      </c>
    </row>
    <row r="191" spans="1:32">
      <c r="A191" s="82" t="s">
        <v>395</v>
      </c>
      <c r="B191" s="83" t="s">
        <v>396</v>
      </c>
      <c r="E191" s="103">
        <v>82596</v>
      </c>
      <c r="F191" s="103">
        <v>281462.125</v>
      </c>
      <c r="G191" s="103">
        <f t="shared" si="51"/>
        <v>293.45333763823459</v>
      </c>
      <c r="H191" s="104">
        <v>-2.0519569205590393E-2</v>
      </c>
      <c r="J191" s="105">
        <v>84147.390763987525</v>
      </c>
      <c r="K191" s="105">
        <v>283903.5</v>
      </c>
      <c r="L191" s="105">
        <f t="shared" si="52"/>
        <v>296.39434090804627</v>
      </c>
      <c r="M191" s="106">
        <f t="shared" si="53"/>
        <v>8.6739023945050509E-3</v>
      </c>
      <c r="O191" s="107">
        <f t="shared" si="54"/>
        <v>-1.8436587871616728E-2</v>
      </c>
      <c r="P191" s="107">
        <f t="shared" si="55"/>
        <v>-9.9226026407976953E-3</v>
      </c>
      <c r="Q191" s="106">
        <f t="shared" si="56"/>
        <v>7.0649046040208718E-2</v>
      </c>
      <c r="R191" s="107">
        <f t="shared" si="57"/>
        <v>6.1442200000000002E-2</v>
      </c>
      <c r="S191" s="108">
        <f t="shared" si="58"/>
        <v>88431.328606737079</v>
      </c>
      <c r="T191" s="109">
        <f t="shared" si="59"/>
        <v>0</v>
      </c>
      <c r="U191" s="99">
        <f t="shared" si="60"/>
        <v>7.0649046040208718E-2</v>
      </c>
      <c r="V191" s="99">
        <f t="shared" si="64"/>
        <v>6.1442200000000002E-2</v>
      </c>
      <c r="W191" s="108">
        <f t="shared" si="61"/>
        <v>88431.328606737079</v>
      </c>
      <c r="X191" s="118">
        <f t="shared" si="62"/>
        <v>88431</v>
      </c>
      <c r="Y191" s="55">
        <f t="shared" si="65"/>
        <v>311.48259884080329</v>
      </c>
      <c r="Z191" s="56">
        <f t="shared" si="66"/>
        <v>7.0645067557751018E-2</v>
      </c>
      <c r="AA191" s="56">
        <f t="shared" si="67"/>
        <v>6.1438255729757474E-2</v>
      </c>
      <c r="AB191" s="42"/>
      <c r="AC191" s="57">
        <v>89861.974352880614</v>
      </c>
      <c r="AD191" s="58">
        <f t="shared" si="68"/>
        <v>316.52295358416018</v>
      </c>
      <c r="AE191" s="56">
        <f t="shared" si="63"/>
        <v>-1.5924136579297699E-2</v>
      </c>
      <c r="AF191" s="56">
        <f t="shared" si="63"/>
        <v>-1.5924136579297699E-2</v>
      </c>
    </row>
    <row r="192" spans="1:32">
      <c r="A192" s="82" t="s">
        <v>397</v>
      </c>
      <c r="B192" s="83" t="s">
        <v>398</v>
      </c>
      <c r="E192" s="103">
        <v>49111</v>
      </c>
      <c r="F192" s="103">
        <v>186162.3125</v>
      </c>
      <c r="G192" s="103">
        <f t="shared" si="51"/>
        <v>263.80742342787562</v>
      </c>
      <c r="H192" s="104">
        <v>2.6206614449321375E-2</v>
      </c>
      <c r="J192" s="105">
        <v>47699.859091296123</v>
      </c>
      <c r="K192" s="105">
        <v>187122.96875</v>
      </c>
      <c r="L192" s="105">
        <f t="shared" si="52"/>
        <v>254.91183369917607</v>
      </c>
      <c r="M192" s="106">
        <f t="shared" si="53"/>
        <v>5.1603154102417559E-3</v>
      </c>
      <c r="O192" s="107">
        <f t="shared" si="54"/>
        <v>2.9583754241348847E-2</v>
      </c>
      <c r="P192" s="107">
        <f t="shared" si="55"/>
        <v>3.4896731154495209E-2</v>
      </c>
      <c r="Q192" s="106">
        <f t="shared" si="56"/>
        <v>6.6919576541740966E-2</v>
      </c>
      <c r="R192" s="107">
        <f t="shared" si="57"/>
        <v>6.1442200000000002E-2</v>
      </c>
      <c r="S192" s="108">
        <f t="shared" si="58"/>
        <v>52397.487323541442</v>
      </c>
      <c r="T192" s="109">
        <f t="shared" si="59"/>
        <v>0</v>
      </c>
      <c r="U192" s="99">
        <f t="shared" si="60"/>
        <v>6.6919576541740966E-2</v>
      </c>
      <c r="V192" s="99">
        <f t="shared" si="64"/>
        <v>6.1442200000000002E-2</v>
      </c>
      <c r="W192" s="108">
        <f t="shared" si="61"/>
        <v>52397.487323541442</v>
      </c>
      <c r="X192" s="118">
        <f t="shared" si="62"/>
        <v>52397</v>
      </c>
      <c r="Y192" s="55">
        <f t="shared" si="65"/>
        <v>280.01372760392354</v>
      </c>
      <c r="Z192" s="56">
        <f t="shared" si="66"/>
        <v>6.6909653641750388E-2</v>
      </c>
      <c r="AA192" s="56">
        <f t="shared" si="67"/>
        <v>6.1432328042424045E-2</v>
      </c>
      <c r="AB192" s="42"/>
      <c r="AC192" s="57">
        <v>50939.23264145368</v>
      </c>
      <c r="AD192" s="58">
        <f t="shared" si="68"/>
        <v>272.22330311309622</v>
      </c>
      <c r="AE192" s="56">
        <f t="shared" si="63"/>
        <v>2.8617772254386331E-2</v>
      </c>
      <c r="AF192" s="56">
        <f t="shared" si="63"/>
        <v>2.8617772254386109E-2</v>
      </c>
    </row>
    <row r="193" spans="1:32">
      <c r="A193" s="82" t="s">
        <v>399</v>
      </c>
      <c r="B193" s="83" t="s">
        <v>400</v>
      </c>
      <c r="E193" s="103">
        <v>52273</v>
      </c>
      <c r="F193" s="103">
        <v>189659.28125</v>
      </c>
      <c r="G193" s="103">
        <f t="shared" si="51"/>
        <v>275.61530158440371</v>
      </c>
      <c r="H193" s="104">
        <v>-2.8035172135944864E-2</v>
      </c>
      <c r="J193" s="105">
        <v>53726.832107985465</v>
      </c>
      <c r="K193" s="105">
        <v>191002.90625</v>
      </c>
      <c r="L193" s="105">
        <f t="shared" si="52"/>
        <v>281.28803463159591</v>
      </c>
      <c r="M193" s="106">
        <f t="shared" si="53"/>
        <v>7.0844146995838742E-3</v>
      </c>
      <c r="O193" s="107">
        <f t="shared" si="54"/>
        <v>-2.7059702776880856E-2</v>
      </c>
      <c r="P193" s="107">
        <f t="shared" si="55"/>
        <v>-2.016699023341606E-2</v>
      </c>
      <c r="Q193" s="106">
        <f t="shared" si="56"/>
        <v>6.8961896724438754E-2</v>
      </c>
      <c r="R193" s="107">
        <f t="shared" si="57"/>
        <v>6.1442200000000002E-2</v>
      </c>
      <c r="S193" s="108">
        <f t="shared" si="58"/>
        <v>55877.845227476588</v>
      </c>
      <c r="T193" s="109">
        <f t="shared" si="59"/>
        <v>0</v>
      </c>
      <c r="U193" s="99">
        <f t="shared" si="60"/>
        <v>6.8961896724438754E-2</v>
      </c>
      <c r="V193" s="99">
        <f t="shared" si="64"/>
        <v>6.1442200000000002E-2</v>
      </c>
      <c r="W193" s="108">
        <f t="shared" si="61"/>
        <v>55877.845227476588</v>
      </c>
      <c r="X193" s="118">
        <f t="shared" si="62"/>
        <v>55878</v>
      </c>
      <c r="Y193" s="55">
        <f t="shared" si="65"/>
        <v>292.55052238243098</v>
      </c>
      <c r="Z193" s="56">
        <f t="shared" si="66"/>
        <v>6.8964857574656202E-2</v>
      </c>
      <c r="AA193" s="56">
        <f t="shared" si="67"/>
        <v>6.1445140021883171E-2</v>
      </c>
      <c r="AB193" s="42"/>
      <c r="AC193" s="57">
        <v>57375.507013528775</v>
      </c>
      <c r="AD193" s="58">
        <f t="shared" si="68"/>
        <v>300.39075394188552</v>
      </c>
      <c r="AE193" s="56">
        <f t="shared" si="63"/>
        <v>-2.6100109462661059E-2</v>
      </c>
      <c r="AF193" s="56">
        <f t="shared" si="63"/>
        <v>-2.610010946266117E-2</v>
      </c>
    </row>
    <row r="194" spans="1:32">
      <c r="A194" s="82" t="s">
        <v>401</v>
      </c>
      <c r="B194" s="83" t="s">
        <v>402</v>
      </c>
      <c r="E194" s="103">
        <v>82029</v>
      </c>
      <c r="F194" s="103">
        <v>309493.5</v>
      </c>
      <c r="G194" s="103">
        <f t="shared" si="51"/>
        <v>265.04272302972436</v>
      </c>
      <c r="H194" s="104">
        <v>-2.8309479079588362E-2</v>
      </c>
      <c r="J194" s="105">
        <v>84154.463580976095</v>
      </c>
      <c r="K194" s="105">
        <v>311412.78125</v>
      </c>
      <c r="L194" s="105">
        <f t="shared" si="52"/>
        <v>270.23445615553419</v>
      </c>
      <c r="M194" s="106">
        <f t="shared" si="53"/>
        <v>6.201362064146787E-3</v>
      </c>
      <c r="O194" s="107">
        <f t="shared" si="54"/>
        <v>-2.5256694541590297E-2</v>
      </c>
      <c r="P194" s="107">
        <f t="shared" si="55"/>
        <v>-1.9211958384839356E-2</v>
      </c>
      <c r="Q194" s="106">
        <f t="shared" si="56"/>
        <v>6.802458739236461E-2</v>
      </c>
      <c r="R194" s="107">
        <f t="shared" si="57"/>
        <v>6.1442200000000002E-2</v>
      </c>
      <c r="S194" s="108">
        <f t="shared" si="58"/>
        <v>87608.988879208278</v>
      </c>
      <c r="T194" s="109">
        <f t="shared" si="59"/>
        <v>0</v>
      </c>
      <c r="U194" s="99">
        <f t="shared" si="60"/>
        <v>6.802458739236461E-2</v>
      </c>
      <c r="V194" s="99">
        <f t="shared" si="64"/>
        <v>6.1442200000000002E-2</v>
      </c>
      <c r="W194" s="108">
        <f t="shared" si="61"/>
        <v>87608.988879208278</v>
      </c>
      <c r="X194" s="118">
        <f t="shared" si="62"/>
        <v>87609</v>
      </c>
      <c r="Y194" s="55">
        <f t="shared" si="65"/>
        <v>281.3275667374362</v>
      </c>
      <c r="Z194" s="56">
        <f t="shared" si="66"/>
        <v>6.8024722963829776E-2</v>
      </c>
      <c r="AA194" s="56">
        <f t="shared" si="67"/>
        <v>6.1442334735919202E-2</v>
      </c>
      <c r="AB194" s="42"/>
      <c r="AC194" s="57">
        <v>89869.527496157651</v>
      </c>
      <c r="AD194" s="58">
        <f t="shared" si="68"/>
        <v>288.5865093122527</v>
      </c>
      <c r="AE194" s="56">
        <f t="shared" si="63"/>
        <v>-2.5153436978449628E-2</v>
      </c>
      <c r="AF194" s="56">
        <f t="shared" si="63"/>
        <v>-2.5153436978449628E-2</v>
      </c>
    </row>
    <row r="195" spans="1:32">
      <c r="A195" s="82" t="s">
        <v>403</v>
      </c>
      <c r="B195" s="83" t="s">
        <v>404</v>
      </c>
      <c r="E195" s="103">
        <v>145630</v>
      </c>
      <c r="F195" s="103">
        <v>496486.1875</v>
      </c>
      <c r="G195" s="103">
        <f t="shared" si="51"/>
        <v>293.32135246964953</v>
      </c>
      <c r="H195" s="104">
        <v>-1.4375655041040991E-2</v>
      </c>
      <c r="J195" s="105">
        <v>147444.73228027372</v>
      </c>
      <c r="K195" s="105">
        <v>500118.6875</v>
      </c>
      <c r="L195" s="105">
        <f t="shared" si="52"/>
        <v>294.81948178605847</v>
      </c>
      <c r="M195" s="106">
        <f t="shared" si="53"/>
        <v>7.3164170352675306E-3</v>
      </c>
      <c r="O195" s="107">
        <f t="shared" si="54"/>
        <v>-1.2307881415689614E-2</v>
      </c>
      <c r="P195" s="107">
        <f t="shared" si="55"/>
        <v>-5.0815139736799519E-3</v>
      </c>
      <c r="Q195" s="106">
        <f t="shared" si="56"/>
        <v>6.920815379403189E-2</v>
      </c>
      <c r="R195" s="107">
        <f t="shared" si="57"/>
        <v>6.1442200000000002E-2</v>
      </c>
      <c r="S195" s="108">
        <f t="shared" si="58"/>
        <v>155708.78343702486</v>
      </c>
      <c r="T195" s="109">
        <f t="shared" si="59"/>
        <v>0</v>
      </c>
      <c r="U195" s="99">
        <f t="shared" si="60"/>
        <v>6.920815379403189E-2</v>
      </c>
      <c r="V195" s="99">
        <f t="shared" si="64"/>
        <v>6.1442200000000002E-2</v>
      </c>
      <c r="W195" s="108">
        <f t="shared" si="61"/>
        <v>155708.78343702486</v>
      </c>
      <c r="X195" s="118">
        <f t="shared" si="62"/>
        <v>155709</v>
      </c>
      <c r="Y195" s="55">
        <f t="shared" si="65"/>
        <v>311.34409469552168</v>
      </c>
      <c r="Z195" s="56">
        <f t="shared" si="66"/>
        <v>6.9209640870699696E-2</v>
      </c>
      <c r="AA195" s="56">
        <f t="shared" si="67"/>
        <v>6.1443676275619863E-2</v>
      </c>
      <c r="AB195" s="42"/>
      <c r="AC195" s="57">
        <v>157457.93934121312</v>
      </c>
      <c r="AD195" s="58">
        <f t="shared" si="68"/>
        <v>314.84114326604345</v>
      </c>
      <c r="AE195" s="56">
        <f t="shared" si="63"/>
        <v>-1.1107343005570147E-2</v>
      </c>
      <c r="AF195" s="56">
        <f t="shared" si="63"/>
        <v>-1.1107343005570036E-2</v>
      </c>
    </row>
    <row r="196" spans="1:32">
      <c r="A196" s="82" t="s">
        <v>405</v>
      </c>
      <c r="B196" s="83" t="s">
        <v>406</v>
      </c>
      <c r="E196" s="103">
        <v>49954</v>
      </c>
      <c r="F196" s="103">
        <v>171932.03125</v>
      </c>
      <c r="G196" s="103">
        <f t="shared" si="51"/>
        <v>290.54504641641637</v>
      </c>
      <c r="H196" s="104">
        <v>4.676735938052401E-2</v>
      </c>
      <c r="J196" s="105">
        <v>47724.648862231326</v>
      </c>
      <c r="K196" s="105">
        <v>173388.34375</v>
      </c>
      <c r="L196" s="105">
        <f t="shared" si="52"/>
        <v>275.24715808487747</v>
      </c>
      <c r="M196" s="106">
        <f t="shared" si="53"/>
        <v>8.4702803160769946E-3</v>
      </c>
      <c r="O196" s="107">
        <f t="shared" si="54"/>
        <v>4.6712782407351661E-2</v>
      </c>
      <c r="P196" s="107">
        <f t="shared" si="55"/>
        <v>5.5578733084762799E-2</v>
      </c>
      <c r="Q196" s="106">
        <f t="shared" si="56"/>
        <v>7.0432912973313666E-2</v>
      </c>
      <c r="R196" s="107">
        <f t="shared" si="57"/>
        <v>6.1442200000000002E-2</v>
      </c>
      <c r="S196" s="108">
        <f t="shared" si="58"/>
        <v>53472.405734668908</v>
      </c>
      <c r="T196" s="109">
        <f t="shared" si="59"/>
        <v>0</v>
      </c>
      <c r="U196" s="99">
        <f t="shared" si="60"/>
        <v>7.0432912973313666E-2</v>
      </c>
      <c r="V196" s="99">
        <f t="shared" si="64"/>
        <v>6.1442200000000002E-2</v>
      </c>
      <c r="W196" s="108">
        <f t="shared" si="61"/>
        <v>53472.405734668908</v>
      </c>
      <c r="X196" s="118">
        <f t="shared" si="62"/>
        <v>53472</v>
      </c>
      <c r="Y196" s="55">
        <f t="shared" si="65"/>
        <v>308.39443323305863</v>
      </c>
      <c r="Z196" s="56">
        <f t="shared" si="66"/>
        <v>7.0424790807543047E-2</v>
      </c>
      <c r="AA196" s="56">
        <f t="shared" si="67"/>
        <v>6.1434146053414684E-2</v>
      </c>
      <c r="AB196" s="42"/>
      <c r="AC196" s="57">
        <v>50965.705925292532</v>
      </c>
      <c r="AD196" s="58">
        <f t="shared" si="68"/>
        <v>293.93963182886989</v>
      </c>
      <c r="AE196" s="56">
        <f t="shared" si="63"/>
        <v>4.9176088689545372E-2</v>
      </c>
      <c r="AF196" s="56">
        <f t="shared" si="63"/>
        <v>4.917608868954515E-2</v>
      </c>
    </row>
    <row r="197" spans="1:32">
      <c r="A197" s="82" t="s">
        <v>407</v>
      </c>
      <c r="B197" s="83" t="s">
        <v>408</v>
      </c>
      <c r="E197" s="103">
        <v>54515</v>
      </c>
      <c r="F197" s="103">
        <v>227991</v>
      </c>
      <c r="G197" s="103">
        <f t="shared" si="51"/>
        <v>239.11031575807817</v>
      </c>
      <c r="H197" s="104">
        <v>-7.3025179016259489E-2</v>
      </c>
      <c r="J197" s="105">
        <v>58649.810797092134</v>
      </c>
      <c r="K197" s="105">
        <v>228523.125</v>
      </c>
      <c r="L197" s="105">
        <f t="shared" si="52"/>
        <v>256.64715900017615</v>
      </c>
      <c r="M197" s="106">
        <f t="shared" si="53"/>
        <v>2.3339737094885127E-3</v>
      </c>
      <c r="O197" s="107">
        <f t="shared" si="54"/>
        <v>-7.0499985266740839E-2</v>
      </c>
      <c r="P197" s="107">
        <f t="shared" si="55"/>
        <v>-6.8330556669384146E-2</v>
      </c>
      <c r="Q197" s="106">
        <f t="shared" si="56"/>
        <v>6.3919578188941673E-2</v>
      </c>
      <c r="R197" s="107">
        <f t="shared" si="57"/>
        <v>6.1442200000000002E-2</v>
      </c>
      <c r="S197" s="108">
        <f t="shared" si="58"/>
        <v>57999.575804970154</v>
      </c>
      <c r="T197" s="109">
        <f t="shared" si="59"/>
        <v>0</v>
      </c>
      <c r="U197" s="99">
        <f t="shared" si="60"/>
        <v>6.3919578188941673E-2</v>
      </c>
      <c r="V197" s="99">
        <f t="shared" si="64"/>
        <v>6.1442200000000002E-2</v>
      </c>
      <c r="W197" s="108">
        <f t="shared" si="61"/>
        <v>57999.575804970154</v>
      </c>
      <c r="X197" s="118">
        <f t="shared" si="62"/>
        <v>58000</v>
      </c>
      <c r="Y197" s="55">
        <f t="shared" si="65"/>
        <v>253.80363584648163</v>
      </c>
      <c r="Z197" s="56">
        <f t="shared" si="66"/>
        <v>6.392735944235528E-2</v>
      </c>
      <c r="AA197" s="56">
        <f t="shared" si="67"/>
        <v>6.1449963134461827E-2</v>
      </c>
      <c r="AB197" s="42"/>
      <c r="AC197" s="57">
        <v>62632.813041484791</v>
      </c>
      <c r="AD197" s="58">
        <f t="shared" si="68"/>
        <v>274.07647712451325</v>
      </c>
      <c r="AE197" s="56">
        <f t="shared" si="63"/>
        <v>-7.3967826391834746E-2</v>
      </c>
      <c r="AF197" s="56">
        <f t="shared" si="63"/>
        <v>-7.3967826391834635E-2</v>
      </c>
    </row>
    <row r="198" spans="1:32">
      <c r="A198" s="82" t="s">
        <v>409</v>
      </c>
      <c r="B198" s="83" t="s">
        <v>410</v>
      </c>
      <c r="E198" s="103">
        <v>129648</v>
      </c>
      <c r="F198" s="103">
        <v>495483.46875</v>
      </c>
      <c r="G198" s="103">
        <f t="shared" si="51"/>
        <v>261.65958740676962</v>
      </c>
      <c r="H198" s="104">
        <v>-8.8591446934503937E-3</v>
      </c>
      <c r="J198" s="105">
        <v>131199.34309834</v>
      </c>
      <c r="K198" s="105">
        <v>501744.03125</v>
      </c>
      <c r="L198" s="105">
        <f t="shared" si="52"/>
        <v>261.48660457700265</v>
      </c>
      <c r="M198" s="106">
        <f t="shared" si="53"/>
        <v>1.263526009413396E-2</v>
      </c>
      <c r="O198" s="107">
        <f t="shared" si="54"/>
        <v>-1.1824320623139095E-2</v>
      </c>
      <c r="P198" s="107">
        <f t="shared" si="55"/>
        <v>6.6153610448527189E-4</v>
      </c>
      <c r="Q198" s="106">
        <f t="shared" si="56"/>
        <v>7.4853798271889982E-2</v>
      </c>
      <c r="R198" s="107">
        <f t="shared" si="57"/>
        <v>6.1442200000000002E-2</v>
      </c>
      <c r="S198" s="108">
        <f t="shared" si="58"/>
        <v>139352.64523835399</v>
      </c>
      <c r="T198" s="109">
        <f t="shared" si="59"/>
        <v>0</v>
      </c>
      <c r="U198" s="99">
        <f t="shared" si="60"/>
        <v>7.4853798271889982E-2</v>
      </c>
      <c r="V198" s="99">
        <f t="shared" si="64"/>
        <v>6.1442200000000002E-2</v>
      </c>
      <c r="W198" s="108">
        <f t="shared" si="61"/>
        <v>139352.64523835399</v>
      </c>
      <c r="X198" s="118">
        <f t="shared" si="62"/>
        <v>139353</v>
      </c>
      <c r="Y198" s="55">
        <f t="shared" si="65"/>
        <v>277.73723516516668</v>
      </c>
      <c r="Z198" s="56">
        <f t="shared" si="66"/>
        <v>7.4856534616808634E-2</v>
      </c>
      <c r="AA198" s="56">
        <f t="shared" si="67"/>
        <v>6.144490220189458E-2</v>
      </c>
      <c r="AB198" s="42"/>
      <c r="AC198" s="57">
        <v>140109.2998555993</v>
      </c>
      <c r="AD198" s="58">
        <f t="shared" si="68"/>
        <v>279.2445771732323</v>
      </c>
      <c r="AE198" s="56">
        <f t="shared" si="63"/>
        <v>-5.3979275920924552E-3</v>
      </c>
      <c r="AF198" s="56">
        <f t="shared" si="63"/>
        <v>-5.3979275920925662E-3</v>
      </c>
    </row>
    <row r="199" spans="1:32">
      <c r="A199" s="82" t="s">
        <v>411</v>
      </c>
      <c r="B199" s="83" t="s">
        <v>412</v>
      </c>
      <c r="E199" s="103">
        <v>272702</v>
      </c>
      <c r="F199" s="103">
        <v>936391.5</v>
      </c>
      <c r="G199" s="103">
        <f t="shared" si="51"/>
        <v>291.22647952272104</v>
      </c>
      <c r="H199" s="104">
        <v>4.7293565085215761E-4</v>
      </c>
      <c r="J199" s="105">
        <v>272954.83482502081</v>
      </c>
      <c r="K199" s="105">
        <v>941125.25</v>
      </c>
      <c r="L199" s="105">
        <f t="shared" si="52"/>
        <v>290.03029599409939</v>
      </c>
      <c r="M199" s="106">
        <f t="shared" si="53"/>
        <v>5.0553107327437896E-3</v>
      </c>
      <c r="O199" s="107">
        <f t="shared" si="54"/>
        <v>-9.2628813548178979E-4</v>
      </c>
      <c r="P199" s="107">
        <f t="shared" si="55"/>
        <v>4.1243399229091704E-3</v>
      </c>
      <c r="Q199" s="106">
        <f t="shared" si="56"/>
        <v>6.680812014584725E-2</v>
      </c>
      <c r="R199" s="107">
        <f t="shared" si="57"/>
        <v>6.1442200000000002E-2</v>
      </c>
      <c r="S199" s="108">
        <f t="shared" si="58"/>
        <v>290920.70798001281</v>
      </c>
      <c r="T199" s="109">
        <f t="shared" si="59"/>
        <v>0</v>
      </c>
      <c r="U199" s="99">
        <f t="shared" si="60"/>
        <v>6.680812014584725E-2</v>
      </c>
      <c r="V199" s="99">
        <f t="shared" si="64"/>
        <v>6.1442200000000002E-2</v>
      </c>
      <c r="W199" s="108">
        <f t="shared" si="61"/>
        <v>290920.70798001281</v>
      </c>
      <c r="X199" s="118">
        <f t="shared" si="62"/>
        <v>290921</v>
      </c>
      <c r="Y199" s="55">
        <f t="shared" si="65"/>
        <v>309.12038541097479</v>
      </c>
      <c r="Z199" s="56">
        <f t="shared" si="66"/>
        <v>6.6809190985031242E-2</v>
      </c>
      <c r="AA199" s="56">
        <f t="shared" si="67"/>
        <v>6.1443265452988172E-2</v>
      </c>
      <c r="AB199" s="42"/>
      <c r="AC199" s="57">
        <v>291491.63323835493</v>
      </c>
      <c r="AD199" s="58">
        <f t="shared" si="68"/>
        <v>309.72671622438662</v>
      </c>
      <c r="AE199" s="56">
        <f t="shared" si="63"/>
        <v>-1.9576316205560662E-3</v>
      </c>
      <c r="AF199" s="56">
        <f t="shared" si="63"/>
        <v>-1.9576316205559552E-3</v>
      </c>
    </row>
    <row r="200" spans="1:32">
      <c r="A200" s="82" t="s">
        <v>413</v>
      </c>
      <c r="B200" s="83" t="s">
        <v>414</v>
      </c>
      <c r="E200" s="103">
        <v>89886</v>
      </c>
      <c r="F200" s="103">
        <v>295595.9375</v>
      </c>
      <c r="G200" s="103">
        <f t="shared" si="51"/>
        <v>304.08401671623108</v>
      </c>
      <c r="H200" s="104">
        <v>2.2380844689411372E-2</v>
      </c>
      <c r="J200" s="105">
        <v>88087.263260644802</v>
      </c>
      <c r="K200" s="105">
        <v>297486.0625</v>
      </c>
      <c r="L200" s="105">
        <f t="shared" si="52"/>
        <v>296.10551338231119</v>
      </c>
      <c r="M200" s="106">
        <f t="shared" si="53"/>
        <v>6.3942861190371403E-3</v>
      </c>
      <c r="O200" s="107">
        <f t="shared" si="54"/>
        <v>2.0419941235236827E-2</v>
      </c>
      <c r="P200" s="107">
        <f t="shared" si="55"/>
        <v>2.6944798301065775E-2</v>
      </c>
      <c r="Q200" s="106">
        <f t="shared" si="56"/>
        <v>6.8229365125620278E-2</v>
      </c>
      <c r="R200" s="107">
        <f t="shared" si="57"/>
        <v>6.1442200000000002E-2</v>
      </c>
      <c r="S200" s="108">
        <f t="shared" si="58"/>
        <v>96018.864713681498</v>
      </c>
      <c r="T200" s="109">
        <f t="shared" si="59"/>
        <v>0</v>
      </c>
      <c r="U200" s="99">
        <f t="shared" si="60"/>
        <v>6.8229365125620278E-2</v>
      </c>
      <c r="V200" s="99">
        <f t="shared" si="64"/>
        <v>6.1442200000000002E-2</v>
      </c>
      <c r="W200" s="108">
        <f t="shared" si="61"/>
        <v>96018.864713681498</v>
      </c>
      <c r="X200" s="118">
        <f t="shared" si="62"/>
        <v>96019</v>
      </c>
      <c r="Y200" s="55">
        <f t="shared" si="65"/>
        <v>322.76806245334603</v>
      </c>
      <c r="Z200" s="56">
        <f t="shared" si="66"/>
        <v>6.8230870213381367E-2</v>
      </c>
      <c r="AA200" s="56">
        <f t="shared" si="67"/>
        <v>6.1443695524946884E-2</v>
      </c>
      <c r="AB200" s="42"/>
      <c r="AC200" s="57">
        <v>94069.409878020582</v>
      </c>
      <c r="AD200" s="58">
        <f t="shared" si="68"/>
        <v>316.21451132024237</v>
      </c>
      <c r="AE200" s="56">
        <f t="shared" si="63"/>
        <v>2.0725017032714899E-2</v>
      </c>
      <c r="AF200" s="56">
        <f t="shared" si="63"/>
        <v>2.0725017032714899E-2</v>
      </c>
    </row>
    <row r="201" spans="1:32">
      <c r="X201" s="121"/>
      <c r="Y201" s="42"/>
      <c r="Z201" s="42"/>
      <c r="AA201" s="42"/>
      <c r="AB201" s="42"/>
      <c r="AC201" s="42"/>
      <c r="AD201" s="42"/>
      <c r="AE201" s="42"/>
      <c r="AF201" s="42"/>
    </row>
    <row r="202" spans="1:32">
      <c r="X202" s="121"/>
      <c r="Y202" s="42"/>
      <c r="Z202" s="42"/>
      <c r="AA202" s="42"/>
      <c r="AB202" s="42"/>
      <c r="AC202" s="42"/>
      <c r="AD202" s="42"/>
      <c r="AE202" s="42"/>
      <c r="AF202" s="42"/>
    </row>
    <row r="203" spans="1:32">
      <c r="X203" s="121"/>
      <c r="Y203" s="42"/>
      <c r="Z203" s="42"/>
      <c r="AA203" s="42"/>
      <c r="AB203" s="42"/>
      <c r="AC203" s="42"/>
      <c r="AD203" s="42"/>
      <c r="AE203" s="42"/>
      <c r="AF203" s="42"/>
    </row>
    <row r="204" spans="1:32">
      <c r="X204" s="121"/>
      <c r="Y204" s="42"/>
      <c r="Z204" s="42"/>
      <c r="AA204" s="42"/>
      <c r="AB204" s="42"/>
      <c r="AC204" s="42"/>
      <c r="AD204" s="42"/>
      <c r="AE204" s="42"/>
      <c r="AF204" s="42"/>
    </row>
    <row r="205" spans="1:32">
      <c r="X205" s="121"/>
      <c r="Y205" s="42"/>
      <c r="Z205" s="42"/>
      <c r="AA205" s="42"/>
      <c r="AB205" s="42"/>
      <c r="AC205" s="42"/>
      <c r="AD205" s="42"/>
      <c r="AE205" s="42"/>
      <c r="AF205" s="42"/>
    </row>
    <row r="206" spans="1:32">
      <c r="X206" s="121"/>
      <c r="Y206" s="42"/>
      <c r="Z206" s="42"/>
      <c r="AA206" s="42"/>
      <c r="AB206" s="42"/>
      <c r="AC206" s="42"/>
      <c r="AD206" s="42"/>
      <c r="AE206" s="42"/>
      <c r="AF206" s="42"/>
    </row>
    <row r="207" spans="1:32">
      <c r="X207" s="121"/>
      <c r="Y207" s="42"/>
      <c r="Z207" s="42"/>
      <c r="AA207" s="42"/>
      <c r="AB207" s="42"/>
      <c r="AC207" s="42"/>
      <c r="AD207" s="42"/>
      <c r="AE207" s="42"/>
      <c r="AF207" s="42"/>
    </row>
    <row r="208" spans="1:32">
      <c r="X208" s="121"/>
      <c r="Y208" s="42"/>
      <c r="Z208" s="42"/>
      <c r="AA208" s="42"/>
      <c r="AB208" s="42"/>
      <c r="AC208" s="42"/>
      <c r="AD208" s="42"/>
      <c r="AE208" s="42"/>
      <c r="AF208" s="42"/>
    </row>
    <row r="209" spans="24:32">
      <c r="X209" s="121"/>
      <c r="Y209" s="42"/>
      <c r="Z209" s="42"/>
      <c r="AA209" s="42"/>
      <c r="AB209" s="42"/>
      <c r="AC209" s="42"/>
      <c r="AD209" s="42"/>
      <c r="AE209" s="42"/>
      <c r="AF209" s="42"/>
    </row>
    <row r="210" spans="24:32">
      <c r="X210" s="121"/>
      <c r="Y210" s="42"/>
      <c r="Z210" s="42"/>
      <c r="AA210" s="42"/>
      <c r="AB210" s="42"/>
      <c r="AC210" s="42"/>
      <c r="AD210" s="42"/>
      <c r="AE210" s="42"/>
      <c r="AF210" s="42"/>
    </row>
    <row r="211" spans="24:32">
      <c r="X211" s="121"/>
      <c r="Y211" s="42"/>
      <c r="Z211" s="42"/>
      <c r="AA211" s="42"/>
      <c r="AB211" s="42"/>
      <c r="AC211" s="42"/>
      <c r="AD211" s="42"/>
      <c r="AE211" s="42"/>
      <c r="AF211" s="42"/>
    </row>
    <row r="212" spans="24:32">
      <c r="X212" s="121"/>
      <c r="Y212" s="42"/>
      <c r="Z212" s="42"/>
      <c r="AA212" s="42"/>
      <c r="AB212" s="42"/>
      <c r="AC212" s="42"/>
      <c r="AD212" s="42"/>
      <c r="AE212" s="42"/>
      <c r="AF212" s="42"/>
    </row>
    <row r="213" spans="24:32">
      <c r="X213" s="121"/>
      <c r="Y213" s="42"/>
      <c r="Z213" s="42"/>
      <c r="AA213" s="42"/>
      <c r="AB213" s="42"/>
      <c r="AC213" s="42"/>
      <c r="AD213" s="42"/>
      <c r="AE213" s="42"/>
      <c r="AF213" s="42"/>
    </row>
    <row r="214" spans="24:32">
      <c r="X214" s="121"/>
      <c r="Y214" s="42"/>
      <c r="Z214" s="42"/>
      <c r="AA214" s="42"/>
      <c r="AB214" s="42"/>
      <c r="AC214" s="42"/>
      <c r="AD214" s="42"/>
      <c r="AE214" s="42"/>
      <c r="AF214" s="42"/>
    </row>
    <row r="215" spans="24:32">
      <c r="X215" s="121"/>
      <c r="Y215" s="42"/>
      <c r="Z215" s="42"/>
      <c r="AA215" s="42"/>
      <c r="AB215" s="42"/>
      <c r="AC215" s="42"/>
      <c r="AD215" s="42"/>
      <c r="AE215" s="42"/>
      <c r="AF215" s="42"/>
    </row>
    <row r="216" spans="24:32">
      <c r="X216" s="121"/>
      <c r="Y216" s="42"/>
      <c r="Z216" s="42"/>
      <c r="AA216" s="42"/>
      <c r="AB216" s="42"/>
      <c r="AC216" s="42"/>
      <c r="AD216" s="42"/>
      <c r="AE216" s="42"/>
      <c r="AF216" s="42"/>
    </row>
    <row r="217" spans="24:32">
      <c r="X217" s="121"/>
      <c r="Y217" s="42"/>
      <c r="Z217" s="42"/>
      <c r="AA217" s="42"/>
      <c r="AB217" s="42"/>
      <c r="AC217" s="42"/>
      <c r="AD217" s="42"/>
      <c r="AE217" s="42"/>
      <c r="AF217" s="42"/>
    </row>
  </sheetData>
  <mergeCells count="6">
    <mergeCell ref="AC6:AF6"/>
    <mergeCell ref="E6:H6"/>
    <mergeCell ref="J6:L6"/>
    <mergeCell ref="O6:P6"/>
    <mergeCell ref="Q6:S6"/>
    <mergeCell ref="T6:W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2">
    <tabColor rgb="FF005EB8"/>
  </sheetPr>
  <dimension ref="A1:AS21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9.140625" defaultRowHeight="12.75"/>
  <cols>
    <col min="1" max="1" width="5.7109375" style="82" customWidth="1"/>
    <col min="2" max="2" width="53.42578125" style="83" bestFit="1" customWidth="1"/>
    <col min="3" max="4" width="3.42578125" style="83" customWidth="1"/>
    <col min="5" max="6" width="11.28515625" style="83" customWidth="1"/>
    <col min="7" max="8" width="12.28515625" style="83" customWidth="1"/>
    <col min="9" max="9" width="3.28515625" style="83" customWidth="1"/>
    <col min="10" max="10" width="10.7109375" style="83" customWidth="1"/>
    <col min="11" max="11" width="11.28515625" style="83" customWidth="1"/>
    <col min="12" max="12" width="10.28515625" style="83" customWidth="1"/>
    <col min="13" max="13" width="11.28515625" style="114" customWidth="1"/>
    <col min="14" max="14" width="3.7109375" style="83" customWidth="1"/>
    <col min="15" max="15" width="11" style="83" customWidth="1"/>
    <col min="16" max="16" width="11.7109375" style="83" customWidth="1"/>
    <col min="17" max="17" width="13.28515625" style="114" customWidth="1"/>
    <col min="18" max="19" width="13.28515625" style="83" customWidth="1"/>
    <col min="20" max="20" width="11" style="114" customWidth="1"/>
    <col min="21" max="21" width="12.5703125" style="83" customWidth="1"/>
    <col min="22" max="22" width="12.140625" style="83" customWidth="1"/>
    <col min="23" max="23" width="12.5703125" style="83" customWidth="1"/>
    <col min="24" max="24" width="11.42578125" style="117" customWidth="1"/>
    <col min="25" max="27" width="11.42578125" style="53" customWidth="1"/>
    <col min="28" max="28" width="4.28515625" style="47" customWidth="1"/>
    <col min="29" max="29" width="15.140625" style="50" customWidth="1"/>
    <col min="30" max="30" width="9.5703125" style="53" customWidth="1"/>
    <col min="31" max="31" width="11.7109375" style="53" customWidth="1"/>
    <col min="32" max="32" width="10.42578125" style="53" customWidth="1"/>
    <col min="33" max="16384" width="9.140625" style="42"/>
  </cols>
  <sheetData>
    <row r="1" spans="1:45">
      <c r="A1" s="1" t="s">
        <v>446</v>
      </c>
      <c r="B1" s="1"/>
      <c r="E1" s="78" t="s">
        <v>415</v>
      </c>
      <c r="F1" s="78"/>
      <c r="G1" s="78"/>
      <c r="H1" s="78"/>
      <c r="I1" s="79"/>
      <c r="J1" s="80" t="s">
        <v>416</v>
      </c>
      <c r="K1" s="95"/>
      <c r="L1" s="96">
        <v>6.9524137726474589E-2</v>
      </c>
      <c r="M1" s="97"/>
      <c r="O1" s="98"/>
      <c r="P1" s="99">
        <v>-0.13612238778613905</v>
      </c>
      <c r="Q1" s="100">
        <v>10</v>
      </c>
      <c r="R1" s="99">
        <v>6.3458959999999995E-2</v>
      </c>
      <c r="S1" s="98"/>
      <c r="T1" s="100">
        <v>-10</v>
      </c>
      <c r="U1" s="99">
        <v>6.3458959999999995E-2</v>
      </c>
      <c r="V1" s="98"/>
      <c r="W1" s="98"/>
      <c r="X1" s="116">
        <v>1.06345896</v>
      </c>
      <c r="AF1" s="54">
        <v>-0.14102672353757861</v>
      </c>
    </row>
    <row r="2" spans="1:45">
      <c r="A2" s="1" t="s">
        <v>448</v>
      </c>
      <c r="B2" s="2"/>
      <c r="E2" s="101"/>
      <c r="F2" s="101"/>
      <c r="G2" s="101"/>
      <c r="H2" s="101"/>
      <c r="J2" s="95"/>
      <c r="K2" s="95"/>
      <c r="L2" s="95"/>
      <c r="M2" s="97"/>
      <c r="O2" s="98"/>
      <c r="P2" s="99">
        <v>-0.13612238778613905</v>
      </c>
      <c r="Q2" s="100">
        <v>10</v>
      </c>
      <c r="R2" s="99">
        <v>0</v>
      </c>
      <c r="S2" s="102">
        <v>1</v>
      </c>
      <c r="T2" s="100">
        <v>-10</v>
      </c>
      <c r="U2" s="99">
        <v>6.3458959999999995E-2</v>
      </c>
      <c r="V2" s="98"/>
      <c r="W2" s="98"/>
      <c r="AF2" s="54">
        <v>0.14140994857145928</v>
      </c>
    </row>
    <row r="3" spans="1:45">
      <c r="A3" s="81" t="s">
        <v>449</v>
      </c>
      <c r="E3" s="101"/>
      <c r="F3" s="101"/>
      <c r="G3" s="101"/>
      <c r="H3" s="101"/>
      <c r="J3" s="95"/>
      <c r="K3" s="95"/>
      <c r="L3" s="95"/>
      <c r="M3" s="97"/>
      <c r="O3" s="98"/>
      <c r="P3" s="98"/>
      <c r="Q3" s="97"/>
      <c r="R3" s="98"/>
      <c r="S3" s="98"/>
      <c r="T3" s="100"/>
      <c r="U3" s="99">
        <v>0</v>
      </c>
      <c r="V3" s="98"/>
      <c r="W3" s="98"/>
      <c r="AF3" s="55">
        <v>40</v>
      </c>
    </row>
    <row r="4" spans="1:45">
      <c r="E4" s="103"/>
      <c r="F4" s="103"/>
      <c r="G4" s="103"/>
      <c r="H4" s="104"/>
      <c r="J4" s="105"/>
      <c r="K4" s="105"/>
      <c r="L4" s="105">
        <v>332.76638384519475</v>
      </c>
      <c r="M4" s="106"/>
      <c r="O4" s="107"/>
      <c r="P4" s="107"/>
      <c r="Q4" s="106"/>
      <c r="R4" s="107"/>
      <c r="S4" s="108"/>
      <c r="T4" s="109"/>
      <c r="U4" s="99"/>
      <c r="V4" s="99"/>
      <c r="W4" s="108"/>
      <c r="X4" s="118">
        <v>0.34565592557191849</v>
      </c>
      <c r="Y4" s="55"/>
      <c r="Z4" s="56"/>
      <c r="AA4" s="56"/>
      <c r="AB4" s="42"/>
      <c r="AC4" s="57"/>
      <c r="AD4" s="58"/>
      <c r="AE4" s="56"/>
      <c r="AF4" s="56">
        <v>72</v>
      </c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</row>
    <row r="5" spans="1:45">
      <c r="B5" s="83" t="s">
        <v>450</v>
      </c>
      <c r="E5" s="110">
        <v>18710918</v>
      </c>
      <c r="F5" s="110">
        <v>59802739.78125</v>
      </c>
      <c r="G5" s="111">
        <v>312.87727064749714</v>
      </c>
      <c r="H5" s="101"/>
      <c r="J5" s="112">
        <v>18710917.911769323</v>
      </c>
      <c r="K5" s="112">
        <v>60137620.015625</v>
      </c>
      <c r="L5" s="113">
        <v>311.13499182222108</v>
      </c>
      <c r="M5" s="106">
        <v>5.5997473627453775E-3</v>
      </c>
      <c r="O5" s="98"/>
      <c r="P5" s="98"/>
      <c r="Q5" s="97"/>
      <c r="R5" s="98"/>
      <c r="S5" s="98"/>
      <c r="T5" s="97"/>
      <c r="U5" s="98"/>
      <c r="V5" s="98"/>
      <c r="W5" s="98"/>
      <c r="X5" s="118">
        <v>20011778</v>
      </c>
      <c r="AB5" s="42"/>
      <c r="AC5" s="60">
        <v>20011778.345655926</v>
      </c>
      <c r="AE5" s="56">
        <v>-1.7272624108777279E-8</v>
      </c>
    </row>
    <row r="6" spans="1:45" ht="12.75" customHeight="1">
      <c r="B6" s="3"/>
      <c r="C6" s="3"/>
      <c r="D6" s="3"/>
      <c r="E6" s="126" t="s">
        <v>2</v>
      </c>
      <c r="F6" s="126"/>
      <c r="G6" s="126"/>
      <c r="H6" s="126"/>
      <c r="I6" s="84"/>
      <c r="J6" s="127" t="s">
        <v>3</v>
      </c>
      <c r="K6" s="128"/>
      <c r="L6" s="128"/>
      <c r="M6" s="85"/>
      <c r="N6" s="4"/>
      <c r="O6" s="129" t="s">
        <v>4</v>
      </c>
      <c r="P6" s="129"/>
      <c r="Q6" s="130" t="s">
        <v>5</v>
      </c>
      <c r="R6" s="130"/>
      <c r="S6" s="130"/>
      <c r="T6" s="130" t="s">
        <v>6</v>
      </c>
      <c r="U6" s="130"/>
      <c r="V6" s="130"/>
      <c r="W6" s="130"/>
      <c r="X6" s="119"/>
      <c r="Y6" s="115"/>
      <c r="Z6" s="115"/>
      <c r="AA6" s="115"/>
      <c r="AB6" s="42"/>
      <c r="AC6" s="125" t="s">
        <v>7</v>
      </c>
      <c r="AD6" s="125"/>
      <c r="AE6" s="125"/>
      <c r="AF6" s="125"/>
      <c r="AG6" s="3"/>
    </row>
    <row r="7" spans="1:45" ht="63.75">
      <c r="A7" s="86" t="s">
        <v>8</v>
      </c>
      <c r="B7" s="87" t="s">
        <v>492</v>
      </c>
      <c r="C7" s="5"/>
      <c r="D7" s="5"/>
      <c r="E7" s="88" t="s">
        <v>9</v>
      </c>
      <c r="F7" s="88" t="s">
        <v>10</v>
      </c>
      <c r="G7" s="88" t="s">
        <v>11</v>
      </c>
      <c r="H7" s="88" t="s">
        <v>12</v>
      </c>
      <c r="I7" s="89"/>
      <c r="J7" s="90" t="s">
        <v>13</v>
      </c>
      <c r="K7" s="90" t="s">
        <v>10</v>
      </c>
      <c r="L7" s="90" t="s">
        <v>14</v>
      </c>
      <c r="M7" s="91" t="s">
        <v>15</v>
      </c>
      <c r="N7" s="92"/>
      <c r="O7" s="93" t="s">
        <v>16</v>
      </c>
      <c r="P7" s="93" t="s">
        <v>17</v>
      </c>
      <c r="Q7" s="91" t="s">
        <v>18</v>
      </c>
      <c r="R7" s="93" t="s">
        <v>19</v>
      </c>
      <c r="S7" s="93" t="s">
        <v>20</v>
      </c>
      <c r="T7" s="91" t="s">
        <v>21</v>
      </c>
      <c r="U7" s="93" t="s">
        <v>22</v>
      </c>
      <c r="V7" s="93" t="s">
        <v>23</v>
      </c>
      <c r="W7" s="93" t="s">
        <v>24</v>
      </c>
      <c r="X7" s="91" t="s">
        <v>25</v>
      </c>
      <c r="Y7" s="93" t="s">
        <v>26</v>
      </c>
      <c r="Z7" s="93" t="s">
        <v>27</v>
      </c>
      <c r="AA7" s="93" t="s">
        <v>28</v>
      </c>
      <c r="AB7" s="94"/>
      <c r="AC7" s="122" t="s">
        <v>29</v>
      </c>
      <c r="AD7" s="93" t="s">
        <v>30</v>
      </c>
      <c r="AE7" s="93" t="s">
        <v>16</v>
      </c>
      <c r="AF7" s="93" t="s">
        <v>17</v>
      </c>
    </row>
    <row r="8" spans="1:45">
      <c r="E8" s="101"/>
      <c r="F8" s="101"/>
      <c r="G8" s="101"/>
      <c r="H8" s="101"/>
      <c r="J8" s="95"/>
      <c r="K8" s="95"/>
      <c r="L8" s="95"/>
      <c r="M8" s="97"/>
      <c r="O8" s="98"/>
      <c r="P8" s="98"/>
      <c r="Q8" s="97"/>
      <c r="R8" s="98"/>
      <c r="S8" s="98"/>
      <c r="T8" s="97"/>
      <c r="U8" s="98"/>
      <c r="V8" s="98"/>
      <c r="W8" s="98"/>
    </row>
    <row r="9" spans="1:45">
      <c r="A9" s="82" t="s">
        <v>31</v>
      </c>
      <c r="B9" s="83" t="s">
        <v>32</v>
      </c>
      <c r="E9" s="103">
        <v>31199</v>
      </c>
      <c r="F9" s="103">
        <v>108449.640625</v>
      </c>
      <c r="G9" s="103">
        <f>E9/F9*1000</f>
        <v>287.68191227005275</v>
      </c>
      <c r="H9" s="104">
        <v>-3.9153490503640587E-2</v>
      </c>
      <c r="J9" s="105">
        <v>32476.397136048545</v>
      </c>
      <c r="K9" s="105">
        <v>108477.078125</v>
      </c>
      <c r="L9" s="105">
        <f>J9/K9*1000</f>
        <v>299.38488109557522</v>
      </c>
      <c r="M9" s="106">
        <f>K9/F9-1</f>
        <v>2.5299761107433483E-4</v>
      </c>
      <c r="O9" s="107">
        <f>E9/J9-1</f>
        <v>-3.9333092605603248E-2</v>
      </c>
      <c r="P9" s="107">
        <f>G9/L9-1</f>
        <v>-3.9090046172994386E-2</v>
      </c>
      <c r="Q9" s="106">
        <f>(1+M9)*(1+R9)-1</f>
        <v>6.3728012576355519E-2</v>
      </c>
      <c r="R9" s="107">
        <f>MinGrowthPerHead(P9,0,1,$Q$1,$Q$2,$R$1,$R$2)</f>
        <v>6.3458959999999995E-2</v>
      </c>
      <c r="S9" s="108">
        <f>(1+IF($S$2=1,Q9,0))*$E9</f>
        <v>33187.250264369715</v>
      </c>
      <c r="T9" s="109">
        <f>MinMaxRamp(P9,0,1,$P$2,$T$2)</f>
        <v>0</v>
      </c>
      <c r="U9" s="99">
        <f>(1+M9)*(1+V9)-1</f>
        <v>6.3728012576355519E-2</v>
      </c>
      <c r="V9" s="99">
        <f t="shared" ref="V9:V40" si="0">MAX(R9,NewMinGrowthPerHead(P9,$P$2,$L$1,$U$1,$T$2,AD9,G9,T9, $P$1))</f>
        <v>6.3458959999999995E-2</v>
      </c>
      <c r="W9" s="108">
        <f>(1+IF($S$2=1,U9,0))*$E9</f>
        <v>33187.250264369715</v>
      </c>
      <c r="X9" s="118">
        <f>IF(ROUND(W9,0)/E9&gt;$X$1,ROUND(W9,0),ROUNDUP(W9,0))</f>
        <v>33187</v>
      </c>
      <c r="Y9" s="55">
        <f t="shared" ref="Y9:Y40" si="1">X9/K9*1000</f>
        <v>305.9356001620734</v>
      </c>
      <c r="Z9" s="56">
        <f t="shared" ref="Z9:Z40" si="2">X9/E9-1</f>
        <v>6.3719991025353417E-2</v>
      </c>
      <c r="AA9" s="56">
        <f t="shared" ref="AA9:AA40" si="3">Y9/G9-1</f>
        <v>6.3450940477917772E-2</v>
      </c>
      <c r="AB9" s="42"/>
      <c r="AC9" s="57">
        <v>34734.290643394866</v>
      </c>
      <c r="AD9" s="58">
        <f t="shared" ref="AD9:AD40" si="4">AC9/K9*1000</f>
        <v>320.19935680208818</v>
      </c>
      <c r="AE9" s="56">
        <f>X9/AC9-1</f>
        <v>-4.4546487483517971E-2</v>
      </c>
      <c r="AF9" s="56">
        <f>Y9/AD9-1</f>
        <v>-4.4546487483518082E-2</v>
      </c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</row>
    <row r="10" spans="1:45">
      <c r="A10" s="82" t="s">
        <v>33</v>
      </c>
      <c r="B10" s="83" t="s">
        <v>34</v>
      </c>
      <c r="E10" s="103">
        <v>79494</v>
      </c>
      <c r="F10" s="103">
        <v>294087.8125</v>
      </c>
      <c r="G10" s="103">
        <f t="shared" ref="G10:G73" si="5">E10/F10*1000</f>
        <v>270.30701926826703</v>
      </c>
      <c r="H10" s="104">
        <v>-8.1125082769703316E-2</v>
      </c>
      <c r="J10" s="105">
        <v>86568.188258601222</v>
      </c>
      <c r="K10" s="105">
        <v>295084.125</v>
      </c>
      <c r="L10" s="105">
        <f t="shared" ref="L10:L73" si="6">J10/K10*1000</f>
        <v>293.36782606858714</v>
      </c>
      <c r="M10" s="106">
        <f t="shared" ref="M10:M73" si="7">K10/F10-1</f>
        <v>3.3878061505863144E-3</v>
      </c>
      <c r="O10" s="107">
        <f t="shared" ref="O10:O73" si="8">E10/J10-1</f>
        <v>-8.1718104547467529E-2</v>
      </c>
      <c r="P10" s="107">
        <f t="shared" ref="P10:P73" si="9">G10/L10-1</f>
        <v>-7.8607143494081266E-2</v>
      </c>
      <c r="Q10" s="106">
        <f t="shared" ref="Q10:Q73" si="10">(1+M10)*(1+R10)-1</f>
        <v>6.7061752805584129E-2</v>
      </c>
      <c r="R10" s="107">
        <f t="shared" ref="R10:R73" si="11">MinGrowthPerHead(P10,0,1,$Q$1,$Q$2,$R$1,$R$2)</f>
        <v>6.3458959999999995E-2</v>
      </c>
      <c r="S10" s="108">
        <f t="shared" ref="S10:S73" si="12">(1+IF($S$2=1,Q10,0))*$E10</f>
        <v>84825.006977527111</v>
      </c>
      <c r="T10" s="109">
        <f t="shared" ref="T10:T73" si="13">MinMaxRamp(P10,0,1,$P$2,$T$2)</f>
        <v>0</v>
      </c>
      <c r="U10" s="99">
        <f t="shared" ref="U10:U73" si="14">(1+M10)*(1+V10)-1</f>
        <v>6.7061752805584129E-2</v>
      </c>
      <c r="V10" s="99">
        <f t="shared" si="0"/>
        <v>6.3458959999999995E-2</v>
      </c>
      <c r="W10" s="108">
        <f t="shared" ref="W10:W73" si="15">(1+IF($S$2=1,U10,0))*$E10</f>
        <v>84825.006977527111</v>
      </c>
      <c r="X10" s="118">
        <f t="shared" ref="X10:X73" si="16">IF(ROUND(W10,0)/E10&gt;$X$1,ROUND(W10,0),ROUNDUP(W10,0))</f>
        <v>84825</v>
      </c>
      <c r="Y10" s="55">
        <f t="shared" si="1"/>
        <v>287.46039794583999</v>
      </c>
      <c r="Z10" s="56">
        <f t="shared" si="2"/>
        <v>6.7061665031323159E-2</v>
      </c>
      <c r="AA10" s="56">
        <f t="shared" si="3"/>
        <v>6.3458872522097032E-2</v>
      </c>
      <c r="AB10" s="42"/>
      <c r="AC10" s="57">
        <v>92586.766901823605</v>
      </c>
      <c r="AD10" s="58">
        <f t="shared" si="4"/>
        <v>313.76397121269605</v>
      </c>
      <c r="AE10" s="56">
        <f t="shared" ref="AE10:AF73" si="17">X10/AC10-1</f>
        <v>-8.3832357058692408E-2</v>
      </c>
      <c r="AF10" s="56">
        <f t="shared" si="17"/>
        <v>-8.3832357058692519E-2</v>
      </c>
    </row>
    <row r="11" spans="1:45">
      <c r="A11" s="82" t="s">
        <v>35</v>
      </c>
      <c r="B11" s="83" t="s">
        <v>36</v>
      </c>
      <c r="E11" s="103">
        <v>68786</v>
      </c>
      <c r="F11" s="103">
        <v>260704.78125</v>
      </c>
      <c r="G11" s="103">
        <f t="shared" si="5"/>
        <v>263.84633097326446</v>
      </c>
      <c r="H11" s="104">
        <v>-7.3887431514267132E-2</v>
      </c>
      <c r="J11" s="105">
        <v>74268.452319580363</v>
      </c>
      <c r="K11" s="105">
        <v>261174</v>
      </c>
      <c r="L11" s="105">
        <f t="shared" si="6"/>
        <v>284.3638812423149</v>
      </c>
      <c r="M11" s="106">
        <f t="shared" si="7"/>
        <v>1.7998087635764382E-3</v>
      </c>
      <c r="O11" s="107">
        <f t="shared" si="8"/>
        <v>-7.3819396370199519E-2</v>
      </c>
      <c r="P11" s="107">
        <f t="shared" si="9"/>
        <v>-7.2152448403131841E-2</v>
      </c>
      <c r="Q11" s="106">
        <f t="shared" si="10"/>
        <v>6.5372982755911746E-2</v>
      </c>
      <c r="R11" s="107">
        <f t="shared" si="11"/>
        <v>6.3458959999999995E-2</v>
      </c>
      <c r="S11" s="108">
        <f t="shared" si="12"/>
        <v>73282.745991848147</v>
      </c>
      <c r="T11" s="109">
        <f t="shared" si="13"/>
        <v>0</v>
      </c>
      <c r="U11" s="99">
        <f t="shared" si="14"/>
        <v>6.5372982755911746E-2</v>
      </c>
      <c r="V11" s="99">
        <f t="shared" si="0"/>
        <v>6.3458959999999995E-2</v>
      </c>
      <c r="W11" s="108">
        <f t="shared" si="15"/>
        <v>73282.745991848147</v>
      </c>
      <c r="X11" s="118">
        <f t="shared" si="16"/>
        <v>73283</v>
      </c>
      <c r="Y11" s="55">
        <f t="shared" si="1"/>
        <v>280.59071729957805</v>
      </c>
      <c r="Z11" s="56">
        <f t="shared" si="2"/>
        <v>6.5376675486290781E-2</v>
      </c>
      <c r="AA11" s="56">
        <f t="shared" si="3"/>
        <v>6.3462646096110742E-2</v>
      </c>
      <c r="AB11" s="42"/>
      <c r="AC11" s="57">
        <v>79431.902427378984</v>
      </c>
      <c r="AD11" s="58">
        <f t="shared" si="4"/>
        <v>304.1340348862405</v>
      </c>
      <c r="AE11" s="56">
        <f t="shared" si="17"/>
        <v>-7.7410992806078771E-2</v>
      </c>
      <c r="AF11" s="56">
        <f t="shared" si="17"/>
        <v>-7.741099280607866E-2</v>
      </c>
    </row>
    <row r="12" spans="1:45">
      <c r="A12" s="82" t="s">
        <v>37</v>
      </c>
      <c r="B12" s="83" t="s">
        <v>38</v>
      </c>
      <c r="E12" s="103">
        <v>83693</v>
      </c>
      <c r="F12" s="103">
        <v>298891.875</v>
      </c>
      <c r="G12" s="103">
        <f t="shared" si="5"/>
        <v>280.01095713960103</v>
      </c>
      <c r="H12" s="104">
        <v>-7.628050440765588E-2</v>
      </c>
      <c r="J12" s="105">
        <v>90630.801719083</v>
      </c>
      <c r="K12" s="105">
        <v>299587.75</v>
      </c>
      <c r="L12" s="105">
        <f t="shared" si="6"/>
        <v>302.51838307501896</v>
      </c>
      <c r="M12" s="106">
        <f t="shared" si="7"/>
        <v>2.3281830595094366E-3</v>
      </c>
      <c r="O12" s="107">
        <f t="shared" si="8"/>
        <v>-7.6550152790077264E-2</v>
      </c>
      <c r="P12" s="107">
        <f t="shared" si="9"/>
        <v>-7.4400192499496809E-2</v>
      </c>
      <c r="Q12" s="106">
        <f t="shared" si="10"/>
        <v>6.5934887135155495E-2</v>
      </c>
      <c r="R12" s="107">
        <f t="shared" si="11"/>
        <v>6.3458959999999995E-2</v>
      </c>
      <c r="S12" s="108">
        <f t="shared" si="12"/>
        <v>89211.288509002567</v>
      </c>
      <c r="T12" s="109">
        <f t="shared" si="13"/>
        <v>0</v>
      </c>
      <c r="U12" s="99">
        <f t="shared" si="14"/>
        <v>6.5934887135155495E-2</v>
      </c>
      <c r="V12" s="99">
        <f t="shared" si="0"/>
        <v>6.3458959999999995E-2</v>
      </c>
      <c r="W12" s="108">
        <f t="shared" si="15"/>
        <v>89211.288509002567</v>
      </c>
      <c r="X12" s="118">
        <f t="shared" si="16"/>
        <v>89211</v>
      </c>
      <c r="Y12" s="55">
        <f t="shared" si="1"/>
        <v>297.77919824825949</v>
      </c>
      <c r="Z12" s="56">
        <f t="shared" si="2"/>
        <v>6.5931439905368538E-2</v>
      </c>
      <c r="AA12" s="56">
        <f t="shared" si="3"/>
        <v>6.3455520777353058E-2</v>
      </c>
      <c r="AB12" s="42"/>
      <c r="AC12" s="57">
        <v>96931.830060061329</v>
      </c>
      <c r="AD12" s="58">
        <f t="shared" si="4"/>
        <v>323.55071280471691</v>
      </c>
      <c r="AE12" s="56">
        <f t="shared" si="17"/>
        <v>-7.9652164364144462E-2</v>
      </c>
      <c r="AF12" s="56">
        <f t="shared" si="17"/>
        <v>-7.9652164364144462E-2</v>
      </c>
    </row>
    <row r="13" spans="1:45">
      <c r="A13" s="82" t="s">
        <v>39</v>
      </c>
      <c r="B13" s="83" t="s">
        <v>40</v>
      </c>
      <c r="E13" s="103">
        <v>96139</v>
      </c>
      <c r="F13" s="103">
        <v>325564.0625</v>
      </c>
      <c r="G13" s="103">
        <f t="shared" si="5"/>
        <v>295.29979218759752</v>
      </c>
      <c r="H13" s="104">
        <v>-5.4291310417588723E-2</v>
      </c>
      <c r="J13" s="105">
        <v>101757.48476157934</v>
      </c>
      <c r="K13" s="105">
        <v>325652.125</v>
      </c>
      <c r="L13" s="105">
        <f t="shared" si="6"/>
        <v>312.47296409191051</v>
      </c>
      <c r="M13" s="106">
        <f t="shared" si="7"/>
        <v>2.7049207865204039E-4</v>
      </c>
      <c r="O13" s="107">
        <f t="shared" si="8"/>
        <v>-5.5214461862374109E-2</v>
      </c>
      <c r="P13" s="107">
        <f t="shared" si="9"/>
        <v>-5.4958904858283031E-2</v>
      </c>
      <c r="Q13" s="106">
        <f t="shared" si="10"/>
        <v>6.374661722465147E-2</v>
      </c>
      <c r="R13" s="107">
        <f t="shared" si="11"/>
        <v>6.3458959999999995E-2</v>
      </c>
      <c r="S13" s="108">
        <f t="shared" si="12"/>
        <v>102267.53603336077</v>
      </c>
      <c r="T13" s="109">
        <f t="shared" si="13"/>
        <v>0</v>
      </c>
      <c r="U13" s="99">
        <f t="shared" si="14"/>
        <v>6.374661722465147E-2</v>
      </c>
      <c r="V13" s="99">
        <f t="shared" si="0"/>
        <v>6.3458959999999995E-2</v>
      </c>
      <c r="W13" s="108">
        <f t="shared" si="15"/>
        <v>102267.53603336077</v>
      </c>
      <c r="X13" s="118">
        <f t="shared" si="16"/>
        <v>102268</v>
      </c>
      <c r="Y13" s="55">
        <f t="shared" si="1"/>
        <v>314.04063461892042</v>
      </c>
      <c r="Z13" s="56">
        <f t="shared" si="2"/>
        <v>6.3751443222833659E-2</v>
      </c>
      <c r="AA13" s="56">
        <f t="shared" si="3"/>
        <v>6.3463784693140735E-2</v>
      </c>
      <c r="AB13" s="42"/>
      <c r="AC13" s="57">
        <v>108832.08614684302</v>
      </c>
      <c r="AD13" s="58">
        <f t="shared" si="4"/>
        <v>334.19737748323621</v>
      </c>
      <c r="AE13" s="56">
        <f t="shared" si="17"/>
        <v>-6.0313887009262546E-2</v>
      </c>
      <c r="AF13" s="56">
        <f t="shared" si="17"/>
        <v>-6.0313887009262546E-2</v>
      </c>
    </row>
    <row r="14" spans="1:45">
      <c r="A14" s="82" t="s">
        <v>41</v>
      </c>
      <c r="B14" s="83" t="s">
        <v>42</v>
      </c>
      <c r="E14" s="103">
        <v>104932</v>
      </c>
      <c r="F14" s="103">
        <v>297414.375</v>
      </c>
      <c r="G14" s="103">
        <f t="shared" si="5"/>
        <v>352.81415029115522</v>
      </c>
      <c r="H14" s="104">
        <v>-4.3477135960755753E-2</v>
      </c>
      <c r="J14" s="105">
        <v>109558.20627243523</v>
      </c>
      <c r="K14" s="105">
        <v>297457.03125</v>
      </c>
      <c r="L14" s="105">
        <f t="shared" si="6"/>
        <v>368.31607513878606</v>
      </c>
      <c r="M14" s="106">
        <f t="shared" si="7"/>
        <v>1.4342363243202705E-4</v>
      </c>
      <c r="O14" s="107">
        <f t="shared" si="8"/>
        <v>-4.222601327491049E-2</v>
      </c>
      <c r="P14" s="107">
        <f t="shared" si="9"/>
        <v>-4.2088645850685502E-2</v>
      </c>
      <c r="Q14" s="106">
        <f t="shared" si="10"/>
        <v>6.3611485146985558E-2</v>
      </c>
      <c r="R14" s="107">
        <f t="shared" si="11"/>
        <v>6.3458959999999995E-2</v>
      </c>
      <c r="S14" s="108">
        <f t="shared" si="12"/>
        <v>111606.88035944349</v>
      </c>
      <c r="T14" s="109">
        <f t="shared" si="13"/>
        <v>0</v>
      </c>
      <c r="U14" s="99">
        <f t="shared" si="14"/>
        <v>6.3611485146985558E-2</v>
      </c>
      <c r="V14" s="99">
        <f t="shared" si="0"/>
        <v>6.3458959999999995E-2</v>
      </c>
      <c r="W14" s="108">
        <f t="shared" si="15"/>
        <v>111606.88035944349</v>
      </c>
      <c r="X14" s="118">
        <f t="shared" si="16"/>
        <v>111607</v>
      </c>
      <c r="Y14" s="55">
        <f t="shared" si="1"/>
        <v>375.20377155313923</v>
      </c>
      <c r="Z14" s="56">
        <f t="shared" si="2"/>
        <v>6.3612625319254379E-2</v>
      </c>
      <c r="AA14" s="56">
        <f t="shared" si="3"/>
        <v>6.3460100008764675E-2</v>
      </c>
      <c r="AB14" s="42"/>
      <c r="AC14" s="57">
        <v>117175.14609438552</v>
      </c>
      <c r="AD14" s="58">
        <f t="shared" si="4"/>
        <v>393.92293267360958</v>
      </c>
      <c r="AE14" s="56">
        <f t="shared" si="17"/>
        <v>-4.7519856215074263E-2</v>
      </c>
      <c r="AF14" s="56">
        <f t="shared" si="17"/>
        <v>-4.7519856215074374E-2</v>
      </c>
    </row>
    <row r="15" spans="1:45">
      <c r="A15" s="82" t="s">
        <v>43</v>
      </c>
      <c r="B15" s="83" t="s">
        <v>44</v>
      </c>
      <c r="E15" s="103">
        <v>49079</v>
      </c>
      <c r="F15" s="103">
        <v>157527.421875</v>
      </c>
      <c r="G15" s="103">
        <f t="shared" si="5"/>
        <v>311.55845386046377</v>
      </c>
      <c r="H15" s="104">
        <v>-6.6530517120395039E-2</v>
      </c>
      <c r="J15" s="105">
        <v>52610.243818461146</v>
      </c>
      <c r="K15" s="105">
        <v>157706.65625</v>
      </c>
      <c r="L15" s="105">
        <f t="shared" si="6"/>
        <v>333.59558226294678</v>
      </c>
      <c r="M15" s="106">
        <f t="shared" si="7"/>
        <v>1.1377979329987298E-3</v>
      </c>
      <c r="O15" s="107">
        <f t="shared" si="8"/>
        <v>-6.7120841154931443E-2</v>
      </c>
      <c r="P15" s="107">
        <f t="shared" si="9"/>
        <v>-6.6059413176259962E-2</v>
      </c>
      <c r="Q15" s="106">
        <f t="shared" si="10"/>
        <v>6.4668961406517012E-2</v>
      </c>
      <c r="R15" s="107">
        <f t="shared" si="11"/>
        <v>6.3458959999999995E-2</v>
      </c>
      <c r="S15" s="108">
        <f t="shared" si="12"/>
        <v>52252.887956870451</v>
      </c>
      <c r="T15" s="109">
        <f t="shared" si="13"/>
        <v>0</v>
      </c>
      <c r="U15" s="99">
        <f t="shared" si="14"/>
        <v>6.4668961406517012E-2</v>
      </c>
      <c r="V15" s="99">
        <f t="shared" si="0"/>
        <v>6.3458959999999995E-2</v>
      </c>
      <c r="W15" s="108">
        <f t="shared" si="15"/>
        <v>52252.887956870451</v>
      </c>
      <c r="X15" s="118">
        <f t="shared" si="16"/>
        <v>52253</v>
      </c>
      <c r="Y15" s="55">
        <f t="shared" si="1"/>
        <v>331.33033977441903</v>
      </c>
      <c r="Z15" s="56">
        <f t="shared" si="2"/>
        <v>6.4671244320381405E-2</v>
      </c>
      <c r="AA15" s="56">
        <f t="shared" si="3"/>
        <v>6.3461240319321988E-2</v>
      </c>
      <c r="AB15" s="42"/>
      <c r="AC15" s="57">
        <v>56267.925655519248</v>
      </c>
      <c r="AD15" s="58">
        <f t="shared" si="4"/>
        <v>356.78852746913935</v>
      </c>
      <c r="AE15" s="56">
        <f t="shared" si="17"/>
        <v>-7.1353717215367651E-2</v>
      </c>
      <c r="AF15" s="56">
        <f t="shared" si="17"/>
        <v>-7.1353717215367429E-2</v>
      </c>
    </row>
    <row r="16" spans="1:45">
      <c r="A16" s="82" t="s">
        <v>45</v>
      </c>
      <c r="B16" s="83" t="s">
        <v>46</v>
      </c>
      <c r="E16" s="103">
        <v>84845</v>
      </c>
      <c r="F16" s="103">
        <v>284521.125</v>
      </c>
      <c r="G16" s="103">
        <f t="shared" si="5"/>
        <v>298.20281358721604</v>
      </c>
      <c r="H16" s="104">
        <v>-4.715447631354619E-2</v>
      </c>
      <c r="J16" s="105">
        <v>88968.337584115419</v>
      </c>
      <c r="K16" s="105">
        <v>284736.65625</v>
      </c>
      <c r="L16" s="105">
        <f t="shared" si="6"/>
        <v>312.45832115834372</v>
      </c>
      <c r="M16" s="106">
        <f t="shared" si="7"/>
        <v>7.5752283771546303E-4</v>
      </c>
      <c r="O16" s="107">
        <f t="shared" si="8"/>
        <v>-4.6346123756858981E-2</v>
      </c>
      <c r="P16" s="107">
        <f t="shared" si="9"/>
        <v>-4.5623709166328963E-2</v>
      </c>
      <c r="Q16" s="106">
        <f t="shared" si="10"/>
        <v>6.4264554449173117E-2</v>
      </c>
      <c r="R16" s="107">
        <f t="shared" si="11"/>
        <v>6.3458959999999995E-2</v>
      </c>
      <c r="S16" s="108">
        <f t="shared" si="12"/>
        <v>90297.526122240088</v>
      </c>
      <c r="T16" s="109">
        <f t="shared" si="13"/>
        <v>0</v>
      </c>
      <c r="U16" s="99">
        <f t="shared" si="14"/>
        <v>6.4264554449173117E-2</v>
      </c>
      <c r="V16" s="99">
        <f t="shared" si="0"/>
        <v>6.3458959999999995E-2</v>
      </c>
      <c r="W16" s="108">
        <f t="shared" si="15"/>
        <v>90297.526122240088</v>
      </c>
      <c r="X16" s="118">
        <f t="shared" si="16"/>
        <v>90298</v>
      </c>
      <c r="Y16" s="55">
        <f t="shared" si="1"/>
        <v>317.12811827332121</v>
      </c>
      <c r="Z16" s="56">
        <f t="shared" si="2"/>
        <v>6.4270139666450676E-2</v>
      </c>
      <c r="AA16" s="56">
        <f t="shared" si="3"/>
        <v>6.3464540989550455E-2</v>
      </c>
      <c r="AB16" s="42"/>
      <c r="AC16" s="57">
        <v>95153.78453960894</v>
      </c>
      <c r="AD16" s="58">
        <f t="shared" si="4"/>
        <v>334.18171651233939</v>
      </c>
      <c r="AE16" s="56">
        <f t="shared" si="17"/>
        <v>-5.1030913411411971E-2</v>
      </c>
      <c r="AF16" s="56">
        <f t="shared" si="17"/>
        <v>-5.103091341141186E-2</v>
      </c>
    </row>
    <row r="17" spans="1:32">
      <c r="A17" s="82" t="s">
        <v>47</v>
      </c>
      <c r="B17" s="83" t="s">
        <v>48</v>
      </c>
      <c r="E17" s="103">
        <v>54574</v>
      </c>
      <c r="F17" s="103">
        <v>175171.625</v>
      </c>
      <c r="G17" s="103">
        <f t="shared" si="5"/>
        <v>311.54589106540516</v>
      </c>
      <c r="H17" s="104">
        <v>-0.10378782502509121</v>
      </c>
      <c r="J17" s="105">
        <v>60802.287357470588</v>
      </c>
      <c r="K17" s="105">
        <v>175123.546875</v>
      </c>
      <c r="L17" s="105">
        <f t="shared" si="6"/>
        <v>347.19652749421613</v>
      </c>
      <c r="M17" s="106">
        <f t="shared" si="7"/>
        <v>-2.7446297309852152E-4</v>
      </c>
      <c r="O17" s="107">
        <f t="shared" si="8"/>
        <v>-0.10243508308911242</v>
      </c>
      <c r="P17" s="107">
        <f t="shared" si="9"/>
        <v>-0.10268143142475661</v>
      </c>
      <c r="Q17" s="106">
        <f t="shared" si="10"/>
        <v>6.3167079892070044E-2</v>
      </c>
      <c r="R17" s="107">
        <f t="shared" si="11"/>
        <v>6.3458959999999995E-2</v>
      </c>
      <c r="S17" s="108">
        <f t="shared" si="12"/>
        <v>58021.280218029831</v>
      </c>
      <c r="T17" s="109">
        <f t="shared" si="13"/>
        <v>0</v>
      </c>
      <c r="U17" s="99">
        <f t="shared" si="14"/>
        <v>6.3167079892070044E-2</v>
      </c>
      <c r="V17" s="99">
        <f t="shared" si="0"/>
        <v>6.3458959999999995E-2</v>
      </c>
      <c r="W17" s="108">
        <f t="shared" si="15"/>
        <v>58021.280218029831</v>
      </c>
      <c r="X17" s="118">
        <f t="shared" si="16"/>
        <v>58022</v>
      </c>
      <c r="Y17" s="55">
        <f t="shared" si="1"/>
        <v>331.32037944283445</v>
      </c>
      <c r="Z17" s="56">
        <f t="shared" si="2"/>
        <v>6.3180268992560462E-2</v>
      </c>
      <c r="AA17" s="56">
        <f t="shared" si="3"/>
        <v>6.347215272140394E-2</v>
      </c>
      <c r="AB17" s="42"/>
      <c r="AC17" s="57">
        <v>65029.513957796058</v>
      </c>
      <c r="AD17" s="58">
        <f t="shared" si="4"/>
        <v>371.33506668987775</v>
      </c>
      <c r="AE17" s="56">
        <f t="shared" si="17"/>
        <v>-0.10775897790569233</v>
      </c>
      <c r="AF17" s="56">
        <f t="shared" si="17"/>
        <v>-0.10775897790569222</v>
      </c>
    </row>
    <row r="18" spans="1:32">
      <c r="A18" s="82" t="s">
        <v>49</v>
      </c>
      <c r="B18" s="83" t="s">
        <v>50</v>
      </c>
      <c r="E18" s="103">
        <v>69052</v>
      </c>
      <c r="F18" s="103">
        <v>172778.25</v>
      </c>
      <c r="G18" s="103">
        <f t="shared" si="5"/>
        <v>399.65678550396245</v>
      </c>
      <c r="H18" s="104">
        <v>-3.5332749668099073E-2</v>
      </c>
      <c r="J18" s="105">
        <v>71335.079886743319</v>
      </c>
      <c r="K18" s="105">
        <v>172451.375</v>
      </c>
      <c r="L18" s="105">
        <f t="shared" si="6"/>
        <v>413.65329726563976</v>
      </c>
      <c r="M18" s="106">
        <f t="shared" si="7"/>
        <v>-1.8918758582171513E-3</v>
      </c>
      <c r="O18" s="107">
        <f t="shared" si="8"/>
        <v>-3.2005009181571009E-2</v>
      </c>
      <c r="P18" s="107">
        <f t="shared" si="9"/>
        <v>-3.3836335535575413E-2</v>
      </c>
      <c r="Q18" s="106">
        <f t="shared" si="10"/>
        <v>6.1447027667371312E-2</v>
      </c>
      <c r="R18" s="107">
        <f t="shared" si="11"/>
        <v>6.3458959999999995E-2</v>
      </c>
      <c r="S18" s="108">
        <f t="shared" si="12"/>
        <v>73295.040154487317</v>
      </c>
      <c r="T18" s="109">
        <f t="shared" si="13"/>
        <v>0</v>
      </c>
      <c r="U18" s="99">
        <f t="shared" si="14"/>
        <v>6.1447027667371312E-2</v>
      </c>
      <c r="V18" s="99">
        <f t="shared" si="0"/>
        <v>6.3458959999999995E-2</v>
      </c>
      <c r="W18" s="108">
        <f t="shared" si="15"/>
        <v>73295.040154487317</v>
      </c>
      <c r="X18" s="118">
        <f t="shared" si="16"/>
        <v>73296</v>
      </c>
      <c r="Y18" s="55">
        <f t="shared" si="1"/>
        <v>425.02415535973546</v>
      </c>
      <c r="Z18" s="56">
        <f t="shared" si="2"/>
        <v>6.1460927996292547E-2</v>
      </c>
      <c r="AA18" s="56">
        <f t="shared" si="3"/>
        <v>6.3472886676464224E-2</v>
      </c>
      <c r="AB18" s="42"/>
      <c r="AC18" s="57">
        <v>76294.589805518335</v>
      </c>
      <c r="AD18" s="58">
        <f t="shared" si="4"/>
        <v>442.41218607574649</v>
      </c>
      <c r="AE18" s="56">
        <f t="shared" si="17"/>
        <v>-3.9302784288663295E-2</v>
      </c>
      <c r="AF18" s="56">
        <f t="shared" si="17"/>
        <v>-3.9302784288663295E-2</v>
      </c>
    </row>
    <row r="19" spans="1:32">
      <c r="A19" s="82" t="s">
        <v>51</v>
      </c>
      <c r="B19" s="83" t="s">
        <v>52</v>
      </c>
      <c r="E19" s="103">
        <v>104114</v>
      </c>
      <c r="F19" s="103">
        <v>311766.75</v>
      </c>
      <c r="G19" s="103">
        <f t="shared" si="5"/>
        <v>333.9483764705505</v>
      </c>
      <c r="H19" s="104">
        <v>2.3147317829324887E-2</v>
      </c>
      <c r="J19" s="105">
        <v>101630.79218855817</v>
      </c>
      <c r="K19" s="105">
        <v>312848.8125</v>
      </c>
      <c r="L19" s="105">
        <f t="shared" si="6"/>
        <v>324.85593081341221</v>
      </c>
      <c r="M19" s="106">
        <f t="shared" si="7"/>
        <v>3.4707437531422691E-3</v>
      </c>
      <c r="O19" s="107">
        <f t="shared" si="8"/>
        <v>2.4433616603466657E-2</v>
      </c>
      <c r="P19" s="107">
        <f t="shared" si="9"/>
        <v>2.798916317880229E-2</v>
      </c>
      <c r="Q19" s="106">
        <f t="shared" si="10"/>
        <v>6.7149953542143148E-2</v>
      </c>
      <c r="R19" s="107">
        <f t="shared" si="11"/>
        <v>6.3458959999999995E-2</v>
      </c>
      <c r="S19" s="108">
        <f t="shared" si="12"/>
        <v>111105.25026308669</v>
      </c>
      <c r="T19" s="109">
        <f t="shared" si="13"/>
        <v>0</v>
      </c>
      <c r="U19" s="99">
        <f t="shared" si="14"/>
        <v>6.7149953542143148E-2</v>
      </c>
      <c r="V19" s="99">
        <f t="shared" si="0"/>
        <v>6.3458959999999995E-2</v>
      </c>
      <c r="W19" s="108">
        <f t="shared" si="15"/>
        <v>111105.25026308669</v>
      </c>
      <c r="X19" s="118">
        <f t="shared" si="16"/>
        <v>111105</v>
      </c>
      <c r="Y19" s="55">
        <f t="shared" si="1"/>
        <v>355.13959318608568</v>
      </c>
      <c r="Z19" s="56">
        <f t="shared" si="2"/>
        <v>6.714754980117954E-2</v>
      </c>
      <c r="AA19" s="56">
        <f t="shared" si="3"/>
        <v>6.3456564572949681E-2</v>
      </c>
      <c r="AB19" s="42"/>
      <c r="AC19" s="57">
        <v>108696.5853819262</v>
      </c>
      <c r="AD19" s="58">
        <f t="shared" si="4"/>
        <v>347.44125928854595</v>
      </c>
      <c r="AE19" s="56">
        <f t="shared" si="17"/>
        <v>2.2157224255126229E-2</v>
      </c>
      <c r="AF19" s="56">
        <f t="shared" si="17"/>
        <v>2.2157224255126007E-2</v>
      </c>
    </row>
    <row r="20" spans="1:32">
      <c r="A20" s="82" t="s">
        <v>53</v>
      </c>
      <c r="B20" s="83" t="s">
        <v>54</v>
      </c>
      <c r="E20" s="103">
        <v>71651</v>
      </c>
      <c r="F20" s="103">
        <v>205557.65625</v>
      </c>
      <c r="G20" s="103">
        <f t="shared" si="5"/>
        <v>348.56887019989068</v>
      </c>
      <c r="H20" s="104">
        <v>7.3657785672269993E-2</v>
      </c>
      <c r="J20" s="105">
        <v>66633.211980469932</v>
      </c>
      <c r="K20" s="105">
        <v>206201.6875</v>
      </c>
      <c r="L20" s="105">
        <f t="shared" si="6"/>
        <v>323.14581315184404</v>
      </c>
      <c r="M20" s="106">
        <f t="shared" si="7"/>
        <v>3.133092981060015E-3</v>
      </c>
      <c r="O20" s="107">
        <f t="shared" si="8"/>
        <v>7.5304609674238243E-2</v>
      </c>
      <c r="P20" s="107">
        <f t="shared" si="9"/>
        <v>7.8673638999309903E-2</v>
      </c>
      <c r="Q20" s="106">
        <f t="shared" si="10"/>
        <v>6.6790875803221406E-2</v>
      </c>
      <c r="R20" s="107">
        <f t="shared" si="11"/>
        <v>6.3458959999999995E-2</v>
      </c>
      <c r="S20" s="108">
        <f t="shared" si="12"/>
        <v>76436.633042176618</v>
      </c>
      <c r="T20" s="109">
        <f t="shared" si="13"/>
        <v>0</v>
      </c>
      <c r="U20" s="99">
        <f t="shared" si="14"/>
        <v>6.6790875803221406E-2</v>
      </c>
      <c r="V20" s="99">
        <f t="shared" si="0"/>
        <v>6.3458959999999995E-2</v>
      </c>
      <c r="W20" s="108">
        <f t="shared" si="15"/>
        <v>76436.633042176618</v>
      </c>
      <c r="X20" s="118">
        <f t="shared" si="16"/>
        <v>76437</v>
      </c>
      <c r="Y20" s="55">
        <f t="shared" si="1"/>
        <v>370.69046779745679</v>
      </c>
      <c r="Z20" s="56">
        <f t="shared" si="2"/>
        <v>6.6795997264518236E-2</v>
      </c>
      <c r="AA20" s="56">
        <f t="shared" si="3"/>
        <v>6.3464065465399289E-2</v>
      </c>
      <c r="AB20" s="42"/>
      <c r="AC20" s="57">
        <v>71265.828587357493</v>
      </c>
      <c r="AD20" s="58">
        <f t="shared" si="4"/>
        <v>345.61224717114641</v>
      </c>
      <c r="AE20" s="56">
        <f t="shared" si="17"/>
        <v>7.2561724393672034E-2</v>
      </c>
      <c r="AF20" s="56">
        <f t="shared" si="17"/>
        <v>7.2561724393672034E-2</v>
      </c>
    </row>
    <row r="21" spans="1:32">
      <c r="A21" s="82" t="s">
        <v>55</v>
      </c>
      <c r="B21" s="83" t="s">
        <v>56</v>
      </c>
      <c r="E21" s="103">
        <v>56473</v>
      </c>
      <c r="F21" s="103">
        <v>186178.53125</v>
      </c>
      <c r="G21" s="103">
        <f t="shared" si="5"/>
        <v>303.32713240802298</v>
      </c>
      <c r="H21" s="104">
        <v>-2.8812436365282301E-2</v>
      </c>
      <c r="J21" s="105">
        <v>58290.87072187927</v>
      </c>
      <c r="K21" s="105">
        <v>187455.0625</v>
      </c>
      <c r="L21" s="105">
        <f t="shared" si="6"/>
        <v>310.9591703978615</v>
      </c>
      <c r="M21" s="106">
        <f t="shared" si="7"/>
        <v>6.8564900659027206E-3</v>
      </c>
      <c r="O21" s="107">
        <f t="shared" si="8"/>
        <v>-3.1186199474576348E-2</v>
      </c>
      <c r="P21" s="107">
        <f t="shared" si="9"/>
        <v>-2.4543537275564464E-2</v>
      </c>
      <c r="Q21" s="106">
        <f t="shared" si="10"/>
        <v>7.0750555794735215E-2</v>
      </c>
      <c r="R21" s="107">
        <f t="shared" si="11"/>
        <v>6.3458959999999995E-2</v>
      </c>
      <c r="S21" s="108">
        <f t="shared" si="12"/>
        <v>60468.496137396083</v>
      </c>
      <c r="T21" s="109">
        <f t="shared" si="13"/>
        <v>0</v>
      </c>
      <c r="U21" s="99">
        <f t="shared" si="14"/>
        <v>7.0750555794735215E-2</v>
      </c>
      <c r="V21" s="99">
        <f t="shared" si="0"/>
        <v>6.3458959999999995E-2</v>
      </c>
      <c r="W21" s="108">
        <f t="shared" si="15"/>
        <v>60468.496137396083</v>
      </c>
      <c r="X21" s="118">
        <f t="shared" si="16"/>
        <v>60468</v>
      </c>
      <c r="Y21" s="55">
        <f t="shared" si="1"/>
        <v>322.5733100699801</v>
      </c>
      <c r="Z21" s="56">
        <f t="shared" si="2"/>
        <v>7.0741770403555781E-2</v>
      </c>
      <c r="AA21" s="56">
        <f t="shared" si="3"/>
        <v>6.3450234435566299E-2</v>
      </c>
      <c r="AB21" s="42"/>
      <c r="AC21" s="57">
        <v>62343.493246143327</v>
      </c>
      <c r="AD21" s="58">
        <f t="shared" si="4"/>
        <v>332.57833858791264</v>
      </c>
      <c r="AE21" s="56">
        <f t="shared" si="17"/>
        <v>-3.0083223580984475E-2</v>
      </c>
      <c r="AF21" s="56">
        <f t="shared" si="17"/>
        <v>-3.0083223580984475E-2</v>
      </c>
    </row>
    <row r="22" spans="1:32">
      <c r="A22" s="82" t="s">
        <v>57</v>
      </c>
      <c r="B22" s="83" t="s">
        <v>58</v>
      </c>
      <c r="E22" s="103">
        <v>85119</v>
      </c>
      <c r="F22" s="103">
        <v>258134.734375</v>
      </c>
      <c r="G22" s="103">
        <f t="shared" si="5"/>
        <v>329.74640242078038</v>
      </c>
      <c r="H22" s="104">
        <v>5.4789388170976228E-2</v>
      </c>
      <c r="J22" s="105">
        <v>80634.05974005771</v>
      </c>
      <c r="K22" s="105">
        <v>259393.0625</v>
      </c>
      <c r="L22" s="105">
        <f t="shared" si="6"/>
        <v>310.8566550042475</v>
      </c>
      <c r="M22" s="106">
        <f t="shared" si="7"/>
        <v>4.8746951007840877E-3</v>
      </c>
      <c r="O22" s="107">
        <f t="shared" si="8"/>
        <v>5.5620915955373107E-2</v>
      </c>
      <c r="P22" s="107">
        <f t="shared" si="9"/>
        <v>6.0766746062665966E-2</v>
      </c>
      <c r="Q22" s="106">
        <f t="shared" si="10"/>
        <v>6.864299818219699E-2</v>
      </c>
      <c r="R22" s="107">
        <f t="shared" si="11"/>
        <v>6.3458959999999995E-2</v>
      </c>
      <c r="S22" s="108">
        <f t="shared" si="12"/>
        <v>90961.823362270428</v>
      </c>
      <c r="T22" s="109">
        <f t="shared" si="13"/>
        <v>0</v>
      </c>
      <c r="U22" s="99">
        <f t="shared" si="14"/>
        <v>6.864299818219699E-2</v>
      </c>
      <c r="V22" s="99">
        <f t="shared" si="0"/>
        <v>6.3458959999999995E-2</v>
      </c>
      <c r="W22" s="108">
        <f t="shared" si="15"/>
        <v>90961.823362270428</v>
      </c>
      <c r="X22" s="118">
        <f t="shared" si="16"/>
        <v>90962</v>
      </c>
      <c r="Y22" s="55">
        <f t="shared" si="1"/>
        <v>350.67244714765644</v>
      </c>
      <c r="Z22" s="56">
        <f t="shared" si="2"/>
        <v>6.8645073367873177E-2</v>
      </c>
      <c r="AA22" s="56">
        <f t="shared" si="3"/>
        <v>6.3461025118851433E-2</v>
      </c>
      <c r="AB22" s="42"/>
      <c r="AC22" s="57">
        <v>86240.073214870252</v>
      </c>
      <c r="AD22" s="58">
        <f t="shared" si="4"/>
        <v>332.46869589995396</v>
      </c>
      <c r="AE22" s="56">
        <f t="shared" si="17"/>
        <v>5.4753278946840567E-2</v>
      </c>
      <c r="AF22" s="56">
        <f t="shared" si="17"/>
        <v>5.4753278946840567E-2</v>
      </c>
    </row>
    <row r="23" spans="1:32">
      <c r="A23" s="82" t="s">
        <v>59</v>
      </c>
      <c r="B23" s="83" t="s">
        <v>60</v>
      </c>
      <c r="E23" s="103">
        <v>119834</v>
      </c>
      <c r="F23" s="103">
        <v>382833.375</v>
      </c>
      <c r="G23" s="103">
        <f t="shared" si="5"/>
        <v>313.01868600144905</v>
      </c>
      <c r="H23" s="104">
        <v>-7.5616975925909546E-2</v>
      </c>
      <c r="J23" s="105">
        <v>129508.53390350608</v>
      </c>
      <c r="K23" s="105">
        <v>383179.65625</v>
      </c>
      <c r="L23" s="105">
        <f t="shared" si="6"/>
        <v>337.98384593520831</v>
      </c>
      <c r="M23" s="106">
        <f t="shared" si="7"/>
        <v>9.0452210442726333E-4</v>
      </c>
      <c r="O23" s="107">
        <f t="shared" si="8"/>
        <v>-7.4701902738813719E-2</v>
      </c>
      <c r="P23" s="107">
        <f t="shared" si="9"/>
        <v>-7.3864950156656617E-2</v>
      </c>
      <c r="Q23" s="106">
        <f t="shared" si="10"/>
        <v>6.4420882136471125E-2</v>
      </c>
      <c r="R23" s="107">
        <f t="shared" si="11"/>
        <v>6.3458959999999995E-2</v>
      </c>
      <c r="S23" s="108">
        <f t="shared" si="12"/>
        <v>127553.81198994188</v>
      </c>
      <c r="T23" s="109">
        <f t="shared" si="13"/>
        <v>0</v>
      </c>
      <c r="U23" s="99">
        <f t="shared" si="14"/>
        <v>6.4420882136471125E-2</v>
      </c>
      <c r="V23" s="99">
        <f t="shared" si="0"/>
        <v>6.3458959999999995E-2</v>
      </c>
      <c r="W23" s="108">
        <f t="shared" si="15"/>
        <v>127553.81198994188</v>
      </c>
      <c r="X23" s="118">
        <f t="shared" si="16"/>
        <v>127554</v>
      </c>
      <c r="Y23" s="55">
        <f t="shared" si="1"/>
        <v>332.88301693339179</v>
      </c>
      <c r="Z23" s="56">
        <f t="shared" si="2"/>
        <v>6.4422451057295937E-2</v>
      </c>
      <c r="AA23" s="56">
        <f t="shared" si="3"/>
        <v>6.3460527502983588E-2</v>
      </c>
      <c r="AB23" s="42"/>
      <c r="AC23" s="57">
        <v>138512.50305136724</v>
      </c>
      <c r="AD23" s="58">
        <f t="shared" si="4"/>
        <v>361.48188138933131</v>
      </c>
      <c r="AE23" s="56">
        <f t="shared" si="17"/>
        <v>-7.9115623571565097E-2</v>
      </c>
      <c r="AF23" s="56">
        <f t="shared" si="17"/>
        <v>-7.9115623571565208E-2</v>
      </c>
    </row>
    <row r="24" spans="1:32">
      <c r="A24" s="82" t="s">
        <v>61</v>
      </c>
      <c r="B24" s="83" t="s">
        <v>62</v>
      </c>
      <c r="E24" s="103">
        <v>64208</v>
      </c>
      <c r="F24" s="103">
        <v>209983.75</v>
      </c>
      <c r="G24" s="103">
        <f t="shared" si="5"/>
        <v>305.77604219374115</v>
      </c>
      <c r="H24" s="104">
        <v>5.4787438246769238E-2</v>
      </c>
      <c r="J24" s="105">
        <v>60872.333976181311</v>
      </c>
      <c r="K24" s="105">
        <v>210671.90625</v>
      </c>
      <c r="L24" s="105">
        <f t="shared" si="6"/>
        <v>288.94376597108004</v>
      </c>
      <c r="M24" s="106">
        <f t="shared" si="7"/>
        <v>3.277188115746954E-3</v>
      </c>
      <c r="O24" s="107">
        <f t="shared" si="8"/>
        <v>5.47977349632085E-2</v>
      </c>
      <c r="P24" s="107">
        <f t="shared" si="9"/>
        <v>5.8254505564746539E-2</v>
      </c>
      <c r="Q24" s="106">
        <f t="shared" si="10"/>
        <v>6.6944115065296517E-2</v>
      </c>
      <c r="R24" s="107">
        <f t="shared" si="11"/>
        <v>6.3458959999999995E-2</v>
      </c>
      <c r="S24" s="108">
        <f t="shared" si="12"/>
        <v>68506.347740112556</v>
      </c>
      <c r="T24" s="109">
        <f t="shared" si="13"/>
        <v>0</v>
      </c>
      <c r="U24" s="99">
        <f t="shared" si="14"/>
        <v>6.6944115065296517E-2</v>
      </c>
      <c r="V24" s="99">
        <f t="shared" si="0"/>
        <v>6.3458959999999995E-2</v>
      </c>
      <c r="W24" s="108">
        <f t="shared" si="15"/>
        <v>68506.347740112556</v>
      </c>
      <c r="X24" s="118">
        <f t="shared" si="16"/>
        <v>68506</v>
      </c>
      <c r="Y24" s="55">
        <f t="shared" si="1"/>
        <v>325.17862120023415</v>
      </c>
      <c r="Z24" s="56">
        <f t="shared" si="2"/>
        <v>6.6938699227510501E-2</v>
      </c>
      <c r="AA24" s="56">
        <f t="shared" si="3"/>
        <v>6.3453561852957252E-2</v>
      </c>
      <c r="AB24" s="42"/>
      <c r="AC24" s="57">
        <v>65104.430507273297</v>
      </c>
      <c r="AD24" s="58">
        <f t="shared" si="4"/>
        <v>309.03233215165966</v>
      </c>
      <c r="AE24" s="56">
        <f t="shared" si="17"/>
        <v>5.2247895668892985E-2</v>
      </c>
      <c r="AF24" s="56">
        <f t="shared" si="17"/>
        <v>5.2247895668892541E-2</v>
      </c>
    </row>
    <row r="25" spans="1:32">
      <c r="A25" s="82" t="s">
        <v>63</v>
      </c>
      <c r="B25" s="83" t="s">
        <v>64</v>
      </c>
      <c r="E25" s="103">
        <v>88224</v>
      </c>
      <c r="F25" s="103">
        <v>235364.390625</v>
      </c>
      <c r="G25" s="103">
        <f t="shared" si="5"/>
        <v>374.84005021203495</v>
      </c>
      <c r="H25" s="104">
        <v>4.4794498590621901E-2</v>
      </c>
      <c r="J25" s="105">
        <v>84390.123064007683</v>
      </c>
      <c r="K25" s="105">
        <v>236209.796875</v>
      </c>
      <c r="L25" s="105">
        <f t="shared" si="6"/>
        <v>357.26766705051671</v>
      </c>
      <c r="M25" s="106">
        <f t="shared" si="7"/>
        <v>3.5919038039486928E-3</v>
      </c>
      <c r="O25" s="107">
        <f t="shared" si="8"/>
        <v>4.5430398686401086E-2</v>
      </c>
      <c r="P25" s="107">
        <f t="shared" si="9"/>
        <v>4.9185484112206357E-2</v>
      </c>
      <c r="Q25" s="106">
        <f t="shared" si="10"/>
        <v>6.7278802283767369E-2</v>
      </c>
      <c r="R25" s="107">
        <f t="shared" si="11"/>
        <v>6.3458959999999995E-2</v>
      </c>
      <c r="S25" s="108">
        <f t="shared" si="12"/>
        <v>94159.605052683095</v>
      </c>
      <c r="T25" s="109">
        <f t="shared" si="13"/>
        <v>0</v>
      </c>
      <c r="U25" s="99">
        <f t="shared" si="14"/>
        <v>6.7278802283767369E-2</v>
      </c>
      <c r="V25" s="99">
        <f t="shared" si="0"/>
        <v>6.3458959999999995E-2</v>
      </c>
      <c r="W25" s="108">
        <f t="shared" si="15"/>
        <v>94159.605052683095</v>
      </c>
      <c r="X25" s="118">
        <f t="shared" si="16"/>
        <v>94160</v>
      </c>
      <c r="Y25" s="55">
        <f t="shared" si="1"/>
        <v>398.62868198404402</v>
      </c>
      <c r="Z25" s="56">
        <f t="shared" si="2"/>
        <v>6.7283278926369317E-2</v>
      </c>
      <c r="AA25" s="56">
        <f t="shared" si="3"/>
        <v>6.3463420620482269E-2</v>
      </c>
      <c r="AB25" s="42"/>
      <c r="AC25" s="57">
        <v>90257.273602663889</v>
      </c>
      <c r="AD25" s="58">
        <f t="shared" si="4"/>
        <v>382.10639353975307</v>
      </c>
      <c r="AE25" s="56">
        <f t="shared" si="17"/>
        <v>4.3240020904209198E-2</v>
      </c>
      <c r="AF25" s="56">
        <f t="shared" si="17"/>
        <v>4.3240020904209198E-2</v>
      </c>
    </row>
    <row r="26" spans="1:32">
      <c r="A26" s="82" t="s">
        <v>65</v>
      </c>
      <c r="B26" s="83" t="s">
        <v>66</v>
      </c>
      <c r="E26" s="103">
        <v>68865</v>
      </c>
      <c r="F26" s="103">
        <v>209231.71875</v>
      </c>
      <c r="G26" s="103">
        <f t="shared" si="5"/>
        <v>329.1326975250974</v>
      </c>
      <c r="H26" s="104">
        <v>2.2341892939019559E-3</v>
      </c>
      <c r="J26" s="105">
        <v>68593.12329026268</v>
      </c>
      <c r="K26" s="105">
        <v>209111.484375</v>
      </c>
      <c r="L26" s="105">
        <f t="shared" si="6"/>
        <v>328.02178940710166</v>
      </c>
      <c r="M26" s="106">
        <f t="shared" si="7"/>
        <v>-5.7464697856668412E-4</v>
      </c>
      <c r="O26" s="107">
        <f t="shared" si="8"/>
        <v>3.9636146700425812E-3</v>
      </c>
      <c r="P26" s="107">
        <f t="shared" si="9"/>
        <v>3.3866900122814236E-3</v>
      </c>
      <c r="Q26" s="106">
        <f t="shared" si="10"/>
        <v>6.2847846521806305E-2</v>
      </c>
      <c r="R26" s="107">
        <f t="shared" si="11"/>
        <v>6.3458959999999995E-2</v>
      </c>
      <c r="S26" s="108">
        <f t="shared" si="12"/>
        <v>73193.016950724195</v>
      </c>
      <c r="T26" s="109">
        <f t="shared" si="13"/>
        <v>0</v>
      </c>
      <c r="U26" s="99">
        <f t="shared" si="14"/>
        <v>6.2847846521806305E-2</v>
      </c>
      <c r="V26" s="99">
        <f t="shared" si="0"/>
        <v>6.3458959999999995E-2</v>
      </c>
      <c r="W26" s="108">
        <f t="shared" si="15"/>
        <v>73193.016950724195</v>
      </c>
      <c r="X26" s="118">
        <f t="shared" si="16"/>
        <v>73194</v>
      </c>
      <c r="Y26" s="55">
        <f t="shared" si="1"/>
        <v>350.02381728944675</v>
      </c>
      <c r="Z26" s="56">
        <f t="shared" si="2"/>
        <v>6.2862121542147653E-2</v>
      </c>
      <c r="AA26" s="56">
        <f t="shared" si="3"/>
        <v>6.3473243228155285E-2</v>
      </c>
      <c r="AB26" s="42"/>
      <c r="AC26" s="57">
        <v>73362.001040983945</v>
      </c>
      <c r="AD26" s="58">
        <f t="shared" si="4"/>
        <v>350.8272214711256</v>
      </c>
      <c r="AE26" s="56">
        <f t="shared" si="17"/>
        <v>-2.2900280608497692E-3</v>
      </c>
      <c r="AF26" s="56">
        <f t="shared" si="17"/>
        <v>-2.2900280608497692E-3</v>
      </c>
    </row>
    <row r="27" spans="1:32">
      <c r="A27" s="82" t="s">
        <v>67</v>
      </c>
      <c r="B27" s="83" t="s">
        <v>68</v>
      </c>
      <c r="E27" s="103">
        <v>42564</v>
      </c>
      <c r="F27" s="103">
        <v>131833.640625</v>
      </c>
      <c r="G27" s="103">
        <f t="shared" si="5"/>
        <v>322.86144718610211</v>
      </c>
      <c r="H27" s="104">
        <v>1.0896871190458013E-2</v>
      </c>
      <c r="J27" s="105">
        <v>42113.831544889617</v>
      </c>
      <c r="K27" s="105">
        <v>132053.203125</v>
      </c>
      <c r="L27" s="105">
        <f t="shared" si="6"/>
        <v>318.91563815400343</v>
      </c>
      <c r="M27" s="106">
        <f t="shared" si="7"/>
        <v>1.6654512380838149E-3</v>
      </c>
      <c r="O27" s="107">
        <f t="shared" si="8"/>
        <v>1.0689325539770644E-2</v>
      </c>
      <c r="P27" s="107">
        <f t="shared" si="9"/>
        <v>1.237257932830893E-2</v>
      </c>
      <c r="Q27" s="106">
        <f t="shared" si="10"/>
        <v>6.5230099041583278E-2</v>
      </c>
      <c r="R27" s="107">
        <f t="shared" si="11"/>
        <v>6.3458959999999995E-2</v>
      </c>
      <c r="S27" s="108">
        <f t="shared" si="12"/>
        <v>45340.453935605954</v>
      </c>
      <c r="T27" s="109">
        <f t="shared" si="13"/>
        <v>0</v>
      </c>
      <c r="U27" s="99">
        <f t="shared" si="14"/>
        <v>6.5230099041583278E-2</v>
      </c>
      <c r="V27" s="99">
        <f t="shared" si="0"/>
        <v>6.3458959999999995E-2</v>
      </c>
      <c r="W27" s="108">
        <f t="shared" si="15"/>
        <v>45340.453935605954</v>
      </c>
      <c r="X27" s="118">
        <f t="shared" si="16"/>
        <v>45340</v>
      </c>
      <c r="Y27" s="55">
        <f t="shared" si="1"/>
        <v>343.34646132802771</v>
      </c>
      <c r="Z27" s="56">
        <f t="shared" si="2"/>
        <v>6.5219434263696918E-2</v>
      </c>
      <c r="AA27" s="56">
        <f t="shared" si="3"/>
        <v>6.3448312954249131E-2</v>
      </c>
      <c r="AB27" s="42"/>
      <c r="AC27" s="57">
        <v>45041.759369406071</v>
      </c>
      <c r="AD27" s="58">
        <f t="shared" si="4"/>
        <v>341.0879729041489</v>
      </c>
      <c r="AE27" s="56">
        <f t="shared" si="17"/>
        <v>6.6214249791607394E-3</v>
      </c>
      <c r="AF27" s="56">
        <f t="shared" si="17"/>
        <v>6.6214249791607394E-3</v>
      </c>
    </row>
    <row r="28" spans="1:32">
      <c r="A28" s="82" t="s">
        <v>69</v>
      </c>
      <c r="B28" s="83" t="s">
        <v>70</v>
      </c>
      <c r="E28" s="103">
        <v>101995</v>
      </c>
      <c r="F28" s="103">
        <v>278114.5</v>
      </c>
      <c r="G28" s="103">
        <f t="shared" si="5"/>
        <v>366.73744087417231</v>
      </c>
      <c r="H28" s="104">
        <v>1.8317902628326443E-2</v>
      </c>
      <c r="J28" s="105">
        <v>100172.52743165373</v>
      </c>
      <c r="K28" s="105">
        <v>280451.75</v>
      </c>
      <c r="L28" s="105">
        <f t="shared" si="6"/>
        <v>357.18275044336053</v>
      </c>
      <c r="M28" s="106">
        <f t="shared" si="7"/>
        <v>8.4039127769317545E-3</v>
      </c>
      <c r="O28" s="107">
        <f t="shared" si="8"/>
        <v>1.8193337186083403E-2</v>
      </c>
      <c r="P28" s="107">
        <f t="shared" si="9"/>
        <v>2.6750145181848373E-2</v>
      </c>
      <c r="Q28" s="106">
        <f t="shared" si="10"/>
        <v>7.2396176341686491E-2</v>
      </c>
      <c r="R28" s="107">
        <f t="shared" si="11"/>
        <v>6.3458959999999995E-2</v>
      </c>
      <c r="S28" s="108">
        <f t="shared" si="12"/>
        <v>109379.04800597031</v>
      </c>
      <c r="T28" s="109">
        <f t="shared" si="13"/>
        <v>0</v>
      </c>
      <c r="U28" s="99">
        <f t="shared" si="14"/>
        <v>7.2396176341686491E-2</v>
      </c>
      <c r="V28" s="99">
        <f t="shared" si="0"/>
        <v>6.3458959999999995E-2</v>
      </c>
      <c r="W28" s="108">
        <f t="shared" si="15"/>
        <v>109379.04800597031</v>
      </c>
      <c r="X28" s="118">
        <f t="shared" si="16"/>
        <v>109379</v>
      </c>
      <c r="Y28" s="55">
        <f t="shared" si="1"/>
        <v>390.01004629138527</v>
      </c>
      <c r="Z28" s="56">
        <f t="shared" si="2"/>
        <v>7.2395705671846722E-2</v>
      </c>
      <c r="AA28" s="56">
        <f t="shared" si="3"/>
        <v>6.3458493252664061E-2</v>
      </c>
      <c r="AB28" s="42"/>
      <c r="AC28" s="57">
        <v>107136.93602522108</v>
      </c>
      <c r="AD28" s="58">
        <f t="shared" si="4"/>
        <v>382.01557317870572</v>
      </c>
      <c r="AE28" s="56">
        <f t="shared" si="17"/>
        <v>2.0927086940876416E-2</v>
      </c>
      <c r="AF28" s="56">
        <f t="shared" si="17"/>
        <v>2.0927086940876416E-2</v>
      </c>
    </row>
    <row r="29" spans="1:32">
      <c r="A29" s="82" t="s">
        <v>71</v>
      </c>
      <c r="B29" s="83" t="s">
        <v>72</v>
      </c>
      <c r="E29" s="103">
        <v>97432</v>
      </c>
      <c r="F29" s="103">
        <v>323354.90625</v>
      </c>
      <c r="G29" s="103">
        <f t="shared" si="5"/>
        <v>301.31597856341477</v>
      </c>
      <c r="H29" s="104">
        <v>-1.1048060056909059E-2</v>
      </c>
      <c r="J29" s="105">
        <v>98453.063900130102</v>
      </c>
      <c r="K29" s="105">
        <v>322940.9375</v>
      </c>
      <c r="L29" s="105">
        <f t="shared" si="6"/>
        <v>304.86399359056202</v>
      </c>
      <c r="M29" s="106">
        <f t="shared" si="7"/>
        <v>-1.2802303042216412E-3</v>
      </c>
      <c r="O29" s="107">
        <f t="shared" si="8"/>
        <v>-1.0371072871493969E-2</v>
      </c>
      <c r="P29" s="107">
        <f t="shared" si="9"/>
        <v>-1.1638025813938135E-2</v>
      </c>
      <c r="Q29" s="106">
        <f t="shared" si="10"/>
        <v>6.2097487612111868E-2</v>
      </c>
      <c r="R29" s="107">
        <f t="shared" si="11"/>
        <v>6.3458959999999995E-2</v>
      </c>
      <c r="S29" s="108">
        <f t="shared" si="12"/>
        <v>103482.28241302328</v>
      </c>
      <c r="T29" s="109">
        <f t="shared" si="13"/>
        <v>0</v>
      </c>
      <c r="U29" s="99">
        <f t="shared" si="14"/>
        <v>6.2097487612111868E-2</v>
      </c>
      <c r="V29" s="99">
        <f t="shared" si="0"/>
        <v>6.3458959999999995E-2</v>
      </c>
      <c r="W29" s="108">
        <f t="shared" si="15"/>
        <v>103482.28241302328</v>
      </c>
      <c r="X29" s="118">
        <f t="shared" si="16"/>
        <v>103483</v>
      </c>
      <c r="Y29" s="55">
        <f t="shared" si="1"/>
        <v>320.43939923225122</v>
      </c>
      <c r="Z29" s="56">
        <f t="shared" si="2"/>
        <v>6.2104852615157302E-2</v>
      </c>
      <c r="AA29" s="56">
        <f t="shared" si="3"/>
        <v>6.3466334444032046E-2</v>
      </c>
      <c r="AB29" s="42"/>
      <c r="AC29" s="57">
        <v>105297.92827431616</v>
      </c>
      <c r="AD29" s="58">
        <f t="shared" si="4"/>
        <v>326.05939986879542</v>
      </c>
      <c r="AE29" s="56">
        <f t="shared" si="17"/>
        <v>-1.723612519315687E-2</v>
      </c>
      <c r="AF29" s="56">
        <f t="shared" si="17"/>
        <v>-1.7236125193156981E-2</v>
      </c>
    </row>
    <row r="30" spans="1:32">
      <c r="A30" s="82" t="s">
        <v>73</v>
      </c>
      <c r="B30" s="83" t="s">
        <v>74</v>
      </c>
      <c r="E30" s="103">
        <v>60530</v>
      </c>
      <c r="F30" s="103">
        <v>166135.671875</v>
      </c>
      <c r="G30" s="103">
        <f t="shared" si="5"/>
        <v>364.34077833412323</v>
      </c>
      <c r="H30" s="104">
        <v>-1.2398104220236461E-2</v>
      </c>
      <c r="J30" s="105">
        <v>61229.232073845254</v>
      </c>
      <c r="K30" s="105">
        <v>166636.78125</v>
      </c>
      <c r="L30" s="105">
        <f t="shared" si="6"/>
        <v>367.4412792574584</v>
      </c>
      <c r="M30" s="106">
        <f t="shared" si="7"/>
        <v>3.016265979151278E-3</v>
      </c>
      <c r="O30" s="107">
        <f t="shared" si="8"/>
        <v>-1.1419905985460499E-2</v>
      </c>
      <c r="P30" s="107">
        <f t="shared" si="9"/>
        <v>-8.4380854802182936E-3</v>
      </c>
      <c r="Q30" s="106">
        <f t="shared" si="10"/>
        <v>6.6666635081271464E-2</v>
      </c>
      <c r="R30" s="107">
        <f t="shared" si="11"/>
        <v>6.3458959999999995E-2</v>
      </c>
      <c r="S30" s="108">
        <f t="shared" si="12"/>
        <v>64565.33142146936</v>
      </c>
      <c r="T30" s="109">
        <f t="shared" si="13"/>
        <v>0</v>
      </c>
      <c r="U30" s="99">
        <f t="shared" si="14"/>
        <v>6.6666635081271464E-2</v>
      </c>
      <c r="V30" s="99">
        <f t="shared" si="0"/>
        <v>6.3458959999999995E-2</v>
      </c>
      <c r="W30" s="108">
        <f t="shared" si="15"/>
        <v>64565.33142146936</v>
      </c>
      <c r="X30" s="118">
        <f t="shared" si="16"/>
        <v>64565</v>
      </c>
      <c r="Y30" s="55">
        <f t="shared" si="1"/>
        <v>387.45947632734897</v>
      </c>
      <c r="Z30" s="56">
        <f t="shared" si="2"/>
        <v>6.6661159755493138E-2</v>
      </c>
      <c r="AA30" s="56">
        <f t="shared" si="3"/>
        <v>6.3453501139596469E-2</v>
      </c>
      <c r="AB30" s="42"/>
      <c r="AC30" s="57">
        <v>65486.141637433546</v>
      </c>
      <c r="AD30" s="58">
        <f t="shared" si="4"/>
        <v>392.98731736294587</v>
      </c>
      <c r="AE30" s="56">
        <f t="shared" si="17"/>
        <v>-1.4066207206609893E-2</v>
      </c>
      <c r="AF30" s="56">
        <f t="shared" si="17"/>
        <v>-1.4066207206609782E-2</v>
      </c>
    </row>
    <row r="31" spans="1:32">
      <c r="A31" s="82" t="s">
        <v>75</v>
      </c>
      <c r="B31" s="83" t="s">
        <v>76</v>
      </c>
      <c r="E31" s="103">
        <v>99793</v>
      </c>
      <c r="F31" s="103">
        <v>347573.9375</v>
      </c>
      <c r="G31" s="103">
        <f t="shared" si="5"/>
        <v>287.11301174588209</v>
      </c>
      <c r="H31" s="104">
        <v>-4.2967504998122852E-2</v>
      </c>
      <c r="J31" s="105">
        <v>104146.19299392699</v>
      </c>
      <c r="K31" s="105">
        <v>348167.625</v>
      </c>
      <c r="L31" s="105">
        <f t="shared" si="6"/>
        <v>299.12658591943176</v>
      </c>
      <c r="M31" s="106">
        <f t="shared" si="7"/>
        <v>1.7080898075103601E-3</v>
      </c>
      <c r="O31" s="107">
        <f t="shared" si="8"/>
        <v>-4.1798868194642846E-2</v>
      </c>
      <c r="P31" s="107">
        <f t="shared" si="9"/>
        <v>-4.0162174607861423E-2</v>
      </c>
      <c r="Q31" s="106">
        <f t="shared" si="10"/>
        <v>6.5275443410281575E-2</v>
      </c>
      <c r="R31" s="107">
        <f t="shared" si="11"/>
        <v>6.3458959999999995E-2</v>
      </c>
      <c r="S31" s="108">
        <f t="shared" si="12"/>
        <v>106307.03232424223</v>
      </c>
      <c r="T31" s="109">
        <f t="shared" si="13"/>
        <v>0</v>
      </c>
      <c r="U31" s="99">
        <f t="shared" si="14"/>
        <v>6.5275443410281575E-2</v>
      </c>
      <c r="V31" s="99">
        <f t="shared" si="0"/>
        <v>6.3458959999999995E-2</v>
      </c>
      <c r="W31" s="108">
        <f t="shared" si="15"/>
        <v>106307.03232424223</v>
      </c>
      <c r="X31" s="118">
        <f t="shared" si="16"/>
        <v>106307</v>
      </c>
      <c r="Y31" s="55">
        <f t="shared" si="1"/>
        <v>305.33281203270985</v>
      </c>
      <c r="Z31" s="56">
        <f t="shared" si="2"/>
        <v>6.5275119497359535E-2</v>
      </c>
      <c r="AA31" s="56">
        <f t="shared" si="3"/>
        <v>6.3458636639407207E-2</v>
      </c>
      <c r="AB31" s="42"/>
      <c r="AC31" s="57">
        <v>111386.86725932476</v>
      </c>
      <c r="AD31" s="58">
        <f t="shared" si="4"/>
        <v>319.92310387654442</v>
      </c>
      <c r="AE31" s="56">
        <f t="shared" si="17"/>
        <v>-4.5605621060318513E-2</v>
      </c>
      <c r="AF31" s="56">
        <f t="shared" si="17"/>
        <v>-4.5605621060318402E-2</v>
      </c>
    </row>
    <row r="32" spans="1:32">
      <c r="A32" s="82" t="s">
        <v>77</v>
      </c>
      <c r="B32" s="83" t="s">
        <v>78</v>
      </c>
      <c r="E32" s="103">
        <v>53862</v>
      </c>
      <c r="F32" s="103">
        <v>186706.96875</v>
      </c>
      <c r="G32" s="103">
        <f t="shared" si="5"/>
        <v>288.48414368571872</v>
      </c>
      <c r="H32" s="104">
        <v>5.3964116345193602E-2</v>
      </c>
      <c r="J32" s="105">
        <v>51098.519525458025</v>
      </c>
      <c r="K32" s="105">
        <v>187151.71875</v>
      </c>
      <c r="L32" s="105">
        <f t="shared" si="6"/>
        <v>273.03259551527907</v>
      </c>
      <c r="M32" s="106">
        <f t="shared" si="7"/>
        <v>2.3820749861538371E-3</v>
      </c>
      <c r="O32" s="107">
        <f t="shared" si="8"/>
        <v>5.4081419583304591E-2</v>
      </c>
      <c r="P32" s="107">
        <f t="shared" si="9"/>
        <v>5.659232056626351E-2</v>
      </c>
      <c r="Q32" s="106">
        <f t="shared" si="10"/>
        <v>6.5992198987417039E-2</v>
      </c>
      <c r="R32" s="107">
        <f t="shared" si="11"/>
        <v>6.3458959999999995E-2</v>
      </c>
      <c r="S32" s="108">
        <f t="shared" si="12"/>
        <v>57416.471821860257</v>
      </c>
      <c r="T32" s="109">
        <f t="shared" si="13"/>
        <v>0</v>
      </c>
      <c r="U32" s="99">
        <f t="shared" si="14"/>
        <v>6.5992198987417039E-2</v>
      </c>
      <c r="V32" s="99">
        <f t="shared" si="0"/>
        <v>6.3458959999999995E-2</v>
      </c>
      <c r="W32" s="108">
        <f t="shared" si="15"/>
        <v>57416.471821860257</v>
      </c>
      <c r="X32" s="118">
        <f t="shared" si="16"/>
        <v>57416</v>
      </c>
      <c r="Y32" s="55">
        <f t="shared" si="1"/>
        <v>306.78852635436994</v>
      </c>
      <c r="Z32" s="56">
        <f t="shared" si="2"/>
        <v>6.5983439159333024E-2</v>
      </c>
      <c r="AA32" s="56">
        <f t="shared" si="3"/>
        <v>6.3450220988895856E-2</v>
      </c>
      <c r="AB32" s="42"/>
      <c r="AC32" s="57">
        <v>54651.100034564923</v>
      </c>
      <c r="AD32" s="58">
        <f t="shared" si="4"/>
        <v>292.01495128970021</v>
      </c>
      <c r="AE32" s="56">
        <f t="shared" si="17"/>
        <v>5.0591844696380672E-2</v>
      </c>
      <c r="AF32" s="56">
        <f t="shared" si="17"/>
        <v>5.0591844696380894E-2</v>
      </c>
    </row>
    <row r="33" spans="1:32">
      <c r="A33" s="82" t="s">
        <v>79</v>
      </c>
      <c r="B33" s="83" t="s">
        <v>80</v>
      </c>
      <c r="E33" s="103">
        <v>59228</v>
      </c>
      <c r="F33" s="103">
        <v>155277.4375</v>
      </c>
      <c r="G33" s="103">
        <f t="shared" si="5"/>
        <v>381.43339401772391</v>
      </c>
      <c r="H33" s="104">
        <v>9.0230143341096802E-3</v>
      </c>
      <c r="J33" s="105">
        <v>58620.20766157809</v>
      </c>
      <c r="K33" s="105">
        <v>155438.515625</v>
      </c>
      <c r="L33" s="105">
        <f t="shared" si="6"/>
        <v>377.12794300610199</v>
      </c>
      <c r="M33" s="106">
        <f t="shared" si="7"/>
        <v>1.0373569244404024E-3</v>
      </c>
      <c r="O33" s="107">
        <f t="shared" si="8"/>
        <v>1.0368307494418527E-2</v>
      </c>
      <c r="P33" s="107">
        <f t="shared" si="9"/>
        <v>1.1416420054432885E-2</v>
      </c>
      <c r="Q33" s="106">
        <f t="shared" si="10"/>
        <v>6.4562146516014218E-2</v>
      </c>
      <c r="R33" s="107">
        <f t="shared" si="11"/>
        <v>6.3458959999999995E-2</v>
      </c>
      <c r="S33" s="108">
        <f t="shared" si="12"/>
        <v>63051.886813850491</v>
      </c>
      <c r="T33" s="109">
        <f t="shared" si="13"/>
        <v>0</v>
      </c>
      <c r="U33" s="99">
        <f t="shared" si="14"/>
        <v>6.4562146516014218E-2</v>
      </c>
      <c r="V33" s="99">
        <f t="shared" si="0"/>
        <v>6.3458959999999995E-2</v>
      </c>
      <c r="W33" s="108">
        <f t="shared" si="15"/>
        <v>63051.886813850491</v>
      </c>
      <c r="X33" s="118">
        <f t="shared" si="16"/>
        <v>63052</v>
      </c>
      <c r="Y33" s="55">
        <f t="shared" si="1"/>
        <v>405.63948868448284</v>
      </c>
      <c r="Z33" s="56">
        <f t="shared" si="2"/>
        <v>6.4564057540352549E-2</v>
      </c>
      <c r="AA33" s="56">
        <f t="shared" si="3"/>
        <v>6.3460869043978185E-2</v>
      </c>
      <c r="AB33" s="42"/>
      <c r="AC33" s="57">
        <v>62695.727052596187</v>
      </c>
      <c r="AD33" s="58">
        <f t="shared" si="4"/>
        <v>403.34743805616023</v>
      </c>
      <c r="AE33" s="56">
        <f t="shared" si="17"/>
        <v>5.6825714311428133E-3</v>
      </c>
      <c r="AF33" s="56">
        <f t="shared" si="17"/>
        <v>5.6825714311428133E-3</v>
      </c>
    </row>
    <row r="34" spans="1:32">
      <c r="A34" s="82" t="s">
        <v>81</v>
      </c>
      <c r="B34" s="83" t="s">
        <v>82</v>
      </c>
      <c r="E34" s="103">
        <v>41591</v>
      </c>
      <c r="F34" s="103">
        <v>125542.484375</v>
      </c>
      <c r="G34" s="103">
        <f t="shared" si="5"/>
        <v>331.29024176203296</v>
      </c>
      <c r="H34" s="104">
        <v>-1.8174861803214926E-2</v>
      </c>
      <c r="J34" s="105">
        <v>42328.486715556544</v>
      </c>
      <c r="K34" s="105">
        <v>125805.15625</v>
      </c>
      <c r="L34" s="105">
        <f t="shared" si="6"/>
        <v>336.46066645663853</v>
      </c>
      <c r="M34" s="106">
        <f t="shared" si="7"/>
        <v>2.0922947025279193E-3</v>
      </c>
      <c r="O34" s="107">
        <f t="shared" si="8"/>
        <v>-1.7422940737579107E-2</v>
      </c>
      <c r="P34" s="107">
        <f t="shared" si="9"/>
        <v>-1.536709996165897E-2</v>
      </c>
      <c r="Q34" s="106">
        <f t="shared" si="10"/>
        <v>6.5684029548363831E-2</v>
      </c>
      <c r="R34" s="107">
        <f t="shared" si="11"/>
        <v>6.3458959999999995E-2</v>
      </c>
      <c r="S34" s="108">
        <f t="shared" si="12"/>
        <v>44322.864472945999</v>
      </c>
      <c r="T34" s="109">
        <f t="shared" si="13"/>
        <v>0</v>
      </c>
      <c r="U34" s="99">
        <f t="shared" si="14"/>
        <v>6.5684029548363831E-2</v>
      </c>
      <c r="V34" s="99">
        <f t="shared" si="0"/>
        <v>6.3458959999999995E-2</v>
      </c>
      <c r="W34" s="108">
        <f t="shared" si="15"/>
        <v>44322.864472945999</v>
      </c>
      <c r="X34" s="118">
        <f t="shared" si="16"/>
        <v>44323</v>
      </c>
      <c r="Y34" s="55">
        <f t="shared" si="1"/>
        <v>352.31465323981905</v>
      </c>
      <c r="Z34" s="56">
        <f t="shared" si="2"/>
        <v>6.568728811521729E-2</v>
      </c>
      <c r="AA34" s="56">
        <f t="shared" si="3"/>
        <v>6.3462211763206655E-2</v>
      </c>
      <c r="AB34" s="42"/>
      <c r="AC34" s="57">
        <v>45271.338255722148</v>
      </c>
      <c r="AD34" s="58">
        <f t="shared" si="4"/>
        <v>359.85280417091133</v>
      </c>
      <c r="AE34" s="56">
        <f t="shared" si="17"/>
        <v>-2.0947873251842331E-2</v>
      </c>
      <c r="AF34" s="56">
        <f t="shared" si="17"/>
        <v>-2.0947873251842331E-2</v>
      </c>
    </row>
    <row r="35" spans="1:32">
      <c r="A35" s="82" t="s">
        <v>83</v>
      </c>
      <c r="B35" s="83" t="s">
        <v>84</v>
      </c>
      <c r="E35" s="103">
        <v>104249</v>
      </c>
      <c r="F35" s="103">
        <v>314968.75</v>
      </c>
      <c r="G35" s="103">
        <f t="shared" si="5"/>
        <v>330.98204186923306</v>
      </c>
      <c r="H35" s="104">
        <v>0.11029572035232449</v>
      </c>
      <c r="J35" s="105">
        <v>93785.472846336779</v>
      </c>
      <c r="K35" s="105">
        <v>316512.0625</v>
      </c>
      <c r="L35" s="105">
        <f t="shared" si="6"/>
        <v>296.30931631977467</v>
      </c>
      <c r="M35" s="106">
        <f t="shared" si="7"/>
        <v>4.8998908621886716E-3</v>
      </c>
      <c r="O35" s="107">
        <f t="shared" si="8"/>
        <v>0.11156874125705207</v>
      </c>
      <c r="P35" s="107">
        <f t="shared" si="9"/>
        <v>0.11701530677503191</v>
      </c>
      <c r="Q35" s="106">
        <f t="shared" si="10"/>
        <v>6.8669792840416521E-2</v>
      </c>
      <c r="R35" s="107">
        <f t="shared" si="11"/>
        <v>6.3458959999999995E-2</v>
      </c>
      <c r="S35" s="108">
        <f t="shared" si="12"/>
        <v>111407.75723382058</v>
      </c>
      <c r="T35" s="109">
        <f t="shared" si="13"/>
        <v>0</v>
      </c>
      <c r="U35" s="99">
        <f t="shared" si="14"/>
        <v>6.8669792840416521E-2</v>
      </c>
      <c r="V35" s="99">
        <f t="shared" si="0"/>
        <v>6.3458959999999995E-2</v>
      </c>
      <c r="W35" s="108">
        <f t="shared" si="15"/>
        <v>111407.75723382058</v>
      </c>
      <c r="X35" s="118">
        <f t="shared" si="16"/>
        <v>111408</v>
      </c>
      <c r="Y35" s="55">
        <f t="shared" si="1"/>
        <v>351.98658502944102</v>
      </c>
      <c r="Z35" s="56">
        <f t="shared" si="2"/>
        <v>6.8672121555122922E-2</v>
      </c>
      <c r="AA35" s="56">
        <f t="shared" si="3"/>
        <v>6.3461277359895485E-2</v>
      </c>
      <c r="AB35" s="42"/>
      <c r="AC35" s="57">
        <v>100305.82697724804</v>
      </c>
      <c r="AD35" s="58">
        <f t="shared" si="4"/>
        <v>316.90996603722817</v>
      </c>
      <c r="AE35" s="56">
        <f t="shared" si="17"/>
        <v>0.11068323104768596</v>
      </c>
      <c r="AF35" s="56">
        <f t="shared" si="17"/>
        <v>0.11068323104768596</v>
      </c>
    </row>
    <row r="36" spans="1:32">
      <c r="A36" s="82" t="s">
        <v>85</v>
      </c>
      <c r="B36" s="83" t="s">
        <v>86</v>
      </c>
      <c r="E36" s="103">
        <v>62403</v>
      </c>
      <c r="F36" s="103">
        <v>198715.859375</v>
      </c>
      <c r="G36" s="103">
        <f t="shared" si="5"/>
        <v>314.03130176056186</v>
      </c>
      <c r="H36" s="104">
        <v>1.1201215849233614E-2</v>
      </c>
      <c r="J36" s="105">
        <v>61653.727289757706</v>
      </c>
      <c r="K36" s="105">
        <v>199263.546875</v>
      </c>
      <c r="L36" s="105">
        <f t="shared" si="6"/>
        <v>309.40795873935588</v>
      </c>
      <c r="M36" s="106">
        <f t="shared" si="7"/>
        <v>2.7561338170118965E-3</v>
      </c>
      <c r="O36" s="107">
        <f t="shared" si="8"/>
        <v>1.2152918293502291E-2</v>
      </c>
      <c r="P36" s="107">
        <f t="shared" si="9"/>
        <v>1.4942547179598087E-2</v>
      </c>
      <c r="Q36" s="106">
        <f t="shared" si="10"/>
        <v>6.6389995202660312E-2</v>
      </c>
      <c r="R36" s="107">
        <f t="shared" si="11"/>
        <v>6.3458959999999995E-2</v>
      </c>
      <c r="S36" s="108">
        <f t="shared" si="12"/>
        <v>66545.934870631609</v>
      </c>
      <c r="T36" s="109">
        <f t="shared" si="13"/>
        <v>0</v>
      </c>
      <c r="U36" s="99">
        <f t="shared" si="14"/>
        <v>6.6389995202660312E-2</v>
      </c>
      <c r="V36" s="99">
        <f t="shared" si="0"/>
        <v>6.3458959999999995E-2</v>
      </c>
      <c r="W36" s="108">
        <f t="shared" si="15"/>
        <v>66545.934870631609</v>
      </c>
      <c r="X36" s="118">
        <f t="shared" si="16"/>
        <v>66546</v>
      </c>
      <c r="Y36" s="55">
        <f t="shared" si="1"/>
        <v>333.95972842812523</v>
      </c>
      <c r="Z36" s="56">
        <f t="shared" si="2"/>
        <v>6.6391038892360976E-2</v>
      </c>
      <c r="AA36" s="56">
        <f t="shared" si="3"/>
        <v>6.3460000821058626E-2</v>
      </c>
      <c r="AB36" s="42"/>
      <c r="AC36" s="57">
        <v>65940.149517201324</v>
      </c>
      <c r="AD36" s="58">
        <f t="shared" si="4"/>
        <v>330.91928027641819</v>
      </c>
      <c r="AE36" s="56">
        <f t="shared" si="17"/>
        <v>9.1878845776749429E-3</v>
      </c>
      <c r="AF36" s="56">
        <f t="shared" si="17"/>
        <v>9.187884577675165E-3</v>
      </c>
    </row>
    <row r="37" spans="1:32">
      <c r="A37" s="82" t="s">
        <v>87</v>
      </c>
      <c r="B37" s="83" t="s">
        <v>88</v>
      </c>
      <c r="E37" s="103">
        <v>83997</v>
      </c>
      <c r="F37" s="103">
        <v>249223.8125</v>
      </c>
      <c r="G37" s="103">
        <f t="shared" si="5"/>
        <v>337.03440757692442</v>
      </c>
      <c r="H37" s="104">
        <v>4.7562137871782539E-2</v>
      </c>
      <c r="J37" s="105">
        <v>80109.989072168813</v>
      </c>
      <c r="K37" s="105">
        <v>249879.5625</v>
      </c>
      <c r="L37" s="105">
        <f t="shared" si="6"/>
        <v>320.59440264214811</v>
      </c>
      <c r="M37" s="106">
        <f t="shared" si="7"/>
        <v>2.6311691223326328E-3</v>
      </c>
      <c r="O37" s="107">
        <f t="shared" si="8"/>
        <v>4.8520926951188148E-2</v>
      </c>
      <c r="P37" s="107">
        <f t="shared" si="9"/>
        <v>5.127976283830149E-2</v>
      </c>
      <c r="Q37" s="106">
        <f t="shared" si="10"/>
        <v>6.6257100378420031E-2</v>
      </c>
      <c r="R37" s="107">
        <f t="shared" si="11"/>
        <v>6.3458959999999995E-2</v>
      </c>
      <c r="S37" s="108">
        <f t="shared" si="12"/>
        <v>89562.397660486153</v>
      </c>
      <c r="T37" s="109">
        <f t="shared" si="13"/>
        <v>0</v>
      </c>
      <c r="U37" s="99">
        <f t="shared" si="14"/>
        <v>6.6257100378420031E-2</v>
      </c>
      <c r="V37" s="99">
        <f t="shared" si="0"/>
        <v>6.3458959999999995E-2</v>
      </c>
      <c r="W37" s="108">
        <f t="shared" si="15"/>
        <v>89562.397660486153</v>
      </c>
      <c r="X37" s="118">
        <f t="shared" si="16"/>
        <v>89562</v>
      </c>
      <c r="Y37" s="55">
        <f t="shared" si="1"/>
        <v>358.42066915736655</v>
      </c>
      <c r="Z37" s="56">
        <f t="shared" si="2"/>
        <v>6.6252366155934217E-2</v>
      </c>
      <c r="AA37" s="56">
        <f t="shared" si="3"/>
        <v>6.3454238201364976E-2</v>
      </c>
      <c r="AB37" s="42"/>
      <c r="AC37" s="57">
        <v>85679.566985688652</v>
      </c>
      <c r="AD37" s="58">
        <f t="shared" si="4"/>
        <v>342.88345204577763</v>
      </c>
      <c r="AE37" s="56">
        <f t="shared" si="17"/>
        <v>4.5313406111866072E-2</v>
      </c>
      <c r="AF37" s="56">
        <f t="shared" si="17"/>
        <v>4.5313406111866295E-2</v>
      </c>
    </row>
    <row r="38" spans="1:32">
      <c r="A38" s="82" t="s">
        <v>89</v>
      </c>
      <c r="B38" s="83" t="s">
        <v>90</v>
      </c>
      <c r="E38" s="103">
        <v>84729</v>
      </c>
      <c r="F38" s="103">
        <v>245133.5625</v>
      </c>
      <c r="G38" s="103">
        <f t="shared" si="5"/>
        <v>345.64422405438665</v>
      </c>
      <c r="H38" s="104">
        <v>0.14074383277588076</v>
      </c>
      <c r="J38" s="105">
        <v>74281.260951170101</v>
      </c>
      <c r="K38" s="105">
        <v>246695.3125</v>
      </c>
      <c r="L38" s="105">
        <f t="shared" si="6"/>
        <v>301.10527921429434</v>
      </c>
      <c r="M38" s="106">
        <f t="shared" si="7"/>
        <v>6.3710166167065818E-3</v>
      </c>
      <c r="O38" s="107">
        <f t="shared" si="8"/>
        <v>0.14065107289573175</v>
      </c>
      <c r="P38" s="107">
        <f t="shared" si="9"/>
        <v>0.14791817983501465</v>
      </c>
      <c r="Q38" s="106">
        <f t="shared" si="10"/>
        <v>7.023427470534549E-2</v>
      </c>
      <c r="R38" s="107">
        <f t="shared" si="11"/>
        <v>6.3458959999999995E-2</v>
      </c>
      <c r="S38" s="108">
        <f t="shared" si="12"/>
        <v>90679.879861509224</v>
      </c>
      <c r="T38" s="109">
        <f t="shared" si="13"/>
        <v>0</v>
      </c>
      <c r="U38" s="99">
        <f t="shared" si="14"/>
        <v>7.023427470534549E-2</v>
      </c>
      <c r="V38" s="99">
        <f t="shared" si="0"/>
        <v>6.3458959999999995E-2</v>
      </c>
      <c r="W38" s="108">
        <f t="shared" si="15"/>
        <v>90679.879861509224</v>
      </c>
      <c r="X38" s="118">
        <f t="shared" si="16"/>
        <v>90680</v>
      </c>
      <c r="Y38" s="55">
        <f t="shared" si="1"/>
        <v>367.57893403426544</v>
      </c>
      <c r="Z38" s="56">
        <f t="shared" si="2"/>
        <v>7.023569262000029E-2</v>
      </c>
      <c r="AA38" s="56">
        <f t="shared" si="3"/>
        <v>6.346036893828555E-2</v>
      </c>
      <c r="AB38" s="42"/>
      <c r="AC38" s="57">
        <v>79445.601568035461</v>
      </c>
      <c r="AD38" s="58">
        <f t="shared" si="4"/>
        <v>322.03936411655758</v>
      </c>
      <c r="AE38" s="56">
        <f t="shared" si="17"/>
        <v>0.14140994857145928</v>
      </c>
      <c r="AF38" s="56">
        <f t="shared" si="17"/>
        <v>0.14140994857145928</v>
      </c>
    </row>
    <row r="39" spans="1:32">
      <c r="A39" s="82" t="s">
        <v>91</v>
      </c>
      <c r="B39" s="83" t="s">
        <v>92</v>
      </c>
      <c r="E39" s="103">
        <v>26621</v>
      </c>
      <c r="F39" s="103">
        <v>107566.421875</v>
      </c>
      <c r="G39" s="103">
        <f t="shared" si="5"/>
        <v>247.48429422460046</v>
      </c>
      <c r="H39" s="104">
        <v>-4.0663182092788297E-3</v>
      </c>
      <c r="J39" s="105">
        <v>26696.500602689583</v>
      </c>
      <c r="K39" s="105">
        <v>107859.390625</v>
      </c>
      <c r="L39" s="105">
        <f t="shared" si="6"/>
        <v>247.51206592207262</v>
      </c>
      <c r="M39" s="106">
        <f t="shared" si="7"/>
        <v>2.7236078405623587E-3</v>
      </c>
      <c r="O39" s="107">
        <f t="shared" si="8"/>
        <v>-2.8281085904561243E-3</v>
      </c>
      <c r="P39" s="107">
        <f t="shared" si="9"/>
        <v>-1.1220340862450051E-4</v>
      </c>
      <c r="Q39" s="106">
        <f t="shared" si="10"/>
        <v>6.6355405161572234E-2</v>
      </c>
      <c r="R39" s="107">
        <f t="shared" si="11"/>
        <v>6.3458959999999995E-2</v>
      </c>
      <c r="S39" s="108">
        <f t="shared" si="12"/>
        <v>28387.447240806214</v>
      </c>
      <c r="T39" s="109">
        <f t="shared" si="13"/>
        <v>0</v>
      </c>
      <c r="U39" s="99">
        <f t="shared" si="14"/>
        <v>6.6355405161572234E-2</v>
      </c>
      <c r="V39" s="99">
        <f t="shared" si="0"/>
        <v>6.3458959999999995E-2</v>
      </c>
      <c r="W39" s="108">
        <f t="shared" si="15"/>
        <v>28387.447240806214</v>
      </c>
      <c r="X39" s="118">
        <f t="shared" si="16"/>
        <v>28387</v>
      </c>
      <c r="Y39" s="55">
        <f t="shared" si="1"/>
        <v>263.18524363534061</v>
      </c>
      <c r="Z39" s="56">
        <f t="shared" si="2"/>
        <v>6.6338604860824102E-2</v>
      </c>
      <c r="AA39" s="56">
        <f t="shared" si="3"/>
        <v>6.3442205332395751E-2</v>
      </c>
      <c r="AB39" s="42"/>
      <c r="AC39" s="57">
        <v>28552.551787405886</v>
      </c>
      <c r="AD39" s="58">
        <f t="shared" si="4"/>
        <v>264.72012888220308</v>
      </c>
      <c r="AE39" s="56">
        <f t="shared" si="17"/>
        <v>-5.798143319677207E-3</v>
      </c>
      <c r="AF39" s="56">
        <f t="shared" si="17"/>
        <v>-5.798143319677318E-3</v>
      </c>
    </row>
    <row r="40" spans="1:32">
      <c r="A40" s="82" t="s">
        <v>93</v>
      </c>
      <c r="B40" s="83" t="s">
        <v>94</v>
      </c>
      <c r="E40" s="103">
        <v>64013</v>
      </c>
      <c r="F40" s="103">
        <v>220369.640625</v>
      </c>
      <c r="G40" s="103">
        <f t="shared" si="5"/>
        <v>290.48012157414212</v>
      </c>
      <c r="H40" s="104">
        <v>4.0964730482510037E-2</v>
      </c>
      <c r="J40" s="105">
        <v>61570.914297538751</v>
      </c>
      <c r="K40" s="105">
        <v>221421.6875</v>
      </c>
      <c r="L40" s="105">
        <f t="shared" si="6"/>
        <v>278.07083846535477</v>
      </c>
      <c r="M40" s="106">
        <f t="shared" si="7"/>
        <v>4.7740100315825096E-3</v>
      </c>
      <c r="O40" s="107">
        <f t="shared" si="8"/>
        <v>3.9662976103618908E-2</v>
      </c>
      <c r="P40" s="107">
        <f t="shared" si="9"/>
        <v>4.462633758100254E-2</v>
      </c>
      <c r="Q40" s="106">
        <f t="shared" si="10"/>
        <v>6.8535923743216154E-2</v>
      </c>
      <c r="R40" s="107">
        <f t="shared" si="11"/>
        <v>6.3458959999999995E-2</v>
      </c>
      <c r="S40" s="108">
        <f t="shared" si="12"/>
        <v>68400.190086574497</v>
      </c>
      <c r="T40" s="109">
        <f t="shared" si="13"/>
        <v>0</v>
      </c>
      <c r="U40" s="99">
        <f t="shared" si="14"/>
        <v>6.8535923743216154E-2</v>
      </c>
      <c r="V40" s="99">
        <f t="shared" si="0"/>
        <v>6.3458959999999995E-2</v>
      </c>
      <c r="W40" s="108">
        <f t="shared" si="15"/>
        <v>68400.190086574497</v>
      </c>
      <c r="X40" s="118">
        <f t="shared" si="16"/>
        <v>68400</v>
      </c>
      <c r="Y40" s="55">
        <f t="shared" si="1"/>
        <v>308.91282950772381</v>
      </c>
      <c r="Z40" s="56">
        <f t="shared" si="2"/>
        <v>6.8532954243669231E-2</v>
      </c>
      <c r="AA40" s="56">
        <f t="shared" si="3"/>
        <v>6.3456004609516503E-2</v>
      </c>
      <c r="AB40" s="42"/>
      <c r="AC40" s="57">
        <v>65851.579023105791</v>
      </c>
      <c r="AD40" s="58">
        <f t="shared" si="4"/>
        <v>297.40347373653623</v>
      </c>
      <c r="AE40" s="56">
        <f t="shared" si="17"/>
        <v>3.8699466507857494E-2</v>
      </c>
      <c r="AF40" s="56">
        <f t="shared" si="17"/>
        <v>3.8699466507857494E-2</v>
      </c>
    </row>
    <row r="41" spans="1:32">
      <c r="A41" s="82" t="s">
        <v>95</v>
      </c>
      <c r="B41" s="83" t="s">
        <v>96</v>
      </c>
      <c r="E41" s="103">
        <v>78879</v>
      </c>
      <c r="F41" s="103">
        <v>265597.6875</v>
      </c>
      <c r="G41" s="103">
        <f t="shared" si="5"/>
        <v>296.98677252225696</v>
      </c>
      <c r="H41" s="104">
        <v>2.9633971540941495E-2</v>
      </c>
      <c r="J41" s="105">
        <v>76604.050421330379</v>
      </c>
      <c r="K41" s="105">
        <v>266357.6875</v>
      </c>
      <c r="L41" s="105">
        <f t="shared" si="6"/>
        <v>287.5984212820228</v>
      </c>
      <c r="M41" s="106">
        <f t="shared" si="7"/>
        <v>2.8614706971046289E-3</v>
      </c>
      <c r="O41" s="107">
        <f t="shared" si="8"/>
        <v>2.969751032950807E-2</v>
      </c>
      <c r="P41" s="107">
        <f t="shared" si="9"/>
        <v>3.2643959582197457E-2</v>
      </c>
      <c r="Q41" s="106">
        <f t="shared" si="10"/>
        <v>6.650201665161326E-2</v>
      </c>
      <c r="R41" s="107">
        <f t="shared" si="11"/>
        <v>6.3458959999999995E-2</v>
      </c>
      <c r="S41" s="108">
        <f t="shared" si="12"/>
        <v>84124.612571462596</v>
      </c>
      <c r="T41" s="109">
        <f t="shared" si="13"/>
        <v>0</v>
      </c>
      <c r="U41" s="99">
        <f t="shared" si="14"/>
        <v>6.650201665161326E-2</v>
      </c>
      <c r="V41" s="99">
        <f t="shared" ref="V41:V72" si="18">MAX(R41,NewMinGrowthPerHead(P41,$P$2,$L$1,$U$1,$T$2,AD41,G41,T41, $P$1))</f>
        <v>6.3458959999999995E-2</v>
      </c>
      <c r="W41" s="108">
        <f t="shared" si="15"/>
        <v>84124.612571462596</v>
      </c>
      <c r="X41" s="118">
        <f t="shared" si="16"/>
        <v>84125</v>
      </c>
      <c r="Y41" s="55">
        <f t="shared" ref="Y41:Y72" si="19">X41/K41*1000</f>
        <v>315.83469878262855</v>
      </c>
      <c r="Z41" s="56">
        <f t="shared" ref="Z41:Z72" si="20">X41/E41-1</f>
        <v>6.6506928333269988E-2</v>
      </c>
      <c r="AA41" s="56">
        <f t="shared" ref="AA41:AA72" si="21">Y41/G41-1</f>
        <v>6.3463857667125811E-2</v>
      </c>
      <c r="AB41" s="42"/>
      <c r="AC41" s="57">
        <v>81929.880973228763</v>
      </c>
      <c r="AD41" s="58">
        <f t="shared" ref="AD41:AD72" si="22">AC41/K41*1000</f>
        <v>307.59345353315081</v>
      </c>
      <c r="AE41" s="56">
        <f t="shared" si="17"/>
        <v>2.6792654898259993E-2</v>
      </c>
      <c r="AF41" s="56">
        <f t="shared" si="17"/>
        <v>2.6792654898260215E-2</v>
      </c>
    </row>
    <row r="42" spans="1:32">
      <c r="A42" s="82" t="s">
        <v>97</v>
      </c>
      <c r="B42" s="83" t="s">
        <v>98</v>
      </c>
      <c r="E42" s="103">
        <v>39526</v>
      </c>
      <c r="F42" s="103">
        <v>113877.375</v>
      </c>
      <c r="G42" s="103">
        <f t="shared" si="5"/>
        <v>347.09265119607824</v>
      </c>
      <c r="H42" s="104">
        <v>1.6254602052724998E-2</v>
      </c>
      <c r="J42" s="105">
        <v>38827.356645508153</v>
      </c>
      <c r="K42" s="105">
        <v>114012.53125</v>
      </c>
      <c r="L42" s="105">
        <f t="shared" si="6"/>
        <v>340.55341303115006</v>
      </c>
      <c r="M42" s="106">
        <f t="shared" si="7"/>
        <v>1.1868577933060731E-3</v>
      </c>
      <c r="O42" s="107">
        <f t="shared" si="8"/>
        <v>1.7993585318476057E-2</v>
      </c>
      <c r="P42" s="107">
        <f t="shared" si="9"/>
        <v>1.9201798938746961E-2</v>
      </c>
      <c r="Q42" s="106">
        <f t="shared" si="10"/>
        <v>6.4721134554537096E-2</v>
      </c>
      <c r="R42" s="107">
        <f t="shared" si="11"/>
        <v>6.3458959999999995E-2</v>
      </c>
      <c r="S42" s="108">
        <f t="shared" si="12"/>
        <v>42084.167564402633</v>
      </c>
      <c r="T42" s="109">
        <f t="shared" si="13"/>
        <v>0</v>
      </c>
      <c r="U42" s="99">
        <f t="shared" si="14"/>
        <v>6.4721134554537096E-2</v>
      </c>
      <c r="V42" s="99">
        <f t="shared" si="18"/>
        <v>6.3458959999999995E-2</v>
      </c>
      <c r="W42" s="108">
        <f t="shared" si="15"/>
        <v>42084.167564402633</v>
      </c>
      <c r="X42" s="118">
        <f t="shared" si="16"/>
        <v>42084</v>
      </c>
      <c r="Y42" s="55">
        <f t="shared" si="19"/>
        <v>369.11732016299743</v>
      </c>
      <c r="Z42" s="56">
        <f t="shared" si="20"/>
        <v>6.4716895208217329E-2</v>
      </c>
      <c r="AA42" s="56">
        <f t="shared" si="21"/>
        <v>6.3454725679216617E-2</v>
      </c>
      <c r="AB42" s="42"/>
      <c r="AC42" s="57">
        <v>41526.795136485409</v>
      </c>
      <c r="AD42" s="58">
        <f t="shared" si="22"/>
        <v>364.2300954219487</v>
      </c>
      <c r="AE42" s="56">
        <f t="shared" si="17"/>
        <v>1.3417959697666015E-2</v>
      </c>
      <c r="AF42" s="56">
        <f t="shared" si="17"/>
        <v>1.3417959697666015E-2</v>
      </c>
    </row>
    <row r="43" spans="1:32">
      <c r="A43" s="82" t="s">
        <v>99</v>
      </c>
      <c r="B43" s="83" t="s">
        <v>100</v>
      </c>
      <c r="E43" s="103">
        <v>107869</v>
      </c>
      <c r="F43" s="103">
        <v>329583.8125</v>
      </c>
      <c r="G43" s="103">
        <f t="shared" si="5"/>
        <v>327.28852543387575</v>
      </c>
      <c r="H43" s="104">
        <v>2.7629503738294314E-2</v>
      </c>
      <c r="J43" s="105">
        <v>104895.72881800502</v>
      </c>
      <c r="K43" s="105">
        <v>330294.3125</v>
      </c>
      <c r="L43" s="105">
        <f t="shared" si="6"/>
        <v>317.58260693031167</v>
      </c>
      <c r="M43" s="106">
        <f t="shared" si="7"/>
        <v>2.1557490782408983E-3</v>
      </c>
      <c r="O43" s="107">
        <f t="shared" si="8"/>
        <v>2.8345016670351164E-2</v>
      </c>
      <c r="P43" s="107">
        <f t="shared" si="9"/>
        <v>3.0561870492151533E-2</v>
      </c>
      <c r="Q43" s="106">
        <f t="shared" si="10"/>
        <v>6.5751510672767077E-2</v>
      </c>
      <c r="R43" s="107">
        <f t="shared" si="11"/>
        <v>6.3458959999999995E-2</v>
      </c>
      <c r="S43" s="108">
        <f t="shared" si="12"/>
        <v>114961.54970476071</v>
      </c>
      <c r="T43" s="109">
        <f t="shared" si="13"/>
        <v>0</v>
      </c>
      <c r="U43" s="99">
        <f t="shared" si="14"/>
        <v>6.5751510672767077E-2</v>
      </c>
      <c r="V43" s="99">
        <f t="shared" si="18"/>
        <v>6.3458959999999995E-2</v>
      </c>
      <c r="W43" s="108">
        <f t="shared" si="15"/>
        <v>114961.54970476071</v>
      </c>
      <c r="X43" s="118">
        <f t="shared" si="16"/>
        <v>114962</v>
      </c>
      <c r="Y43" s="55">
        <f t="shared" si="19"/>
        <v>348.05927819299035</v>
      </c>
      <c r="Z43" s="56">
        <f t="shared" si="20"/>
        <v>6.5755685136600794E-2</v>
      </c>
      <c r="AA43" s="56">
        <f t="shared" si="21"/>
        <v>6.3463125484095384E-2</v>
      </c>
      <c r="AB43" s="42"/>
      <c r="AC43" s="57">
        <v>112188.51391526693</v>
      </c>
      <c r="AD43" s="58">
        <f t="shared" si="22"/>
        <v>339.66226383406746</v>
      </c>
      <c r="AE43" s="56">
        <f t="shared" si="17"/>
        <v>2.4721658108670663E-2</v>
      </c>
      <c r="AF43" s="56">
        <f t="shared" si="17"/>
        <v>2.4721658108670663E-2</v>
      </c>
    </row>
    <row r="44" spans="1:32">
      <c r="A44" s="82" t="s">
        <v>101</v>
      </c>
      <c r="B44" s="83" t="s">
        <v>102</v>
      </c>
      <c r="E44" s="103">
        <v>51756</v>
      </c>
      <c r="F44" s="103">
        <v>178955.03125</v>
      </c>
      <c r="G44" s="103">
        <f t="shared" si="5"/>
        <v>289.21232132164488</v>
      </c>
      <c r="H44" s="104">
        <v>-4.8878890390260277E-2</v>
      </c>
      <c r="J44" s="105">
        <v>54471.58593847468</v>
      </c>
      <c r="K44" s="105">
        <v>179679.0625</v>
      </c>
      <c r="L44" s="105">
        <f t="shared" si="6"/>
        <v>303.160452757119</v>
      </c>
      <c r="M44" s="106">
        <f t="shared" si="7"/>
        <v>4.0458837337102871E-3</v>
      </c>
      <c r="O44" s="107">
        <f t="shared" si="8"/>
        <v>-4.9853256366391041E-2</v>
      </c>
      <c r="P44" s="107">
        <f t="shared" si="9"/>
        <v>-4.6009073111686005E-2</v>
      </c>
      <c r="Q44" s="106">
        <f t="shared" si="10"/>
        <v>6.7761591307732516E-2</v>
      </c>
      <c r="R44" s="107">
        <f t="shared" si="11"/>
        <v>6.3458959999999995E-2</v>
      </c>
      <c r="S44" s="108">
        <f t="shared" si="12"/>
        <v>55263.068919723002</v>
      </c>
      <c r="T44" s="109">
        <f t="shared" si="13"/>
        <v>0</v>
      </c>
      <c r="U44" s="99">
        <f t="shared" si="14"/>
        <v>6.7761591307732516E-2</v>
      </c>
      <c r="V44" s="99">
        <f t="shared" si="18"/>
        <v>6.3458959999999995E-2</v>
      </c>
      <c r="W44" s="108">
        <f t="shared" si="15"/>
        <v>55263.068919723002</v>
      </c>
      <c r="X44" s="118">
        <f t="shared" si="16"/>
        <v>55263</v>
      </c>
      <c r="Y44" s="55">
        <f t="shared" si="19"/>
        <v>307.56505088065006</v>
      </c>
      <c r="Z44" s="56">
        <f t="shared" si="20"/>
        <v>6.7760259680037072E-2</v>
      </c>
      <c r="AA44" s="56">
        <f t="shared" si="21"/>
        <v>6.3457633738205566E-2</v>
      </c>
      <c r="AB44" s="42"/>
      <c r="AC44" s="57">
        <v>58258.675981440683</v>
      </c>
      <c r="AD44" s="58">
        <f t="shared" si="22"/>
        <v>324.2374218278253</v>
      </c>
      <c r="AE44" s="56">
        <f t="shared" si="17"/>
        <v>-5.142025511178816E-2</v>
      </c>
      <c r="AF44" s="56">
        <f t="shared" si="17"/>
        <v>-5.142025511178816E-2</v>
      </c>
    </row>
    <row r="45" spans="1:32">
      <c r="A45" s="82" t="s">
        <v>103</v>
      </c>
      <c r="B45" s="83" t="s">
        <v>104</v>
      </c>
      <c r="E45" s="103">
        <v>41015</v>
      </c>
      <c r="F45" s="103">
        <v>160223.21875</v>
      </c>
      <c r="G45" s="103">
        <f t="shared" si="5"/>
        <v>255.98661866852552</v>
      </c>
      <c r="H45" s="104">
        <v>-3.488353972517344E-2</v>
      </c>
      <c r="J45" s="105">
        <v>42523.383255569264</v>
      </c>
      <c r="K45" s="105">
        <v>160710.53125</v>
      </c>
      <c r="L45" s="105">
        <f t="shared" si="6"/>
        <v>264.5961215162697</v>
      </c>
      <c r="M45" s="106">
        <f t="shared" si="7"/>
        <v>3.0414599319739111E-3</v>
      </c>
      <c r="O45" s="107">
        <f t="shared" si="8"/>
        <v>-3.5471854309045647E-2</v>
      </c>
      <c r="P45" s="107">
        <f t="shared" si="9"/>
        <v>-3.2538280600665548E-2</v>
      </c>
      <c r="Q45" s="106">
        <f t="shared" si="10"/>
        <v>6.6693427816138628E-2</v>
      </c>
      <c r="R45" s="107">
        <f t="shared" si="11"/>
        <v>6.3458959999999995E-2</v>
      </c>
      <c r="S45" s="108">
        <f t="shared" si="12"/>
        <v>43750.430941878927</v>
      </c>
      <c r="T45" s="109">
        <f t="shared" si="13"/>
        <v>0</v>
      </c>
      <c r="U45" s="99">
        <f t="shared" si="14"/>
        <v>6.6693427816138628E-2</v>
      </c>
      <c r="V45" s="99">
        <f t="shared" si="18"/>
        <v>6.3458959999999995E-2</v>
      </c>
      <c r="W45" s="108">
        <f t="shared" si="15"/>
        <v>43750.430941878927</v>
      </c>
      <c r="X45" s="118">
        <f t="shared" si="16"/>
        <v>43750</v>
      </c>
      <c r="Y45" s="55">
        <f t="shared" si="19"/>
        <v>272.22858178436894</v>
      </c>
      <c r="Z45" s="56">
        <f t="shared" si="20"/>
        <v>6.6682920882603858E-2</v>
      </c>
      <c r="AA45" s="56">
        <f t="shared" si="21"/>
        <v>6.3448484925983539E-2</v>
      </c>
      <c r="AB45" s="42"/>
      <c r="AC45" s="57">
        <v>45479.784809625125</v>
      </c>
      <c r="AD45" s="58">
        <f t="shared" si="22"/>
        <v>282.99193871045787</v>
      </c>
      <c r="AE45" s="56">
        <f t="shared" si="17"/>
        <v>-3.803414675038308E-2</v>
      </c>
      <c r="AF45" s="56">
        <f t="shared" si="17"/>
        <v>-3.8034146750382969E-2</v>
      </c>
    </row>
    <row r="46" spans="1:32">
      <c r="A46" s="82" t="s">
        <v>105</v>
      </c>
      <c r="B46" s="83" t="s">
        <v>106</v>
      </c>
      <c r="E46" s="103">
        <v>80467</v>
      </c>
      <c r="F46" s="103">
        <v>264060.15625</v>
      </c>
      <c r="G46" s="103">
        <f t="shared" si="5"/>
        <v>304.72980529412985</v>
      </c>
      <c r="H46" s="104">
        <v>-5.290214803358273E-2</v>
      </c>
      <c r="J46" s="105">
        <v>85109.164027409846</v>
      </c>
      <c r="K46" s="105">
        <v>265800.34375</v>
      </c>
      <c r="L46" s="105">
        <f t="shared" si="6"/>
        <v>320.19960104889759</v>
      </c>
      <c r="M46" s="106">
        <f t="shared" si="7"/>
        <v>6.5901176637661596E-3</v>
      </c>
      <c r="O46" s="107">
        <f t="shared" si="8"/>
        <v>-5.4543644981811967E-2</v>
      </c>
      <c r="P46" s="107">
        <f t="shared" si="9"/>
        <v>-4.8312976356286508E-2</v>
      </c>
      <c r="Q46" s="106">
        <f t="shared" si="10"/>
        <v>7.0467279676986294E-2</v>
      </c>
      <c r="R46" s="107">
        <f t="shared" si="11"/>
        <v>6.3458959999999995E-2</v>
      </c>
      <c r="S46" s="108">
        <f t="shared" si="12"/>
        <v>86137.290593768063</v>
      </c>
      <c r="T46" s="109">
        <f t="shared" si="13"/>
        <v>0</v>
      </c>
      <c r="U46" s="99">
        <f t="shared" si="14"/>
        <v>7.0467279676986294E-2</v>
      </c>
      <c r="V46" s="99">
        <f t="shared" si="18"/>
        <v>6.3458959999999995E-2</v>
      </c>
      <c r="W46" s="108">
        <f t="shared" si="15"/>
        <v>86137.290593768063</v>
      </c>
      <c r="X46" s="118">
        <f t="shared" si="16"/>
        <v>86137</v>
      </c>
      <c r="Y46" s="55">
        <f t="shared" si="19"/>
        <v>324.06654854072212</v>
      </c>
      <c r="Z46" s="56">
        <f t="shared" si="20"/>
        <v>7.0463668336088192E-2</v>
      </c>
      <c r="AA46" s="56">
        <f t="shared" si="21"/>
        <v>6.3455372302450463E-2</v>
      </c>
      <c r="AB46" s="42"/>
      <c r="AC46" s="57">
        <v>91026.305269036602</v>
      </c>
      <c r="AD46" s="58">
        <f t="shared" si="22"/>
        <v>342.46120221218342</v>
      </c>
      <c r="AE46" s="56">
        <f t="shared" si="17"/>
        <v>-5.3713102543114455E-2</v>
      </c>
      <c r="AF46" s="56">
        <f t="shared" si="17"/>
        <v>-5.3713102543114566E-2</v>
      </c>
    </row>
    <row r="47" spans="1:32">
      <c r="A47" s="82" t="s">
        <v>107</v>
      </c>
      <c r="B47" s="83" t="s">
        <v>108</v>
      </c>
      <c r="E47" s="103">
        <v>32129</v>
      </c>
      <c r="F47" s="103">
        <v>118099.2578125</v>
      </c>
      <c r="G47" s="103">
        <f t="shared" si="5"/>
        <v>272.05082059880112</v>
      </c>
      <c r="H47" s="104">
        <v>-8.1889068829316458E-2</v>
      </c>
      <c r="J47" s="105">
        <v>35026.435853001029</v>
      </c>
      <c r="K47" s="105">
        <v>118456.671875</v>
      </c>
      <c r="L47" s="105">
        <f t="shared" si="6"/>
        <v>295.68985265736876</v>
      </c>
      <c r="M47" s="106">
        <f t="shared" si="7"/>
        <v>3.0263870334177323E-3</v>
      </c>
      <c r="O47" s="107">
        <f t="shared" si="8"/>
        <v>-8.2721401205677614E-2</v>
      </c>
      <c r="P47" s="107">
        <f t="shared" si="9"/>
        <v>-7.9945361148254901E-2</v>
      </c>
      <c r="Q47" s="106">
        <f t="shared" si="10"/>
        <v>6.667739840711584E-2</v>
      </c>
      <c r="R47" s="107">
        <f t="shared" si="11"/>
        <v>6.3458959999999995E-2</v>
      </c>
      <c r="S47" s="108">
        <f t="shared" si="12"/>
        <v>34271.278133422224</v>
      </c>
      <c r="T47" s="109">
        <f t="shared" si="13"/>
        <v>0</v>
      </c>
      <c r="U47" s="99">
        <f t="shared" si="14"/>
        <v>6.667739840711584E-2</v>
      </c>
      <c r="V47" s="99">
        <f t="shared" si="18"/>
        <v>6.3458959999999995E-2</v>
      </c>
      <c r="W47" s="108">
        <f t="shared" si="15"/>
        <v>34271.278133422224</v>
      </c>
      <c r="X47" s="118">
        <f t="shared" si="16"/>
        <v>34271</v>
      </c>
      <c r="Y47" s="55">
        <f t="shared" si="19"/>
        <v>289.31253476515076</v>
      </c>
      <c r="Z47" s="56">
        <f t="shared" si="20"/>
        <v>6.6668741635282691E-2</v>
      </c>
      <c r="AA47" s="56">
        <f t="shared" si="21"/>
        <v>6.3450329347860546E-2</v>
      </c>
      <c r="AB47" s="42"/>
      <c r="AC47" s="57">
        <v>37461.6186033126</v>
      </c>
      <c r="AD47" s="58">
        <f t="shared" si="22"/>
        <v>316.24743469784067</v>
      </c>
      <c r="AE47" s="56">
        <f t="shared" si="17"/>
        <v>-8.5170334925957158E-2</v>
      </c>
      <c r="AF47" s="56">
        <f t="shared" si="17"/>
        <v>-8.5170334925957381E-2</v>
      </c>
    </row>
    <row r="48" spans="1:32">
      <c r="A48" s="82" t="s">
        <v>109</v>
      </c>
      <c r="B48" s="83" t="s">
        <v>110</v>
      </c>
      <c r="E48" s="103">
        <v>81639</v>
      </c>
      <c r="F48" s="103">
        <v>334984.21875</v>
      </c>
      <c r="G48" s="103">
        <f t="shared" si="5"/>
        <v>243.70998820373535</v>
      </c>
      <c r="H48" s="104">
        <v>-9.123772037803779E-2</v>
      </c>
      <c r="J48" s="105">
        <v>89842.14970982098</v>
      </c>
      <c r="K48" s="105">
        <v>335719.3125</v>
      </c>
      <c r="L48" s="105">
        <f t="shared" si="6"/>
        <v>267.61090698296056</v>
      </c>
      <c r="M48" s="106">
        <f t="shared" si="7"/>
        <v>2.194413076362256E-3</v>
      </c>
      <c r="O48" s="107">
        <f t="shared" si="8"/>
        <v>-9.1306249197243616E-2</v>
      </c>
      <c r="P48" s="107">
        <f t="shared" si="9"/>
        <v>-8.931219974807314E-2</v>
      </c>
      <c r="Q48" s="106">
        <f t="shared" si="10"/>
        <v>6.5792628247998586E-2</v>
      </c>
      <c r="R48" s="107">
        <f t="shared" si="11"/>
        <v>6.3458959999999995E-2</v>
      </c>
      <c r="S48" s="108">
        <f t="shared" si="12"/>
        <v>87010.244377538358</v>
      </c>
      <c r="T48" s="109">
        <f t="shared" si="13"/>
        <v>0</v>
      </c>
      <c r="U48" s="99">
        <f t="shared" si="14"/>
        <v>6.5792628247998586E-2</v>
      </c>
      <c r="V48" s="99">
        <f t="shared" si="18"/>
        <v>6.3458959999999995E-2</v>
      </c>
      <c r="W48" s="108">
        <f t="shared" si="15"/>
        <v>87010.244377538358</v>
      </c>
      <c r="X48" s="118">
        <f t="shared" si="16"/>
        <v>87010</v>
      </c>
      <c r="Y48" s="55">
        <f t="shared" si="19"/>
        <v>259.17484267456314</v>
      </c>
      <c r="Z48" s="56">
        <f t="shared" si="20"/>
        <v>6.5789634855889956E-2</v>
      </c>
      <c r="AA48" s="56">
        <f t="shared" si="21"/>
        <v>6.3455973162247048E-2</v>
      </c>
      <c r="AB48" s="42"/>
      <c r="AC48" s="57">
        <v>96088.347699889113</v>
      </c>
      <c r="AD48" s="58">
        <f t="shared" si="22"/>
        <v>286.21632453715068</v>
      </c>
      <c r="AE48" s="56">
        <f t="shared" si="17"/>
        <v>-9.4479173772904712E-2</v>
      </c>
      <c r="AF48" s="56">
        <f t="shared" si="17"/>
        <v>-9.4479173772904712E-2</v>
      </c>
    </row>
    <row r="49" spans="1:32">
      <c r="A49" s="82" t="s">
        <v>111</v>
      </c>
      <c r="B49" s="83" t="s">
        <v>112</v>
      </c>
      <c r="E49" s="103">
        <v>62138</v>
      </c>
      <c r="F49" s="103">
        <v>222195.15625</v>
      </c>
      <c r="G49" s="103">
        <f t="shared" si="5"/>
        <v>279.65506111252142</v>
      </c>
      <c r="H49" s="104">
        <v>-6.3708925011361939E-2</v>
      </c>
      <c r="J49" s="105">
        <v>66397.987581158843</v>
      </c>
      <c r="K49" s="105">
        <v>222935.90625</v>
      </c>
      <c r="L49" s="105">
        <f t="shared" si="6"/>
        <v>297.83442558912083</v>
      </c>
      <c r="M49" s="106">
        <f t="shared" si="7"/>
        <v>3.3337810441131932E-3</v>
      </c>
      <c r="O49" s="107">
        <f t="shared" si="8"/>
        <v>-6.4158383956318343E-2</v>
      </c>
      <c r="P49" s="107">
        <f t="shared" si="9"/>
        <v>-6.1038492916459686E-2</v>
      </c>
      <c r="Q49" s="106">
        <f t="shared" si="10"/>
        <v>6.7004299322040328E-2</v>
      </c>
      <c r="R49" s="107">
        <f t="shared" si="11"/>
        <v>6.3458959999999995E-2</v>
      </c>
      <c r="S49" s="108">
        <f t="shared" si="12"/>
        <v>66301.513151272942</v>
      </c>
      <c r="T49" s="109">
        <f t="shared" si="13"/>
        <v>0</v>
      </c>
      <c r="U49" s="99">
        <f t="shared" si="14"/>
        <v>6.7004299322040328E-2</v>
      </c>
      <c r="V49" s="99">
        <f t="shared" si="18"/>
        <v>6.3458959999999995E-2</v>
      </c>
      <c r="W49" s="108">
        <f t="shared" si="15"/>
        <v>66301.513151272942</v>
      </c>
      <c r="X49" s="118">
        <f t="shared" si="16"/>
        <v>66302</v>
      </c>
      <c r="Y49" s="55">
        <f t="shared" si="19"/>
        <v>297.40386425526731</v>
      </c>
      <c r="Z49" s="56">
        <f t="shared" si="20"/>
        <v>6.7012134281760005E-2</v>
      </c>
      <c r="AA49" s="56">
        <f t="shared" si="21"/>
        <v>6.3466768926468742E-2</v>
      </c>
      <c r="AB49" s="42"/>
      <c r="AC49" s="57">
        <v>71014.250414512077</v>
      </c>
      <c r="AD49" s="58">
        <f t="shared" si="22"/>
        <v>318.54110721346427</v>
      </c>
      <c r="AE49" s="56">
        <f t="shared" si="17"/>
        <v>-6.6356405749642411E-2</v>
      </c>
      <c r="AF49" s="56">
        <f t="shared" si="17"/>
        <v>-6.6356405749642411E-2</v>
      </c>
    </row>
    <row r="50" spans="1:32">
      <c r="A50" s="82" t="s">
        <v>113</v>
      </c>
      <c r="B50" s="83" t="s">
        <v>114</v>
      </c>
      <c r="E50" s="103">
        <v>36861</v>
      </c>
      <c r="F50" s="103">
        <v>140252.546875</v>
      </c>
      <c r="G50" s="103">
        <f t="shared" si="5"/>
        <v>262.81875674494768</v>
      </c>
      <c r="H50" s="104">
        <v>-0.13277407659878704</v>
      </c>
      <c r="J50" s="105">
        <v>42445.703418442601</v>
      </c>
      <c r="K50" s="105">
        <v>140106.984375</v>
      </c>
      <c r="L50" s="105">
        <f t="shared" si="6"/>
        <v>302.95208770488961</v>
      </c>
      <c r="M50" s="106">
        <f t="shared" si="7"/>
        <v>-1.0378599408232825E-3</v>
      </c>
      <c r="O50" s="107">
        <f t="shared" si="8"/>
        <v>-0.13157287943580298</v>
      </c>
      <c r="P50" s="107">
        <f t="shared" si="9"/>
        <v>-0.13247418515576115</v>
      </c>
      <c r="Q50" s="106">
        <f t="shared" si="10"/>
        <v>6.2355238546706326E-2</v>
      </c>
      <c r="R50" s="107">
        <f t="shared" si="11"/>
        <v>6.3458959999999995E-2</v>
      </c>
      <c r="S50" s="108">
        <f t="shared" si="12"/>
        <v>39159.476448070141</v>
      </c>
      <c r="T50" s="109">
        <f t="shared" si="13"/>
        <v>0</v>
      </c>
      <c r="U50" s="99">
        <f t="shared" si="14"/>
        <v>6.2355238546706326E-2</v>
      </c>
      <c r="V50" s="99">
        <f t="shared" si="18"/>
        <v>6.3458959999999995E-2</v>
      </c>
      <c r="W50" s="108">
        <f t="shared" si="15"/>
        <v>39159.476448070141</v>
      </c>
      <c r="X50" s="118">
        <f t="shared" si="16"/>
        <v>39160</v>
      </c>
      <c r="Y50" s="55">
        <f t="shared" si="19"/>
        <v>279.50069851755029</v>
      </c>
      <c r="Z50" s="56">
        <f t="shared" si="20"/>
        <v>6.2369441957624616E-2</v>
      </c>
      <c r="AA50" s="56">
        <f t="shared" si="21"/>
        <v>6.3473178167384736E-2</v>
      </c>
      <c r="AB50" s="42"/>
      <c r="AC50" s="57">
        <v>45396.704348803498</v>
      </c>
      <c r="AD50" s="58">
        <f t="shared" si="22"/>
        <v>324.01457037500734</v>
      </c>
      <c r="AE50" s="56">
        <f t="shared" si="17"/>
        <v>-0.13738231526421096</v>
      </c>
      <c r="AF50" s="56">
        <f t="shared" si="17"/>
        <v>-0.13738231526421074</v>
      </c>
    </row>
    <row r="51" spans="1:32">
      <c r="A51" s="82" t="s">
        <v>115</v>
      </c>
      <c r="B51" s="83" t="s">
        <v>116</v>
      </c>
      <c r="E51" s="103">
        <v>92803</v>
      </c>
      <c r="F51" s="103">
        <v>322119.46875</v>
      </c>
      <c r="G51" s="103">
        <f t="shared" si="5"/>
        <v>288.10118295589672</v>
      </c>
      <c r="H51" s="104">
        <v>-8.4253255450108311E-2</v>
      </c>
      <c r="J51" s="105">
        <v>101353.1403092992</v>
      </c>
      <c r="K51" s="105">
        <v>322742.1875</v>
      </c>
      <c r="L51" s="105">
        <f t="shared" si="6"/>
        <v>314.03747088161259</v>
      </c>
      <c r="M51" s="106">
        <f t="shared" si="7"/>
        <v>1.9331919067682168E-3</v>
      </c>
      <c r="O51" s="107">
        <f t="shared" si="8"/>
        <v>-8.4359895344206848E-2</v>
      </c>
      <c r="P51" s="107">
        <f t="shared" si="9"/>
        <v>-8.258978730437383E-2</v>
      </c>
      <c r="Q51" s="106">
        <f t="shared" si="10"/>
        <v>6.551483025465199E-2</v>
      </c>
      <c r="R51" s="107">
        <f t="shared" si="11"/>
        <v>6.3458959999999995E-2</v>
      </c>
      <c r="S51" s="108">
        <f t="shared" si="12"/>
        <v>98882.972792122469</v>
      </c>
      <c r="T51" s="109">
        <f t="shared" si="13"/>
        <v>0</v>
      </c>
      <c r="U51" s="99">
        <f t="shared" si="14"/>
        <v>6.551483025465199E-2</v>
      </c>
      <c r="V51" s="99">
        <f t="shared" si="18"/>
        <v>6.3458959999999995E-2</v>
      </c>
      <c r="W51" s="108">
        <f t="shared" si="15"/>
        <v>98882.972792122469</v>
      </c>
      <c r="X51" s="118">
        <f t="shared" si="16"/>
        <v>98883</v>
      </c>
      <c r="Y51" s="55">
        <f t="shared" si="19"/>
        <v>306.38386870325098</v>
      </c>
      <c r="Z51" s="56">
        <f t="shared" si="20"/>
        <v>6.5515123433509626E-2</v>
      </c>
      <c r="AA51" s="56">
        <f t="shared" si="21"/>
        <v>6.3459252613180084E-2</v>
      </c>
      <c r="AB51" s="42"/>
      <c r="AC51" s="57">
        <v>108399.62999517361</v>
      </c>
      <c r="AD51" s="58">
        <f t="shared" si="22"/>
        <v>335.87065525845952</v>
      </c>
      <c r="AE51" s="56">
        <f t="shared" si="17"/>
        <v>-8.7792089286627073E-2</v>
      </c>
      <c r="AF51" s="56">
        <f t="shared" si="17"/>
        <v>-8.7792089286626851E-2</v>
      </c>
    </row>
    <row r="52" spans="1:32">
      <c r="A52" s="82" t="s">
        <v>117</v>
      </c>
      <c r="B52" s="83" t="s">
        <v>118</v>
      </c>
      <c r="E52" s="103">
        <v>89966</v>
      </c>
      <c r="F52" s="103">
        <v>305466.34375</v>
      </c>
      <c r="G52" s="103">
        <f t="shared" si="5"/>
        <v>294.52017166784844</v>
      </c>
      <c r="H52" s="104">
        <v>-4.1767045589246155E-2</v>
      </c>
      <c r="J52" s="105">
        <v>93983.71436495331</v>
      </c>
      <c r="K52" s="105">
        <v>306030.75</v>
      </c>
      <c r="L52" s="105">
        <f t="shared" si="6"/>
        <v>307.10546036616682</v>
      </c>
      <c r="M52" s="106">
        <f t="shared" si="7"/>
        <v>1.8476871889425706E-3</v>
      </c>
      <c r="O52" s="107">
        <f t="shared" si="8"/>
        <v>-4.2749048514425625E-2</v>
      </c>
      <c r="P52" s="107">
        <f t="shared" si="9"/>
        <v>-4.0980348194762595E-2</v>
      </c>
      <c r="Q52" s="106">
        <f t="shared" si="10"/>
        <v>6.5423899496358073E-2</v>
      </c>
      <c r="R52" s="107">
        <f t="shared" si="11"/>
        <v>6.3458959999999995E-2</v>
      </c>
      <c r="S52" s="108">
        <f t="shared" si="12"/>
        <v>95851.92654208935</v>
      </c>
      <c r="T52" s="109">
        <f t="shared" si="13"/>
        <v>0</v>
      </c>
      <c r="U52" s="99">
        <f t="shared" si="14"/>
        <v>6.5423899496358073E-2</v>
      </c>
      <c r="V52" s="99">
        <f t="shared" si="18"/>
        <v>6.3458959999999995E-2</v>
      </c>
      <c r="W52" s="108">
        <f t="shared" si="15"/>
        <v>95851.92654208935</v>
      </c>
      <c r="X52" s="118">
        <f t="shared" si="16"/>
        <v>95852</v>
      </c>
      <c r="Y52" s="55">
        <f t="shared" si="19"/>
        <v>313.21035549532195</v>
      </c>
      <c r="Z52" s="56">
        <f t="shared" si="20"/>
        <v>6.5424716003823713E-2</v>
      </c>
      <c r="AA52" s="56">
        <f t="shared" si="21"/>
        <v>6.3459775001597496E-2</v>
      </c>
      <c r="AB52" s="42"/>
      <c r="AC52" s="57">
        <v>100517.85106650798</v>
      </c>
      <c r="AD52" s="58">
        <f t="shared" si="22"/>
        <v>328.45670268921663</v>
      </c>
      <c r="AE52" s="56">
        <f t="shared" si="17"/>
        <v>-4.6418133863812994E-2</v>
      </c>
      <c r="AF52" s="56">
        <f t="shared" si="17"/>
        <v>-4.6418133863812994E-2</v>
      </c>
    </row>
    <row r="53" spans="1:32">
      <c r="A53" s="82" t="s">
        <v>119</v>
      </c>
      <c r="B53" s="83" t="s">
        <v>120</v>
      </c>
      <c r="E53" s="103">
        <v>56066</v>
      </c>
      <c r="F53" s="103">
        <v>251006.78125</v>
      </c>
      <c r="G53" s="103">
        <f t="shared" si="5"/>
        <v>223.36448330516967</v>
      </c>
      <c r="H53" s="104">
        <v>-8.229260339637956E-2</v>
      </c>
      <c r="J53" s="105">
        <v>61107.715118014938</v>
      </c>
      <c r="K53" s="105">
        <v>251959.515625</v>
      </c>
      <c r="L53" s="105">
        <f t="shared" si="6"/>
        <v>242.52989598917807</v>
      </c>
      <c r="M53" s="106">
        <f t="shared" si="7"/>
        <v>3.7956519352004836E-3</v>
      </c>
      <c r="O53" s="107">
        <f t="shared" si="8"/>
        <v>-8.2505377729768958E-2</v>
      </c>
      <c r="P53" s="107">
        <f t="shared" si="9"/>
        <v>-7.9022887491213001E-2</v>
      </c>
      <c r="Q53" s="106">
        <f t="shared" si="10"/>
        <v>6.7495480059530211E-2</v>
      </c>
      <c r="R53" s="107">
        <f t="shared" si="11"/>
        <v>6.3458959999999995E-2</v>
      </c>
      <c r="S53" s="108">
        <f t="shared" si="12"/>
        <v>59850.201585017618</v>
      </c>
      <c r="T53" s="109">
        <f t="shared" si="13"/>
        <v>0</v>
      </c>
      <c r="U53" s="99">
        <f t="shared" si="14"/>
        <v>6.7495480059530211E-2</v>
      </c>
      <c r="V53" s="99">
        <f t="shared" si="18"/>
        <v>6.3458959999999995E-2</v>
      </c>
      <c r="W53" s="108">
        <f t="shared" si="15"/>
        <v>59850.201585017618</v>
      </c>
      <c r="X53" s="118">
        <f t="shared" si="16"/>
        <v>59850</v>
      </c>
      <c r="Y53" s="55">
        <f t="shared" si="19"/>
        <v>237.53816104757405</v>
      </c>
      <c r="Z53" s="56">
        <f t="shared" si="20"/>
        <v>6.7491884564620186E-2</v>
      </c>
      <c r="AA53" s="56">
        <f t="shared" si="21"/>
        <v>6.3455378100732984E-2</v>
      </c>
      <c r="AB53" s="42"/>
      <c r="AC53" s="57">
        <v>65356.176320029976</v>
      </c>
      <c r="AD53" s="58">
        <f t="shared" si="22"/>
        <v>259.39157788071719</v>
      </c>
      <c r="AE53" s="56">
        <f t="shared" si="17"/>
        <v>-8.4248752452527942E-2</v>
      </c>
      <c r="AF53" s="56">
        <f t="shared" si="17"/>
        <v>-8.4248752452527831E-2</v>
      </c>
    </row>
    <row r="54" spans="1:32">
      <c r="A54" s="82" t="s">
        <v>121</v>
      </c>
      <c r="B54" s="83" t="s">
        <v>122</v>
      </c>
      <c r="E54" s="103">
        <v>45236</v>
      </c>
      <c r="F54" s="103">
        <v>144107.09375</v>
      </c>
      <c r="G54" s="103">
        <f t="shared" si="5"/>
        <v>313.90543534571833</v>
      </c>
      <c r="H54" s="104">
        <v>4.7515607287724526E-2</v>
      </c>
      <c r="J54" s="105">
        <v>43209.944556301649</v>
      </c>
      <c r="K54" s="105">
        <v>144141.25</v>
      </c>
      <c r="L54" s="105">
        <f t="shared" si="6"/>
        <v>299.7750092794509</v>
      </c>
      <c r="M54" s="106">
        <f t="shared" si="7"/>
        <v>2.3701990728675071E-4</v>
      </c>
      <c r="O54" s="107">
        <f t="shared" si="8"/>
        <v>4.6888637893493401E-2</v>
      </c>
      <c r="P54" s="107">
        <f t="shared" si="9"/>
        <v>4.7136771341386385E-2</v>
      </c>
      <c r="Q54" s="106">
        <f t="shared" si="10"/>
        <v>6.3711020944102525E-2</v>
      </c>
      <c r="R54" s="107">
        <f t="shared" si="11"/>
        <v>6.3458959999999995E-2</v>
      </c>
      <c r="S54" s="108">
        <f t="shared" si="12"/>
        <v>48118.031743427418</v>
      </c>
      <c r="T54" s="109">
        <f t="shared" si="13"/>
        <v>0</v>
      </c>
      <c r="U54" s="99">
        <f t="shared" si="14"/>
        <v>6.3711020944102525E-2</v>
      </c>
      <c r="V54" s="99">
        <f t="shared" si="18"/>
        <v>6.3458959999999995E-2</v>
      </c>
      <c r="W54" s="108">
        <f t="shared" si="15"/>
        <v>48118.031743427418</v>
      </c>
      <c r="X54" s="120">
        <f t="shared" si="16"/>
        <v>48118</v>
      </c>
      <c r="Y54" s="55">
        <f t="shared" si="19"/>
        <v>333.82532758665548</v>
      </c>
      <c r="Z54" s="56">
        <f t="shared" si="20"/>
        <v>6.3710319214784761E-2</v>
      </c>
      <c r="AA54" s="56">
        <f t="shared" si="21"/>
        <v>6.345825843696673E-2</v>
      </c>
      <c r="AB54" s="42"/>
      <c r="AC54" s="57">
        <v>46214.07869278729</v>
      </c>
      <c r="AD54" s="58">
        <f t="shared" si="22"/>
        <v>320.61660831155058</v>
      </c>
      <c r="AE54" s="56">
        <f t="shared" si="17"/>
        <v>4.1197863531354129E-2</v>
      </c>
      <c r="AF54" s="56">
        <f t="shared" si="17"/>
        <v>4.1197863531354129E-2</v>
      </c>
    </row>
    <row r="55" spans="1:32">
      <c r="A55" s="82" t="s">
        <v>123</v>
      </c>
      <c r="B55" s="83" t="s">
        <v>124</v>
      </c>
      <c r="E55" s="103">
        <v>42546</v>
      </c>
      <c r="F55" s="103">
        <v>163361.4375</v>
      </c>
      <c r="G55" s="103">
        <f t="shared" si="5"/>
        <v>260.44090117657055</v>
      </c>
      <c r="H55" s="104">
        <v>-2.5203778662678866E-2</v>
      </c>
      <c r="J55" s="105">
        <v>43710.051003883098</v>
      </c>
      <c r="K55" s="105">
        <v>163420</v>
      </c>
      <c r="L55" s="105">
        <f t="shared" si="6"/>
        <v>267.47063397309444</v>
      </c>
      <c r="M55" s="106">
        <f t="shared" si="7"/>
        <v>3.5848423530193685E-4</v>
      </c>
      <c r="O55" s="107">
        <f t="shared" si="8"/>
        <v>-2.6631197565513909E-2</v>
      </c>
      <c r="P55" s="107">
        <f t="shared" si="9"/>
        <v>-2.6282260194706142E-2</v>
      </c>
      <c r="Q55" s="106">
        <f t="shared" si="10"/>
        <v>6.3840193272050483E-2</v>
      </c>
      <c r="R55" s="107">
        <f t="shared" si="11"/>
        <v>6.3458959999999995E-2</v>
      </c>
      <c r="S55" s="108">
        <f t="shared" si="12"/>
        <v>45262.144862952657</v>
      </c>
      <c r="T55" s="109">
        <f t="shared" si="13"/>
        <v>0</v>
      </c>
      <c r="U55" s="99">
        <f t="shared" si="14"/>
        <v>6.3840193272050483E-2</v>
      </c>
      <c r="V55" s="99">
        <f t="shared" si="18"/>
        <v>6.3458959999999995E-2</v>
      </c>
      <c r="W55" s="108">
        <f t="shared" si="15"/>
        <v>45262.144862952657</v>
      </c>
      <c r="X55" s="118">
        <f t="shared" si="16"/>
        <v>45262</v>
      </c>
      <c r="Y55" s="55">
        <f t="shared" si="19"/>
        <v>276.96732346102073</v>
      </c>
      <c r="Z55" s="56">
        <f t="shared" si="20"/>
        <v>6.3836788417242607E-2</v>
      </c>
      <c r="AA55" s="56">
        <f t="shared" si="21"/>
        <v>6.3455556365341392E-2</v>
      </c>
      <c r="AB55" s="42"/>
      <c r="AC55" s="57">
        <v>46748.954609908295</v>
      </c>
      <c r="AD55" s="58">
        <f t="shared" si="22"/>
        <v>286.06629916722738</v>
      </c>
      <c r="AE55" s="56">
        <f t="shared" si="17"/>
        <v>-3.1807226970443137E-2</v>
      </c>
      <c r="AF55" s="56">
        <f t="shared" si="17"/>
        <v>-3.1807226970443025E-2</v>
      </c>
    </row>
    <row r="56" spans="1:32">
      <c r="A56" s="82" t="s">
        <v>125</v>
      </c>
      <c r="B56" s="83" t="s">
        <v>126</v>
      </c>
      <c r="E56" s="103">
        <v>102775</v>
      </c>
      <c r="F56" s="103">
        <v>300221.8125</v>
      </c>
      <c r="G56" s="103">
        <f t="shared" si="5"/>
        <v>342.33022292475835</v>
      </c>
      <c r="H56" s="104">
        <v>-5.5448393011021779E-2</v>
      </c>
      <c r="J56" s="105">
        <v>108767.461370166</v>
      </c>
      <c r="K56" s="105">
        <v>300771.90625</v>
      </c>
      <c r="L56" s="105">
        <f t="shared" si="6"/>
        <v>361.62772888688306</v>
      </c>
      <c r="M56" s="106">
        <f t="shared" si="7"/>
        <v>1.8322910831136685E-3</v>
      </c>
      <c r="O56" s="107">
        <f t="shared" si="8"/>
        <v>-5.5094246888524712E-2</v>
      </c>
      <c r="P56" s="107">
        <f t="shared" si="9"/>
        <v>-5.3362904502715747E-2</v>
      </c>
      <c r="Q56" s="106">
        <f t="shared" si="10"/>
        <v>6.5407526369665181E-2</v>
      </c>
      <c r="R56" s="107">
        <f t="shared" si="11"/>
        <v>6.3458959999999995E-2</v>
      </c>
      <c r="S56" s="108">
        <f t="shared" si="12"/>
        <v>109497.25852264234</v>
      </c>
      <c r="T56" s="109">
        <f t="shared" si="13"/>
        <v>0</v>
      </c>
      <c r="U56" s="99">
        <f t="shared" si="14"/>
        <v>6.5407526369665181E-2</v>
      </c>
      <c r="V56" s="99">
        <f t="shared" si="18"/>
        <v>6.3458959999999995E-2</v>
      </c>
      <c r="W56" s="108">
        <f t="shared" si="15"/>
        <v>109497.25852264234</v>
      </c>
      <c r="X56" s="118">
        <f t="shared" si="16"/>
        <v>109497</v>
      </c>
      <c r="Y56" s="55">
        <f t="shared" si="19"/>
        <v>364.05328331758045</v>
      </c>
      <c r="Z56" s="56">
        <f t="shared" si="20"/>
        <v>6.5405010946241848E-2</v>
      </c>
      <c r="AA56" s="56">
        <f t="shared" si="21"/>
        <v>6.3456449177134555E-2</v>
      </c>
      <c r="AB56" s="42"/>
      <c r="AC56" s="57">
        <v>116329.42533462442</v>
      </c>
      <c r="AD56" s="58">
        <f t="shared" si="22"/>
        <v>386.76958491572691</v>
      </c>
      <c r="AE56" s="56">
        <f t="shared" si="17"/>
        <v>-5.8733422906292021E-2</v>
      </c>
      <c r="AF56" s="56">
        <f t="shared" si="17"/>
        <v>-5.8733422906292132E-2</v>
      </c>
    </row>
    <row r="57" spans="1:32">
      <c r="A57" s="82" t="s">
        <v>127</v>
      </c>
      <c r="B57" s="83" t="s">
        <v>128</v>
      </c>
      <c r="E57" s="103">
        <v>51429</v>
      </c>
      <c r="F57" s="103">
        <v>169500.15625</v>
      </c>
      <c r="G57" s="103">
        <f t="shared" si="5"/>
        <v>303.41564950622279</v>
      </c>
      <c r="H57" s="104">
        <v>-7.7884498937810798E-2</v>
      </c>
      <c r="J57" s="105">
        <v>55725.519484939403</v>
      </c>
      <c r="K57" s="105">
        <v>169391.1875</v>
      </c>
      <c r="L57" s="105">
        <f t="shared" si="6"/>
        <v>328.97531629229178</v>
      </c>
      <c r="M57" s="106">
        <f t="shared" si="7"/>
        <v>-6.4288288819791539E-4</v>
      </c>
      <c r="O57" s="107">
        <f t="shared" si="8"/>
        <v>-7.7101470289578811E-2</v>
      </c>
      <c r="P57" s="107">
        <f t="shared" si="9"/>
        <v>-7.7694785961872737E-2</v>
      </c>
      <c r="Q57" s="106">
        <f t="shared" si="10"/>
        <v>6.2775280432315173E-2</v>
      </c>
      <c r="R57" s="107">
        <f t="shared" si="11"/>
        <v>6.3458959999999995E-2</v>
      </c>
      <c r="S57" s="108">
        <f t="shared" si="12"/>
        <v>54657.469897353534</v>
      </c>
      <c r="T57" s="109">
        <f t="shared" si="13"/>
        <v>0</v>
      </c>
      <c r="U57" s="99">
        <f t="shared" si="14"/>
        <v>6.2775280432315173E-2</v>
      </c>
      <c r="V57" s="99">
        <f t="shared" si="18"/>
        <v>6.3458959999999995E-2</v>
      </c>
      <c r="W57" s="108">
        <f t="shared" si="15"/>
        <v>54657.469897353534</v>
      </c>
      <c r="X57" s="118">
        <f t="shared" si="16"/>
        <v>54658</v>
      </c>
      <c r="Y57" s="55">
        <f t="shared" si="19"/>
        <v>322.67322052984605</v>
      </c>
      <c r="Z57" s="56">
        <f t="shared" si="20"/>
        <v>6.2785587897878692E-2</v>
      </c>
      <c r="AA57" s="56">
        <f t="shared" si="21"/>
        <v>6.3469274096319417E-2</v>
      </c>
      <c r="AB57" s="42"/>
      <c r="AC57" s="57">
        <v>59599.788176489674</v>
      </c>
      <c r="AD57" s="58">
        <f t="shared" si="22"/>
        <v>351.84704149080767</v>
      </c>
      <c r="AE57" s="56">
        <f t="shared" si="17"/>
        <v>-8.291620369280206E-2</v>
      </c>
      <c r="AF57" s="56">
        <f t="shared" si="17"/>
        <v>-8.2916203692802171E-2</v>
      </c>
    </row>
    <row r="58" spans="1:32">
      <c r="A58" s="82" t="s">
        <v>129</v>
      </c>
      <c r="B58" s="83" t="s">
        <v>130</v>
      </c>
      <c r="E58" s="103">
        <v>50247</v>
      </c>
      <c r="F58" s="103">
        <v>195498.4375</v>
      </c>
      <c r="G58" s="103">
        <f t="shared" si="5"/>
        <v>257.01995700093511</v>
      </c>
      <c r="H58" s="104">
        <v>-6.3604565937859459E-2</v>
      </c>
      <c r="J58" s="105">
        <v>53689.708639269855</v>
      </c>
      <c r="K58" s="105">
        <v>196266.046875</v>
      </c>
      <c r="L58" s="105">
        <f t="shared" si="6"/>
        <v>273.55576521834331</v>
      </c>
      <c r="M58" s="106">
        <f t="shared" si="7"/>
        <v>3.9264220462120747E-3</v>
      </c>
      <c r="O58" s="107">
        <f t="shared" si="8"/>
        <v>-6.4122319277251205E-2</v>
      </c>
      <c r="P58" s="107">
        <f t="shared" si="9"/>
        <v>-6.044766851910377E-2</v>
      </c>
      <c r="Q58" s="106">
        <f t="shared" si="10"/>
        <v>6.7634548705785669E-2</v>
      </c>
      <c r="R58" s="107">
        <f t="shared" si="11"/>
        <v>6.3458959999999995E-2</v>
      </c>
      <c r="S58" s="108">
        <f t="shared" si="12"/>
        <v>53645.433168819611</v>
      </c>
      <c r="T58" s="109">
        <f t="shared" si="13"/>
        <v>0</v>
      </c>
      <c r="U58" s="99">
        <f t="shared" si="14"/>
        <v>6.7634548705785669E-2</v>
      </c>
      <c r="V58" s="99">
        <f t="shared" si="18"/>
        <v>6.3458959999999995E-2</v>
      </c>
      <c r="W58" s="108">
        <f t="shared" si="15"/>
        <v>53645.433168819611</v>
      </c>
      <c r="X58" s="118">
        <f t="shared" si="16"/>
        <v>53645</v>
      </c>
      <c r="Y58" s="55">
        <f t="shared" si="19"/>
        <v>273.32796912227002</v>
      </c>
      <c r="Z58" s="56">
        <f t="shared" si="20"/>
        <v>6.7625927916094453E-2</v>
      </c>
      <c r="AA58" s="56">
        <f t="shared" si="21"/>
        <v>6.345037292678235E-2</v>
      </c>
      <c r="AB58" s="42"/>
      <c r="AC58" s="57">
        <v>57422.43933720074</v>
      </c>
      <c r="AD58" s="58">
        <f t="shared" si="22"/>
        <v>292.57449391525449</v>
      </c>
      <c r="AE58" s="56">
        <f t="shared" si="17"/>
        <v>-6.5783331060154882E-2</v>
      </c>
      <c r="AF58" s="56">
        <f t="shared" si="17"/>
        <v>-6.5783331060154993E-2</v>
      </c>
    </row>
    <row r="59" spans="1:32">
      <c r="A59" s="82" t="s">
        <v>131</v>
      </c>
      <c r="B59" s="83" t="s">
        <v>132</v>
      </c>
      <c r="E59" s="103">
        <v>48392</v>
      </c>
      <c r="F59" s="103">
        <v>178117.21875</v>
      </c>
      <c r="G59" s="103">
        <f t="shared" si="5"/>
        <v>271.68625436444506</v>
      </c>
      <c r="H59" s="104">
        <v>-0.12203295193360564</v>
      </c>
      <c r="J59" s="105">
        <v>55188.468389059315</v>
      </c>
      <c r="K59" s="105">
        <v>178564.71875</v>
      </c>
      <c r="L59" s="105">
        <f t="shared" si="6"/>
        <v>309.06703617261633</v>
      </c>
      <c r="M59" s="106">
        <f t="shared" si="7"/>
        <v>2.5123904535477859E-3</v>
      </c>
      <c r="O59" s="107">
        <f t="shared" si="8"/>
        <v>-0.12315015414355401</v>
      </c>
      <c r="P59" s="107">
        <f t="shared" si="9"/>
        <v>-0.12094716496162927</v>
      </c>
      <c r="Q59" s="106">
        <f t="shared" si="10"/>
        <v>6.6130784138843879E-2</v>
      </c>
      <c r="R59" s="107">
        <f t="shared" si="11"/>
        <v>6.3458959999999995E-2</v>
      </c>
      <c r="S59" s="108">
        <f t="shared" si="12"/>
        <v>51592.200906046935</v>
      </c>
      <c r="T59" s="109">
        <f t="shared" si="13"/>
        <v>0</v>
      </c>
      <c r="U59" s="99">
        <f t="shared" si="14"/>
        <v>6.6130784138843879E-2</v>
      </c>
      <c r="V59" s="99">
        <f t="shared" si="18"/>
        <v>6.3458959999999995E-2</v>
      </c>
      <c r="W59" s="108">
        <f t="shared" si="15"/>
        <v>51592.200906046935</v>
      </c>
      <c r="X59" s="118">
        <f t="shared" si="16"/>
        <v>51592</v>
      </c>
      <c r="Y59" s="55">
        <f t="shared" si="19"/>
        <v>288.92605639656909</v>
      </c>
      <c r="Z59" s="56">
        <f t="shared" si="20"/>
        <v>6.6126632501239957E-2</v>
      </c>
      <c r="AA59" s="56">
        <f t="shared" si="21"/>
        <v>6.3454818766790488E-2</v>
      </c>
      <c r="AB59" s="42"/>
      <c r="AC59" s="57">
        <v>59025.399066253463</v>
      </c>
      <c r="AD59" s="58">
        <f t="shared" si="22"/>
        <v>330.55465536219464</v>
      </c>
      <c r="AE59" s="56">
        <f t="shared" si="17"/>
        <v>-0.12593560033215179</v>
      </c>
      <c r="AF59" s="56">
        <f t="shared" si="17"/>
        <v>-0.1259356003321519</v>
      </c>
    </row>
    <row r="60" spans="1:32">
      <c r="A60" s="82" t="s">
        <v>133</v>
      </c>
      <c r="B60" s="83" t="s">
        <v>134</v>
      </c>
      <c r="E60" s="103">
        <v>78291</v>
      </c>
      <c r="F60" s="103">
        <v>264819.25</v>
      </c>
      <c r="G60" s="103">
        <f t="shared" si="5"/>
        <v>295.63938422150204</v>
      </c>
      <c r="H60" s="104">
        <v>-7.2870037984215652E-2</v>
      </c>
      <c r="J60" s="105">
        <v>84438.061903252194</v>
      </c>
      <c r="K60" s="105">
        <v>265637.28125</v>
      </c>
      <c r="L60" s="105">
        <f t="shared" si="6"/>
        <v>317.86977153927711</v>
      </c>
      <c r="M60" s="106">
        <f t="shared" si="7"/>
        <v>3.0890173203044213E-3</v>
      </c>
      <c r="O60" s="107">
        <f t="shared" si="8"/>
        <v>-7.2799656513852784E-2</v>
      </c>
      <c r="P60" s="107">
        <f t="shared" si="9"/>
        <v>-6.9935518593431945E-2</v>
      </c>
      <c r="Q60" s="106">
        <f t="shared" si="10"/>
        <v>6.6744003146872899E-2</v>
      </c>
      <c r="R60" s="107">
        <f t="shared" si="11"/>
        <v>6.3458959999999995E-2</v>
      </c>
      <c r="S60" s="108">
        <f t="shared" si="12"/>
        <v>83516.45475037182</v>
      </c>
      <c r="T60" s="109">
        <f t="shared" si="13"/>
        <v>0</v>
      </c>
      <c r="U60" s="99">
        <f t="shared" si="14"/>
        <v>6.6744003146872899E-2</v>
      </c>
      <c r="V60" s="99">
        <f t="shared" si="18"/>
        <v>6.3458959999999995E-2</v>
      </c>
      <c r="W60" s="108">
        <f t="shared" si="15"/>
        <v>83516.45475037182</v>
      </c>
      <c r="X60" s="118">
        <f t="shared" si="16"/>
        <v>83516</v>
      </c>
      <c r="Y60" s="55">
        <f t="shared" si="19"/>
        <v>314.39864015699038</v>
      </c>
      <c r="Z60" s="56">
        <f t="shared" si="20"/>
        <v>6.6738194683935603E-2</v>
      </c>
      <c r="AA60" s="56">
        <f t="shared" si="21"/>
        <v>6.3453169424251499E-2</v>
      </c>
      <c r="AB60" s="42"/>
      <c r="AC60" s="57">
        <v>90308.545348370491</v>
      </c>
      <c r="AD60" s="58">
        <f t="shared" si="22"/>
        <v>339.9693933148568</v>
      </c>
      <c r="AE60" s="56">
        <f t="shared" si="17"/>
        <v>-7.5214868340175878E-2</v>
      </c>
      <c r="AF60" s="56">
        <f t="shared" si="17"/>
        <v>-7.5214868340175878E-2</v>
      </c>
    </row>
    <row r="61" spans="1:32">
      <c r="A61" s="82" t="s">
        <v>135</v>
      </c>
      <c r="B61" s="83" t="s">
        <v>136</v>
      </c>
      <c r="E61" s="103">
        <v>33836</v>
      </c>
      <c r="F61" s="103">
        <v>120801.65625</v>
      </c>
      <c r="G61" s="103">
        <f t="shared" si="5"/>
        <v>280.09549744894332</v>
      </c>
      <c r="H61" s="104">
        <v>2.9165453490569426E-3</v>
      </c>
      <c r="J61" s="105">
        <v>33720.583886175067</v>
      </c>
      <c r="K61" s="105">
        <v>120953.375</v>
      </c>
      <c r="L61" s="105">
        <f t="shared" si="6"/>
        <v>278.78993774398663</v>
      </c>
      <c r="M61" s="106">
        <f t="shared" si="7"/>
        <v>1.2559326975287721E-3</v>
      </c>
      <c r="O61" s="107">
        <f t="shared" si="8"/>
        <v>3.422719909433436E-3</v>
      </c>
      <c r="P61" s="107">
        <f t="shared" si="9"/>
        <v>4.6829513128110456E-3</v>
      </c>
      <c r="Q61" s="106">
        <f t="shared" si="10"/>
        <v>6.4794592880343949E-2</v>
      </c>
      <c r="R61" s="107">
        <f t="shared" si="11"/>
        <v>6.3458959999999995E-2</v>
      </c>
      <c r="S61" s="108">
        <f t="shared" si="12"/>
        <v>36028.389844699319</v>
      </c>
      <c r="T61" s="109">
        <f t="shared" si="13"/>
        <v>0</v>
      </c>
      <c r="U61" s="99">
        <f t="shared" si="14"/>
        <v>6.4794592880343949E-2</v>
      </c>
      <c r="V61" s="99">
        <f t="shared" si="18"/>
        <v>6.3458959999999995E-2</v>
      </c>
      <c r="W61" s="108">
        <f t="shared" si="15"/>
        <v>36028.389844699319</v>
      </c>
      <c r="X61" s="118">
        <f t="shared" si="16"/>
        <v>36028</v>
      </c>
      <c r="Y61" s="55">
        <f t="shared" si="19"/>
        <v>297.86684331875819</v>
      </c>
      <c r="Z61" s="56">
        <f t="shared" si="20"/>
        <v>6.478307128502192E-2</v>
      </c>
      <c r="AA61" s="56">
        <f t="shared" si="21"/>
        <v>6.3447452856875364E-2</v>
      </c>
      <c r="AB61" s="42"/>
      <c r="AC61" s="57">
        <v>36064.978404494643</v>
      </c>
      <c r="AD61" s="58">
        <f t="shared" si="22"/>
        <v>298.17256777245484</v>
      </c>
      <c r="AE61" s="56">
        <f t="shared" si="17"/>
        <v>-1.0253272324165508E-3</v>
      </c>
      <c r="AF61" s="56">
        <f t="shared" si="17"/>
        <v>-1.0253272324165508E-3</v>
      </c>
    </row>
    <row r="62" spans="1:32">
      <c r="A62" s="82" t="s">
        <v>137</v>
      </c>
      <c r="B62" s="83" t="s">
        <v>138</v>
      </c>
      <c r="E62" s="103">
        <v>227555</v>
      </c>
      <c r="F62" s="103">
        <v>607792.6875</v>
      </c>
      <c r="G62" s="103">
        <f t="shared" si="5"/>
        <v>374.39575151190019</v>
      </c>
      <c r="H62" s="104">
        <v>5.1645102702795764E-2</v>
      </c>
      <c r="J62" s="105">
        <v>216308.59844090868</v>
      </c>
      <c r="K62" s="105">
        <v>610593</v>
      </c>
      <c r="L62" s="105">
        <f t="shared" si="6"/>
        <v>354.25987268263589</v>
      </c>
      <c r="M62" s="106">
        <f t="shared" si="7"/>
        <v>4.6073481264119476E-3</v>
      </c>
      <c r="O62" s="107">
        <f t="shared" si="8"/>
        <v>5.1992392536183152E-2</v>
      </c>
      <c r="P62" s="107">
        <f t="shared" si="9"/>
        <v>5.6839287714934184E-2</v>
      </c>
      <c r="Q62" s="106">
        <f t="shared" si="10"/>
        <v>6.8358685646871864E-2</v>
      </c>
      <c r="R62" s="107">
        <f t="shared" si="11"/>
        <v>6.3458959999999995E-2</v>
      </c>
      <c r="S62" s="108">
        <f t="shared" si="12"/>
        <v>243110.36071237392</v>
      </c>
      <c r="T62" s="109">
        <f t="shared" si="13"/>
        <v>0</v>
      </c>
      <c r="U62" s="99">
        <f t="shared" si="14"/>
        <v>6.8358685646871864E-2</v>
      </c>
      <c r="V62" s="99">
        <f t="shared" si="18"/>
        <v>6.3458959999999995E-2</v>
      </c>
      <c r="W62" s="108">
        <f t="shared" si="15"/>
        <v>243110.36071237392</v>
      </c>
      <c r="X62" s="118">
        <f t="shared" si="16"/>
        <v>243110</v>
      </c>
      <c r="Y62" s="55">
        <f t="shared" si="19"/>
        <v>398.15392577379691</v>
      </c>
      <c r="Z62" s="56">
        <f t="shared" si="20"/>
        <v>6.8357100481202249E-2</v>
      </c>
      <c r="AA62" s="56">
        <f t="shared" si="21"/>
        <v>6.345738210424523E-2</v>
      </c>
      <c r="AB62" s="42"/>
      <c r="AC62" s="57">
        <v>231347.2672303351</v>
      </c>
      <c r="AD62" s="58">
        <f t="shared" si="22"/>
        <v>378.88948486198683</v>
      </c>
      <c r="AE62" s="56">
        <f t="shared" si="17"/>
        <v>5.0844485480581181E-2</v>
      </c>
      <c r="AF62" s="56">
        <f t="shared" si="17"/>
        <v>5.0844485480580959E-2</v>
      </c>
    </row>
    <row r="63" spans="1:32">
      <c r="A63" s="82" t="s">
        <v>139</v>
      </c>
      <c r="B63" s="83" t="s">
        <v>140</v>
      </c>
      <c r="E63" s="103">
        <v>90786</v>
      </c>
      <c r="F63" s="103">
        <v>360500</v>
      </c>
      <c r="G63" s="103">
        <f t="shared" si="5"/>
        <v>251.83356449375864</v>
      </c>
      <c r="H63" s="104">
        <v>-3.0931281335497607E-2</v>
      </c>
      <c r="J63" s="105">
        <v>93762.898448240419</v>
      </c>
      <c r="K63" s="105">
        <v>361942.90625</v>
      </c>
      <c r="L63" s="105">
        <f t="shared" si="6"/>
        <v>259.05438904631222</v>
      </c>
      <c r="M63" s="106">
        <f t="shared" si="7"/>
        <v>4.0025138696255791E-3</v>
      </c>
      <c r="O63" s="107">
        <f t="shared" si="8"/>
        <v>-3.1749215281391296E-2</v>
      </c>
      <c r="P63" s="107">
        <f t="shared" si="9"/>
        <v>-2.7873778086279333E-2</v>
      </c>
      <c r="Q63" s="106">
        <f t="shared" si="10"/>
        <v>6.7715469237177528E-2</v>
      </c>
      <c r="R63" s="107">
        <f t="shared" si="11"/>
        <v>6.3458959999999995E-2</v>
      </c>
      <c r="S63" s="108">
        <f t="shared" si="12"/>
        <v>96933.616590166406</v>
      </c>
      <c r="T63" s="109">
        <f t="shared" si="13"/>
        <v>0</v>
      </c>
      <c r="U63" s="99">
        <f t="shared" si="14"/>
        <v>6.7715469237177528E-2</v>
      </c>
      <c r="V63" s="99">
        <f t="shared" si="18"/>
        <v>6.3458959999999995E-2</v>
      </c>
      <c r="W63" s="108">
        <f t="shared" si="15"/>
        <v>96933.616590166406</v>
      </c>
      <c r="X63" s="118">
        <f t="shared" si="16"/>
        <v>96934</v>
      </c>
      <c r="Y63" s="55">
        <f t="shared" si="19"/>
        <v>267.81571989988407</v>
      </c>
      <c r="Z63" s="56">
        <f t="shared" si="20"/>
        <v>6.771969246359566E-2</v>
      </c>
      <c r="AA63" s="56">
        <f t="shared" si="21"/>
        <v>6.3463166390282932E-2</v>
      </c>
      <c r="AB63" s="42"/>
      <c r="AC63" s="57">
        <v>100281.68311358934</v>
      </c>
      <c r="AD63" s="58">
        <f t="shared" si="22"/>
        <v>277.06492206901578</v>
      </c>
      <c r="AE63" s="56">
        <f t="shared" si="17"/>
        <v>-3.3382797432681799E-2</v>
      </c>
      <c r="AF63" s="56">
        <f t="shared" si="17"/>
        <v>-3.3382797432681688E-2</v>
      </c>
    </row>
    <row r="64" spans="1:32">
      <c r="A64" s="82" t="s">
        <v>141</v>
      </c>
      <c r="B64" s="83" t="s">
        <v>142</v>
      </c>
      <c r="E64" s="103">
        <v>104450</v>
      </c>
      <c r="F64" s="103">
        <v>377694.125</v>
      </c>
      <c r="G64" s="103">
        <f t="shared" si="5"/>
        <v>276.54653087336214</v>
      </c>
      <c r="H64" s="104">
        <v>-3.6608964743766514E-2</v>
      </c>
      <c r="J64" s="105">
        <v>108496.40310506568</v>
      </c>
      <c r="K64" s="105">
        <v>379592.1875</v>
      </c>
      <c r="L64" s="105">
        <f t="shared" si="6"/>
        <v>285.82359352447332</v>
      </c>
      <c r="M64" s="106">
        <f t="shared" si="7"/>
        <v>5.0253958808599286E-3</v>
      </c>
      <c r="O64" s="107">
        <f t="shared" si="8"/>
        <v>-3.7295274214272589E-2</v>
      </c>
      <c r="P64" s="107">
        <f t="shared" si="9"/>
        <v>-3.2457301850824405E-2</v>
      </c>
      <c r="Q64" s="106">
        <f t="shared" si="10"/>
        <v>6.8803262277047583E-2</v>
      </c>
      <c r="R64" s="107">
        <f t="shared" si="11"/>
        <v>6.3458959999999995E-2</v>
      </c>
      <c r="S64" s="108">
        <f t="shared" si="12"/>
        <v>111636.50074483763</v>
      </c>
      <c r="T64" s="109">
        <f t="shared" si="13"/>
        <v>0</v>
      </c>
      <c r="U64" s="99">
        <f t="shared" si="14"/>
        <v>6.8803262277047583E-2</v>
      </c>
      <c r="V64" s="99">
        <f t="shared" si="18"/>
        <v>6.3458959999999995E-2</v>
      </c>
      <c r="W64" s="108">
        <f t="shared" si="15"/>
        <v>111636.50074483763</v>
      </c>
      <c r="X64" s="118">
        <f t="shared" si="16"/>
        <v>111637</v>
      </c>
      <c r="Y64" s="55">
        <f t="shared" si="19"/>
        <v>294.09720135507268</v>
      </c>
      <c r="Z64" s="56">
        <f t="shared" si="20"/>
        <v>6.8808042125418911E-2</v>
      </c>
      <c r="AA64" s="56">
        <f t="shared" si="21"/>
        <v>6.3463715947850607E-2</v>
      </c>
      <c r="AB64" s="42"/>
      <c r="AC64" s="57">
        <v>116039.52197736937</v>
      </c>
      <c r="AD64" s="58">
        <f t="shared" si="22"/>
        <v>305.69523240614473</v>
      </c>
      <c r="AE64" s="56">
        <f t="shared" si="17"/>
        <v>-3.7939849306066309E-2</v>
      </c>
      <c r="AF64" s="56">
        <f t="shared" si="17"/>
        <v>-3.7939849306066309E-2</v>
      </c>
    </row>
    <row r="65" spans="1:32">
      <c r="A65" s="82" t="s">
        <v>143</v>
      </c>
      <c r="B65" s="83" t="s">
        <v>144</v>
      </c>
      <c r="E65" s="103">
        <v>68316</v>
      </c>
      <c r="F65" s="103">
        <v>252526.296875</v>
      </c>
      <c r="G65" s="103">
        <f t="shared" si="5"/>
        <v>270.53024118837129</v>
      </c>
      <c r="H65" s="104">
        <v>-0.10389415283690862</v>
      </c>
      <c r="J65" s="105">
        <v>76278.431956569693</v>
      </c>
      <c r="K65" s="105">
        <v>253605.703125</v>
      </c>
      <c r="L65" s="105">
        <f t="shared" si="6"/>
        <v>300.77569635321936</v>
      </c>
      <c r="M65" s="106">
        <f t="shared" si="7"/>
        <v>4.2744310725559842E-3</v>
      </c>
      <c r="O65" s="107">
        <f t="shared" si="8"/>
        <v>-0.10438641372574653</v>
      </c>
      <c r="P65" s="107">
        <f t="shared" si="9"/>
        <v>-0.10055817518357257</v>
      </c>
      <c r="Q65" s="106">
        <f t="shared" si="10"/>
        <v>6.8004642023012041E-2</v>
      </c>
      <c r="R65" s="107">
        <f t="shared" si="11"/>
        <v>6.3458959999999995E-2</v>
      </c>
      <c r="S65" s="108">
        <f t="shared" si="12"/>
        <v>72961.805124444087</v>
      </c>
      <c r="T65" s="109">
        <f t="shared" si="13"/>
        <v>0</v>
      </c>
      <c r="U65" s="99">
        <f t="shared" si="14"/>
        <v>6.8004642023012041E-2</v>
      </c>
      <c r="V65" s="99">
        <f t="shared" si="18"/>
        <v>6.3458959999999995E-2</v>
      </c>
      <c r="W65" s="108">
        <f t="shared" si="15"/>
        <v>72961.805124444087</v>
      </c>
      <c r="X65" s="118">
        <f t="shared" si="16"/>
        <v>72962</v>
      </c>
      <c r="Y65" s="55">
        <f t="shared" si="19"/>
        <v>287.69857736218842</v>
      </c>
      <c r="Z65" s="56">
        <f t="shared" si="20"/>
        <v>6.8007494583992134E-2</v>
      </c>
      <c r="AA65" s="56">
        <f t="shared" si="21"/>
        <v>6.3461800419801317E-2</v>
      </c>
      <c r="AB65" s="42"/>
      <c r="AC65" s="57">
        <v>81581.624165477755</v>
      </c>
      <c r="AD65" s="58">
        <f t="shared" si="22"/>
        <v>321.68686729125682</v>
      </c>
      <c r="AE65" s="56">
        <f t="shared" si="17"/>
        <v>-0.10565644228893956</v>
      </c>
      <c r="AF65" s="56">
        <f t="shared" si="17"/>
        <v>-0.10565644228893945</v>
      </c>
    </row>
    <row r="66" spans="1:32">
      <c r="A66" s="82" t="s">
        <v>145</v>
      </c>
      <c r="B66" s="83" t="s">
        <v>146</v>
      </c>
      <c r="E66" s="103">
        <v>19887</v>
      </c>
      <c r="F66" s="103">
        <v>81145.171875</v>
      </c>
      <c r="G66" s="103">
        <f t="shared" si="5"/>
        <v>245.07927632016001</v>
      </c>
      <c r="H66" s="104">
        <v>-5.3400723357452162E-2</v>
      </c>
      <c r="J66" s="105">
        <v>21132.431995710318</v>
      </c>
      <c r="K66" s="105">
        <v>82345.015625</v>
      </c>
      <c r="L66" s="105">
        <f t="shared" si="6"/>
        <v>256.63280084793013</v>
      </c>
      <c r="M66" s="106">
        <f t="shared" si="7"/>
        <v>1.4786384972457656E-2</v>
      </c>
      <c r="O66" s="107">
        <f t="shared" si="8"/>
        <v>-5.8934626926192335E-2</v>
      </c>
      <c r="P66" s="107">
        <f t="shared" si="9"/>
        <v>-4.5019672035673475E-2</v>
      </c>
      <c r="Q66" s="106">
        <f t="shared" si="10"/>
        <v>7.9183673584969361E-2</v>
      </c>
      <c r="R66" s="107">
        <f t="shared" si="11"/>
        <v>6.3458959999999995E-2</v>
      </c>
      <c r="S66" s="108">
        <f t="shared" si="12"/>
        <v>21461.725716584286</v>
      </c>
      <c r="T66" s="109">
        <f t="shared" si="13"/>
        <v>0</v>
      </c>
      <c r="U66" s="99">
        <f t="shared" si="14"/>
        <v>7.9183673584969361E-2</v>
      </c>
      <c r="V66" s="99">
        <f t="shared" si="18"/>
        <v>6.3458959999999995E-2</v>
      </c>
      <c r="W66" s="108">
        <f t="shared" si="15"/>
        <v>21461.725716584286</v>
      </c>
      <c r="X66" s="118">
        <f t="shared" si="16"/>
        <v>21462</v>
      </c>
      <c r="Y66" s="55">
        <f t="shared" si="19"/>
        <v>260.63508321788601</v>
      </c>
      <c r="Z66" s="56">
        <f t="shared" si="20"/>
        <v>7.9197465681098311E-2</v>
      </c>
      <c r="AA66" s="56">
        <f t="shared" si="21"/>
        <v>6.3472551132412569E-2</v>
      </c>
      <c r="AB66" s="42"/>
      <c r="AC66" s="57">
        <v>22601.646108275439</v>
      </c>
      <c r="AD66" s="58">
        <f t="shared" si="22"/>
        <v>274.47497503921255</v>
      </c>
      <c r="AE66" s="56">
        <f t="shared" si="17"/>
        <v>-5.042314629721445E-2</v>
      </c>
      <c r="AF66" s="56">
        <f t="shared" si="17"/>
        <v>-5.0423146297214672E-2</v>
      </c>
    </row>
    <row r="67" spans="1:32">
      <c r="A67" s="82" t="s">
        <v>147</v>
      </c>
      <c r="B67" s="83" t="s">
        <v>148</v>
      </c>
      <c r="E67" s="103">
        <v>93568</v>
      </c>
      <c r="F67" s="103">
        <v>335015.1875</v>
      </c>
      <c r="G67" s="103">
        <f t="shared" si="5"/>
        <v>279.29480062750889</v>
      </c>
      <c r="H67" s="104">
        <v>-2.2183723823149704E-2</v>
      </c>
      <c r="J67" s="105">
        <v>95868.612962351835</v>
      </c>
      <c r="K67" s="105">
        <v>336898.34375</v>
      </c>
      <c r="L67" s="105">
        <f t="shared" si="6"/>
        <v>284.56243475477709</v>
      </c>
      <c r="M67" s="106">
        <f t="shared" si="7"/>
        <v>5.621107102793621E-3</v>
      </c>
      <c r="O67" s="107">
        <f t="shared" si="8"/>
        <v>-2.399756178025958E-2</v>
      </c>
      <c r="P67" s="107">
        <f t="shared" si="9"/>
        <v>-1.8511347542438661E-2</v>
      </c>
      <c r="Q67" s="106">
        <f t="shared" si="10"/>
        <v>6.9436776713585502E-2</v>
      </c>
      <c r="R67" s="107">
        <f t="shared" si="11"/>
        <v>6.3458959999999995E-2</v>
      </c>
      <c r="S67" s="108">
        <f t="shared" si="12"/>
        <v>100065.06032353677</v>
      </c>
      <c r="T67" s="109">
        <f t="shared" si="13"/>
        <v>0</v>
      </c>
      <c r="U67" s="99">
        <f t="shared" si="14"/>
        <v>6.9436776713585502E-2</v>
      </c>
      <c r="V67" s="99">
        <f t="shared" si="18"/>
        <v>6.3458959999999995E-2</v>
      </c>
      <c r="W67" s="108">
        <f t="shared" si="15"/>
        <v>100065.06032353677</v>
      </c>
      <c r="X67" s="118">
        <f t="shared" si="16"/>
        <v>100065</v>
      </c>
      <c r="Y67" s="55">
        <f t="shared" si="19"/>
        <v>297.01837915313291</v>
      </c>
      <c r="Z67" s="56">
        <f t="shared" si="20"/>
        <v>6.9436132010944007E-2</v>
      </c>
      <c r="AA67" s="56">
        <f t="shared" si="21"/>
        <v>6.3458318901044253E-2</v>
      </c>
      <c r="AB67" s="42"/>
      <c r="AC67" s="57">
        <v>102533.79561359248</v>
      </c>
      <c r="AD67" s="58">
        <f t="shared" si="22"/>
        <v>304.34639266044917</v>
      </c>
      <c r="AE67" s="56">
        <f t="shared" si="17"/>
        <v>-2.4077872069579342E-2</v>
      </c>
      <c r="AF67" s="56">
        <f t="shared" si="17"/>
        <v>-2.4077872069579342E-2</v>
      </c>
    </row>
    <row r="68" spans="1:32">
      <c r="A68" s="82" t="s">
        <v>149</v>
      </c>
      <c r="B68" s="83" t="s">
        <v>150</v>
      </c>
      <c r="E68" s="103">
        <v>119339</v>
      </c>
      <c r="F68" s="103">
        <v>412727.875</v>
      </c>
      <c r="G68" s="103">
        <f t="shared" si="5"/>
        <v>289.14693489021067</v>
      </c>
      <c r="H68" s="104">
        <v>-7.4347493310057411E-2</v>
      </c>
      <c r="J68" s="105">
        <v>129086.63133761189</v>
      </c>
      <c r="K68" s="105">
        <v>415521.0625</v>
      </c>
      <c r="L68" s="105">
        <f t="shared" si="6"/>
        <v>310.6620650249514</v>
      </c>
      <c r="M68" s="106">
        <f t="shared" si="7"/>
        <v>6.7676250362300738E-3</v>
      </c>
      <c r="O68" s="107">
        <f t="shared" si="8"/>
        <v>-7.5512322512453212E-2</v>
      </c>
      <c r="P68" s="107">
        <f t="shared" si="9"/>
        <v>-6.9255736560602243E-2</v>
      </c>
      <c r="Q68" s="106">
        <f t="shared" si="10"/>
        <v>7.0656051482699045E-2</v>
      </c>
      <c r="R68" s="107">
        <f t="shared" si="11"/>
        <v>6.3458959999999995E-2</v>
      </c>
      <c r="S68" s="108">
        <f t="shared" si="12"/>
        <v>127771.02252789382</v>
      </c>
      <c r="T68" s="109">
        <f t="shared" si="13"/>
        <v>0</v>
      </c>
      <c r="U68" s="99">
        <f t="shared" si="14"/>
        <v>7.0656051482699045E-2</v>
      </c>
      <c r="V68" s="99">
        <f t="shared" si="18"/>
        <v>6.3458959999999995E-2</v>
      </c>
      <c r="W68" s="108">
        <f t="shared" si="15"/>
        <v>127771.02252789382</v>
      </c>
      <c r="X68" s="118">
        <f t="shared" si="16"/>
        <v>127771</v>
      </c>
      <c r="Y68" s="55">
        <f t="shared" si="19"/>
        <v>307.49584444952171</v>
      </c>
      <c r="Z68" s="56">
        <f t="shared" si="20"/>
        <v>7.0655862710429895E-2</v>
      </c>
      <c r="AA68" s="56">
        <f t="shared" si="21"/>
        <v>6.3458772496682858E-2</v>
      </c>
      <c r="AB68" s="42"/>
      <c r="AC68" s="57">
        <v>138061.26807337467</v>
      </c>
      <c r="AD68" s="58">
        <f t="shared" si="22"/>
        <v>332.26057722013712</v>
      </c>
      <c r="AE68" s="56">
        <f t="shared" si="17"/>
        <v>-7.4534068946156218E-2</v>
      </c>
      <c r="AF68" s="56">
        <f t="shared" si="17"/>
        <v>-7.4534068946156329E-2</v>
      </c>
    </row>
    <row r="69" spans="1:32">
      <c r="A69" s="82" t="s">
        <v>151</v>
      </c>
      <c r="B69" s="83" t="s">
        <v>152</v>
      </c>
      <c r="E69" s="103">
        <v>73664</v>
      </c>
      <c r="F69" s="103">
        <v>239817.171875</v>
      </c>
      <c r="G69" s="103">
        <f t="shared" si="5"/>
        <v>307.16732844466998</v>
      </c>
      <c r="H69" s="104">
        <v>-4.4753452244770453E-2</v>
      </c>
      <c r="J69" s="105">
        <v>77190.935123985546</v>
      </c>
      <c r="K69" s="105">
        <v>240844.4375</v>
      </c>
      <c r="L69" s="105">
        <f t="shared" si="6"/>
        <v>320.50121615943709</v>
      </c>
      <c r="M69" s="106">
        <f t="shared" si="7"/>
        <v>4.2835365664950498E-3</v>
      </c>
      <c r="O69" s="107">
        <f t="shared" si="8"/>
        <v>-4.569105320878053E-2</v>
      </c>
      <c r="P69" s="107">
        <f t="shared" si="9"/>
        <v>-4.1603235939466798E-2</v>
      </c>
      <c r="Q69" s="106">
        <f t="shared" si="10"/>
        <v>6.8014325342126813E-2</v>
      </c>
      <c r="R69" s="107">
        <f t="shared" si="11"/>
        <v>6.3458959999999995E-2</v>
      </c>
      <c r="S69" s="108">
        <f t="shared" si="12"/>
        <v>78674.207262002426</v>
      </c>
      <c r="T69" s="109">
        <f t="shared" si="13"/>
        <v>0</v>
      </c>
      <c r="U69" s="99">
        <f t="shared" si="14"/>
        <v>6.8014325342126813E-2</v>
      </c>
      <c r="V69" s="99">
        <f t="shared" si="18"/>
        <v>6.3458959999999995E-2</v>
      </c>
      <c r="W69" s="108">
        <f t="shared" si="15"/>
        <v>78674.207262002426</v>
      </c>
      <c r="X69" s="118">
        <f t="shared" si="16"/>
        <v>78674</v>
      </c>
      <c r="Y69" s="55">
        <f t="shared" si="19"/>
        <v>326.65898708995513</v>
      </c>
      <c r="Z69" s="56">
        <f t="shared" si="20"/>
        <v>6.8011511728931273E-2</v>
      </c>
      <c r="AA69" s="56">
        <f t="shared" si="21"/>
        <v>6.345615838761387E-2</v>
      </c>
      <c r="AB69" s="42"/>
      <c r="AC69" s="57">
        <v>82557.568328780879</v>
      </c>
      <c r="AD69" s="58">
        <f t="shared" si="22"/>
        <v>342.78378685320843</v>
      </c>
      <c r="AE69" s="56">
        <f t="shared" si="17"/>
        <v>-4.7040730576205725E-2</v>
      </c>
      <c r="AF69" s="56">
        <f t="shared" si="17"/>
        <v>-4.7040730576205725E-2</v>
      </c>
    </row>
    <row r="70" spans="1:32">
      <c r="A70" s="82" t="s">
        <v>153</v>
      </c>
      <c r="B70" s="83" t="s">
        <v>154</v>
      </c>
      <c r="E70" s="103">
        <v>57518</v>
      </c>
      <c r="F70" s="103">
        <v>196347.5</v>
      </c>
      <c r="G70" s="103">
        <f t="shared" si="5"/>
        <v>292.93981334114261</v>
      </c>
      <c r="H70" s="104">
        <v>-6.3052654709134015E-2</v>
      </c>
      <c r="J70" s="105">
        <v>61477.40437156937</v>
      </c>
      <c r="K70" s="105">
        <v>197463.0625</v>
      </c>
      <c r="L70" s="105">
        <f t="shared" si="6"/>
        <v>311.33622457399787</v>
      </c>
      <c r="M70" s="106">
        <f t="shared" si="7"/>
        <v>5.681572212531405E-3</v>
      </c>
      <c r="O70" s="107">
        <f t="shared" si="8"/>
        <v>-6.4404221551689678E-2</v>
      </c>
      <c r="P70" s="107">
        <f t="shared" si="9"/>
        <v>-5.90885665746963E-2</v>
      </c>
      <c r="Q70" s="106">
        <f t="shared" si="10"/>
        <v>6.9501078876303524E-2</v>
      </c>
      <c r="R70" s="107">
        <f t="shared" si="11"/>
        <v>6.3458959999999995E-2</v>
      </c>
      <c r="S70" s="108">
        <f t="shared" si="12"/>
        <v>61515.563054807229</v>
      </c>
      <c r="T70" s="109">
        <f t="shared" si="13"/>
        <v>0</v>
      </c>
      <c r="U70" s="99">
        <f t="shared" si="14"/>
        <v>6.9501078876303524E-2</v>
      </c>
      <c r="V70" s="99">
        <f t="shared" si="18"/>
        <v>6.3458959999999995E-2</v>
      </c>
      <c r="W70" s="108">
        <f t="shared" si="15"/>
        <v>61515.563054807229</v>
      </c>
      <c r="X70" s="118">
        <f t="shared" si="16"/>
        <v>61516</v>
      </c>
      <c r="Y70" s="55">
        <f t="shared" si="19"/>
        <v>311.53168203293717</v>
      </c>
      <c r="Z70" s="56">
        <f t="shared" si="20"/>
        <v>6.9508675545046694E-2</v>
      </c>
      <c r="AA70" s="56">
        <f t="shared" si="21"/>
        <v>6.3466513751558429E-2</v>
      </c>
      <c r="AB70" s="42"/>
      <c r="AC70" s="57">
        <v>65751.567900164533</v>
      </c>
      <c r="AD70" s="58">
        <f t="shared" si="22"/>
        <v>332.98160713052113</v>
      </c>
      <c r="AE70" s="56">
        <f t="shared" si="17"/>
        <v>-6.4417747521940627E-2</v>
      </c>
      <c r="AF70" s="56">
        <f t="shared" si="17"/>
        <v>-6.4417747521940738E-2</v>
      </c>
    </row>
    <row r="71" spans="1:32">
      <c r="A71" s="82" t="s">
        <v>155</v>
      </c>
      <c r="B71" s="83" t="s">
        <v>156</v>
      </c>
      <c r="E71" s="103">
        <v>82041</v>
      </c>
      <c r="F71" s="103">
        <v>300121.75</v>
      </c>
      <c r="G71" s="103">
        <f t="shared" si="5"/>
        <v>273.35906178076061</v>
      </c>
      <c r="H71" s="104">
        <v>-2.8604252536397867E-2</v>
      </c>
      <c r="J71" s="105">
        <v>84721.927606087556</v>
      </c>
      <c r="K71" s="105">
        <v>302910.25</v>
      </c>
      <c r="L71" s="105">
        <f t="shared" si="6"/>
        <v>279.69316854113572</v>
      </c>
      <c r="M71" s="106">
        <f t="shared" si="7"/>
        <v>9.2912293094384868E-3</v>
      </c>
      <c r="O71" s="107">
        <f t="shared" si="8"/>
        <v>-3.1643845717869601E-2</v>
      </c>
      <c r="P71" s="107">
        <f t="shared" si="9"/>
        <v>-2.2646626635228428E-2</v>
      </c>
      <c r="Q71" s="106">
        <f t="shared" si="10"/>
        <v>7.333980105853688E-2</v>
      </c>
      <c r="R71" s="107">
        <f t="shared" si="11"/>
        <v>6.3458959999999995E-2</v>
      </c>
      <c r="S71" s="108">
        <f t="shared" si="12"/>
        <v>88057.870618643428</v>
      </c>
      <c r="T71" s="109">
        <f t="shared" si="13"/>
        <v>0</v>
      </c>
      <c r="U71" s="99">
        <f t="shared" si="14"/>
        <v>7.333980105853688E-2</v>
      </c>
      <c r="V71" s="99">
        <f t="shared" si="18"/>
        <v>6.3458959999999995E-2</v>
      </c>
      <c r="W71" s="108">
        <f t="shared" si="15"/>
        <v>88057.870618643428</v>
      </c>
      <c r="X71" s="118">
        <f t="shared" si="16"/>
        <v>88058</v>
      </c>
      <c r="Y71" s="55">
        <f t="shared" si="19"/>
        <v>290.70657067563741</v>
      </c>
      <c r="Z71" s="56">
        <f t="shared" si="20"/>
        <v>7.3341378091442033E-2</v>
      </c>
      <c r="AA71" s="56">
        <f t="shared" si="21"/>
        <v>6.3460522515217832E-2</v>
      </c>
      <c r="AB71" s="42"/>
      <c r="AC71" s="57">
        <v>90612.146569425604</v>
      </c>
      <c r="AD71" s="58">
        <f t="shared" si="22"/>
        <v>299.1385949119437</v>
      </c>
      <c r="AE71" s="56">
        <f t="shared" si="17"/>
        <v>-2.8187684169568294E-2</v>
      </c>
      <c r="AF71" s="56">
        <f t="shared" si="17"/>
        <v>-2.8187684169568294E-2</v>
      </c>
    </row>
    <row r="72" spans="1:32">
      <c r="A72" s="82" t="s">
        <v>157</v>
      </c>
      <c r="B72" s="83" t="s">
        <v>158</v>
      </c>
      <c r="E72" s="103">
        <v>199372</v>
      </c>
      <c r="F72" s="103">
        <v>695931.1875</v>
      </c>
      <c r="G72" s="103">
        <f t="shared" si="5"/>
        <v>286.48234707831654</v>
      </c>
      <c r="H72" s="104">
        <v>-3.0696750698063435E-2</v>
      </c>
      <c r="J72" s="105">
        <v>206102.65618842372</v>
      </c>
      <c r="K72" s="105">
        <v>700670.125</v>
      </c>
      <c r="L72" s="105">
        <f t="shared" si="6"/>
        <v>294.15076914892541</v>
      </c>
      <c r="M72" s="106">
        <f t="shared" si="7"/>
        <v>6.8094914915708404E-3</v>
      </c>
      <c r="O72" s="107">
        <f t="shared" si="8"/>
        <v>-3.265681438996304E-2</v>
      </c>
      <c r="P72" s="107">
        <f t="shared" si="9"/>
        <v>-2.606969919812252E-2</v>
      </c>
      <c r="Q72" s="106">
        <f t="shared" si="10"/>
        <v>7.0700574739754662E-2</v>
      </c>
      <c r="R72" s="107">
        <f t="shared" si="11"/>
        <v>6.3458959999999995E-2</v>
      </c>
      <c r="S72" s="108">
        <f t="shared" si="12"/>
        <v>213467.71498701436</v>
      </c>
      <c r="T72" s="109">
        <f t="shared" si="13"/>
        <v>0</v>
      </c>
      <c r="U72" s="99">
        <f t="shared" si="14"/>
        <v>7.0700574739754662E-2</v>
      </c>
      <c r="V72" s="99">
        <f t="shared" si="18"/>
        <v>6.3458959999999995E-2</v>
      </c>
      <c r="W72" s="108">
        <f t="shared" si="15"/>
        <v>213467.71498701436</v>
      </c>
      <c r="X72" s="118">
        <f t="shared" si="16"/>
        <v>213468</v>
      </c>
      <c r="Y72" s="55">
        <f t="shared" si="19"/>
        <v>304.66262565426206</v>
      </c>
      <c r="Z72" s="56">
        <f t="shared" si="20"/>
        <v>7.0702004293481613E-2</v>
      </c>
      <c r="AA72" s="56">
        <f t="shared" si="21"/>
        <v>6.3460379885031948E-2</v>
      </c>
      <c r="AB72" s="42"/>
      <c r="AC72" s="57">
        <v>220431.76564305995</v>
      </c>
      <c r="AD72" s="58">
        <f t="shared" si="22"/>
        <v>314.60134773558377</v>
      </c>
      <c r="AE72" s="56">
        <f t="shared" si="17"/>
        <v>-3.159147967056708E-2</v>
      </c>
      <c r="AF72" s="56">
        <f t="shared" si="17"/>
        <v>-3.159147967056708E-2</v>
      </c>
    </row>
    <row r="73" spans="1:32">
      <c r="A73" s="82" t="s">
        <v>159</v>
      </c>
      <c r="B73" s="83" t="s">
        <v>160</v>
      </c>
      <c r="E73" s="103">
        <v>35153</v>
      </c>
      <c r="F73" s="103">
        <v>136950.875</v>
      </c>
      <c r="G73" s="103">
        <f t="shared" si="5"/>
        <v>256.68328150513827</v>
      </c>
      <c r="H73" s="104">
        <v>-4.2283079772765686E-2</v>
      </c>
      <c r="J73" s="105">
        <v>36787.79177554405</v>
      </c>
      <c r="K73" s="105">
        <v>137881.5625</v>
      </c>
      <c r="L73" s="105">
        <f t="shared" si="6"/>
        <v>266.80718660657806</v>
      </c>
      <c r="M73" s="106">
        <f t="shared" si="7"/>
        <v>6.7957762226784624E-3</v>
      </c>
      <c r="O73" s="107">
        <f t="shared" si="8"/>
        <v>-4.4438431790592925E-2</v>
      </c>
      <c r="P73" s="107">
        <f t="shared" si="9"/>
        <v>-3.7944649206050229E-2</v>
      </c>
      <c r="Q73" s="106">
        <f t="shared" si="10"/>
        <v>7.068598911416224E-2</v>
      </c>
      <c r="R73" s="107">
        <f t="shared" si="11"/>
        <v>6.3458959999999995E-2</v>
      </c>
      <c r="S73" s="108">
        <f t="shared" si="12"/>
        <v>37637.824575330145</v>
      </c>
      <c r="T73" s="109">
        <f t="shared" si="13"/>
        <v>0</v>
      </c>
      <c r="U73" s="99">
        <f t="shared" si="14"/>
        <v>7.068598911416224E-2</v>
      </c>
      <c r="V73" s="99">
        <f t="shared" ref="V73:V104" si="23">MAX(R73,NewMinGrowthPerHead(P73,$P$2,$L$1,$U$1,$T$2,AD73,G73,T73, $P$1))</f>
        <v>6.3458959999999995E-2</v>
      </c>
      <c r="W73" s="108">
        <f t="shared" si="15"/>
        <v>37637.824575330145</v>
      </c>
      <c r="X73" s="118">
        <f t="shared" si="16"/>
        <v>37638</v>
      </c>
      <c r="Y73" s="55">
        <f t="shared" ref="Y73:Y104" si="24">X73/K73*1000</f>
        <v>272.97340788403091</v>
      </c>
      <c r="Z73" s="56">
        <f t="shared" ref="Z73:Z104" si="25">X73/E73-1</f>
        <v>7.0690979432765255E-2</v>
      </c>
      <c r="AA73" s="56">
        <f t="shared" ref="AA73:AA104" si="26">Y73/G73-1</f>
        <v>6.3463916634424633E-2</v>
      </c>
      <c r="AB73" s="42"/>
      <c r="AC73" s="57">
        <v>39345.431277599841</v>
      </c>
      <c r="AD73" s="58">
        <f t="shared" ref="AD73:AD104" si="27">AC73/K73*1000</f>
        <v>285.35672619462696</v>
      </c>
      <c r="AE73" s="56">
        <f t="shared" si="17"/>
        <v>-4.3395922275019427E-2</v>
      </c>
      <c r="AF73" s="56">
        <f t="shared" si="17"/>
        <v>-4.3395922275019538E-2</v>
      </c>
    </row>
    <row r="74" spans="1:32">
      <c r="A74" s="82" t="s">
        <v>161</v>
      </c>
      <c r="B74" s="83" t="s">
        <v>162</v>
      </c>
      <c r="E74" s="103">
        <v>140025</v>
      </c>
      <c r="F74" s="103">
        <v>383184.875</v>
      </c>
      <c r="G74" s="103">
        <f t="shared" ref="G74:G137" si="28">E74/F74*1000</f>
        <v>365.42413110642741</v>
      </c>
      <c r="H74" s="104">
        <v>5.2321244702280278E-3</v>
      </c>
      <c r="J74" s="105">
        <v>139360.37878918662</v>
      </c>
      <c r="K74" s="105">
        <v>384540.0625</v>
      </c>
      <c r="L74" s="105">
        <f t="shared" ref="L74:L137" si="29">J74/K74*1000</f>
        <v>362.40795792034447</v>
      </c>
      <c r="M74" s="106">
        <f t="shared" ref="M74:M137" si="30">K74/F74-1</f>
        <v>3.5366414188451323E-3</v>
      </c>
      <c r="O74" s="107">
        <f t="shared" ref="O74:O137" si="31">E74/J74-1</f>
        <v>4.7690829817472746E-3</v>
      </c>
      <c r="P74" s="107">
        <f t="shared" ref="P74:P137" si="32">G74/L74-1</f>
        <v>8.3225909369954998E-3</v>
      </c>
      <c r="Q74" s="106">
        <f t="shared" ref="Q74:Q137" si="33">(1+M74)*(1+R74)-1</f>
        <v>6.7220033005177982E-2</v>
      </c>
      <c r="R74" s="107">
        <f t="shared" ref="R74:R137" si="34">MinGrowthPerHead(P74,0,1,$Q$1,$Q$2,$R$1,$R$2)</f>
        <v>6.3458959999999995E-2</v>
      </c>
      <c r="S74" s="108">
        <f t="shared" ref="S74:S137" si="35">(1+IF($S$2=1,Q74,0))*$E74</f>
        <v>149437.48512155004</v>
      </c>
      <c r="T74" s="109">
        <f t="shared" ref="T74:T137" si="36">MinMaxRamp(P74,0,1,$P$2,$T$2)</f>
        <v>0</v>
      </c>
      <c r="U74" s="99">
        <f t="shared" ref="U74:U137" si="37">(1+M74)*(1+V74)-1</f>
        <v>6.7220033005177982E-2</v>
      </c>
      <c r="V74" s="99">
        <f t="shared" si="23"/>
        <v>6.3458959999999995E-2</v>
      </c>
      <c r="W74" s="108">
        <f t="shared" ref="W74:W137" si="38">(1+IF($S$2=1,U74,0))*$E74</f>
        <v>149437.48512155004</v>
      </c>
      <c r="X74" s="118">
        <f t="shared" ref="X74:X137" si="39">IF(ROUND(W74,0)/E74&gt;$X$1,ROUND(W74,0),ROUNDUP(W74,0))</f>
        <v>149437</v>
      </c>
      <c r="Y74" s="55">
        <f t="shared" si="24"/>
        <v>388.61230486225344</v>
      </c>
      <c r="Z74" s="56">
        <f t="shared" si="25"/>
        <v>6.7216568469916194E-2</v>
      </c>
      <c r="AA74" s="56">
        <f t="shared" si="26"/>
        <v>6.3455507674375911E-2</v>
      </c>
      <c r="AB74" s="42"/>
      <c r="AC74" s="57">
        <v>149049.28895773971</v>
      </c>
      <c r="AD74" s="58">
        <f t="shared" si="27"/>
        <v>387.6040586999689</v>
      </c>
      <c r="AE74" s="56">
        <f t="shared" ref="AE74:AF137" si="40">X74/AC74-1</f>
        <v>2.601227050269328E-3</v>
      </c>
      <c r="AF74" s="56">
        <f t="shared" si="40"/>
        <v>2.601227050269328E-3</v>
      </c>
    </row>
    <row r="75" spans="1:32">
      <c r="A75" s="82" t="s">
        <v>163</v>
      </c>
      <c r="B75" s="83" t="s">
        <v>164</v>
      </c>
      <c r="E75" s="103">
        <v>48902</v>
      </c>
      <c r="F75" s="103">
        <v>154496.78125</v>
      </c>
      <c r="G75" s="103">
        <f t="shared" si="28"/>
        <v>316.52439361095105</v>
      </c>
      <c r="H75" s="104">
        <v>4.7330634969910967E-2</v>
      </c>
      <c r="J75" s="105">
        <v>46753.675612741361</v>
      </c>
      <c r="K75" s="105">
        <v>155536.734375</v>
      </c>
      <c r="L75" s="105">
        <f t="shared" si="29"/>
        <v>300.59571329315668</v>
      </c>
      <c r="M75" s="106">
        <f t="shared" si="30"/>
        <v>6.7312284216276552E-3</v>
      </c>
      <c r="O75" s="107">
        <f t="shared" si="31"/>
        <v>4.5949850126289826E-2</v>
      </c>
      <c r="P75" s="107">
        <f t="shared" si="32"/>
        <v>5.2990377485057083E-2</v>
      </c>
      <c r="Q75" s="106">
        <f t="shared" si="33"/>
        <v>7.0617345176786639E-2</v>
      </c>
      <c r="R75" s="107">
        <f t="shared" si="34"/>
        <v>6.3458959999999995E-2</v>
      </c>
      <c r="S75" s="108">
        <f t="shared" si="35"/>
        <v>52355.329413835221</v>
      </c>
      <c r="T75" s="109">
        <f t="shared" si="36"/>
        <v>0</v>
      </c>
      <c r="U75" s="99">
        <f t="shared" si="37"/>
        <v>7.0617345176786639E-2</v>
      </c>
      <c r="V75" s="99">
        <f t="shared" si="23"/>
        <v>6.3458959999999995E-2</v>
      </c>
      <c r="W75" s="108">
        <f t="shared" si="38"/>
        <v>52355.329413835221</v>
      </c>
      <c r="X75" s="118">
        <f t="shared" si="39"/>
        <v>52355</v>
      </c>
      <c r="Y75" s="55">
        <f t="shared" si="24"/>
        <v>336.60858452750966</v>
      </c>
      <c r="Z75" s="56">
        <f t="shared" si="25"/>
        <v>7.061060897304805E-2</v>
      </c>
      <c r="AA75" s="56">
        <f t="shared" si="26"/>
        <v>6.3452268836014847E-2</v>
      </c>
      <c r="AB75" s="42"/>
      <c r="AC75" s="57">
        <v>50004.184595260507</v>
      </c>
      <c r="AD75" s="58">
        <f t="shared" si="27"/>
        <v>321.49437106413791</v>
      </c>
      <c r="AE75" s="56">
        <f t="shared" si="40"/>
        <v>4.7012373539679908E-2</v>
      </c>
      <c r="AF75" s="56">
        <f t="shared" si="40"/>
        <v>4.701237353968013E-2</v>
      </c>
    </row>
    <row r="76" spans="1:32">
      <c r="A76" s="82" t="s">
        <v>165</v>
      </c>
      <c r="B76" s="83" t="s">
        <v>166</v>
      </c>
      <c r="E76" s="103">
        <v>30481</v>
      </c>
      <c r="F76" s="103">
        <v>95121.6640625</v>
      </c>
      <c r="G76" s="103">
        <f t="shared" si="28"/>
        <v>320.44224941199894</v>
      </c>
      <c r="H76" s="104">
        <v>1.2392213748957603E-2</v>
      </c>
      <c r="J76" s="105">
        <v>30126.154853663062</v>
      </c>
      <c r="K76" s="105">
        <v>95606.65625</v>
      </c>
      <c r="L76" s="105">
        <f t="shared" si="29"/>
        <v>315.10520329135619</v>
      </c>
      <c r="M76" s="106">
        <f t="shared" si="30"/>
        <v>5.0986512092696668E-3</v>
      </c>
      <c r="O76" s="107">
        <f t="shared" si="31"/>
        <v>1.1778640455796241E-2</v>
      </c>
      <c r="P76" s="107">
        <f t="shared" si="32"/>
        <v>1.6937346844469348E-2</v>
      </c>
      <c r="Q76" s="106">
        <f t="shared" si="33"/>
        <v>6.88811663124127E-2</v>
      </c>
      <c r="R76" s="107">
        <f t="shared" si="34"/>
        <v>6.3458959999999995E-2</v>
      </c>
      <c r="S76" s="108">
        <f t="shared" si="35"/>
        <v>32580.566830368651</v>
      </c>
      <c r="T76" s="109">
        <f t="shared" si="36"/>
        <v>0</v>
      </c>
      <c r="U76" s="99">
        <f t="shared" si="37"/>
        <v>6.88811663124127E-2</v>
      </c>
      <c r="V76" s="99">
        <f t="shared" si="23"/>
        <v>6.3458959999999995E-2</v>
      </c>
      <c r="W76" s="108">
        <f t="shared" si="38"/>
        <v>32580.566830368651</v>
      </c>
      <c r="X76" s="118">
        <f t="shared" si="39"/>
        <v>32581</v>
      </c>
      <c r="Y76" s="55">
        <f t="shared" si="24"/>
        <v>340.7817120473764</v>
      </c>
      <c r="Z76" s="56">
        <f t="shared" si="25"/>
        <v>6.8895377448246364E-2</v>
      </c>
      <c r="AA76" s="56">
        <f t="shared" si="26"/>
        <v>6.3473099045771031E-2</v>
      </c>
      <c r="AB76" s="42"/>
      <c r="AC76" s="57">
        <v>32220.64979287823</v>
      </c>
      <c r="AD76" s="58">
        <f t="shared" si="27"/>
        <v>337.01262084331319</v>
      </c>
      <c r="AE76" s="56">
        <f t="shared" si="40"/>
        <v>1.1183828055553846E-2</v>
      </c>
      <c r="AF76" s="56">
        <f t="shared" si="40"/>
        <v>1.1183828055554068E-2</v>
      </c>
    </row>
    <row r="77" spans="1:32">
      <c r="A77" s="82" t="s">
        <v>167</v>
      </c>
      <c r="B77" s="83" t="s">
        <v>168</v>
      </c>
      <c r="E77" s="103">
        <v>37642</v>
      </c>
      <c r="F77" s="103">
        <v>128916.765625</v>
      </c>
      <c r="G77" s="103">
        <f t="shared" si="28"/>
        <v>291.98684761837001</v>
      </c>
      <c r="H77" s="104">
        <v>2.6163694683389638E-2</v>
      </c>
      <c r="J77" s="105">
        <v>36789.896267856442</v>
      </c>
      <c r="K77" s="105">
        <v>129817.625</v>
      </c>
      <c r="L77" s="105">
        <f t="shared" si="29"/>
        <v>283.39677503618202</v>
      </c>
      <c r="M77" s="106">
        <f t="shared" si="30"/>
        <v>6.9879148040408179E-3</v>
      </c>
      <c r="O77" s="107">
        <f t="shared" si="31"/>
        <v>2.316135185431456E-2</v>
      </c>
      <c r="P77" s="107">
        <f t="shared" si="32"/>
        <v>3.0311116211859668E-2</v>
      </c>
      <c r="Q77" s="106">
        <f t="shared" si="33"/>
        <v>7.089032061007372E-2</v>
      </c>
      <c r="R77" s="107">
        <f t="shared" si="34"/>
        <v>6.3458959999999995E-2</v>
      </c>
      <c r="S77" s="108">
        <f t="shared" si="35"/>
        <v>40310.453448404398</v>
      </c>
      <c r="T77" s="109">
        <f t="shared" si="36"/>
        <v>0</v>
      </c>
      <c r="U77" s="99">
        <f t="shared" si="37"/>
        <v>7.089032061007372E-2</v>
      </c>
      <c r="V77" s="99">
        <f t="shared" si="23"/>
        <v>6.3458959999999995E-2</v>
      </c>
      <c r="W77" s="108">
        <f t="shared" si="38"/>
        <v>40310.453448404398</v>
      </c>
      <c r="X77" s="118">
        <f t="shared" si="39"/>
        <v>40310</v>
      </c>
      <c r="Y77" s="55">
        <f t="shared" si="24"/>
        <v>310.51253633703436</v>
      </c>
      <c r="Z77" s="56">
        <f t="shared" si="25"/>
        <v>7.0878274268104668E-2</v>
      </c>
      <c r="AA77" s="56">
        <f t="shared" si="26"/>
        <v>6.3446997252690096E-2</v>
      </c>
      <c r="AB77" s="42"/>
      <c r="AC77" s="57">
        <v>39347.68208292561</v>
      </c>
      <c r="AD77" s="58">
        <f t="shared" si="27"/>
        <v>303.09969145503635</v>
      </c>
      <c r="AE77" s="56">
        <f t="shared" si="40"/>
        <v>2.4456787951226522E-2</v>
      </c>
      <c r="AF77" s="56">
        <f t="shared" si="40"/>
        <v>2.4456787951226522E-2</v>
      </c>
    </row>
    <row r="78" spans="1:32">
      <c r="A78" s="82" t="s">
        <v>169</v>
      </c>
      <c r="B78" s="83" t="s">
        <v>170</v>
      </c>
      <c r="E78" s="103">
        <v>35480</v>
      </c>
      <c r="F78" s="103">
        <v>135580.46875</v>
      </c>
      <c r="G78" s="103">
        <f t="shared" si="28"/>
        <v>261.68961006782183</v>
      </c>
      <c r="H78" s="104">
        <v>-5.2763334796443018E-2</v>
      </c>
      <c r="J78" s="105">
        <v>37568.208361044257</v>
      </c>
      <c r="K78" s="105">
        <v>136527.40625</v>
      </c>
      <c r="L78" s="105">
        <f t="shared" si="29"/>
        <v>275.16972154478515</v>
      </c>
      <c r="M78" s="106">
        <f t="shared" si="30"/>
        <v>6.9843208887709896E-3</v>
      </c>
      <c r="O78" s="107">
        <f t="shared" si="31"/>
        <v>-5.5584454307104791E-2</v>
      </c>
      <c r="P78" s="107">
        <f t="shared" si="32"/>
        <v>-4.89883530836418E-2</v>
      </c>
      <c r="Q78" s="106">
        <f t="shared" si="33"/>
        <v>7.0886498628678574E-2</v>
      </c>
      <c r="R78" s="107">
        <f t="shared" si="34"/>
        <v>6.3458959999999995E-2</v>
      </c>
      <c r="S78" s="108">
        <f t="shared" si="35"/>
        <v>37995.052971345518</v>
      </c>
      <c r="T78" s="109">
        <f t="shared" si="36"/>
        <v>0</v>
      </c>
      <c r="U78" s="99">
        <f t="shared" si="37"/>
        <v>7.0886498628678574E-2</v>
      </c>
      <c r="V78" s="99">
        <f t="shared" si="23"/>
        <v>6.3458959999999995E-2</v>
      </c>
      <c r="W78" s="108">
        <f t="shared" si="38"/>
        <v>37995.052971345518</v>
      </c>
      <c r="X78" s="118">
        <f t="shared" si="39"/>
        <v>37995</v>
      </c>
      <c r="Y78" s="55">
        <f t="shared" si="24"/>
        <v>278.29577257496607</v>
      </c>
      <c r="Z78" s="56">
        <f t="shared" si="25"/>
        <v>7.0885005636978526E-2</v>
      </c>
      <c r="AA78" s="56">
        <f t="shared" si="26"/>
        <v>6.3457477363508819E-2</v>
      </c>
      <c r="AB78" s="42"/>
      <c r="AC78" s="57">
        <v>40180.10565327439</v>
      </c>
      <c r="AD78" s="58">
        <f t="shared" si="27"/>
        <v>294.30065916362042</v>
      </c>
      <c r="AE78" s="56">
        <f t="shared" si="40"/>
        <v>-5.4382775200500721E-2</v>
      </c>
      <c r="AF78" s="56">
        <f t="shared" si="40"/>
        <v>-5.4382775200500721E-2</v>
      </c>
    </row>
    <row r="79" spans="1:32">
      <c r="A79" s="82" t="s">
        <v>171</v>
      </c>
      <c r="B79" s="83" t="s">
        <v>172</v>
      </c>
      <c r="E79" s="103">
        <v>106538</v>
      </c>
      <c r="F79" s="103">
        <v>399689.625</v>
      </c>
      <c r="G79" s="103">
        <f t="shared" si="28"/>
        <v>266.55182755869635</v>
      </c>
      <c r="H79" s="104">
        <v>-4.2538499712423183E-2</v>
      </c>
      <c r="J79" s="105">
        <v>111563.48144256652</v>
      </c>
      <c r="K79" s="105">
        <v>402919.5625</v>
      </c>
      <c r="L79" s="105">
        <f t="shared" si="29"/>
        <v>276.88772605218571</v>
      </c>
      <c r="M79" s="106">
        <f t="shared" si="30"/>
        <v>8.0811141895413829E-3</v>
      </c>
      <c r="O79" s="107">
        <f t="shared" si="31"/>
        <v>-4.5045935978196172E-2</v>
      </c>
      <c r="P79" s="107">
        <f t="shared" si="32"/>
        <v>-3.7328843141069101E-2</v>
      </c>
      <c r="Q79" s="106">
        <f t="shared" si="33"/>
        <v>7.2052893291650877E-2</v>
      </c>
      <c r="R79" s="107">
        <f t="shared" si="34"/>
        <v>6.3458959999999995E-2</v>
      </c>
      <c r="S79" s="108">
        <f t="shared" si="35"/>
        <v>114214.37114550589</v>
      </c>
      <c r="T79" s="109">
        <f t="shared" si="36"/>
        <v>0</v>
      </c>
      <c r="U79" s="99">
        <f t="shared" si="37"/>
        <v>7.2052893291650877E-2</v>
      </c>
      <c r="V79" s="99">
        <f t="shared" si="23"/>
        <v>6.3458959999999995E-2</v>
      </c>
      <c r="W79" s="108">
        <f t="shared" si="38"/>
        <v>114214.37114550589</v>
      </c>
      <c r="X79" s="118">
        <f t="shared" si="39"/>
        <v>114214</v>
      </c>
      <c r="Y79" s="55">
        <f t="shared" si="24"/>
        <v>283.46600818122351</v>
      </c>
      <c r="Z79" s="56">
        <f t="shared" si="25"/>
        <v>7.204940960033035E-2</v>
      </c>
      <c r="AA79" s="56">
        <f t="shared" si="26"/>
        <v>6.3455504235109927E-2</v>
      </c>
      <c r="AB79" s="42"/>
      <c r="AC79" s="57">
        <v>119319.83629162451</v>
      </c>
      <c r="AD79" s="58">
        <f t="shared" si="27"/>
        <v>296.13810645300828</v>
      </c>
      <c r="AE79" s="56">
        <f t="shared" si="40"/>
        <v>-4.279117747987482E-2</v>
      </c>
      <c r="AF79" s="56">
        <f t="shared" si="40"/>
        <v>-4.2791177479874931E-2</v>
      </c>
    </row>
    <row r="80" spans="1:32">
      <c r="A80" s="82" t="s">
        <v>173</v>
      </c>
      <c r="B80" s="83" t="s">
        <v>174</v>
      </c>
      <c r="E80" s="103">
        <v>39984</v>
      </c>
      <c r="F80" s="103">
        <v>133519.90625</v>
      </c>
      <c r="G80" s="103">
        <f t="shared" si="28"/>
        <v>299.46096520720107</v>
      </c>
      <c r="H80" s="104">
        <v>1.1931401661934071E-2</v>
      </c>
      <c r="J80" s="105">
        <v>39529.397279722536</v>
      </c>
      <c r="K80" s="105">
        <v>133701.59375</v>
      </c>
      <c r="L80" s="105">
        <f t="shared" si="29"/>
        <v>295.65389739209849</v>
      </c>
      <c r="M80" s="106">
        <f t="shared" si="30"/>
        <v>1.3607521537635225E-3</v>
      </c>
      <c r="O80" s="107">
        <f t="shared" si="31"/>
        <v>1.1500370649735636E-2</v>
      </c>
      <c r="P80" s="107">
        <f t="shared" si="32"/>
        <v>1.2876771957629929E-2</v>
      </c>
      <c r="Q80" s="106">
        <f t="shared" si="33"/>
        <v>6.4906064070259006E-2</v>
      </c>
      <c r="R80" s="107">
        <f t="shared" si="34"/>
        <v>6.3458959999999995E-2</v>
      </c>
      <c r="S80" s="108">
        <f t="shared" si="35"/>
        <v>42579.204065785234</v>
      </c>
      <c r="T80" s="109">
        <f t="shared" si="36"/>
        <v>0</v>
      </c>
      <c r="U80" s="99">
        <f t="shared" si="37"/>
        <v>6.4906064070259006E-2</v>
      </c>
      <c r="V80" s="99">
        <f t="shared" si="23"/>
        <v>6.3458959999999995E-2</v>
      </c>
      <c r="W80" s="108">
        <f t="shared" si="38"/>
        <v>42579.204065785234</v>
      </c>
      <c r="X80" s="118">
        <f t="shared" si="39"/>
        <v>42579</v>
      </c>
      <c r="Y80" s="55">
        <f t="shared" si="24"/>
        <v>318.46292034196489</v>
      </c>
      <c r="Z80" s="56">
        <f t="shared" si="25"/>
        <v>6.4900960384153716E-2</v>
      </c>
      <c r="AA80" s="56">
        <f t="shared" si="26"/>
        <v>6.3453863249308906E-2</v>
      </c>
      <c r="AB80" s="42"/>
      <c r="AC80" s="57">
        <v>42277.644540442496</v>
      </c>
      <c r="AD80" s="58">
        <f t="shared" si="27"/>
        <v>316.20897967375572</v>
      </c>
      <c r="AE80" s="56">
        <f t="shared" si="40"/>
        <v>7.1280096806063398E-3</v>
      </c>
      <c r="AF80" s="56">
        <f t="shared" si="40"/>
        <v>7.1280096806063398E-3</v>
      </c>
    </row>
    <row r="81" spans="1:32">
      <c r="A81" s="82" t="s">
        <v>175</v>
      </c>
      <c r="B81" s="83" t="s">
        <v>176</v>
      </c>
      <c r="E81" s="103">
        <v>167334</v>
      </c>
      <c r="F81" s="103">
        <v>528344.125</v>
      </c>
      <c r="G81" s="103">
        <f t="shared" si="28"/>
        <v>316.71403557293269</v>
      </c>
      <c r="H81" s="104">
        <v>3.2271422873676681E-2</v>
      </c>
      <c r="J81" s="105">
        <v>162252.29145115378</v>
      </c>
      <c r="K81" s="105">
        <v>534572.25</v>
      </c>
      <c r="L81" s="105">
        <f t="shared" si="29"/>
        <v>303.51798367976221</v>
      </c>
      <c r="M81" s="106">
        <f t="shared" si="30"/>
        <v>1.1788008431057984E-2</v>
      </c>
      <c r="O81" s="107">
        <f t="shared" si="31"/>
        <v>3.1319795260802641E-2</v>
      </c>
      <c r="P81" s="107">
        <f t="shared" si="32"/>
        <v>4.3477001702454166E-2</v>
      </c>
      <c r="Q81" s="106">
        <f t="shared" si="33"/>
        <v>7.5995023186564037E-2</v>
      </c>
      <c r="R81" s="107">
        <f t="shared" si="34"/>
        <v>6.3458959999999995E-2</v>
      </c>
      <c r="S81" s="108">
        <f t="shared" si="35"/>
        <v>180050.5512099005</v>
      </c>
      <c r="T81" s="109">
        <f t="shared" si="36"/>
        <v>0</v>
      </c>
      <c r="U81" s="99">
        <f t="shared" si="37"/>
        <v>7.5995023186564037E-2</v>
      </c>
      <c r="V81" s="99">
        <f t="shared" si="23"/>
        <v>6.3458959999999995E-2</v>
      </c>
      <c r="W81" s="108">
        <f t="shared" si="38"/>
        <v>180050.5512099005</v>
      </c>
      <c r="X81" s="118">
        <f t="shared" si="39"/>
        <v>180051</v>
      </c>
      <c r="Y81" s="55">
        <f t="shared" si="24"/>
        <v>336.81321841902565</v>
      </c>
      <c r="Z81" s="56">
        <f t="shared" si="25"/>
        <v>7.5997705188425524E-2</v>
      </c>
      <c r="AA81" s="56">
        <f t="shared" si="26"/>
        <v>6.3461610754741882E-2</v>
      </c>
      <c r="AB81" s="42"/>
      <c r="AC81" s="57">
        <v>173532.74210843988</v>
      </c>
      <c r="AD81" s="58">
        <f t="shared" si="27"/>
        <v>324.61980977957586</v>
      </c>
      <c r="AE81" s="56">
        <f t="shared" si="40"/>
        <v>3.7562121201812682E-2</v>
      </c>
      <c r="AF81" s="56">
        <f t="shared" si="40"/>
        <v>3.7562121201812682E-2</v>
      </c>
    </row>
    <row r="82" spans="1:32">
      <c r="A82" s="82" t="s">
        <v>177</v>
      </c>
      <c r="B82" s="83" t="s">
        <v>178</v>
      </c>
      <c r="E82" s="103">
        <v>91998</v>
      </c>
      <c r="F82" s="103">
        <v>321186.375</v>
      </c>
      <c r="G82" s="103">
        <f t="shared" si="28"/>
        <v>286.43182638117821</v>
      </c>
      <c r="H82" s="104">
        <v>-4.8858342019984291E-2</v>
      </c>
      <c r="J82" s="105">
        <v>96577.728067205462</v>
      </c>
      <c r="K82" s="105">
        <v>322034.875</v>
      </c>
      <c r="L82" s="105">
        <f t="shared" si="29"/>
        <v>299.8983512801384</v>
      </c>
      <c r="M82" s="106">
        <f t="shared" si="30"/>
        <v>2.6417683502297784E-3</v>
      </c>
      <c r="O82" s="107">
        <f t="shared" si="31"/>
        <v>-4.742012634650683E-2</v>
      </c>
      <c r="P82" s="107">
        <f t="shared" si="32"/>
        <v>-4.4903630985223209E-2</v>
      </c>
      <c r="Q82" s="106">
        <f t="shared" si="33"/>
        <v>6.6268372222296312E-2</v>
      </c>
      <c r="R82" s="107">
        <f t="shared" si="34"/>
        <v>6.3458959999999995E-2</v>
      </c>
      <c r="S82" s="108">
        <f t="shared" si="35"/>
        <v>98094.557707706816</v>
      </c>
      <c r="T82" s="109">
        <f t="shared" si="36"/>
        <v>0</v>
      </c>
      <c r="U82" s="99">
        <f t="shared" si="37"/>
        <v>6.6268372222296312E-2</v>
      </c>
      <c r="V82" s="99">
        <f t="shared" si="23"/>
        <v>6.3458959999999995E-2</v>
      </c>
      <c r="W82" s="108">
        <f t="shared" si="38"/>
        <v>98094.557707706816</v>
      </c>
      <c r="X82" s="118">
        <f t="shared" si="39"/>
        <v>98095</v>
      </c>
      <c r="Y82" s="55">
        <f t="shared" si="24"/>
        <v>304.60986562402599</v>
      </c>
      <c r="Z82" s="56">
        <f t="shared" si="25"/>
        <v>6.6273179851735975E-2</v>
      </c>
      <c r="AA82" s="56">
        <f t="shared" si="26"/>
        <v>6.346375496226031E-2</v>
      </c>
      <c r="AB82" s="42"/>
      <c r="AC82" s="57">
        <v>103292.21133465986</v>
      </c>
      <c r="AD82" s="58">
        <f t="shared" si="27"/>
        <v>320.74852555848139</v>
      </c>
      <c r="AE82" s="56">
        <f t="shared" si="40"/>
        <v>-5.0315616903788052E-2</v>
      </c>
      <c r="AF82" s="56">
        <f t="shared" si="40"/>
        <v>-5.0315616903788052E-2</v>
      </c>
    </row>
    <row r="83" spans="1:32">
      <c r="A83" s="82" t="s">
        <v>179</v>
      </c>
      <c r="B83" s="83" t="s">
        <v>180</v>
      </c>
      <c r="E83" s="103">
        <v>34177</v>
      </c>
      <c r="F83" s="103">
        <v>143146.21875</v>
      </c>
      <c r="G83" s="103">
        <f t="shared" si="28"/>
        <v>238.75587003586148</v>
      </c>
      <c r="H83" s="104">
        <v>-7.2988136181236896E-2</v>
      </c>
      <c r="J83" s="105">
        <v>36940.844724309056</v>
      </c>
      <c r="K83" s="105">
        <v>143672.5</v>
      </c>
      <c r="L83" s="105">
        <f t="shared" si="29"/>
        <v>257.11840974653506</v>
      </c>
      <c r="M83" s="106">
        <f t="shared" si="30"/>
        <v>3.6765291783160681E-3</v>
      </c>
      <c r="O83" s="107">
        <f t="shared" si="31"/>
        <v>-7.4818124624267179E-2</v>
      </c>
      <c r="P83" s="107">
        <f t="shared" si="32"/>
        <v>-7.1416666464199197E-2</v>
      </c>
      <c r="Q83" s="106">
        <f t="shared" si="33"/>
        <v>6.7368797896381505E-2</v>
      </c>
      <c r="R83" s="107">
        <f t="shared" si="34"/>
        <v>6.3458959999999995E-2</v>
      </c>
      <c r="S83" s="108">
        <f t="shared" si="35"/>
        <v>36479.463405704628</v>
      </c>
      <c r="T83" s="109">
        <f t="shared" si="36"/>
        <v>0</v>
      </c>
      <c r="U83" s="99">
        <f t="shared" si="37"/>
        <v>6.7368797896381505E-2</v>
      </c>
      <c r="V83" s="99">
        <f t="shared" si="23"/>
        <v>6.3458959999999995E-2</v>
      </c>
      <c r="W83" s="108">
        <f t="shared" si="38"/>
        <v>36479.463405704628</v>
      </c>
      <c r="X83" s="118">
        <f t="shared" si="39"/>
        <v>36479</v>
      </c>
      <c r="Y83" s="55">
        <f t="shared" si="24"/>
        <v>253.90384381144614</v>
      </c>
      <c r="Z83" s="56">
        <f t="shared" si="25"/>
        <v>6.7355238903356041E-2</v>
      </c>
      <c r="AA83" s="56">
        <f t="shared" si="26"/>
        <v>6.3445450674403991E-2</v>
      </c>
      <c r="AB83" s="42"/>
      <c r="AC83" s="57">
        <v>39509.12510065423</v>
      </c>
      <c r="AD83" s="58">
        <f t="shared" si="27"/>
        <v>274.99434547776525</v>
      </c>
      <c r="AE83" s="56">
        <f t="shared" si="40"/>
        <v>-7.6694310312734659E-2</v>
      </c>
      <c r="AF83" s="56">
        <f t="shared" si="40"/>
        <v>-7.669431031273477E-2</v>
      </c>
    </row>
    <row r="84" spans="1:32">
      <c r="A84" s="82" t="s">
        <v>181</v>
      </c>
      <c r="B84" s="83" t="s">
        <v>182</v>
      </c>
      <c r="E84" s="103">
        <v>52140</v>
      </c>
      <c r="F84" s="103">
        <v>189233.078125</v>
      </c>
      <c r="G84" s="103">
        <f t="shared" si="28"/>
        <v>275.53322345450806</v>
      </c>
      <c r="H84" s="104">
        <v>-2.9979069619575305E-2</v>
      </c>
      <c r="J84" s="105">
        <v>53849.156069630248</v>
      </c>
      <c r="K84" s="105">
        <v>190084.8125</v>
      </c>
      <c r="L84" s="105">
        <f t="shared" si="29"/>
        <v>283.29015538592938</v>
      </c>
      <c r="M84" s="106">
        <f t="shared" si="30"/>
        <v>4.5009803964473072E-3</v>
      </c>
      <c r="O84" s="107">
        <f t="shared" si="31"/>
        <v>-3.173970019920469E-2</v>
      </c>
      <c r="P84" s="107">
        <f t="shared" si="32"/>
        <v>-2.7381579571143067E-2</v>
      </c>
      <c r="Q84" s="106">
        <f t="shared" si="33"/>
        <v>6.8245567931386253E-2</v>
      </c>
      <c r="R84" s="107">
        <f t="shared" si="34"/>
        <v>6.3458959999999995E-2</v>
      </c>
      <c r="S84" s="108">
        <f t="shared" si="35"/>
        <v>55698.323911942476</v>
      </c>
      <c r="T84" s="109">
        <f t="shared" si="36"/>
        <v>0</v>
      </c>
      <c r="U84" s="99">
        <f t="shared" si="37"/>
        <v>6.8245567931386253E-2</v>
      </c>
      <c r="V84" s="99">
        <f t="shared" si="23"/>
        <v>6.3458959999999995E-2</v>
      </c>
      <c r="W84" s="108">
        <f t="shared" si="38"/>
        <v>55698.323911942476</v>
      </c>
      <c r="X84" s="118">
        <f t="shared" si="39"/>
        <v>55698</v>
      </c>
      <c r="Y84" s="55">
        <f t="shared" si="24"/>
        <v>293.01657122133309</v>
      </c>
      <c r="Z84" s="56">
        <f t="shared" si="25"/>
        <v>6.8239355581127814E-2</v>
      </c>
      <c r="AA84" s="56">
        <f t="shared" si="26"/>
        <v>6.3452775486117163E-2</v>
      </c>
      <c r="AB84" s="42"/>
      <c r="AC84" s="57">
        <v>57592.972212669643</v>
      </c>
      <c r="AD84" s="58">
        <f t="shared" si="27"/>
        <v>302.98565916553508</v>
      </c>
      <c r="AE84" s="56">
        <f t="shared" si="40"/>
        <v>-3.2902837618315806E-2</v>
      </c>
      <c r="AF84" s="56">
        <f t="shared" si="40"/>
        <v>-3.2902837618315806E-2</v>
      </c>
    </row>
    <row r="85" spans="1:32">
      <c r="A85" s="82" t="s">
        <v>183</v>
      </c>
      <c r="B85" s="83" t="s">
        <v>184</v>
      </c>
      <c r="E85" s="103">
        <v>79404</v>
      </c>
      <c r="F85" s="103">
        <v>219545.28125</v>
      </c>
      <c r="G85" s="103">
        <f t="shared" si="28"/>
        <v>361.67481964497927</v>
      </c>
      <c r="H85" s="104">
        <v>4.8451556930532158E-2</v>
      </c>
      <c r="J85" s="105">
        <v>75697.136940276192</v>
      </c>
      <c r="K85" s="105">
        <v>220264.125</v>
      </c>
      <c r="L85" s="105">
        <f t="shared" si="29"/>
        <v>343.66530155682949</v>
      </c>
      <c r="M85" s="106">
        <f t="shared" si="30"/>
        <v>3.2742391269227067E-3</v>
      </c>
      <c r="O85" s="107">
        <f t="shared" si="31"/>
        <v>4.8969660010370841E-2</v>
      </c>
      <c r="P85" s="107">
        <f t="shared" si="32"/>
        <v>5.2404237514131591E-2</v>
      </c>
      <c r="Q85" s="106">
        <f t="shared" si="33"/>
        <v>6.6940978936708584E-2</v>
      </c>
      <c r="R85" s="107">
        <f t="shared" si="34"/>
        <v>6.3458959999999995E-2</v>
      </c>
      <c r="S85" s="108">
        <f t="shared" si="35"/>
        <v>84719.381491490407</v>
      </c>
      <c r="T85" s="109">
        <f t="shared" si="36"/>
        <v>0</v>
      </c>
      <c r="U85" s="99">
        <f t="shared" si="37"/>
        <v>6.6940978936708584E-2</v>
      </c>
      <c r="V85" s="99">
        <f t="shared" si="23"/>
        <v>6.3458959999999995E-2</v>
      </c>
      <c r="W85" s="108">
        <f t="shared" si="38"/>
        <v>84719.381491490407</v>
      </c>
      <c r="X85" s="118">
        <f t="shared" si="39"/>
        <v>84719</v>
      </c>
      <c r="Y85" s="55">
        <f t="shared" si="24"/>
        <v>384.62459558495965</v>
      </c>
      <c r="Z85" s="56">
        <f t="shared" si="25"/>
        <v>6.6936174500025203E-2</v>
      </c>
      <c r="AA85" s="56">
        <f t="shared" si="26"/>
        <v>6.3454171242852686E-2</v>
      </c>
      <c r="AB85" s="42"/>
      <c r="AC85" s="57">
        <v>80959.915114411764</v>
      </c>
      <c r="AD85" s="58">
        <f t="shared" si="27"/>
        <v>367.55833531407694</v>
      </c>
      <c r="AE85" s="56">
        <f t="shared" si="40"/>
        <v>4.6431433139176859E-2</v>
      </c>
      <c r="AF85" s="56">
        <f t="shared" si="40"/>
        <v>4.6431433139176859E-2</v>
      </c>
    </row>
    <row r="86" spans="1:32">
      <c r="A86" s="82" t="s">
        <v>185</v>
      </c>
      <c r="B86" s="83" t="s">
        <v>186</v>
      </c>
      <c r="E86" s="103">
        <v>60577</v>
      </c>
      <c r="F86" s="103">
        <v>193056.65625</v>
      </c>
      <c r="G86" s="103">
        <f t="shared" si="28"/>
        <v>313.77835489678949</v>
      </c>
      <c r="H86" s="104">
        <v>-1.8453577342285477E-2</v>
      </c>
      <c r="J86" s="105">
        <v>61710.01234790044</v>
      </c>
      <c r="K86" s="105">
        <v>193794.265625</v>
      </c>
      <c r="L86" s="105">
        <f t="shared" si="29"/>
        <v>318.43053843147192</v>
      </c>
      <c r="M86" s="106">
        <f t="shared" si="30"/>
        <v>3.8206886482319291E-3</v>
      </c>
      <c r="O86" s="107">
        <f t="shared" si="31"/>
        <v>-1.8360267723054324E-2</v>
      </c>
      <c r="P86" s="107">
        <f t="shared" si="32"/>
        <v>-1.4609727941290451E-2</v>
      </c>
      <c r="Q86" s="106">
        <f t="shared" si="33"/>
        <v>6.7522105576332425E-2</v>
      </c>
      <c r="R86" s="107">
        <f t="shared" si="34"/>
        <v>6.3458959999999995E-2</v>
      </c>
      <c r="S86" s="108">
        <f t="shared" si="35"/>
        <v>64667.286589497489</v>
      </c>
      <c r="T86" s="109">
        <f t="shared" si="36"/>
        <v>0</v>
      </c>
      <c r="U86" s="99">
        <f t="shared" si="37"/>
        <v>6.7522105576332425E-2</v>
      </c>
      <c r="V86" s="99">
        <f t="shared" si="23"/>
        <v>6.3458959999999995E-2</v>
      </c>
      <c r="W86" s="108">
        <f t="shared" si="38"/>
        <v>64667.286589497489</v>
      </c>
      <c r="X86" s="118">
        <f t="shared" si="39"/>
        <v>64667</v>
      </c>
      <c r="Y86" s="55">
        <f t="shared" si="24"/>
        <v>333.68892413531648</v>
      </c>
      <c r="Z86" s="56">
        <f t="shared" si="25"/>
        <v>6.7517374581111733E-2</v>
      </c>
      <c r="AA86" s="56">
        <f t="shared" si="26"/>
        <v>6.3454247011640152E-2</v>
      </c>
      <c r="AB86" s="42"/>
      <c r="AC86" s="57">
        <v>66000.347745478313</v>
      </c>
      <c r="AD86" s="58">
        <f t="shared" si="27"/>
        <v>340.56914704169702</v>
      </c>
      <c r="AE86" s="56">
        <f t="shared" si="40"/>
        <v>-2.0202132125427541E-2</v>
      </c>
      <c r="AF86" s="56">
        <f t="shared" si="40"/>
        <v>-2.0202132125427541E-2</v>
      </c>
    </row>
    <row r="87" spans="1:32">
      <c r="A87" s="82" t="s">
        <v>187</v>
      </c>
      <c r="B87" s="83" t="s">
        <v>188</v>
      </c>
      <c r="E87" s="103">
        <v>53481</v>
      </c>
      <c r="F87" s="103">
        <v>179143.15625</v>
      </c>
      <c r="G87" s="103">
        <f t="shared" si="28"/>
        <v>298.53777905624014</v>
      </c>
      <c r="H87" s="104">
        <v>1.1406345000376517E-2</v>
      </c>
      <c r="J87" s="105">
        <v>52927.404017187764</v>
      </c>
      <c r="K87" s="105">
        <v>179792.78125</v>
      </c>
      <c r="L87" s="105">
        <f t="shared" si="29"/>
        <v>294.38002821477443</v>
      </c>
      <c r="M87" s="106">
        <f t="shared" si="30"/>
        <v>3.626289798609017E-3</v>
      </c>
      <c r="O87" s="107">
        <f t="shared" si="31"/>
        <v>1.0459534018189443E-2</v>
      </c>
      <c r="P87" s="107">
        <f t="shared" si="32"/>
        <v>1.4123753118306936E-2</v>
      </c>
      <c r="Q87" s="106">
        <f t="shared" si="33"/>
        <v>6.7315370377887263E-2</v>
      </c>
      <c r="R87" s="107">
        <f t="shared" si="34"/>
        <v>6.3458959999999995E-2</v>
      </c>
      <c r="S87" s="108">
        <f t="shared" si="35"/>
        <v>57081.09332317979</v>
      </c>
      <c r="T87" s="109">
        <f t="shared" si="36"/>
        <v>0</v>
      </c>
      <c r="U87" s="99">
        <f t="shared" si="37"/>
        <v>6.7315370377887263E-2</v>
      </c>
      <c r="V87" s="99">
        <f t="shared" si="23"/>
        <v>6.3458959999999995E-2</v>
      </c>
      <c r="W87" s="108">
        <f t="shared" si="38"/>
        <v>57081.09332317979</v>
      </c>
      <c r="X87" s="118">
        <f t="shared" si="39"/>
        <v>57081</v>
      </c>
      <c r="Y87" s="55">
        <f t="shared" si="24"/>
        <v>317.48215697619952</v>
      </c>
      <c r="Z87" s="56">
        <f t="shared" si="25"/>
        <v>6.731362539967467E-2</v>
      </c>
      <c r="AA87" s="56">
        <f t="shared" si="26"/>
        <v>6.3457221326720381E-2</v>
      </c>
      <c r="AB87" s="42"/>
      <c r="AC87" s="57">
        <v>56607.136143583492</v>
      </c>
      <c r="AD87" s="58">
        <f t="shared" si="27"/>
        <v>314.84654584030187</v>
      </c>
      <c r="AE87" s="56">
        <f t="shared" si="40"/>
        <v>8.3710975099422491E-3</v>
      </c>
      <c r="AF87" s="56">
        <f t="shared" si="40"/>
        <v>8.3710975099422491E-3</v>
      </c>
    </row>
    <row r="88" spans="1:32">
      <c r="A88" s="82" t="s">
        <v>189</v>
      </c>
      <c r="B88" s="83" t="s">
        <v>190</v>
      </c>
      <c r="E88" s="103">
        <v>188278</v>
      </c>
      <c r="F88" s="103">
        <v>579789.375</v>
      </c>
      <c r="G88" s="103">
        <f t="shared" si="28"/>
        <v>324.73516783573348</v>
      </c>
      <c r="H88" s="104">
        <v>-3.0515936766602469E-2</v>
      </c>
      <c r="J88" s="105">
        <v>194414.78713232398</v>
      </c>
      <c r="K88" s="105">
        <v>583751.6875</v>
      </c>
      <c r="L88" s="105">
        <f t="shared" si="29"/>
        <v>333.04364046454936</v>
      </c>
      <c r="M88" s="106">
        <f t="shared" si="30"/>
        <v>6.8340550393839461E-3</v>
      </c>
      <c r="O88" s="107">
        <f t="shared" si="31"/>
        <v>-3.156543400244094E-2</v>
      </c>
      <c r="P88" s="107">
        <f t="shared" si="32"/>
        <v>-2.4947098876371587E-2</v>
      </c>
      <c r="Q88" s="106">
        <f t="shared" si="33"/>
        <v>7.0726697064765975E-2</v>
      </c>
      <c r="R88" s="107">
        <f t="shared" si="34"/>
        <v>6.3458959999999995E-2</v>
      </c>
      <c r="S88" s="108">
        <f t="shared" si="35"/>
        <v>201594.28106996001</v>
      </c>
      <c r="T88" s="109">
        <f t="shared" si="36"/>
        <v>0</v>
      </c>
      <c r="U88" s="99">
        <f t="shared" si="37"/>
        <v>7.0726697064765975E-2</v>
      </c>
      <c r="V88" s="99">
        <f t="shared" si="23"/>
        <v>6.3458959999999995E-2</v>
      </c>
      <c r="W88" s="108">
        <f t="shared" si="38"/>
        <v>201594.28106996001</v>
      </c>
      <c r="X88" s="118">
        <f t="shared" si="39"/>
        <v>201594</v>
      </c>
      <c r="Y88" s="55">
        <f t="shared" si="24"/>
        <v>345.34204237311087</v>
      </c>
      <c r="Z88" s="56">
        <f t="shared" si="25"/>
        <v>7.0725204219292737E-2</v>
      </c>
      <c r="AA88" s="56">
        <f t="shared" si="26"/>
        <v>6.3457477287465647E-2</v>
      </c>
      <c r="AB88" s="42"/>
      <c r="AC88" s="57">
        <v>207931.30756897491</v>
      </c>
      <c r="AD88" s="58">
        <f t="shared" si="27"/>
        <v>356.19821239313319</v>
      </c>
      <c r="AE88" s="56">
        <f t="shared" si="40"/>
        <v>-3.0477890237249117E-2</v>
      </c>
      <c r="AF88" s="56">
        <f t="shared" si="40"/>
        <v>-3.0477890237249228E-2</v>
      </c>
    </row>
    <row r="89" spans="1:32">
      <c r="A89" s="82" t="s">
        <v>191</v>
      </c>
      <c r="B89" s="83" t="s">
        <v>192</v>
      </c>
      <c r="E89" s="103">
        <v>86529</v>
      </c>
      <c r="F89" s="103">
        <v>312527.375</v>
      </c>
      <c r="G89" s="103">
        <f t="shared" si="28"/>
        <v>276.86854631534283</v>
      </c>
      <c r="H89" s="104">
        <v>-2.2440221654544512E-2</v>
      </c>
      <c r="J89" s="105">
        <v>88774.546461105114</v>
      </c>
      <c r="K89" s="105">
        <v>313786.34375</v>
      </c>
      <c r="L89" s="105">
        <f t="shared" si="29"/>
        <v>282.91398981924345</v>
      </c>
      <c r="M89" s="106">
        <f t="shared" si="30"/>
        <v>4.0283471167925633E-3</v>
      </c>
      <c r="O89" s="107">
        <f t="shared" si="31"/>
        <v>-2.5294935886706615E-2</v>
      </c>
      <c r="P89" s="107">
        <f t="shared" si="32"/>
        <v>-2.136848555196269E-2</v>
      </c>
      <c r="Q89" s="106">
        <f t="shared" si="33"/>
        <v>6.774294183534324E-2</v>
      </c>
      <c r="R89" s="107">
        <f t="shared" si="34"/>
        <v>6.3458959999999995E-2</v>
      </c>
      <c r="S89" s="108">
        <f t="shared" si="35"/>
        <v>92390.729014070414</v>
      </c>
      <c r="T89" s="109">
        <f t="shared" si="36"/>
        <v>0</v>
      </c>
      <c r="U89" s="99">
        <f t="shared" si="37"/>
        <v>6.774294183534324E-2</v>
      </c>
      <c r="V89" s="99">
        <f t="shared" si="23"/>
        <v>6.3458959999999995E-2</v>
      </c>
      <c r="W89" s="108">
        <f t="shared" si="38"/>
        <v>92390.729014070414</v>
      </c>
      <c r="X89" s="118">
        <f t="shared" si="39"/>
        <v>92391</v>
      </c>
      <c r="Y89" s="55">
        <f t="shared" si="24"/>
        <v>294.4391999213637</v>
      </c>
      <c r="Z89" s="56">
        <f t="shared" si="25"/>
        <v>6.7746073570710497E-2</v>
      </c>
      <c r="AA89" s="56">
        <f t="shared" si="26"/>
        <v>6.3462079170266472E-2</v>
      </c>
      <c r="AB89" s="42"/>
      <c r="AC89" s="57">
        <v>94946.52025587231</v>
      </c>
      <c r="AD89" s="58">
        <f t="shared" si="27"/>
        <v>302.58334101218293</v>
      </c>
      <c r="AE89" s="56">
        <f t="shared" si="40"/>
        <v>-2.6915365081157439E-2</v>
      </c>
      <c r="AF89" s="56">
        <f t="shared" si="40"/>
        <v>-2.6915365081157328E-2</v>
      </c>
    </row>
    <row r="90" spans="1:32">
      <c r="A90" s="82" t="s">
        <v>193</v>
      </c>
      <c r="B90" s="83" t="s">
        <v>194</v>
      </c>
      <c r="E90" s="103">
        <v>61670</v>
      </c>
      <c r="F90" s="103">
        <v>218447.40625</v>
      </c>
      <c r="G90" s="103">
        <f t="shared" si="28"/>
        <v>282.31051610391916</v>
      </c>
      <c r="H90" s="104">
        <v>5.8134974203702949E-3</v>
      </c>
      <c r="J90" s="105">
        <v>61349.847996111544</v>
      </c>
      <c r="K90" s="105">
        <v>218756.5625</v>
      </c>
      <c r="L90" s="105">
        <f t="shared" si="29"/>
        <v>280.44803454118795</v>
      </c>
      <c r="M90" s="106">
        <f t="shared" si="30"/>
        <v>1.415243400263444E-3</v>
      </c>
      <c r="O90" s="107">
        <f t="shared" si="31"/>
        <v>5.2184645006576602E-3</v>
      </c>
      <c r="P90" s="107">
        <f t="shared" si="32"/>
        <v>6.6410932983653748E-3</v>
      </c>
      <c r="Q90" s="106">
        <f t="shared" si="33"/>
        <v>6.4964013274591004E-2</v>
      </c>
      <c r="R90" s="107">
        <f t="shared" si="34"/>
        <v>6.3458959999999995E-2</v>
      </c>
      <c r="S90" s="108">
        <f t="shared" si="35"/>
        <v>65676.330698644029</v>
      </c>
      <c r="T90" s="109">
        <f t="shared" si="36"/>
        <v>0</v>
      </c>
      <c r="U90" s="99">
        <f t="shared" si="37"/>
        <v>6.4964013274591004E-2</v>
      </c>
      <c r="V90" s="99">
        <f t="shared" si="23"/>
        <v>6.3458959999999995E-2</v>
      </c>
      <c r="W90" s="108">
        <f t="shared" si="38"/>
        <v>65676.330698644029</v>
      </c>
      <c r="X90" s="118">
        <f t="shared" si="39"/>
        <v>65676</v>
      </c>
      <c r="Y90" s="55">
        <f t="shared" si="24"/>
        <v>300.22413613305889</v>
      </c>
      <c r="Z90" s="56">
        <f t="shared" si="25"/>
        <v>6.4958650883736091E-2</v>
      </c>
      <c r="AA90" s="56">
        <f t="shared" si="26"/>
        <v>6.3453605187508089E-2</v>
      </c>
      <c r="AB90" s="42"/>
      <c r="AC90" s="57">
        <v>65615.143277691488</v>
      </c>
      <c r="AD90" s="58">
        <f t="shared" si="27"/>
        <v>299.94594231974861</v>
      </c>
      <c r="AE90" s="56">
        <f t="shared" si="40"/>
        <v>9.2747983572882831E-4</v>
      </c>
      <c r="AF90" s="56">
        <f t="shared" si="40"/>
        <v>9.2747983572882831E-4</v>
      </c>
    </row>
    <row r="91" spans="1:32">
      <c r="A91" s="82" t="s">
        <v>195</v>
      </c>
      <c r="B91" s="83" t="s">
        <v>196</v>
      </c>
      <c r="E91" s="103">
        <v>84767</v>
      </c>
      <c r="F91" s="103">
        <v>289400.875</v>
      </c>
      <c r="G91" s="103">
        <f t="shared" si="28"/>
        <v>292.90512684178992</v>
      </c>
      <c r="H91" s="104">
        <v>6.6699119892602132E-2</v>
      </c>
      <c r="J91" s="105">
        <v>79447.784034976561</v>
      </c>
      <c r="K91" s="105">
        <v>290531.75</v>
      </c>
      <c r="L91" s="105">
        <f t="shared" si="29"/>
        <v>273.45646055887715</v>
      </c>
      <c r="M91" s="106">
        <f t="shared" si="30"/>
        <v>3.9076419516699268E-3</v>
      </c>
      <c r="O91" s="107">
        <f t="shared" si="31"/>
        <v>6.6952351530429999E-2</v>
      </c>
      <c r="P91" s="107">
        <f t="shared" si="32"/>
        <v>7.1121619299703287E-2</v>
      </c>
      <c r="Q91" s="106">
        <f t="shared" si="33"/>
        <v>6.7614576845975272E-2</v>
      </c>
      <c r="R91" s="107">
        <f t="shared" si="34"/>
        <v>6.3458959999999995E-2</v>
      </c>
      <c r="S91" s="108">
        <f t="shared" si="35"/>
        <v>90498.484835502779</v>
      </c>
      <c r="T91" s="109">
        <f t="shared" si="36"/>
        <v>0</v>
      </c>
      <c r="U91" s="99">
        <f t="shared" si="37"/>
        <v>6.7614576845975272E-2</v>
      </c>
      <c r="V91" s="99">
        <f t="shared" si="23"/>
        <v>6.3458959999999995E-2</v>
      </c>
      <c r="W91" s="108">
        <f t="shared" si="38"/>
        <v>90498.484835502779</v>
      </c>
      <c r="X91" s="118">
        <f t="shared" si="39"/>
        <v>90498</v>
      </c>
      <c r="Y91" s="55">
        <f t="shared" si="24"/>
        <v>311.49091278319838</v>
      </c>
      <c r="Z91" s="56">
        <f t="shared" si="25"/>
        <v>6.7608857220380569E-2</v>
      </c>
      <c r="AA91" s="56">
        <f t="shared" si="26"/>
        <v>6.3453262637657382E-2</v>
      </c>
      <c r="AB91" s="42"/>
      <c r="AC91" s="57">
        <v>84971.322714287482</v>
      </c>
      <c r="AD91" s="58">
        <f t="shared" si="27"/>
        <v>292.46828518496682</v>
      </c>
      <c r="AE91" s="56">
        <f t="shared" si="40"/>
        <v>6.5041676522981096E-2</v>
      </c>
      <c r="AF91" s="56">
        <f t="shared" si="40"/>
        <v>6.5041676522981096E-2</v>
      </c>
    </row>
    <row r="92" spans="1:32">
      <c r="A92" s="82" t="s">
        <v>197</v>
      </c>
      <c r="B92" s="83" t="s">
        <v>198</v>
      </c>
      <c r="E92" s="103">
        <v>90594</v>
      </c>
      <c r="F92" s="103">
        <v>315466.28125</v>
      </c>
      <c r="G92" s="103">
        <f t="shared" si="28"/>
        <v>287.17490706465162</v>
      </c>
      <c r="H92" s="104">
        <v>-1.8185542558196377E-2</v>
      </c>
      <c r="J92" s="105">
        <v>92485.707442372644</v>
      </c>
      <c r="K92" s="105">
        <v>317283.6875</v>
      </c>
      <c r="L92" s="105">
        <f t="shared" si="29"/>
        <v>291.49216012680341</v>
      </c>
      <c r="M92" s="106">
        <f t="shared" si="30"/>
        <v>5.7610158613425888E-3</v>
      </c>
      <c r="O92" s="107">
        <f t="shared" si="31"/>
        <v>-2.0454051709031473E-2</v>
      </c>
      <c r="P92" s="107">
        <f t="shared" si="32"/>
        <v>-1.4810871964013428E-2</v>
      </c>
      <c r="Q92" s="106">
        <f t="shared" si="33"/>
        <v>6.9585563936446881E-2</v>
      </c>
      <c r="R92" s="107">
        <f t="shared" si="34"/>
        <v>6.3458959999999995E-2</v>
      </c>
      <c r="S92" s="108">
        <f t="shared" si="35"/>
        <v>96898.03457925847</v>
      </c>
      <c r="T92" s="109">
        <f t="shared" si="36"/>
        <v>0</v>
      </c>
      <c r="U92" s="99">
        <f t="shared" si="37"/>
        <v>6.9585563936446881E-2</v>
      </c>
      <c r="V92" s="99">
        <f t="shared" si="23"/>
        <v>6.3458959999999995E-2</v>
      </c>
      <c r="W92" s="108">
        <f t="shared" si="38"/>
        <v>96898.03457925847</v>
      </c>
      <c r="X92" s="118">
        <f t="shared" si="39"/>
        <v>96898</v>
      </c>
      <c r="Y92" s="55">
        <f t="shared" si="24"/>
        <v>305.39861901976917</v>
      </c>
      <c r="Z92" s="56">
        <f t="shared" si="25"/>
        <v>6.9585182241649557E-2</v>
      </c>
      <c r="AA92" s="56">
        <f t="shared" si="26"/>
        <v>6.3458580491556837E-2</v>
      </c>
      <c r="AB92" s="42"/>
      <c r="AC92" s="57">
        <v>98915.696504326595</v>
      </c>
      <c r="AD92" s="58">
        <f t="shared" si="27"/>
        <v>311.75790121364685</v>
      </c>
      <c r="AE92" s="56">
        <f t="shared" si="40"/>
        <v>-2.0398142818903731E-2</v>
      </c>
      <c r="AF92" s="56">
        <f t="shared" si="40"/>
        <v>-2.0398142818903842E-2</v>
      </c>
    </row>
    <row r="93" spans="1:32">
      <c r="A93" s="82" t="s">
        <v>199</v>
      </c>
      <c r="B93" s="83" t="s">
        <v>200</v>
      </c>
      <c r="E93" s="103">
        <v>50452</v>
      </c>
      <c r="F93" s="103">
        <v>150004.234375</v>
      </c>
      <c r="G93" s="103">
        <f t="shared" si="28"/>
        <v>336.33717214857791</v>
      </c>
      <c r="H93" s="104">
        <v>6.9422161064060406E-2</v>
      </c>
      <c r="J93" s="105">
        <v>47175.259604345069</v>
      </c>
      <c r="K93" s="105">
        <v>150473.53125</v>
      </c>
      <c r="L93" s="105">
        <f t="shared" si="29"/>
        <v>313.51201246129506</v>
      </c>
      <c r="M93" s="106">
        <f t="shared" si="30"/>
        <v>3.1285575167616653E-3</v>
      </c>
      <c r="O93" s="107">
        <f t="shared" si="31"/>
        <v>6.9458873637086027E-2</v>
      </c>
      <c r="P93" s="107">
        <f t="shared" si="32"/>
        <v>7.280473723507086E-2</v>
      </c>
      <c r="Q93" s="106">
        <f t="shared" si="33"/>
        <v>6.6786052523075456E-2</v>
      </c>
      <c r="R93" s="107">
        <f t="shared" si="34"/>
        <v>6.3458959999999995E-2</v>
      </c>
      <c r="S93" s="108">
        <f t="shared" si="35"/>
        <v>53821.489921894201</v>
      </c>
      <c r="T93" s="109">
        <f t="shared" si="36"/>
        <v>0</v>
      </c>
      <c r="U93" s="99">
        <f t="shared" si="37"/>
        <v>6.6786052523075456E-2</v>
      </c>
      <c r="V93" s="99">
        <f t="shared" si="23"/>
        <v>6.3458959999999995E-2</v>
      </c>
      <c r="W93" s="108">
        <f t="shared" si="38"/>
        <v>53821.489921894201</v>
      </c>
      <c r="X93" s="118">
        <f t="shared" si="39"/>
        <v>53821</v>
      </c>
      <c r="Y93" s="55">
        <f t="shared" si="24"/>
        <v>357.67752343487319</v>
      </c>
      <c r="Z93" s="56">
        <f t="shared" si="25"/>
        <v>6.6776341869499767E-2</v>
      </c>
      <c r="AA93" s="56">
        <f t="shared" si="26"/>
        <v>6.3449279632012079E-2</v>
      </c>
      <c r="AB93" s="42"/>
      <c r="AC93" s="57">
        <v>50455.078850359751</v>
      </c>
      <c r="AD93" s="58">
        <f t="shared" si="27"/>
        <v>335.30866479455835</v>
      </c>
      <c r="AE93" s="56">
        <f t="shared" si="40"/>
        <v>6.6711245455050028E-2</v>
      </c>
      <c r="AF93" s="56">
        <f t="shared" si="40"/>
        <v>6.6711245455050028E-2</v>
      </c>
    </row>
    <row r="94" spans="1:32">
      <c r="A94" s="82" t="s">
        <v>201</v>
      </c>
      <c r="B94" s="83" t="s">
        <v>202</v>
      </c>
      <c r="E94" s="103">
        <v>107933</v>
      </c>
      <c r="F94" s="103">
        <v>293148.125</v>
      </c>
      <c r="G94" s="103">
        <f t="shared" si="28"/>
        <v>368.18587872598533</v>
      </c>
      <c r="H94" s="104">
        <v>6.6959711131697741E-3</v>
      </c>
      <c r="J94" s="105">
        <v>107146.14568451759</v>
      </c>
      <c r="K94" s="105">
        <v>293995</v>
      </c>
      <c r="L94" s="105">
        <f t="shared" si="29"/>
        <v>364.44887050636095</v>
      </c>
      <c r="M94" s="106">
        <f t="shared" si="30"/>
        <v>2.8888978907848362E-3</v>
      </c>
      <c r="O94" s="107">
        <f t="shared" si="31"/>
        <v>7.3437482090978889E-3</v>
      </c>
      <c r="P94" s="107">
        <f t="shared" si="32"/>
        <v>1.0253861438594303E-2</v>
      </c>
      <c r="Q94" s="106">
        <f t="shared" si="33"/>
        <v>6.6531184346480199E-2</v>
      </c>
      <c r="R94" s="107">
        <f t="shared" si="34"/>
        <v>6.3458959999999995E-2</v>
      </c>
      <c r="S94" s="108">
        <f t="shared" si="35"/>
        <v>115113.91032006865</v>
      </c>
      <c r="T94" s="109">
        <f t="shared" si="36"/>
        <v>0</v>
      </c>
      <c r="U94" s="99">
        <f t="shared" si="37"/>
        <v>6.6531184346480199E-2</v>
      </c>
      <c r="V94" s="99">
        <f t="shared" si="23"/>
        <v>6.3458959999999995E-2</v>
      </c>
      <c r="W94" s="108">
        <f t="shared" si="38"/>
        <v>115113.91032006865</v>
      </c>
      <c r="X94" s="118">
        <f t="shared" si="39"/>
        <v>115114</v>
      </c>
      <c r="Y94" s="55">
        <f t="shared" si="24"/>
        <v>391.55087671559039</v>
      </c>
      <c r="Z94" s="56">
        <f t="shared" si="25"/>
        <v>6.6532015231671515E-2</v>
      </c>
      <c r="AA94" s="56">
        <f t="shared" si="26"/>
        <v>6.3459788491763369E-2</v>
      </c>
      <c r="AB94" s="42"/>
      <c r="AC94" s="57">
        <v>114595.3890739489</v>
      </c>
      <c r="AD94" s="58">
        <f t="shared" si="27"/>
        <v>389.78686397370325</v>
      </c>
      <c r="AE94" s="56">
        <f t="shared" si="40"/>
        <v>4.5255828375121432E-3</v>
      </c>
      <c r="AF94" s="56">
        <f t="shared" si="40"/>
        <v>4.5255828375123652E-3</v>
      </c>
    </row>
    <row r="95" spans="1:32">
      <c r="A95" s="82" t="s">
        <v>203</v>
      </c>
      <c r="B95" s="83" t="s">
        <v>204</v>
      </c>
      <c r="E95" s="103">
        <v>56276</v>
      </c>
      <c r="F95" s="103">
        <v>188812.21875</v>
      </c>
      <c r="G95" s="103">
        <f t="shared" si="28"/>
        <v>298.05274453404519</v>
      </c>
      <c r="H95" s="104">
        <v>1.1727110308317856E-2</v>
      </c>
      <c r="J95" s="105">
        <v>55761.745856857655</v>
      </c>
      <c r="K95" s="105">
        <v>189833.40625</v>
      </c>
      <c r="L95" s="105">
        <f t="shared" si="29"/>
        <v>293.74042724294031</v>
      </c>
      <c r="M95" s="106">
        <f t="shared" si="30"/>
        <v>5.4084820715556425E-3</v>
      </c>
      <c r="O95" s="107">
        <f t="shared" si="31"/>
        <v>9.2223465252048165E-3</v>
      </c>
      <c r="P95" s="107">
        <f t="shared" si="32"/>
        <v>1.4680707492599643E-2</v>
      </c>
      <c r="Q95" s="106">
        <f t="shared" si="33"/>
        <v>6.9210658718995122E-2</v>
      </c>
      <c r="R95" s="107">
        <f t="shared" si="34"/>
        <v>6.3458959999999995E-2</v>
      </c>
      <c r="S95" s="108">
        <f t="shared" si="35"/>
        <v>60170.89903007017</v>
      </c>
      <c r="T95" s="109">
        <f t="shared" si="36"/>
        <v>0</v>
      </c>
      <c r="U95" s="99">
        <f t="shared" si="37"/>
        <v>6.9210658718995122E-2</v>
      </c>
      <c r="V95" s="99">
        <f t="shared" si="23"/>
        <v>6.3458959999999995E-2</v>
      </c>
      <c r="W95" s="108">
        <f t="shared" si="38"/>
        <v>60170.89903007017</v>
      </c>
      <c r="X95" s="118">
        <f t="shared" si="39"/>
        <v>60171</v>
      </c>
      <c r="Y95" s="55">
        <f t="shared" si="24"/>
        <v>316.96739361436812</v>
      </c>
      <c r="Z95" s="56">
        <f t="shared" si="25"/>
        <v>6.9212452910654587E-2</v>
      </c>
      <c r="AA95" s="56">
        <f t="shared" si="26"/>
        <v>6.346074454000683E-2</v>
      </c>
      <c r="AB95" s="42"/>
      <c r="AC95" s="57">
        <v>59638.533155678495</v>
      </c>
      <c r="AD95" s="58">
        <f t="shared" si="27"/>
        <v>314.16247716241196</v>
      </c>
      <c r="AE95" s="56">
        <f t="shared" si="40"/>
        <v>8.9282350880690586E-3</v>
      </c>
      <c r="AF95" s="56">
        <f t="shared" si="40"/>
        <v>8.9282350880690586E-3</v>
      </c>
    </row>
    <row r="96" spans="1:32">
      <c r="A96" s="82" t="s">
        <v>205</v>
      </c>
      <c r="B96" s="83" t="s">
        <v>206</v>
      </c>
      <c r="E96" s="103">
        <v>85018</v>
      </c>
      <c r="F96" s="103">
        <v>289358.9375</v>
      </c>
      <c r="G96" s="103">
        <f t="shared" si="28"/>
        <v>293.81501305796024</v>
      </c>
      <c r="H96" s="104">
        <v>-4.4427104233447867E-2</v>
      </c>
      <c r="J96" s="105">
        <v>88959.753219878927</v>
      </c>
      <c r="K96" s="105">
        <v>291028.75</v>
      </c>
      <c r="L96" s="105">
        <f t="shared" si="29"/>
        <v>305.67341961877969</v>
      </c>
      <c r="M96" s="106">
        <f t="shared" si="30"/>
        <v>5.7707306863470365E-3</v>
      </c>
      <c r="O96" s="107">
        <f t="shared" si="31"/>
        <v>-4.4309399219400025E-2</v>
      </c>
      <c r="P96" s="107">
        <f t="shared" si="32"/>
        <v>-3.8794366142822168E-2</v>
      </c>
      <c r="Q96" s="106">
        <f t="shared" si="33"/>
        <v>6.959589525414267E-2</v>
      </c>
      <c r="R96" s="107">
        <f t="shared" si="34"/>
        <v>6.3458959999999995E-2</v>
      </c>
      <c r="S96" s="108">
        <f t="shared" si="35"/>
        <v>90934.903822716704</v>
      </c>
      <c r="T96" s="109">
        <f t="shared" si="36"/>
        <v>0</v>
      </c>
      <c r="U96" s="99">
        <f t="shared" si="37"/>
        <v>6.959589525414267E-2</v>
      </c>
      <c r="V96" s="99">
        <f t="shared" si="23"/>
        <v>6.3458959999999995E-2</v>
      </c>
      <c r="W96" s="108">
        <f t="shared" si="38"/>
        <v>90934.903822716704</v>
      </c>
      <c r="X96" s="118">
        <f t="shared" si="39"/>
        <v>90935</v>
      </c>
      <c r="Y96" s="55">
        <f t="shared" si="24"/>
        <v>312.46053869248311</v>
      </c>
      <c r="Z96" s="56">
        <f t="shared" si="25"/>
        <v>6.95970265120327E-2</v>
      </c>
      <c r="AA96" s="56">
        <f t="shared" si="26"/>
        <v>6.3460084767161584E-2</v>
      </c>
      <c r="AB96" s="42"/>
      <c r="AC96" s="57">
        <v>95144.603354850973</v>
      </c>
      <c r="AD96" s="58">
        <f t="shared" si="27"/>
        <v>326.92510054367813</v>
      </c>
      <c r="AE96" s="56">
        <f t="shared" si="40"/>
        <v>-4.4244268265545728E-2</v>
      </c>
      <c r="AF96" s="56">
        <f t="shared" si="40"/>
        <v>-4.4244268265545728E-2</v>
      </c>
    </row>
    <row r="97" spans="1:32">
      <c r="A97" s="82" t="s">
        <v>207</v>
      </c>
      <c r="B97" s="83" t="s">
        <v>208</v>
      </c>
      <c r="E97" s="103">
        <v>99881</v>
      </c>
      <c r="F97" s="103">
        <v>283758.125</v>
      </c>
      <c r="G97" s="103">
        <f t="shared" si="28"/>
        <v>351.99344512161548</v>
      </c>
      <c r="H97" s="104">
        <v>3.7708117827815357E-2</v>
      </c>
      <c r="J97" s="105">
        <v>96274.807830404985</v>
      </c>
      <c r="K97" s="105">
        <v>285175.65625</v>
      </c>
      <c r="L97" s="105">
        <f t="shared" si="29"/>
        <v>337.59826871759844</v>
      </c>
      <c r="M97" s="106">
        <f t="shared" si="30"/>
        <v>4.9955618010937286E-3</v>
      </c>
      <c r="O97" s="107">
        <f t="shared" si="31"/>
        <v>3.7457277255204424E-2</v>
      </c>
      <c r="P97" s="107">
        <f t="shared" si="32"/>
        <v>4.2639959199727517E-2</v>
      </c>
      <c r="Q97" s="106">
        <f t="shared" si="33"/>
        <v>6.8771534957606795E-2</v>
      </c>
      <c r="R97" s="107">
        <f t="shared" si="34"/>
        <v>6.3458959999999995E-2</v>
      </c>
      <c r="S97" s="108">
        <f t="shared" si="35"/>
        <v>106749.96968310073</v>
      </c>
      <c r="T97" s="109">
        <f t="shared" si="36"/>
        <v>0</v>
      </c>
      <c r="U97" s="99">
        <f t="shared" si="37"/>
        <v>6.8771534957606795E-2</v>
      </c>
      <c r="V97" s="99">
        <f t="shared" si="23"/>
        <v>6.3458959999999995E-2</v>
      </c>
      <c r="W97" s="108">
        <f t="shared" si="38"/>
        <v>106749.96968310073</v>
      </c>
      <c r="X97" s="118">
        <f t="shared" si="39"/>
        <v>106750</v>
      </c>
      <c r="Y97" s="55">
        <f t="shared" si="24"/>
        <v>374.33068938541282</v>
      </c>
      <c r="Z97" s="56">
        <f t="shared" si="25"/>
        <v>6.8771838487800441E-2</v>
      </c>
      <c r="AA97" s="56">
        <f t="shared" si="26"/>
        <v>6.3459262021426932E-2</v>
      </c>
      <c r="AB97" s="42"/>
      <c r="AC97" s="57">
        <v>102968.23082959594</v>
      </c>
      <c r="AD97" s="58">
        <f t="shared" si="27"/>
        <v>361.06949724814012</v>
      </c>
      <c r="AE97" s="56">
        <f t="shared" si="40"/>
        <v>3.6727533725062989E-2</v>
      </c>
      <c r="AF97" s="56">
        <f t="shared" si="40"/>
        <v>3.6727533725063211E-2</v>
      </c>
    </row>
    <row r="98" spans="1:32">
      <c r="A98" s="82" t="s">
        <v>209</v>
      </c>
      <c r="B98" s="83" t="s">
        <v>210</v>
      </c>
      <c r="E98" s="103">
        <v>31541</v>
      </c>
      <c r="F98" s="103">
        <v>117143.3125</v>
      </c>
      <c r="G98" s="103">
        <f t="shared" si="28"/>
        <v>269.25139239169118</v>
      </c>
      <c r="H98" s="104">
        <v>-7.1379964678460972E-2</v>
      </c>
      <c r="J98" s="105">
        <v>33971.6575908054</v>
      </c>
      <c r="K98" s="105">
        <v>117548.75</v>
      </c>
      <c r="L98" s="105">
        <f t="shared" si="29"/>
        <v>289.00058563621815</v>
      </c>
      <c r="M98" s="106">
        <f t="shared" si="30"/>
        <v>3.4610383755369067E-3</v>
      </c>
      <c r="O98" s="107">
        <f t="shared" si="31"/>
        <v>-7.1549572884641033E-2</v>
      </c>
      <c r="P98" s="107">
        <f t="shared" si="32"/>
        <v>-6.8336170326611101E-2</v>
      </c>
      <c r="Q98" s="106">
        <f t="shared" si="33"/>
        <v>6.7139632271368432E-2</v>
      </c>
      <c r="R98" s="107">
        <f t="shared" si="34"/>
        <v>6.3458959999999995E-2</v>
      </c>
      <c r="S98" s="108">
        <f t="shared" si="35"/>
        <v>33658.651141471229</v>
      </c>
      <c r="T98" s="109">
        <f t="shared" si="36"/>
        <v>0</v>
      </c>
      <c r="U98" s="99">
        <f t="shared" si="37"/>
        <v>6.7139632271368432E-2</v>
      </c>
      <c r="V98" s="99">
        <f t="shared" si="23"/>
        <v>6.3458959999999995E-2</v>
      </c>
      <c r="W98" s="108">
        <f t="shared" si="38"/>
        <v>33658.651141471229</v>
      </c>
      <c r="X98" s="118">
        <f t="shared" si="39"/>
        <v>33659</v>
      </c>
      <c r="Y98" s="55">
        <f t="shared" si="24"/>
        <v>286.34077350886332</v>
      </c>
      <c r="Z98" s="56">
        <f t="shared" si="25"/>
        <v>6.7150692749120111E-2</v>
      </c>
      <c r="AA98" s="56">
        <f t="shared" si="26"/>
        <v>6.3469982329047658E-2</v>
      </c>
      <c r="AB98" s="42"/>
      <c r="AC98" s="57">
        <v>36333.507791945187</v>
      </c>
      <c r="AD98" s="58">
        <f t="shared" si="27"/>
        <v>309.09310215502239</v>
      </c>
      <c r="AE98" s="56">
        <f t="shared" si="40"/>
        <v>-7.3609952753807661E-2</v>
      </c>
      <c r="AF98" s="56">
        <f t="shared" si="40"/>
        <v>-7.3609952753807772E-2</v>
      </c>
    </row>
    <row r="99" spans="1:32">
      <c r="A99" s="82" t="s">
        <v>211</v>
      </c>
      <c r="B99" s="83" t="s">
        <v>212</v>
      </c>
      <c r="E99" s="103">
        <v>138995</v>
      </c>
      <c r="F99" s="103">
        <v>492199.875</v>
      </c>
      <c r="G99" s="103">
        <f t="shared" si="28"/>
        <v>282.3954394543477</v>
      </c>
      <c r="H99" s="104">
        <v>5.8988877771719572E-3</v>
      </c>
      <c r="J99" s="105">
        <v>138427.55967799071</v>
      </c>
      <c r="K99" s="105">
        <v>497931.125</v>
      </c>
      <c r="L99" s="105">
        <f t="shared" si="29"/>
        <v>278.00543635023962</v>
      </c>
      <c r="M99" s="106">
        <f t="shared" si="30"/>
        <v>1.1644151677202341E-2</v>
      </c>
      <c r="O99" s="107">
        <f t="shared" si="31"/>
        <v>4.0991860531911506E-3</v>
      </c>
      <c r="P99" s="107">
        <f t="shared" si="32"/>
        <v>1.5791069274549763E-2</v>
      </c>
      <c r="Q99" s="106">
        <f t="shared" si="33"/>
        <v>7.5842037432719778E-2</v>
      </c>
      <c r="R99" s="107">
        <f t="shared" si="34"/>
        <v>6.3458959999999995E-2</v>
      </c>
      <c r="S99" s="108">
        <f t="shared" si="35"/>
        <v>149536.66399296088</v>
      </c>
      <c r="T99" s="109">
        <f t="shared" si="36"/>
        <v>0</v>
      </c>
      <c r="U99" s="99">
        <f t="shared" si="37"/>
        <v>7.5842037432719778E-2</v>
      </c>
      <c r="V99" s="99">
        <f t="shared" si="23"/>
        <v>6.3458959999999995E-2</v>
      </c>
      <c r="W99" s="108">
        <f t="shared" si="38"/>
        <v>149536.66399296088</v>
      </c>
      <c r="X99" s="118">
        <f t="shared" si="39"/>
        <v>149537</v>
      </c>
      <c r="Y99" s="55">
        <f t="shared" si="24"/>
        <v>300.31663515712137</v>
      </c>
      <c r="Z99" s="56">
        <f t="shared" si="25"/>
        <v>7.5844454836504926E-2</v>
      </c>
      <c r="AA99" s="56">
        <f t="shared" si="26"/>
        <v>6.346134957916294E-2</v>
      </c>
      <c r="AB99" s="42"/>
      <c r="AC99" s="57">
        <v>148051.61640218311</v>
      </c>
      <c r="AD99" s="58">
        <f t="shared" si="27"/>
        <v>297.33352459576236</v>
      </c>
      <c r="AE99" s="56">
        <f t="shared" si="40"/>
        <v>1.003287660015717E-2</v>
      </c>
      <c r="AF99" s="56">
        <f t="shared" si="40"/>
        <v>1.0032876600156948E-2</v>
      </c>
    </row>
    <row r="100" spans="1:32">
      <c r="A100" s="82" t="s">
        <v>213</v>
      </c>
      <c r="B100" s="83" t="s">
        <v>214</v>
      </c>
      <c r="E100" s="103">
        <v>266928</v>
      </c>
      <c r="F100" s="103">
        <v>978624.0625</v>
      </c>
      <c r="G100" s="103">
        <f t="shared" si="28"/>
        <v>272.75846796378971</v>
      </c>
      <c r="H100" s="104">
        <v>-1.556772052967148E-2</v>
      </c>
      <c r="J100" s="105">
        <v>271576.98928092897</v>
      </c>
      <c r="K100" s="105">
        <v>983454</v>
      </c>
      <c r="L100" s="105">
        <f t="shared" si="29"/>
        <v>276.14610269613934</v>
      </c>
      <c r="M100" s="106">
        <f t="shared" si="30"/>
        <v>4.9354370948753168E-3</v>
      </c>
      <c r="O100" s="107">
        <f t="shared" si="31"/>
        <v>-1.7118494807820017E-2</v>
      </c>
      <c r="P100" s="107">
        <f t="shared" si="32"/>
        <v>-1.2267544967227928E-2</v>
      </c>
      <c r="Q100" s="106">
        <f t="shared" si="33"/>
        <v>6.87075948000615E-2</v>
      </c>
      <c r="R100" s="107">
        <f t="shared" si="34"/>
        <v>6.3458959999999995E-2</v>
      </c>
      <c r="S100" s="108">
        <f t="shared" si="35"/>
        <v>285267.98086479079</v>
      </c>
      <c r="T100" s="109">
        <f t="shared" si="36"/>
        <v>0</v>
      </c>
      <c r="U100" s="99">
        <f t="shared" si="37"/>
        <v>6.87075948000615E-2</v>
      </c>
      <c r="V100" s="99">
        <f t="shared" si="23"/>
        <v>6.3458959999999995E-2</v>
      </c>
      <c r="W100" s="108">
        <f t="shared" si="38"/>
        <v>285267.98086479079</v>
      </c>
      <c r="X100" s="118">
        <f t="shared" si="39"/>
        <v>285268</v>
      </c>
      <c r="Y100" s="55">
        <f t="shared" si="24"/>
        <v>290.06745612911226</v>
      </c>
      <c r="Z100" s="56">
        <f t="shared" si="25"/>
        <v>6.87076664868429E-2</v>
      </c>
      <c r="AA100" s="56">
        <f t="shared" si="26"/>
        <v>6.3459031334713423E-2</v>
      </c>
      <c r="AB100" s="42"/>
      <c r="AC100" s="57">
        <v>290458.14528703759</v>
      </c>
      <c r="AD100" s="58">
        <f t="shared" si="27"/>
        <v>295.34492237261492</v>
      </c>
      <c r="AE100" s="56">
        <f t="shared" si="40"/>
        <v>-1.7868823344267315E-2</v>
      </c>
      <c r="AF100" s="56">
        <f t="shared" si="40"/>
        <v>-1.7868823344267537E-2</v>
      </c>
    </row>
    <row r="101" spans="1:32">
      <c r="A101" s="82" t="s">
        <v>215</v>
      </c>
      <c r="B101" s="83" t="s">
        <v>216</v>
      </c>
      <c r="E101" s="103">
        <v>175517</v>
      </c>
      <c r="F101" s="103">
        <v>608245.0625</v>
      </c>
      <c r="G101" s="103">
        <f t="shared" si="28"/>
        <v>288.56296716753042</v>
      </c>
      <c r="H101" s="104">
        <v>2.1235897042503948E-2</v>
      </c>
      <c r="J101" s="105">
        <v>171527.3367558117</v>
      </c>
      <c r="K101" s="105">
        <v>613067.4375</v>
      </c>
      <c r="L101" s="105">
        <f t="shared" si="29"/>
        <v>279.78543022163313</v>
      </c>
      <c r="M101" s="106">
        <f t="shared" si="30"/>
        <v>7.9283422049973851E-3</v>
      </c>
      <c r="O101" s="107">
        <f t="shared" si="31"/>
        <v>2.3259634992572886E-2</v>
      </c>
      <c r="P101" s="107">
        <f t="shared" si="32"/>
        <v>3.1372387543354696E-2</v>
      </c>
      <c r="Q101" s="106">
        <f t="shared" si="33"/>
        <v>7.1890426555850651E-2</v>
      </c>
      <c r="R101" s="107">
        <f t="shared" si="34"/>
        <v>6.3458959999999995E-2</v>
      </c>
      <c r="S101" s="108">
        <f t="shared" si="35"/>
        <v>188134.99199780324</v>
      </c>
      <c r="T101" s="109">
        <f t="shared" si="36"/>
        <v>0</v>
      </c>
      <c r="U101" s="99">
        <f t="shared" si="37"/>
        <v>7.1890426555850651E-2</v>
      </c>
      <c r="V101" s="99">
        <f t="shared" si="23"/>
        <v>6.3458959999999995E-2</v>
      </c>
      <c r="W101" s="108">
        <f t="shared" si="38"/>
        <v>188134.99199780324</v>
      </c>
      <c r="X101" s="118">
        <f t="shared" si="39"/>
        <v>188135</v>
      </c>
      <c r="Y101" s="55">
        <f t="shared" si="24"/>
        <v>306.8748860112147</v>
      </c>
      <c r="Z101" s="56">
        <f t="shared" si="25"/>
        <v>7.1890472147997153E-2</v>
      </c>
      <c r="AA101" s="56">
        <f t="shared" si="26"/>
        <v>6.3459005233519772E-2</v>
      </c>
      <c r="AB101" s="42"/>
      <c r="AC101" s="57">
        <v>183452.62694027813</v>
      </c>
      <c r="AD101" s="58">
        <f t="shared" si="27"/>
        <v>299.23727100622295</v>
      </c>
      <c r="AE101" s="56">
        <f t="shared" si="40"/>
        <v>2.5523608671170317E-2</v>
      </c>
      <c r="AF101" s="56">
        <f t="shared" si="40"/>
        <v>2.5523608671170317E-2</v>
      </c>
    </row>
    <row r="102" spans="1:32">
      <c r="A102" s="82" t="s">
        <v>217</v>
      </c>
      <c r="B102" s="83" t="s">
        <v>218</v>
      </c>
      <c r="E102" s="103">
        <v>111934</v>
      </c>
      <c r="F102" s="103">
        <v>411776.53125</v>
      </c>
      <c r="G102" s="103">
        <f t="shared" si="28"/>
        <v>271.83190761311755</v>
      </c>
      <c r="H102" s="104">
        <v>-2.6280811923248271E-3</v>
      </c>
      <c r="J102" s="105">
        <v>112416.56685237066</v>
      </c>
      <c r="K102" s="105">
        <v>413861.6875</v>
      </c>
      <c r="L102" s="105">
        <f t="shared" si="29"/>
        <v>271.62834890912842</v>
      </c>
      <c r="M102" s="106">
        <f t="shared" si="30"/>
        <v>5.063805466693827E-3</v>
      </c>
      <c r="O102" s="107">
        <f t="shared" si="31"/>
        <v>-4.2926666939080427E-3</v>
      </c>
      <c r="P102" s="107">
        <f t="shared" si="32"/>
        <v>7.4940154371461176E-4</v>
      </c>
      <c r="Q102" s="106">
        <f t="shared" si="33"/>
        <v>6.8844109295252531E-2</v>
      </c>
      <c r="R102" s="107">
        <f t="shared" si="34"/>
        <v>6.3458959999999995E-2</v>
      </c>
      <c r="S102" s="108">
        <f t="shared" si="35"/>
        <v>119639.99652985479</v>
      </c>
      <c r="T102" s="109">
        <f t="shared" si="36"/>
        <v>0</v>
      </c>
      <c r="U102" s="99">
        <f t="shared" si="37"/>
        <v>6.8844109295252531E-2</v>
      </c>
      <c r="V102" s="99">
        <f t="shared" si="23"/>
        <v>6.3458959999999995E-2</v>
      </c>
      <c r="W102" s="108">
        <f t="shared" si="38"/>
        <v>119639.99652985479</v>
      </c>
      <c r="X102" s="118">
        <f t="shared" si="39"/>
        <v>119640</v>
      </c>
      <c r="Y102" s="55">
        <f t="shared" si="24"/>
        <v>289.08208614985654</v>
      </c>
      <c r="Z102" s="56">
        <f t="shared" si="25"/>
        <v>6.8844140296960621E-2</v>
      </c>
      <c r="AA102" s="56">
        <f t="shared" si="26"/>
        <v>6.345899084551232E-2</v>
      </c>
      <c r="AB102" s="42"/>
      <c r="AC102" s="57">
        <v>120232.23172895231</v>
      </c>
      <c r="AD102" s="58">
        <f t="shared" si="27"/>
        <v>290.51307564910149</v>
      </c>
      <c r="AE102" s="56">
        <f t="shared" si="40"/>
        <v>-4.9257318144723117E-3</v>
      </c>
      <c r="AF102" s="56">
        <f t="shared" si="40"/>
        <v>-4.9257318144722007E-3</v>
      </c>
    </row>
    <row r="103" spans="1:32">
      <c r="A103" s="82" t="s">
        <v>219</v>
      </c>
      <c r="B103" s="83" t="s">
        <v>220</v>
      </c>
      <c r="E103" s="103">
        <v>67344</v>
      </c>
      <c r="F103" s="103">
        <v>241371.125</v>
      </c>
      <c r="G103" s="103">
        <f t="shared" si="28"/>
        <v>279.00603272243109</v>
      </c>
      <c r="H103" s="104">
        <v>-6.6772576655750315E-2</v>
      </c>
      <c r="J103" s="105">
        <v>72211.97694914919</v>
      </c>
      <c r="K103" s="105">
        <v>242140.625</v>
      </c>
      <c r="L103" s="105">
        <f t="shared" si="29"/>
        <v>298.22330288091553</v>
      </c>
      <c r="M103" s="106">
        <f t="shared" si="30"/>
        <v>3.1880366800296489E-3</v>
      </c>
      <c r="O103" s="107">
        <f t="shared" si="31"/>
        <v>-6.7412320709307805E-2</v>
      </c>
      <c r="P103" s="107">
        <f t="shared" si="32"/>
        <v>-6.443919698038536E-2</v>
      </c>
      <c r="Q103" s="106">
        <f t="shared" si="33"/>
        <v>6.6849306172186207E-2</v>
      </c>
      <c r="R103" s="107">
        <f t="shared" si="34"/>
        <v>6.3458959999999995E-2</v>
      </c>
      <c r="S103" s="108">
        <f t="shared" si="35"/>
        <v>71845.899674859713</v>
      </c>
      <c r="T103" s="109">
        <f t="shared" si="36"/>
        <v>0</v>
      </c>
      <c r="U103" s="99">
        <f t="shared" si="37"/>
        <v>6.6849306172186207E-2</v>
      </c>
      <c r="V103" s="99">
        <f t="shared" si="23"/>
        <v>6.3458959999999995E-2</v>
      </c>
      <c r="W103" s="108">
        <f t="shared" si="38"/>
        <v>71845.899674859713</v>
      </c>
      <c r="X103" s="118">
        <f t="shared" si="39"/>
        <v>71846</v>
      </c>
      <c r="Y103" s="55">
        <f t="shared" si="24"/>
        <v>296.71187971865521</v>
      </c>
      <c r="Z103" s="56">
        <f t="shared" si="25"/>
        <v>6.6850795913518724E-2</v>
      </c>
      <c r="AA103" s="56">
        <f t="shared" si="26"/>
        <v>6.3460445007075483E-2</v>
      </c>
      <c r="AB103" s="42"/>
      <c r="AC103" s="57">
        <v>77232.452380062838</v>
      </c>
      <c r="AD103" s="58">
        <f t="shared" si="27"/>
        <v>318.95702086365242</v>
      </c>
      <c r="AE103" s="56">
        <f t="shared" si="40"/>
        <v>-6.9743381364558599E-2</v>
      </c>
      <c r="AF103" s="56">
        <f t="shared" si="40"/>
        <v>-6.974338136455871E-2</v>
      </c>
    </row>
    <row r="104" spans="1:32">
      <c r="A104" s="82" t="s">
        <v>221</v>
      </c>
      <c r="B104" s="83" t="s">
        <v>222</v>
      </c>
      <c r="E104" s="103">
        <v>204042</v>
      </c>
      <c r="F104" s="103">
        <v>656279.25</v>
      </c>
      <c r="G104" s="103">
        <f t="shared" si="28"/>
        <v>310.90728527528489</v>
      </c>
      <c r="H104" s="104">
        <v>1.4304888689607775E-2</v>
      </c>
      <c r="J104" s="105">
        <v>200581.08893531957</v>
      </c>
      <c r="K104" s="105">
        <v>661256.5</v>
      </c>
      <c r="L104" s="105">
        <f t="shared" si="29"/>
        <v>303.33325863007707</v>
      </c>
      <c r="M104" s="106">
        <f t="shared" si="30"/>
        <v>7.584042920753653E-3</v>
      </c>
      <c r="O104" s="107">
        <f t="shared" si="31"/>
        <v>1.7254423550350007E-2</v>
      </c>
      <c r="P104" s="107">
        <f t="shared" si="32"/>
        <v>2.4969324759882561E-2</v>
      </c>
      <c r="Q104" s="106">
        <f t="shared" si="33"/>
        <v>7.1524278397099961E-2</v>
      </c>
      <c r="R104" s="107">
        <f t="shared" si="34"/>
        <v>6.3458959999999995E-2</v>
      </c>
      <c r="S104" s="108">
        <f t="shared" si="35"/>
        <v>218635.95681270107</v>
      </c>
      <c r="T104" s="109">
        <f t="shared" si="36"/>
        <v>0</v>
      </c>
      <c r="U104" s="99">
        <f t="shared" si="37"/>
        <v>7.1524278397099961E-2</v>
      </c>
      <c r="V104" s="99">
        <f t="shared" si="23"/>
        <v>6.3458959999999995E-2</v>
      </c>
      <c r="W104" s="108">
        <f t="shared" si="38"/>
        <v>218635.95681270107</v>
      </c>
      <c r="X104" s="118">
        <f t="shared" si="39"/>
        <v>218636</v>
      </c>
      <c r="Y104" s="55">
        <f t="shared" si="24"/>
        <v>330.63720356624094</v>
      </c>
      <c r="Z104" s="56">
        <f t="shared" si="25"/>
        <v>7.1524490055968837E-2</v>
      </c>
      <c r="AA104" s="56">
        <f t="shared" si="26"/>
        <v>6.3459170065721437E-2</v>
      </c>
      <c r="AB104" s="42"/>
      <c r="AC104" s="57">
        <v>214526.31618778495</v>
      </c>
      <c r="AD104" s="58">
        <f t="shared" si="27"/>
        <v>324.42224188009487</v>
      </c>
      <c r="AE104" s="56">
        <f t="shared" si="40"/>
        <v>1.9157014790752491E-2</v>
      </c>
      <c r="AF104" s="56">
        <f t="shared" si="40"/>
        <v>1.9157014790752491E-2</v>
      </c>
    </row>
    <row r="105" spans="1:32">
      <c r="A105" s="82" t="s">
        <v>223</v>
      </c>
      <c r="B105" s="83" t="s">
        <v>224</v>
      </c>
      <c r="E105" s="103">
        <v>72063</v>
      </c>
      <c r="F105" s="103">
        <v>238103.296875</v>
      </c>
      <c r="G105" s="103">
        <f t="shared" si="28"/>
        <v>302.65435609584102</v>
      </c>
      <c r="H105" s="104">
        <v>-4.2048410597902652E-2</v>
      </c>
      <c r="J105" s="105">
        <v>75055.501729591779</v>
      </c>
      <c r="K105" s="105">
        <v>239908.109375</v>
      </c>
      <c r="L105" s="105">
        <f t="shared" si="29"/>
        <v>312.85104086361929</v>
      </c>
      <c r="M105" s="106">
        <f t="shared" si="30"/>
        <v>7.579955942178751E-3</v>
      </c>
      <c r="O105" s="107">
        <f t="shared" si="31"/>
        <v>-3.9870517958471519E-2</v>
      </c>
      <c r="P105" s="107">
        <f t="shared" si="32"/>
        <v>-3.2592778785809684E-2</v>
      </c>
      <c r="Q105" s="106">
        <f t="shared" si="33"/>
        <v>7.1519932063115244E-2</v>
      </c>
      <c r="R105" s="107">
        <f t="shared" si="34"/>
        <v>6.3458959999999995E-2</v>
      </c>
      <c r="S105" s="108">
        <f t="shared" si="35"/>
        <v>77216.940864264267</v>
      </c>
      <c r="T105" s="109">
        <f t="shared" si="36"/>
        <v>0</v>
      </c>
      <c r="U105" s="99">
        <f t="shared" si="37"/>
        <v>7.1519932063115244E-2</v>
      </c>
      <c r="V105" s="99">
        <f t="shared" ref="V105:V136" si="41">MAX(R105,NewMinGrowthPerHead(P105,$P$2,$L$1,$U$1,$T$2,AD105,G105,T105, $P$1))</f>
        <v>6.3458959999999995E-2</v>
      </c>
      <c r="W105" s="108">
        <f t="shared" si="38"/>
        <v>77216.940864264267</v>
      </c>
      <c r="X105" s="118">
        <f t="shared" si="39"/>
        <v>77217</v>
      </c>
      <c r="Y105" s="55">
        <f t="shared" ref="Y105:Y136" si="42">X105/K105*1000</f>
        <v>321.86073326642838</v>
      </c>
      <c r="Z105" s="56">
        <f t="shared" ref="Z105:Z136" si="43">X105/E105-1</f>
        <v>7.1520752674743004E-2</v>
      </c>
      <c r="AA105" s="56">
        <f t="shared" ref="AA105:AA136" si="44">Y105/G105-1</f>
        <v>6.3459774438221928E-2</v>
      </c>
      <c r="AB105" s="42"/>
      <c r="AC105" s="57">
        <v>80273.670768969576</v>
      </c>
      <c r="AD105" s="58">
        <f t="shared" ref="AD105:AD136" si="45">AC105/K105*1000</f>
        <v>334.60173971649255</v>
      </c>
      <c r="AE105" s="56">
        <f t="shared" si="40"/>
        <v>-3.8078123744543557E-2</v>
      </c>
      <c r="AF105" s="56">
        <f t="shared" si="40"/>
        <v>-3.8078123744543557E-2</v>
      </c>
    </row>
    <row r="106" spans="1:32">
      <c r="A106" s="82" t="s">
        <v>225</v>
      </c>
      <c r="B106" s="83" t="s">
        <v>226</v>
      </c>
      <c r="E106" s="103">
        <v>111968</v>
      </c>
      <c r="F106" s="103">
        <v>395722.8125</v>
      </c>
      <c r="G106" s="103">
        <f t="shared" si="28"/>
        <v>282.94552768549323</v>
      </c>
      <c r="H106" s="104">
        <v>-7.0990386873710509E-3</v>
      </c>
      <c r="J106" s="105">
        <v>112588.63689649307</v>
      </c>
      <c r="K106" s="105">
        <v>397889.4375</v>
      </c>
      <c r="L106" s="105">
        <f t="shared" si="29"/>
        <v>282.96462857597993</v>
      </c>
      <c r="M106" s="106">
        <f t="shared" si="30"/>
        <v>5.47510765505832E-3</v>
      </c>
      <c r="O106" s="107">
        <f t="shared" si="31"/>
        <v>-5.5124292610776449E-3</v>
      </c>
      <c r="P106" s="107">
        <f t="shared" si="32"/>
        <v>-6.7502749664605233E-5</v>
      </c>
      <c r="Q106" s="106">
        <f t="shared" si="33"/>
        <v>6.928151229273638E-2</v>
      </c>
      <c r="R106" s="107">
        <f t="shared" si="34"/>
        <v>6.3458959999999995E-2</v>
      </c>
      <c r="S106" s="108">
        <f t="shared" si="35"/>
        <v>119725.3123683931</v>
      </c>
      <c r="T106" s="109">
        <f t="shared" si="36"/>
        <v>0</v>
      </c>
      <c r="U106" s="99">
        <f t="shared" si="37"/>
        <v>6.928151229273638E-2</v>
      </c>
      <c r="V106" s="99">
        <f t="shared" si="41"/>
        <v>6.3458959999999995E-2</v>
      </c>
      <c r="W106" s="108">
        <f t="shared" si="38"/>
        <v>119725.3123683931</v>
      </c>
      <c r="X106" s="118">
        <f t="shared" si="39"/>
        <v>119725</v>
      </c>
      <c r="Y106" s="55">
        <f t="shared" si="42"/>
        <v>300.90017154577021</v>
      </c>
      <c r="Z106" s="56">
        <f t="shared" si="43"/>
        <v>6.927872249214051E-2</v>
      </c>
      <c r="AA106" s="56">
        <f t="shared" si="44"/>
        <v>6.3456185390688979E-2</v>
      </c>
      <c r="AB106" s="42"/>
      <c r="AC106" s="57">
        <v>120416.2647945209</v>
      </c>
      <c r="AD106" s="58">
        <f t="shared" si="45"/>
        <v>302.63750038481709</v>
      </c>
      <c r="AE106" s="56">
        <f t="shared" si="40"/>
        <v>-5.7406264485988512E-3</v>
      </c>
      <c r="AF106" s="56">
        <f t="shared" si="40"/>
        <v>-5.7406264485987402E-3</v>
      </c>
    </row>
    <row r="107" spans="1:32">
      <c r="A107" s="82" t="s">
        <v>227</v>
      </c>
      <c r="B107" s="83" t="s">
        <v>228</v>
      </c>
      <c r="E107" s="103">
        <v>104536</v>
      </c>
      <c r="F107" s="103">
        <v>359002.8125</v>
      </c>
      <c r="G107" s="103">
        <f t="shared" si="28"/>
        <v>291.1843483120345</v>
      </c>
      <c r="H107" s="104">
        <v>-1.8565714791454746E-2</v>
      </c>
      <c r="J107" s="105">
        <v>106579.88955972224</v>
      </c>
      <c r="K107" s="105">
        <v>362455.78125</v>
      </c>
      <c r="L107" s="105">
        <f t="shared" si="29"/>
        <v>294.04935739239846</v>
      </c>
      <c r="M107" s="106">
        <f t="shared" si="30"/>
        <v>9.6182220020908371E-3</v>
      </c>
      <c r="O107" s="107">
        <f t="shared" si="31"/>
        <v>-1.9177065843898666E-2</v>
      </c>
      <c r="P107" s="107">
        <f t="shared" si="32"/>
        <v>-9.7432931184430194E-3</v>
      </c>
      <c r="Q107" s="106">
        <f t="shared" si="33"/>
        <v>7.3687544367392555E-2</v>
      </c>
      <c r="R107" s="107">
        <f t="shared" si="34"/>
        <v>6.3458959999999995E-2</v>
      </c>
      <c r="S107" s="108">
        <f t="shared" si="35"/>
        <v>112239.00113798975</v>
      </c>
      <c r="T107" s="109">
        <f t="shared" si="36"/>
        <v>0</v>
      </c>
      <c r="U107" s="99">
        <f t="shared" si="37"/>
        <v>7.3687544367392555E-2</v>
      </c>
      <c r="V107" s="99">
        <f t="shared" si="41"/>
        <v>6.3458959999999995E-2</v>
      </c>
      <c r="W107" s="108">
        <f t="shared" si="38"/>
        <v>112239.00113798975</v>
      </c>
      <c r="X107" s="118">
        <f t="shared" si="39"/>
        <v>112239</v>
      </c>
      <c r="Y107" s="55">
        <f t="shared" si="42"/>
        <v>309.66260108452889</v>
      </c>
      <c r="Z107" s="56">
        <f t="shared" si="43"/>
        <v>7.3687533481288758E-2</v>
      </c>
      <c r="AA107" s="56">
        <f t="shared" si="44"/>
        <v>6.3458949217603644E-2</v>
      </c>
      <c r="AB107" s="42"/>
      <c r="AC107" s="57">
        <v>113989.76448034482</v>
      </c>
      <c r="AD107" s="58">
        <f t="shared" si="45"/>
        <v>314.49288541412892</v>
      </c>
      <c r="AE107" s="56">
        <f t="shared" si="40"/>
        <v>-1.535896216933319E-2</v>
      </c>
      <c r="AF107" s="56">
        <f t="shared" si="40"/>
        <v>-1.535896216933319E-2</v>
      </c>
    </row>
    <row r="108" spans="1:32">
      <c r="A108" s="82" t="s">
        <v>229</v>
      </c>
      <c r="B108" s="83" t="s">
        <v>230</v>
      </c>
      <c r="E108" s="103">
        <v>53677</v>
      </c>
      <c r="F108" s="103">
        <v>175179.875</v>
      </c>
      <c r="G108" s="103">
        <f t="shared" si="28"/>
        <v>306.41076778939362</v>
      </c>
      <c r="H108" s="104">
        <v>-2.4218217872947978E-2</v>
      </c>
      <c r="J108" s="105">
        <v>55073.073712889076</v>
      </c>
      <c r="K108" s="105">
        <v>175923.09375</v>
      </c>
      <c r="L108" s="105">
        <f t="shared" si="29"/>
        <v>313.05198504041817</v>
      </c>
      <c r="M108" s="106">
        <f t="shared" si="30"/>
        <v>4.2426034954072822E-3</v>
      </c>
      <c r="O108" s="107">
        <f t="shared" si="31"/>
        <v>-2.5349478770100742E-2</v>
      </c>
      <c r="P108" s="107">
        <f t="shared" si="32"/>
        <v>-2.1214423061930443E-2</v>
      </c>
      <c r="Q108" s="106">
        <f t="shared" si="33"/>
        <v>6.7970794700918047E-2</v>
      </c>
      <c r="R108" s="107">
        <f t="shared" si="34"/>
        <v>6.3458959999999995E-2</v>
      </c>
      <c r="S108" s="108">
        <f t="shared" si="35"/>
        <v>57325.468347161179</v>
      </c>
      <c r="T108" s="109">
        <f t="shared" si="36"/>
        <v>0</v>
      </c>
      <c r="U108" s="99">
        <f t="shared" si="37"/>
        <v>6.7970794700918047E-2</v>
      </c>
      <c r="V108" s="99">
        <f t="shared" si="41"/>
        <v>6.3458959999999995E-2</v>
      </c>
      <c r="W108" s="108">
        <f t="shared" si="38"/>
        <v>57325.468347161179</v>
      </c>
      <c r="X108" s="118">
        <f t="shared" si="39"/>
        <v>57325</v>
      </c>
      <c r="Y108" s="55">
        <f t="shared" si="42"/>
        <v>325.8526142193881</v>
      </c>
      <c r="Z108" s="56">
        <f t="shared" si="43"/>
        <v>6.7962069415205661E-2</v>
      </c>
      <c r="AA108" s="56">
        <f t="shared" si="44"/>
        <v>6.3450271575826278E-2</v>
      </c>
      <c r="AB108" s="42"/>
      <c r="AC108" s="57">
        <v>58901.981674724266</v>
      </c>
      <c r="AD108" s="58">
        <f t="shared" si="45"/>
        <v>334.81665436391444</v>
      </c>
      <c r="AE108" s="56">
        <f t="shared" si="40"/>
        <v>-2.6772981653365502E-2</v>
      </c>
      <c r="AF108" s="56">
        <f t="shared" si="40"/>
        <v>-2.6772981653365613E-2</v>
      </c>
    </row>
    <row r="109" spans="1:32">
      <c r="A109" s="82" t="s">
        <v>231</v>
      </c>
      <c r="B109" s="83" t="s">
        <v>232</v>
      </c>
      <c r="E109" s="103">
        <v>61695</v>
      </c>
      <c r="F109" s="103">
        <v>238141.71875</v>
      </c>
      <c r="G109" s="103">
        <f t="shared" si="28"/>
        <v>259.06842498590976</v>
      </c>
      <c r="H109" s="104">
        <v>-4.4846827071732931E-2</v>
      </c>
      <c r="J109" s="105">
        <v>64625.464564199567</v>
      </c>
      <c r="K109" s="105">
        <v>239075.65625</v>
      </c>
      <c r="L109" s="105">
        <f t="shared" si="29"/>
        <v>270.31386456436661</v>
      </c>
      <c r="M109" s="106">
        <f t="shared" si="30"/>
        <v>3.9217718965924853E-3</v>
      </c>
      <c r="O109" s="107">
        <f t="shared" si="31"/>
        <v>-4.5345353939984623E-2</v>
      </c>
      <c r="P109" s="107">
        <f t="shared" si="32"/>
        <v>-4.160141617811508E-2</v>
      </c>
      <c r="Q109" s="106">
        <f t="shared" si="33"/>
        <v>6.7629603462507459E-2</v>
      </c>
      <c r="R109" s="107">
        <f t="shared" si="34"/>
        <v>6.3458959999999995E-2</v>
      </c>
      <c r="S109" s="108">
        <f t="shared" si="35"/>
        <v>65867.408385619405</v>
      </c>
      <c r="T109" s="109">
        <f t="shared" si="36"/>
        <v>0</v>
      </c>
      <c r="U109" s="99">
        <f t="shared" si="37"/>
        <v>6.7629603462507459E-2</v>
      </c>
      <c r="V109" s="99">
        <f t="shared" si="41"/>
        <v>6.3458959999999995E-2</v>
      </c>
      <c r="W109" s="108">
        <f t="shared" si="38"/>
        <v>65867.408385619405</v>
      </c>
      <c r="X109" s="118">
        <f t="shared" si="39"/>
        <v>65867</v>
      </c>
      <c r="Y109" s="55">
        <f t="shared" si="42"/>
        <v>275.50692961864456</v>
      </c>
      <c r="Z109" s="56">
        <f t="shared" si="43"/>
        <v>6.762298403436251E-2</v>
      </c>
      <c r="AA109" s="56">
        <f t="shared" si="44"/>
        <v>6.3452366430331475E-2</v>
      </c>
      <c r="AB109" s="42"/>
      <c r="AC109" s="57">
        <v>69118.494263198387</v>
      </c>
      <c r="AD109" s="58">
        <f t="shared" si="45"/>
        <v>289.1072029137153</v>
      </c>
      <c r="AE109" s="56">
        <f t="shared" si="40"/>
        <v>-4.7042319105172092E-2</v>
      </c>
      <c r="AF109" s="56">
        <f t="shared" si="40"/>
        <v>-4.7042319105172092E-2</v>
      </c>
    </row>
    <row r="110" spans="1:32">
      <c r="A110" s="82" t="s">
        <v>233</v>
      </c>
      <c r="B110" s="83" t="s">
        <v>234</v>
      </c>
      <c r="E110" s="103">
        <v>63624</v>
      </c>
      <c r="F110" s="103">
        <v>232384.46875</v>
      </c>
      <c r="G110" s="103">
        <f t="shared" si="28"/>
        <v>273.78766034681479</v>
      </c>
      <c r="H110" s="104">
        <v>-1.5881119081356587E-2</v>
      </c>
      <c r="J110" s="105">
        <v>64901.796322260809</v>
      </c>
      <c r="K110" s="105">
        <v>234526.75</v>
      </c>
      <c r="L110" s="105">
        <f t="shared" si="29"/>
        <v>276.7351541871484</v>
      </c>
      <c r="M110" s="106">
        <f t="shared" si="30"/>
        <v>9.2186937514515677E-3</v>
      </c>
      <c r="O110" s="107">
        <f t="shared" si="31"/>
        <v>-1.9688150323545539E-2</v>
      </c>
      <c r="P110" s="107">
        <f t="shared" si="32"/>
        <v>-1.0650955600459366E-2</v>
      </c>
      <c r="Q110" s="106">
        <f t="shared" si="33"/>
        <v>7.3262662469477213E-2</v>
      </c>
      <c r="R110" s="107">
        <f t="shared" si="34"/>
        <v>6.3458959999999995E-2</v>
      </c>
      <c r="S110" s="108">
        <f t="shared" si="35"/>
        <v>68285.263636958014</v>
      </c>
      <c r="T110" s="109">
        <f t="shared" si="36"/>
        <v>0</v>
      </c>
      <c r="U110" s="99">
        <f t="shared" si="37"/>
        <v>7.3262662469477213E-2</v>
      </c>
      <c r="V110" s="99">
        <f t="shared" si="41"/>
        <v>6.3458959999999995E-2</v>
      </c>
      <c r="W110" s="108">
        <f t="shared" si="38"/>
        <v>68285.263636958014</v>
      </c>
      <c r="X110" s="118">
        <f t="shared" si="39"/>
        <v>68285</v>
      </c>
      <c r="Y110" s="55">
        <f t="shared" si="42"/>
        <v>291.16081641006838</v>
      </c>
      <c r="Z110" s="56">
        <f t="shared" si="43"/>
        <v>7.3258518797937988E-2</v>
      </c>
      <c r="AA110" s="56">
        <f t="shared" si="44"/>
        <v>6.3454854178769393E-2</v>
      </c>
      <c r="AB110" s="42"/>
      <c r="AC110" s="57">
        <v>69414.037748465271</v>
      </c>
      <c r="AD110" s="58">
        <f t="shared" si="45"/>
        <v>295.97492716061294</v>
      </c>
      <c r="AE110" s="56">
        <f t="shared" si="40"/>
        <v>-1.6265265428825115E-2</v>
      </c>
      <c r="AF110" s="56">
        <f t="shared" si="40"/>
        <v>-1.6265265428825115E-2</v>
      </c>
    </row>
    <row r="111" spans="1:32">
      <c r="A111" s="82" t="s">
        <v>235</v>
      </c>
      <c r="B111" s="83" t="s">
        <v>236</v>
      </c>
      <c r="E111" s="103">
        <v>51466</v>
      </c>
      <c r="F111" s="103">
        <v>180604.5625</v>
      </c>
      <c r="G111" s="103">
        <f t="shared" si="28"/>
        <v>284.96511543001577</v>
      </c>
      <c r="H111" s="104">
        <v>-2.0938017902622952E-2</v>
      </c>
      <c r="J111" s="105">
        <v>52579.717652894331</v>
      </c>
      <c r="K111" s="105">
        <v>182607.109375</v>
      </c>
      <c r="L111" s="105">
        <f t="shared" si="29"/>
        <v>287.93905030782338</v>
      </c>
      <c r="M111" s="106">
        <f t="shared" si="30"/>
        <v>1.1088019301837893E-2</v>
      </c>
      <c r="O111" s="107">
        <f t="shared" si="31"/>
        <v>-2.1181506911972292E-2</v>
      </c>
      <c r="P111" s="107">
        <f t="shared" si="32"/>
        <v>-1.032834856761633E-2</v>
      </c>
      <c r="Q111" s="106">
        <f t="shared" si="33"/>
        <v>7.5250613475192463E-2</v>
      </c>
      <c r="R111" s="107">
        <f t="shared" si="34"/>
        <v>6.3458959999999995E-2</v>
      </c>
      <c r="S111" s="108">
        <f t="shared" si="35"/>
        <v>55338.848073114255</v>
      </c>
      <c r="T111" s="109">
        <f t="shared" si="36"/>
        <v>0</v>
      </c>
      <c r="U111" s="99">
        <f t="shared" si="37"/>
        <v>7.5250613475192463E-2</v>
      </c>
      <c r="V111" s="99">
        <f t="shared" si="41"/>
        <v>6.3458959999999995E-2</v>
      </c>
      <c r="W111" s="108">
        <f t="shared" si="38"/>
        <v>55338.848073114255</v>
      </c>
      <c r="X111" s="118">
        <f t="shared" si="39"/>
        <v>55339</v>
      </c>
      <c r="Y111" s="55">
        <f t="shared" si="42"/>
        <v>303.04953727927659</v>
      </c>
      <c r="Z111" s="56">
        <f t="shared" si="43"/>
        <v>7.5253565460692506E-2</v>
      </c>
      <c r="AA111" s="56">
        <f t="shared" si="44"/>
        <v>6.3461879612777272E-2</v>
      </c>
      <c r="AB111" s="42"/>
      <c r="AC111" s="57">
        <v>56235.277184613296</v>
      </c>
      <c r="AD111" s="58">
        <f t="shared" si="45"/>
        <v>307.95776449825473</v>
      </c>
      <c r="AE111" s="56">
        <f t="shared" si="40"/>
        <v>-1.5937988207489928E-2</v>
      </c>
      <c r="AF111" s="56">
        <f t="shared" si="40"/>
        <v>-1.5937988207489928E-2</v>
      </c>
    </row>
    <row r="112" spans="1:32">
      <c r="A112" s="82" t="s">
        <v>237</v>
      </c>
      <c r="B112" s="83" t="s">
        <v>238</v>
      </c>
      <c r="E112" s="103">
        <v>98113</v>
      </c>
      <c r="F112" s="103">
        <v>318751.09375</v>
      </c>
      <c r="G112" s="103">
        <f t="shared" si="28"/>
        <v>307.8044340043931</v>
      </c>
      <c r="H112" s="104">
        <v>3.6255604230514438E-2</v>
      </c>
      <c r="J112" s="105">
        <v>94562.259646358871</v>
      </c>
      <c r="K112" s="105">
        <v>321457</v>
      </c>
      <c r="L112" s="105">
        <f t="shared" si="29"/>
        <v>294.16767918060225</v>
      </c>
      <c r="M112" s="106">
        <f t="shared" si="30"/>
        <v>8.4890885178334763E-3</v>
      </c>
      <c r="O112" s="107">
        <f t="shared" si="31"/>
        <v>3.7549233350811173E-2</v>
      </c>
      <c r="P112" s="107">
        <f t="shared" si="32"/>
        <v>4.6357080634336745E-2</v>
      </c>
      <c r="Q112" s="106">
        <f t="shared" si="33"/>
        <v>7.2486757246523092E-2</v>
      </c>
      <c r="R112" s="107">
        <f t="shared" si="34"/>
        <v>6.3458959999999995E-2</v>
      </c>
      <c r="S112" s="108">
        <f t="shared" si="35"/>
        <v>105224.89321372812</v>
      </c>
      <c r="T112" s="109">
        <f t="shared" si="36"/>
        <v>0</v>
      </c>
      <c r="U112" s="99">
        <f t="shared" si="37"/>
        <v>7.2486757246523092E-2</v>
      </c>
      <c r="V112" s="99">
        <f t="shared" si="41"/>
        <v>6.3458959999999995E-2</v>
      </c>
      <c r="W112" s="108">
        <f t="shared" si="38"/>
        <v>105224.89321372812</v>
      </c>
      <c r="X112" s="118">
        <f t="shared" si="39"/>
        <v>105225</v>
      </c>
      <c r="Y112" s="55">
        <f t="shared" si="42"/>
        <v>327.3377154642767</v>
      </c>
      <c r="Z112" s="56">
        <f t="shared" si="43"/>
        <v>7.2487845647365878E-2</v>
      </c>
      <c r="AA112" s="56">
        <f t="shared" si="44"/>
        <v>6.3460039239086496E-2</v>
      </c>
      <c r="AB112" s="42"/>
      <c r="AC112" s="57">
        <v>101136.61920973899</v>
      </c>
      <c r="AD112" s="58">
        <f t="shared" si="45"/>
        <v>314.61943342263191</v>
      </c>
      <c r="AE112" s="56">
        <f t="shared" si="40"/>
        <v>4.042433712147786E-2</v>
      </c>
      <c r="AF112" s="56">
        <f t="shared" si="40"/>
        <v>4.0424337121477638E-2</v>
      </c>
    </row>
    <row r="113" spans="1:32">
      <c r="A113" s="82" t="s">
        <v>239</v>
      </c>
      <c r="B113" s="83" t="s">
        <v>240</v>
      </c>
      <c r="E113" s="103">
        <v>46144</v>
      </c>
      <c r="F113" s="103">
        <v>177701.8125</v>
      </c>
      <c r="G113" s="103">
        <f t="shared" si="28"/>
        <v>259.67095861782502</v>
      </c>
      <c r="H113" s="104">
        <v>-0.13950608004137954</v>
      </c>
      <c r="J113" s="105">
        <v>53687.160605460376</v>
      </c>
      <c r="K113" s="105">
        <v>178607.328125</v>
      </c>
      <c r="L113" s="105">
        <f t="shared" si="29"/>
        <v>300.58766999687111</v>
      </c>
      <c r="M113" s="106">
        <f t="shared" si="30"/>
        <v>5.0957028083211675E-3</v>
      </c>
      <c r="O113" s="107">
        <f t="shared" si="31"/>
        <v>-0.14050213347831964</v>
      </c>
      <c r="P113" s="107">
        <f t="shared" si="32"/>
        <v>-0.13612238778613905</v>
      </c>
      <c r="Q113" s="106">
        <f t="shared" si="33"/>
        <v>6.887803080900623E-2</v>
      </c>
      <c r="R113" s="107">
        <f t="shared" si="34"/>
        <v>6.3458959999999995E-2</v>
      </c>
      <c r="S113" s="108">
        <f t="shared" si="35"/>
        <v>49322.307853650782</v>
      </c>
      <c r="T113" s="109">
        <f t="shared" si="36"/>
        <v>0</v>
      </c>
      <c r="U113" s="99">
        <f t="shared" si="37"/>
        <v>6.887803080900623E-2</v>
      </c>
      <c r="V113" s="99">
        <f t="shared" si="41"/>
        <v>6.3458959999999995E-2</v>
      </c>
      <c r="W113" s="108">
        <f t="shared" si="38"/>
        <v>49322.307853650782</v>
      </c>
      <c r="X113" s="118">
        <f t="shared" si="39"/>
        <v>49322</v>
      </c>
      <c r="Y113" s="55">
        <f t="shared" si="42"/>
        <v>276.1476839599859</v>
      </c>
      <c r="Z113" s="56">
        <f t="shared" si="43"/>
        <v>6.887135922330101E-2</v>
      </c>
      <c r="AA113" s="56">
        <f t="shared" si="44"/>
        <v>6.3452322238355396E-2</v>
      </c>
      <c r="AB113" s="42"/>
      <c r="AC113" s="57">
        <v>57419.71415353776</v>
      </c>
      <c r="AD113" s="58">
        <f t="shared" si="45"/>
        <v>321.48576856461364</v>
      </c>
      <c r="AE113" s="56">
        <f t="shared" si="40"/>
        <v>-0.14102672353757861</v>
      </c>
      <c r="AF113" s="56">
        <f t="shared" si="40"/>
        <v>-0.14102672353757861</v>
      </c>
    </row>
    <row r="114" spans="1:32">
      <c r="A114" s="82" t="s">
        <v>241</v>
      </c>
      <c r="B114" s="83" t="s">
        <v>242</v>
      </c>
      <c r="E114" s="103">
        <v>72361</v>
      </c>
      <c r="F114" s="103">
        <v>253729.046875</v>
      </c>
      <c r="G114" s="103">
        <f t="shared" si="28"/>
        <v>285.19005171547724</v>
      </c>
      <c r="H114" s="104">
        <v>-1.9710934901240207E-2</v>
      </c>
      <c r="J114" s="105">
        <v>73924.737928747927</v>
      </c>
      <c r="K114" s="105">
        <v>255215.78125</v>
      </c>
      <c r="L114" s="105">
        <f t="shared" si="29"/>
        <v>289.65582600996754</v>
      </c>
      <c r="M114" s="106">
        <f t="shared" si="30"/>
        <v>5.8595355687929285E-3</v>
      </c>
      <c r="O114" s="107">
        <f t="shared" si="31"/>
        <v>-2.1153107505840985E-2</v>
      </c>
      <c r="P114" s="107">
        <f t="shared" si="32"/>
        <v>-1.5417519322869166E-2</v>
      </c>
      <c r="Q114" s="106">
        <f t="shared" si="33"/>
        <v>6.9690335602071496E-2</v>
      </c>
      <c r="R114" s="107">
        <f t="shared" si="34"/>
        <v>6.3458959999999995E-2</v>
      </c>
      <c r="S114" s="108">
        <f t="shared" si="35"/>
        <v>77403.862374501492</v>
      </c>
      <c r="T114" s="109">
        <f t="shared" si="36"/>
        <v>0</v>
      </c>
      <c r="U114" s="99">
        <f t="shared" si="37"/>
        <v>6.9690335602071496E-2</v>
      </c>
      <c r="V114" s="99">
        <f t="shared" si="41"/>
        <v>6.3458959999999995E-2</v>
      </c>
      <c r="W114" s="108">
        <f t="shared" si="38"/>
        <v>77403.862374501492</v>
      </c>
      <c r="X114" s="118">
        <f t="shared" si="39"/>
        <v>77404</v>
      </c>
      <c r="Y114" s="55">
        <f t="shared" si="42"/>
        <v>303.28845505120972</v>
      </c>
      <c r="Z114" s="56">
        <f t="shared" si="43"/>
        <v>6.9692237531266743E-2</v>
      </c>
      <c r="AA114" s="56">
        <f t="shared" si="44"/>
        <v>6.3460850849694328E-2</v>
      </c>
      <c r="AB114" s="42"/>
      <c r="AC114" s="57">
        <v>79064.291589899731</v>
      </c>
      <c r="AD114" s="58">
        <f t="shared" si="45"/>
        <v>309.79389755076022</v>
      </c>
      <c r="AE114" s="56">
        <f t="shared" si="40"/>
        <v>-2.0999259672261794E-2</v>
      </c>
      <c r="AF114" s="56">
        <f t="shared" si="40"/>
        <v>-2.0999259672261794E-2</v>
      </c>
    </row>
    <row r="115" spans="1:32">
      <c r="A115" s="82" t="s">
        <v>243</v>
      </c>
      <c r="B115" s="83" t="s">
        <v>244</v>
      </c>
      <c r="E115" s="103">
        <v>80264</v>
      </c>
      <c r="F115" s="103">
        <v>231530.3125</v>
      </c>
      <c r="G115" s="103">
        <f t="shared" si="28"/>
        <v>346.66735052240733</v>
      </c>
      <c r="H115" s="104">
        <v>-3.5253658488072381E-2</v>
      </c>
      <c r="J115" s="105">
        <v>83306.092450117692</v>
      </c>
      <c r="K115" s="105">
        <v>235011.34375</v>
      </c>
      <c r="L115" s="105">
        <f t="shared" si="29"/>
        <v>354.47689937357632</v>
      </c>
      <c r="M115" s="106">
        <f t="shared" si="30"/>
        <v>1.5034883391348508E-2</v>
      </c>
      <c r="O115" s="107">
        <f t="shared" si="31"/>
        <v>-3.651704648059495E-2</v>
      </c>
      <c r="P115" s="107">
        <f t="shared" si="32"/>
        <v>-2.2031192624878626E-2</v>
      </c>
      <c r="Q115" s="106">
        <f t="shared" si="33"/>
        <v>7.9447941455084603E-2</v>
      </c>
      <c r="R115" s="107">
        <f t="shared" si="34"/>
        <v>6.3458959999999995E-2</v>
      </c>
      <c r="S115" s="108">
        <f t="shared" si="35"/>
        <v>86640.809572950908</v>
      </c>
      <c r="T115" s="109">
        <f t="shared" si="36"/>
        <v>0</v>
      </c>
      <c r="U115" s="99">
        <f t="shared" si="37"/>
        <v>7.9447941455084603E-2</v>
      </c>
      <c r="V115" s="99">
        <f t="shared" si="41"/>
        <v>6.3458959999999995E-2</v>
      </c>
      <c r="W115" s="108">
        <f t="shared" si="38"/>
        <v>86640.809572950908</v>
      </c>
      <c r="X115" s="118">
        <f t="shared" si="39"/>
        <v>86641</v>
      </c>
      <c r="Y115" s="55">
        <f t="shared" si="42"/>
        <v>368.6673103412694</v>
      </c>
      <c r="Z115" s="56">
        <f t="shared" si="43"/>
        <v>7.9450313963919106E-2</v>
      </c>
      <c r="AA115" s="56">
        <f t="shared" si="44"/>
        <v>6.3461297366796732E-2</v>
      </c>
      <c r="AB115" s="42"/>
      <c r="AC115" s="57">
        <v>89097.876695074097</v>
      </c>
      <c r="AD115" s="58">
        <f t="shared" si="45"/>
        <v>379.12160014647844</v>
      </c>
      <c r="AE115" s="56">
        <f t="shared" si="40"/>
        <v>-2.7575030811143098E-2</v>
      </c>
      <c r="AF115" s="56">
        <f t="shared" si="40"/>
        <v>-2.7575030811143209E-2</v>
      </c>
    </row>
    <row r="116" spans="1:32">
      <c r="A116" s="82" t="s">
        <v>245</v>
      </c>
      <c r="B116" s="83" t="s">
        <v>246</v>
      </c>
      <c r="E116" s="103">
        <v>152624</v>
      </c>
      <c r="F116" s="103">
        <v>433326.53125</v>
      </c>
      <c r="G116" s="103">
        <f t="shared" si="28"/>
        <v>352.21475952495121</v>
      </c>
      <c r="H116" s="104">
        <v>4.2080895756118952E-2</v>
      </c>
      <c r="J116" s="105">
        <v>146353.5326156868</v>
      </c>
      <c r="K116" s="105">
        <v>437661.96875</v>
      </c>
      <c r="L116" s="105">
        <f t="shared" si="29"/>
        <v>334.39856113997064</v>
      </c>
      <c r="M116" s="106">
        <f t="shared" si="30"/>
        <v>1.0005012819071402E-2</v>
      </c>
      <c r="O116" s="107">
        <f t="shared" si="31"/>
        <v>4.2844660270544788E-2</v>
      </c>
      <c r="P116" s="107">
        <f t="shared" si="32"/>
        <v>5.3278334464851751E-2</v>
      </c>
      <c r="Q116" s="106">
        <f t="shared" si="33"/>
        <v>7.4098880527356359E-2</v>
      </c>
      <c r="R116" s="107">
        <f t="shared" si="34"/>
        <v>6.3458959999999995E-2</v>
      </c>
      <c r="S116" s="108">
        <f t="shared" si="35"/>
        <v>163933.26754160723</v>
      </c>
      <c r="T116" s="109">
        <f t="shared" si="36"/>
        <v>0</v>
      </c>
      <c r="U116" s="99">
        <f t="shared" si="37"/>
        <v>7.4098880527356359E-2</v>
      </c>
      <c r="V116" s="99">
        <f t="shared" si="41"/>
        <v>6.3458959999999995E-2</v>
      </c>
      <c r="W116" s="108">
        <f t="shared" si="38"/>
        <v>163933.26754160723</v>
      </c>
      <c r="X116" s="118">
        <f t="shared" si="39"/>
        <v>163933</v>
      </c>
      <c r="Y116" s="55">
        <f t="shared" si="42"/>
        <v>374.56533056369199</v>
      </c>
      <c r="Z116" s="56">
        <f t="shared" si="43"/>
        <v>7.4097127581507438E-2</v>
      </c>
      <c r="AA116" s="56">
        <f t="shared" si="44"/>
        <v>6.3457224418664415E-2</v>
      </c>
      <c r="AB116" s="42"/>
      <c r="AC116" s="57">
        <v>156528.63577401589</v>
      </c>
      <c r="AD116" s="58">
        <f t="shared" si="45"/>
        <v>357.64733276020087</v>
      </c>
      <c r="AE116" s="56">
        <f t="shared" si="40"/>
        <v>4.7303576047733387E-2</v>
      </c>
      <c r="AF116" s="56">
        <f t="shared" si="40"/>
        <v>4.7303576047733165E-2</v>
      </c>
    </row>
    <row r="117" spans="1:32">
      <c r="A117" s="82" t="s">
        <v>247</v>
      </c>
      <c r="B117" s="83" t="s">
        <v>248</v>
      </c>
      <c r="E117" s="103">
        <v>88731</v>
      </c>
      <c r="F117" s="103">
        <v>246476.640625</v>
      </c>
      <c r="G117" s="103">
        <f t="shared" si="28"/>
        <v>359.99760372829451</v>
      </c>
      <c r="H117" s="104">
        <v>6.192456109289024E-2</v>
      </c>
      <c r="J117" s="105">
        <v>83236.955982077619</v>
      </c>
      <c r="K117" s="105">
        <v>248993.375</v>
      </c>
      <c r="L117" s="105">
        <f t="shared" si="29"/>
        <v>334.29385814814401</v>
      </c>
      <c r="M117" s="106">
        <f t="shared" si="30"/>
        <v>1.0210843383041235E-2</v>
      </c>
      <c r="O117" s="107">
        <f t="shared" si="31"/>
        <v>6.6004864703429922E-2</v>
      </c>
      <c r="P117" s="107">
        <f t="shared" si="32"/>
        <v>7.6889673422476656E-2</v>
      </c>
      <c r="Q117" s="106">
        <f t="shared" si="33"/>
        <v>7.4317772884851863E-2</v>
      </c>
      <c r="R117" s="107">
        <f t="shared" si="34"/>
        <v>6.3458959999999995E-2</v>
      </c>
      <c r="S117" s="108">
        <f t="shared" si="35"/>
        <v>95325.290305845789</v>
      </c>
      <c r="T117" s="109">
        <f t="shared" si="36"/>
        <v>0</v>
      </c>
      <c r="U117" s="99">
        <f t="shared" si="37"/>
        <v>7.4317772884851863E-2</v>
      </c>
      <c r="V117" s="99">
        <f t="shared" si="41"/>
        <v>6.3458959999999995E-2</v>
      </c>
      <c r="W117" s="108">
        <f t="shared" si="38"/>
        <v>95325.290305845789</v>
      </c>
      <c r="X117" s="118">
        <f t="shared" si="39"/>
        <v>95325</v>
      </c>
      <c r="Y117" s="55">
        <f t="shared" si="42"/>
        <v>382.84151134543237</v>
      </c>
      <c r="Z117" s="56">
        <f t="shared" si="43"/>
        <v>7.4314501132636934E-2</v>
      </c>
      <c r="AA117" s="56">
        <f t="shared" si="44"/>
        <v>6.3455721317464908E-2</v>
      </c>
      <c r="AB117" s="42"/>
      <c r="AC117" s="57">
        <v>89023.933573708084</v>
      </c>
      <c r="AD117" s="58">
        <f t="shared" si="45"/>
        <v>357.5353503831501</v>
      </c>
      <c r="AE117" s="56">
        <f t="shared" si="40"/>
        <v>7.0779465401569874E-2</v>
      </c>
      <c r="AF117" s="56">
        <f t="shared" si="40"/>
        <v>7.0779465401569652E-2</v>
      </c>
    </row>
    <row r="118" spans="1:32">
      <c r="A118" s="82" t="s">
        <v>249</v>
      </c>
      <c r="B118" s="83" t="s">
        <v>250</v>
      </c>
      <c r="E118" s="103">
        <v>133731</v>
      </c>
      <c r="F118" s="103">
        <v>385367</v>
      </c>
      <c r="G118" s="103">
        <f t="shared" si="28"/>
        <v>347.02244873069048</v>
      </c>
      <c r="H118" s="104">
        <v>-1.4645382349470437E-2</v>
      </c>
      <c r="J118" s="105">
        <v>135475.50834980138</v>
      </c>
      <c r="K118" s="105">
        <v>386772.15625</v>
      </c>
      <c r="L118" s="105">
        <f t="shared" si="29"/>
        <v>350.27213350444327</v>
      </c>
      <c r="M118" s="106">
        <f t="shared" si="30"/>
        <v>3.6462806882788801E-3</v>
      </c>
      <c r="O118" s="107">
        <f t="shared" si="31"/>
        <v>-1.2876927874645894E-2</v>
      </c>
      <c r="P118" s="107">
        <f t="shared" si="32"/>
        <v>-9.2776000798007185E-3</v>
      </c>
      <c r="Q118" s="106">
        <f t="shared" si="33"/>
        <v>6.7336629868625097E-2</v>
      </c>
      <c r="R118" s="107">
        <f t="shared" si="34"/>
        <v>6.3458959999999995E-2</v>
      </c>
      <c r="S118" s="108">
        <f t="shared" si="35"/>
        <v>142735.9948489611</v>
      </c>
      <c r="T118" s="109">
        <f t="shared" si="36"/>
        <v>0</v>
      </c>
      <c r="U118" s="99">
        <f t="shared" si="37"/>
        <v>6.7336629868625097E-2</v>
      </c>
      <c r="V118" s="99">
        <f t="shared" si="41"/>
        <v>6.3458959999999995E-2</v>
      </c>
      <c r="W118" s="108">
        <f t="shared" si="38"/>
        <v>142735.9948489611</v>
      </c>
      <c r="X118" s="118">
        <f t="shared" si="39"/>
        <v>142736</v>
      </c>
      <c r="Y118" s="55">
        <f t="shared" si="42"/>
        <v>369.04414574181232</v>
      </c>
      <c r="Z118" s="56">
        <f t="shared" si="43"/>
        <v>6.7336668386537069E-2</v>
      </c>
      <c r="AA118" s="56">
        <f t="shared" si="44"/>
        <v>6.3458998377975195E-2</v>
      </c>
      <c r="AB118" s="42"/>
      <c r="AC118" s="57">
        <v>144894.32625087714</v>
      </c>
      <c r="AD118" s="58">
        <f t="shared" si="45"/>
        <v>374.62450155595229</v>
      </c>
      <c r="AE118" s="56">
        <f t="shared" si="40"/>
        <v>-1.4895864501554779E-2</v>
      </c>
      <c r="AF118" s="56">
        <f t="shared" si="40"/>
        <v>-1.4895864501554779E-2</v>
      </c>
    </row>
    <row r="119" spans="1:32">
      <c r="A119" s="82" t="s">
        <v>251</v>
      </c>
      <c r="B119" s="83" t="s">
        <v>252</v>
      </c>
      <c r="E119" s="103">
        <v>131764</v>
      </c>
      <c r="F119" s="103">
        <v>356784.1875</v>
      </c>
      <c r="G119" s="103">
        <f t="shared" si="28"/>
        <v>369.31008888951953</v>
      </c>
      <c r="H119" s="104">
        <v>8.0928334149636738E-2</v>
      </c>
      <c r="J119" s="105">
        <v>121526.56950411167</v>
      </c>
      <c r="K119" s="105">
        <v>360567.53125</v>
      </c>
      <c r="L119" s="105">
        <f t="shared" si="29"/>
        <v>337.04246492413944</v>
      </c>
      <c r="M119" s="106">
        <f t="shared" si="30"/>
        <v>1.0604011843994732E-2</v>
      </c>
      <c r="O119" s="107">
        <f t="shared" si="31"/>
        <v>8.4240265628019451E-2</v>
      </c>
      <c r="P119" s="107">
        <f t="shared" si="32"/>
        <v>9.5737562246474894E-2</v>
      </c>
      <c r="Q119" s="106">
        <f t="shared" si="33"/>
        <v>7.4735891407442301E-2</v>
      </c>
      <c r="R119" s="107">
        <f t="shared" si="34"/>
        <v>6.3458959999999995E-2</v>
      </c>
      <c r="S119" s="108">
        <f t="shared" si="35"/>
        <v>141611.49999541024</v>
      </c>
      <c r="T119" s="109">
        <f t="shared" si="36"/>
        <v>0</v>
      </c>
      <c r="U119" s="99">
        <f t="shared" si="37"/>
        <v>7.4735891407442301E-2</v>
      </c>
      <c r="V119" s="99">
        <f t="shared" si="41"/>
        <v>6.3458959999999995E-2</v>
      </c>
      <c r="W119" s="108">
        <f t="shared" si="38"/>
        <v>141611.49999541024</v>
      </c>
      <c r="X119" s="118">
        <f t="shared" si="39"/>
        <v>141611</v>
      </c>
      <c r="Y119" s="55">
        <f t="shared" si="42"/>
        <v>392.74473635789968</v>
      </c>
      <c r="Z119" s="56">
        <f t="shared" si="43"/>
        <v>7.4732096779089874E-2</v>
      </c>
      <c r="AA119" s="56">
        <f t="shared" si="44"/>
        <v>6.345520518772152E-2</v>
      </c>
      <c r="AB119" s="42"/>
      <c r="AC119" s="57">
        <v>129975.59945974153</v>
      </c>
      <c r="AD119" s="58">
        <f t="shared" si="45"/>
        <v>360.4750516751958</v>
      </c>
      <c r="AE119" s="56">
        <f t="shared" si="40"/>
        <v>8.951988364448682E-2</v>
      </c>
      <c r="AF119" s="56">
        <f t="shared" si="40"/>
        <v>8.951988364448682E-2</v>
      </c>
    </row>
    <row r="120" spans="1:32">
      <c r="A120" s="82" t="s">
        <v>253</v>
      </c>
      <c r="B120" s="83" t="s">
        <v>254</v>
      </c>
      <c r="E120" s="103">
        <v>114701</v>
      </c>
      <c r="F120" s="103">
        <v>290829.90625</v>
      </c>
      <c r="G120" s="103">
        <f t="shared" si="28"/>
        <v>394.39203993485455</v>
      </c>
      <c r="H120" s="104">
        <v>-3.6251373525592046E-3</v>
      </c>
      <c r="J120" s="105">
        <v>115099.07226431735</v>
      </c>
      <c r="K120" s="105">
        <v>293392.75</v>
      </c>
      <c r="L120" s="105">
        <f t="shared" si="29"/>
        <v>392.30373710433321</v>
      </c>
      <c r="M120" s="106">
        <f t="shared" si="30"/>
        <v>8.8121740403028781E-3</v>
      </c>
      <c r="O120" s="107">
        <f t="shared" si="31"/>
        <v>-3.4585184440341088E-3</v>
      </c>
      <c r="P120" s="107">
        <f t="shared" si="32"/>
        <v>5.3231785298184509E-3</v>
      </c>
      <c r="Q120" s="106">
        <f t="shared" si="33"/>
        <v>7.2830345440239475E-2</v>
      </c>
      <c r="R120" s="107">
        <f t="shared" si="34"/>
        <v>6.3458959999999995E-2</v>
      </c>
      <c r="S120" s="108">
        <f t="shared" si="35"/>
        <v>123054.7134523409</v>
      </c>
      <c r="T120" s="109">
        <f t="shared" si="36"/>
        <v>0</v>
      </c>
      <c r="U120" s="99">
        <f t="shared" si="37"/>
        <v>7.2830345440239475E-2</v>
      </c>
      <c r="V120" s="99">
        <f t="shared" si="41"/>
        <v>6.3458959999999995E-2</v>
      </c>
      <c r="W120" s="108">
        <f t="shared" si="38"/>
        <v>123054.7134523409</v>
      </c>
      <c r="X120" s="118">
        <f t="shared" si="39"/>
        <v>123055</v>
      </c>
      <c r="Y120" s="55">
        <f t="shared" si="42"/>
        <v>419.42072529058743</v>
      </c>
      <c r="Z120" s="56">
        <f t="shared" si="43"/>
        <v>7.2832843654371038E-2</v>
      </c>
      <c r="AA120" s="56">
        <f t="shared" si="44"/>
        <v>6.3461436391736292E-2</v>
      </c>
      <c r="AB120" s="42"/>
      <c r="AC120" s="57">
        <v>123101.2360166112</v>
      </c>
      <c r="AD120" s="58">
        <f t="shared" si="45"/>
        <v>419.57831615338552</v>
      </c>
      <c r="AE120" s="56">
        <f t="shared" si="40"/>
        <v>-3.7559343924842281E-4</v>
      </c>
      <c r="AF120" s="56">
        <f t="shared" si="40"/>
        <v>-3.7559343924831179E-4</v>
      </c>
    </row>
    <row r="121" spans="1:32">
      <c r="A121" s="82" t="s">
        <v>255</v>
      </c>
      <c r="B121" s="83" t="s">
        <v>256</v>
      </c>
      <c r="E121" s="103">
        <v>124593</v>
      </c>
      <c r="F121" s="103">
        <v>327826.5</v>
      </c>
      <c r="G121" s="103">
        <f t="shared" si="28"/>
        <v>380.05774395907594</v>
      </c>
      <c r="H121" s="104">
        <v>5.5168945484231902E-3</v>
      </c>
      <c r="J121" s="105">
        <v>123951.20903838227</v>
      </c>
      <c r="K121" s="105">
        <v>331951.25</v>
      </c>
      <c r="L121" s="105">
        <f t="shared" si="29"/>
        <v>373.40184451295863</v>
      </c>
      <c r="M121" s="106">
        <f t="shared" si="30"/>
        <v>1.2582112794420119E-2</v>
      </c>
      <c r="O121" s="107">
        <f t="shared" si="31"/>
        <v>5.177770887406119E-3</v>
      </c>
      <c r="P121" s="107">
        <f t="shared" si="32"/>
        <v>1.7825030979155443E-2</v>
      </c>
      <c r="Q121" s="106">
        <f t="shared" si="33"/>
        <v>7.6839520586956755E-2</v>
      </c>
      <c r="R121" s="107">
        <f t="shared" si="34"/>
        <v>6.3458959999999995E-2</v>
      </c>
      <c r="S121" s="108">
        <f t="shared" si="35"/>
        <v>134166.6663884907</v>
      </c>
      <c r="T121" s="109">
        <f t="shared" si="36"/>
        <v>0</v>
      </c>
      <c r="U121" s="99">
        <f t="shared" si="37"/>
        <v>7.6839520586956755E-2</v>
      </c>
      <c r="V121" s="99">
        <f t="shared" si="41"/>
        <v>6.3458959999999995E-2</v>
      </c>
      <c r="W121" s="108">
        <f t="shared" si="38"/>
        <v>134166.6663884907</v>
      </c>
      <c r="X121" s="118">
        <f t="shared" si="39"/>
        <v>134167</v>
      </c>
      <c r="Y121" s="55">
        <f t="shared" si="42"/>
        <v>404.17681813218053</v>
      </c>
      <c r="Z121" s="56">
        <f t="shared" si="43"/>
        <v>7.6842198197330402E-2</v>
      </c>
      <c r="AA121" s="56">
        <f t="shared" si="44"/>
        <v>6.3461604339001942E-2</v>
      </c>
      <c r="AB121" s="42"/>
      <c r="AC121" s="57">
        <v>132568.80996692981</v>
      </c>
      <c r="AD121" s="58">
        <f t="shared" si="45"/>
        <v>399.36228577819725</v>
      </c>
      <c r="AE121" s="56">
        <f t="shared" si="40"/>
        <v>1.2055550875570642E-2</v>
      </c>
      <c r="AF121" s="56">
        <f t="shared" si="40"/>
        <v>1.2055550875570642E-2</v>
      </c>
    </row>
    <row r="122" spans="1:32">
      <c r="A122" s="82" t="s">
        <v>257</v>
      </c>
      <c r="B122" s="83" t="s">
        <v>258</v>
      </c>
      <c r="E122" s="103">
        <v>153128</v>
      </c>
      <c r="F122" s="103">
        <v>418991.6875</v>
      </c>
      <c r="G122" s="103">
        <f t="shared" si="28"/>
        <v>365.46787100639079</v>
      </c>
      <c r="H122" s="104">
        <v>-6.4138435408486183E-3</v>
      </c>
      <c r="J122" s="105">
        <v>154034.22518128905</v>
      </c>
      <c r="K122" s="105">
        <v>422190.90625</v>
      </c>
      <c r="L122" s="105">
        <f t="shared" si="29"/>
        <v>364.84496207996915</v>
      </c>
      <c r="M122" s="106">
        <f t="shared" si="30"/>
        <v>7.6355184254102149E-3</v>
      </c>
      <c r="O122" s="107">
        <f t="shared" si="31"/>
        <v>-5.8832715925468682E-3</v>
      </c>
      <c r="P122" s="107">
        <f t="shared" si="32"/>
        <v>1.7073250042167754E-3</v>
      </c>
      <c r="Q122" s="106">
        <f t="shared" si="33"/>
        <v>7.1579020483747646E-2</v>
      </c>
      <c r="R122" s="107">
        <f t="shared" si="34"/>
        <v>6.3458959999999995E-2</v>
      </c>
      <c r="S122" s="108">
        <f t="shared" si="35"/>
        <v>164088.75224863531</v>
      </c>
      <c r="T122" s="109">
        <f t="shared" si="36"/>
        <v>0</v>
      </c>
      <c r="U122" s="99">
        <f t="shared" si="37"/>
        <v>7.1579020483747646E-2</v>
      </c>
      <c r="V122" s="99">
        <f t="shared" si="41"/>
        <v>6.3458959999999995E-2</v>
      </c>
      <c r="W122" s="108">
        <f t="shared" si="38"/>
        <v>164088.75224863531</v>
      </c>
      <c r="X122" s="118">
        <f t="shared" si="39"/>
        <v>164089</v>
      </c>
      <c r="Y122" s="55">
        <f t="shared" si="42"/>
        <v>388.66066883694276</v>
      </c>
      <c r="Z122" s="56">
        <f t="shared" si="43"/>
        <v>7.1580638420145171E-2</v>
      </c>
      <c r="AA122" s="56">
        <f t="shared" si="44"/>
        <v>6.3460565676227043E-2</v>
      </c>
      <c r="AB122" s="42"/>
      <c r="AC122" s="57">
        <v>164743.32186738378</v>
      </c>
      <c r="AD122" s="58">
        <f t="shared" si="45"/>
        <v>390.21049347242723</v>
      </c>
      <c r="AE122" s="56">
        <f t="shared" si="40"/>
        <v>-3.9717656531808032E-3</v>
      </c>
      <c r="AF122" s="56">
        <f t="shared" si="40"/>
        <v>-3.9717656531806922E-3</v>
      </c>
    </row>
    <row r="123" spans="1:32">
      <c r="A123" s="82" t="s">
        <v>259</v>
      </c>
      <c r="B123" s="83" t="s">
        <v>260</v>
      </c>
      <c r="E123" s="103">
        <v>144351</v>
      </c>
      <c r="F123" s="103">
        <v>438781.71875</v>
      </c>
      <c r="G123" s="103">
        <f t="shared" si="28"/>
        <v>328.98134500960225</v>
      </c>
      <c r="H123" s="104">
        <v>-6.8745009104964616E-4</v>
      </c>
      <c r="J123" s="105">
        <v>144017.29228603744</v>
      </c>
      <c r="K123" s="105">
        <v>439261.75</v>
      </c>
      <c r="L123" s="105">
        <f t="shared" si="29"/>
        <v>327.86212841440766</v>
      </c>
      <c r="M123" s="106">
        <f t="shared" si="30"/>
        <v>1.0940092293898473E-3</v>
      </c>
      <c r="O123" s="107">
        <f t="shared" si="31"/>
        <v>2.3171364262271066E-3</v>
      </c>
      <c r="P123" s="107">
        <f t="shared" si="32"/>
        <v>3.4136806242528461E-3</v>
      </c>
      <c r="Q123" s="106">
        <f t="shared" si="33"/>
        <v>6.4622393917317389E-2</v>
      </c>
      <c r="R123" s="107">
        <f t="shared" si="34"/>
        <v>6.3458959999999995E-2</v>
      </c>
      <c r="S123" s="108">
        <f t="shared" si="35"/>
        <v>153679.30718435868</v>
      </c>
      <c r="T123" s="109">
        <f t="shared" si="36"/>
        <v>0</v>
      </c>
      <c r="U123" s="99">
        <f t="shared" si="37"/>
        <v>6.4622393917317389E-2</v>
      </c>
      <c r="V123" s="99">
        <f t="shared" si="41"/>
        <v>6.3458959999999995E-2</v>
      </c>
      <c r="W123" s="108">
        <f t="shared" si="38"/>
        <v>153679.30718435868</v>
      </c>
      <c r="X123" s="118">
        <f t="shared" si="39"/>
        <v>153679</v>
      </c>
      <c r="Y123" s="55">
        <f t="shared" si="42"/>
        <v>349.85745970369601</v>
      </c>
      <c r="Z123" s="56">
        <f t="shared" si="43"/>
        <v>6.4620265879695937E-2</v>
      </c>
      <c r="AA123" s="56">
        <f t="shared" si="44"/>
        <v>6.3456834287927366E-2</v>
      </c>
      <c r="AB123" s="42"/>
      <c r="AC123" s="57">
        <v>154029.97034992583</v>
      </c>
      <c r="AD123" s="58">
        <f t="shared" si="45"/>
        <v>350.65646018558601</v>
      </c>
      <c r="AE123" s="56">
        <f t="shared" si="40"/>
        <v>-2.2785848048174628E-3</v>
      </c>
      <c r="AF123" s="56">
        <f t="shared" si="40"/>
        <v>-2.2785848048175739E-3</v>
      </c>
    </row>
    <row r="124" spans="1:32">
      <c r="A124" s="82" t="s">
        <v>261</v>
      </c>
      <c r="B124" s="83" t="s">
        <v>262</v>
      </c>
      <c r="E124" s="103">
        <v>135772</v>
      </c>
      <c r="F124" s="103">
        <v>346657</v>
      </c>
      <c r="G124" s="103">
        <f t="shared" si="28"/>
        <v>391.66092131415201</v>
      </c>
      <c r="H124" s="104">
        <v>6.5967258292219944E-2</v>
      </c>
      <c r="J124" s="105">
        <v>127150.67686569296</v>
      </c>
      <c r="K124" s="105">
        <v>349809.375</v>
      </c>
      <c r="L124" s="105">
        <f t="shared" si="29"/>
        <v>363.48561803323014</v>
      </c>
      <c r="M124" s="106">
        <f t="shared" si="30"/>
        <v>9.0936429958143883E-3</v>
      </c>
      <c r="O124" s="107">
        <f t="shared" si="31"/>
        <v>6.780398930485898E-2</v>
      </c>
      <c r="P124" s="107">
        <f t="shared" si="32"/>
        <v>7.7514217573103616E-2</v>
      </c>
      <c r="Q124" s="106">
        <f t="shared" si="33"/>
        <v>7.3129676122940079E-2</v>
      </c>
      <c r="R124" s="107">
        <f t="shared" si="34"/>
        <v>6.3458959999999995E-2</v>
      </c>
      <c r="S124" s="108">
        <f t="shared" si="35"/>
        <v>145700.96238656383</v>
      </c>
      <c r="T124" s="109">
        <f t="shared" si="36"/>
        <v>0</v>
      </c>
      <c r="U124" s="99">
        <f t="shared" si="37"/>
        <v>7.3129676122940079E-2</v>
      </c>
      <c r="V124" s="99">
        <f t="shared" si="41"/>
        <v>6.3458959999999995E-2</v>
      </c>
      <c r="W124" s="108">
        <f t="shared" si="38"/>
        <v>145700.96238656383</v>
      </c>
      <c r="X124" s="118">
        <f t="shared" si="39"/>
        <v>145701</v>
      </c>
      <c r="Y124" s="55">
        <f t="shared" si="42"/>
        <v>416.5154235789135</v>
      </c>
      <c r="Z124" s="56">
        <f t="shared" si="43"/>
        <v>7.312995315676285E-2</v>
      </c>
      <c r="AA124" s="56">
        <f t="shared" si="44"/>
        <v>6.3459234537278864E-2</v>
      </c>
      <c r="AB124" s="42"/>
      <c r="AC124" s="57">
        <v>135990.71803611788</v>
      </c>
      <c r="AD124" s="58">
        <f t="shared" si="45"/>
        <v>388.75664220296517</v>
      </c>
      <c r="AE124" s="56">
        <f t="shared" si="40"/>
        <v>7.1404005391773495E-2</v>
      </c>
      <c r="AF124" s="56">
        <f t="shared" si="40"/>
        <v>7.1404005391773717E-2</v>
      </c>
    </row>
    <row r="125" spans="1:32">
      <c r="A125" s="82" t="s">
        <v>263</v>
      </c>
      <c r="B125" s="83" t="s">
        <v>264</v>
      </c>
      <c r="E125" s="103">
        <v>97898</v>
      </c>
      <c r="F125" s="103">
        <v>320845.8125</v>
      </c>
      <c r="G125" s="103">
        <f t="shared" si="28"/>
        <v>305.12475521244335</v>
      </c>
      <c r="H125" s="104">
        <v>9.0136447993693913E-4</v>
      </c>
      <c r="J125" s="105">
        <v>97666.649597265408</v>
      </c>
      <c r="K125" s="105">
        <v>322603.25</v>
      </c>
      <c r="L125" s="105">
        <f t="shared" si="29"/>
        <v>302.74539886769713</v>
      </c>
      <c r="M125" s="106">
        <f t="shared" si="30"/>
        <v>5.4775142187650783E-3</v>
      </c>
      <c r="O125" s="107">
        <f t="shared" si="31"/>
        <v>2.3687758686161686E-3</v>
      </c>
      <c r="P125" s="107">
        <f t="shared" si="32"/>
        <v>7.8592650908826389E-3</v>
      </c>
      <c r="Q125" s="106">
        <f t="shared" si="33"/>
        <v>6.9284071574473138E-2</v>
      </c>
      <c r="R125" s="107">
        <f t="shared" si="34"/>
        <v>6.3458959999999995E-2</v>
      </c>
      <c r="S125" s="108">
        <f t="shared" si="35"/>
        <v>104680.77203899778</v>
      </c>
      <c r="T125" s="109">
        <f t="shared" si="36"/>
        <v>0</v>
      </c>
      <c r="U125" s="99">
        <f t="shared" si="37"/>
        <v>6.9284071574473138E-2</v>
      </c>
      <c r="V125" s="99">
        <f t="shared" si="41"/>
        <v>6.3458959999999995E-2</v>
      </c>
      <c r="W125" s="108">
        <f t="shared" si="38"/>
        <v>104680.77203899778</v>
      </c>
      <c r="X125" s="118">
        <f t="shared" si="39"/>
        <v>104681</v>
      </c>
      <c r="Y125" s="55">
        <f t="shared" si="42"/>
        <v>324.48836147806941</v>
      </c>
      <c r="Z125" s="56">
        <f t="shared" si="43"/>
        <v>6.9286400130748271E-2</v>
      </c>
      <c r="AA125" s="56">
        <f t="shared" si="44"/>
        <v>6.3461275871058431E-2</v>
      </c>
      <c r="AB125" s="42"/>
      <c r="AC125" s="57">
        <v>104456.83919514902</v>
      </c>
      <c r="AD125" s="58">
        <f t="shared" si="45"/>
        <v>323.79351167463136</v>
      </c>
      <c r="AE125" s="56">
        <f t="shared" si="40"/>
        <v>2.1459658034663764E-3</v>
      </c>
      <c r="AF125" s="56">
        <f t="shared" si="40"/>
        <v>2.1459658034663764E-3</v>
      </c>
    </row>
    <row r="126" spans="1:32">
      <c r="A126" s="82" t="s">
        <v>265</v>
      </c>
      <c r="B126" s="83" t="s">
        <v>266</v>
      </c>
      <c r="E126" s="103">
        <v>123497</v>
      </c>
      <c r="F126" s="103">
        <v>304522.375</v>
      </c>
      <c r="G126" s="103">
        <f t="shared" si="28"/>
        <v>405.54327083518905</v>
      </c>
      <c r="H126" s="104">
        <v>2.6365209060430272E-2</v>
      </c>
      <c r="J126" s="105">
        <v>120332.07917721452</v>
      </c>
      <c r="K126" s="105">
        <v>308253.96875</v>
      </c>
      <c r="L126" s="105">
        <f t="shared" si="29"/>
        <v>390.36668259348892</v>
      </c>
      <c r="M126" s="106">
        <f t="shared" si="30"/>
        <v>1.225392304916828E-2</v>
      </c>
      <c r="O126" s="107">
        <f t="shared" si="31"/>
        <v>2.6301555199794047E-2</v>
      </c>
      <c r="P126" s="107">
        <f t="shared" si="32"/>
        <v>3.8877775482454302E-2</v>
      </c>
      <c r="Q126" s="106">
        <f t="shared" si="33"/>
        <v>7.6490504261788494E-2</v>
      </c>
      <c r="R126" s="107">
        <f t="shared" si="34"/>
        <v>6.3458959999999995E-2</v>
      </c>
      <c r="S126" s="108">
        <f t="shared" si="35"/>
        <v>132943.3478048181</v>
      </c>
      <c r="T126" s="109">
        <f t="shared" si="36"/>
        <v>0</v>
      </c>
      <c r="U126" s="99">
        <f t="shared" si="37"/>
        <v>7.6490504261788494E-2</v>
      </c>
      <c r="V126" s="99">
        <f t="shared" si="41"/>
        <v>6.3458959999999995E-2</v>
      </c>
      <c r="W126" s="108">
        <f t="shared" si="38"/>
        <v>132943.3478048181</v>
      </c>
      <c r="X126" s="118">
        <f t="shared" si="39"/>
        <v>132943</v>
      </c>
      <c r="Y126" s="55">
        <f t="shared" si="42"/>
        <v>431.27749673133769</v>
      </c>
      <c r="Z126" s="56">
        <f t="shared" si="43"/>
        <v>7.6487687960031359E-2</v>
      </c>
      <c r="AA126" s="56">
        <f t="shared" si="44"/>
        <v>6.345617779121504E-2</v>
      </c>
      <c r="AB126" s="42"/>
      <c r="AC126" s="57">
        <v>128698.06322284421</v>
      </c>
      <c r="AD126" s="58">
        <f t="shared" si="45"/>
        <v>417.50658959794561</v>
      </c>
      <c r="AE126" s="56">
        <f t="shared" si="40"/>
        <v>3.2983688105745257E-2</v>
      </c>
      <c r="AF126" s="56">
        <f t="shared" si="40"/>
        <v>3.2983688105745479E-2</v>
      </c>
    </row>
    <row r="127" spans="1:32">
      <c r="A127" s="82" t="s">
        <v>267</v>
      </c>
      <c r="B127" s="83" t="s">
        <v>268</v>
      </c>
      <c r="E127" s="103">
        <v>76412</v>
      </c>
      <c r="F127" s="103">
        <v>239128.890625</v>
      </c>
      <c r="G127" s="103">
        <f t="shared" si="28"/>
        <v>319.54315432269823</v>
      </c>
      <c r="H127" s="104">
        <v>-3.015625445880965E-3</v>
      </c>
      <c r="J127" s="105">
        <v>76355.833731229155</v>
      </c>
      <c r="K127" s="105">
        <v>238742.609375</v>
      </c>
      <c r="L127" s="105">
        <f t="shared" si="29"/>
        <v>319.82491073176976</v>
      </c>
      <c r="M127" s="106">
        <f t="shared" si="30"/>
        <v>-1.6153683856032774E-3</v>
      </c>
      <c r="O127" s="107">
        <f t="shared" si="31"/>
        <v>7.3558582267008177E-4</v>
      </c>
      <c r="P127" s="107">
        <f t="shared" si="32"/>
        <v>-8.8097080501603475E-4</v>
      </c>
      <c r="Q127" s="106">
        <f t="shared" si="33"/>
        <v>6.1741082016629312E-2</v>
      </c>
      <c r="R127" s="107">
        <f t="shared" si="34"/>
        <v>6.3458959999999995E-2</v>
      </c>
      <c r="S127" s="108">
        <f t="shared" si="35"/>
        <v>81129.759559054684</v>
      </c>
      <c r="T127" s="109">
        <f t="shared" si="36"/>
        <v>0</v>
      </c>
      <c r="U127" s="99">
        <f t="shared" si="37"/>
        <v>6.1741082016629312E-2</v>
      </c>
      <c r="V127" s="99">
        <f t="shared" si="41"/>
        <v>6.3458959999999995E-2</v>
      </c>
      <c r="W127" s="108">
        <f t="shared" si="38"/>
        <v>81129.759559054684</v>
      </c>
      <c r="X127" s="120">
        <f t="shared" si="39"/>
        <v>81130</v>
      </c>
      <c r="Y127" s="55">
        <f t="shared" si="42"/>
        <v>339.82203768480531</v>
      </c>
      <c r="Z127" s="56">
        <f t="shared" si="43"/>
        <v>6.1744228655185029E-2</v>
      </c>
      <c r="AA127" s="56">
        <f t="shared" si="44"/>
        <v>6.346211172976024E-2</v>
      </c>
      <c r="AB127" s="42"/>
      <c r="AC127" s="57">
        <v>81664.407231778925</v>
      </c>
      <c r="AD127" s="58">
        <f t="shared" si="45"/>
        <v>342.06046187384277</v>
      </c>
      <c r="AE127" s="56">
        <f t="shared" si="40"/>
        <v>-6.5439430701086376E-3</v>
      </c>
      <c r="AF127" s="56">
        <f t="shared" si="40"/>
        <v>-6.5439430701085266E-3</v>
      </c>
    </row>
    <row r="128" spans="1:32">
      <c r="A128" s="82" t="s">
        <v>269</v>
      </c>
      <c r="B128" s="83" t="s">
        <v>270</v>
      </c>
      <c r="E128" s="103">
        <v>126197</v>
      </c>
      <c r="F128" s="103">
        <v>324594.0625</v>
      </c>
      <c r="G128" s="103">
        <f t="shared" si="28"/>
        <v>388.78406779236758</v>
      </c>
      <c r="H128" s="104">
        <v>1.1851561063314975E-2</v>
      </c>
      <c r="J128" s="105">
        <v>124623.80048212397</v>
      </c>
      <c r="K128" s="105">
        <v>327288.625</v>
      </c>
      <c r="L128" s="105">
        <f t="shared" si="29"/>
        <v>380.7764491727263</v>
      </c>
      <c r="M128" s="106">
        <f t="shared" si="30"/>
        <v>8.3013302191872196E-3</v>
      </c>
      <c r="O128" s="107">
        <f t="shared" si="31"/>
        <v>1.2623588044899048E-2</v>
      </c>
      <c r="P128" s="107">
        <f t="shared" si="32"/>
        <v>2.1029710836997895E-2</v>
      </c>
      <c r="Q128" s="106">
        <f t="shared" si="33"/>
        <v>7.2287084001513291E-2</v>
      </c>
      <c r="R128" s="107">
        <f t="shared" si="34"/>
        <v>6.3458959999999995E-2</v>
      </c>
      <c r="S128" s="108">
        <f t="shared" si="35"/>
        <v>135319.41313973899</v>
      </c>
      <c r="T128" s="109">
        <f t="shared" si="36"/>
        <v>0</v>
      </c>
      <c r="U128" s="99">
        <f t="shared" si="37"/>
        <v>7.2287084001513291E-2</v>
      </c>
      <c r="V128" s="99">
        <f t="shared" si="41"/>
        <v>6.3458959999999995E-2</v>
      </c>
      <c r="W128" s="108">
        <f t="shared" si="38"/>
        <v>135319.41313973899</v>
      </c>
      <c r="X128" s="118">
        <f t="shared" si="39"/>
        <v>135319</v>
      </c>
      <c r="Y128" s="55">
        <f t="shared" si="42"/>
        <v>413.45463808893453</v>
      </c>
      <c r="Z128" s="56">
        <f t="shared" si="43"/>
        <v>7.2283810233206847E-2</v>
      </c>
      <c r="AA128" s="56">
        <f t="shared" si="44"/>
        <v>6.345571318458032E-2</v>
      </c>
      <c r="AB128" s="42"/>
      <c r="AC128" s="57">
        <v>133288.16275083984</v>
      </c>
      <c r="AD128" s="58">
        <f t="shared" si="45"/>
        <v>407.24960346800879</v>
      </c>
      <c r="AE128" s="56">
        <f t="shared" si="40"/>
        <v>1.5236441160618952E-2</v>
      </c>
      <c r="AF128" s="56">
        <f t="shared" si="40"/>
        <v>1.5236441160618952E-2</v>
      </c>
    </row>
    <row r="129" spans="1:32">
      <c r="A129" s="82" t="s">
        <v>271</v>
      </c>
      <c r="B129" s="83" t="s">
        <v>272</v>
      </c>
      <c r="E129" s="103">
        <v>87544</v>
      </c>
      <c r="F129" s="103">
        <v>269424.5</v>
      </c>
      <c r="G129" s="103">
        <f t="shared" si="28"/>
        <v>324.92961850165818</v>
      </c>
      <c r="H129" s="104">
        <v>-3.2194652648799282E-3</v>
      </c>
      <c r="J129" s="105">
        <v>87520.473974830311</v>
      </c>
      <c r="K129" s="105">
        <v>270413.25</v>
      </c>
      <c r="L129" s="105">
        <f t="shared" si="29"/>
        <v>323.65453236788619</v>
      </c>
      <c r="M129" s="106">
        <f t="shared" si="30"/>
        <v>3.6698592741195579E-3</v>
      </c>
      <c r="O129" s="107">
        <f t="shared" si="31"/>
        <v>2.6880596163647574E-4</v>
      </c>
      <c r="P129" s="107">
        <f t="shared" si="32"/>
        <v>3.9396517158074573E-3</v>
      </c>
      <c r="Q129" s="106">
        <f t="shared" si="33"/>
        <v>6.7361704727001426E-2</v>
      </c>
      <c r="R129" s="107">
        <f t="shared" si="34"/>
        <v>6.3458959999999995E-2</v>
      </c>
      <c r="S129" s="108">
        <f t="shared" si="35"/>
        <v>93441.113078620619</v>
      </c>
      <c r="T129" s="109">
        <f t="shared" si="36"/>
        <v>0</v>
      </c>
      <c r="U129" s="99">
        <f t="shared" si="37"/>
        <v>6.7361704727001426E-2</v>
      </c>
      <c r="V129" s="99">
        <f t="shared" si="41"/>
        <v>6.3458959999999995E-2</v>
      </c>
      <c r="W129" s="108">
        <f t="shared" si="38"/>
        <v>93441.113078620619</v>
      </c>
      <c r="X129" s="118">
        <f t="shared" si="39"/>
        <v>93441</v>
      </c>
      <c r="Y129" s="55">
        <f t="shared" si="42"/>
        <v>345.54889599529611</v>
      </c>
      <c r="Z129" s="56">
        <f t="shared" si="43"/>
        <v>6.7360413049438073E-2</v>
      </c>
      <c r="AA129" s="56">
        <f t="shared" si="44"/>
        <v>6.345767304537886E-2</v>
      </c>
      <c r="AB129" s="42"/>
      <c r="AC129" s="57">
        <v>93605.25946134275</v>
      </c>
      <c r="AD129" s="58">
        <f t="shared" si="45"/>
        <v>346.15633465202887</v>
      </c>
      <c r="AE129" s="56">
        <f t="shared" si="40"/>
        <v>-1.7548101707958175E-3</v>
      </c>
      <c r="AF129" s="56">
        <f t="shared" si="40"/>
        <v>-1.7548101707958175E-3</v>
      </c>
    </row>
    <row r="130" spans="1:32">
      <c r="A130" s="82" t="s">
        <v>273</v>
      </c>
      <c r="B130" s="83" t="s">
        <v>274</v>
      </c>
      <c r="E130" s="103">
        <v>94996</v>
      </c>
      <c r="F130" s="103">
        <v>284984.5</v>
      </c>
      <c r="G130" s="103">
        <f t="shared" si="28"/>
        <v>333.33742712322947</v>
      </c>
      <c r="H130" s="104">
        <v>-1.9188405240209927E-2</v>
      </c>
      <c r="J130" s="105">
        <v>96705.888231616904</v>
      </c>
      <c r="K130" s="105">
        <v>288470.59375</v>
      </c>
      <c r="L130" s="105">
        <f t="shared" si="29"/>
        <v>335.23655556873172</v>
      </c>
      <c r="M130" s="106">
        <f t="shared" si="30"/>
        <v>1.2232573175032346E-2</v>
      </c>
      <c r="O130" s="107">
        <f t="shared" si="31"/>
        <v>-1.7681324921204444E-2</v>
      </c>
      <c r="P130" s="107">
        <f t="shared" si="32"/>
        <v>-5.6650398471024266E-3</v>
      </c>
      <c r="Q130" s="106">
        <f t="shared" si="33"/>
        <v>7.6467799546843684E-2</v>
      </c>
      <c r="R130" s="107">
        <f t="shared" si="34"/>
        <v>6.3458959999999995E-2</v>
      </c>
      <c r="S130" s="108">
        <f t="shared" si="35"/>
        <v>102260.13508575196</v>
      </c>
      <c r="T130" s="109">
        <f t="shared" si="36"/>
        <v>0</v>
      </c>
      <c r="U130" s="99">
        <f t="shared" si="37"/>
        <v>7.6467799546843684E-2</v>
      </c>
      <c r="V130" s="99">
        <f t="shared" si="41"/>
        <v>6.3458959999999995E-2</v>
      </c>
      <c r="W130" s="108">
        <f t="shared" si="38"/>
        <v>102260.13508575196</v>
      </c>
      <c r="X130" s="118">
        <f t="shared" si="39"/>
        <v>102260</v>
      </c>
      <c r="Y130" s="55">
        <f t="shared" si="42"/>
        <v>354.4902052949721</v>
      </c>
      <c r="Z130" s="56">
        <f t="shared" si="43"/>
        <v>7.6466377531685614E-2</v>
      </c>
      <c r="AA130" s="56">
        <f t="shared" si="44"/>
        <v>6.3457555169533331E-2</v>
      </c>
      <c r="AB130" s="42"/>
      <c r="AC130" s="57">
        <v>103429.28172399288</v>
      </c>
      <c r="AD130" s="58">
        <f t="shared" si="45"/>
        <v>358.54358802904113</v>
      </c>
      <c r="AE130" s="56">
        <f t="shared" si="40"/>
        <v>-1.1305132400640461E-2</v>
      </c>
      <c r="AF130" s="56">
        <f t="shared" si="40"/>
        <v>-1.1305132400640572E-2</v>
      </c>
    </row>
    <row r="131" spans="1:32">
      <c r="A131" s="82" t="s">
        <v>275</v>
      </c>
      <c r="B131" s="83" t="s">
        <v>276</v>
      </c>
      <c r="E131" s="103">
        <v>98761</v>
      </c>
      <c r="F131" s="103">
        <v>320584.9375</v>
      </c>
      <c r="G131" s="103">
        <f t="shared" si="28"/>
        <v>308.06500383381234</v>
      </c>
      <c r="H131" s="104">
        <v>-3.8331330660383856E-3</v>
      </c>
      <c r="J131" s="105">
        <v>98978.814692723041</v>
      </c>
      <c r="K131" s="105">
        <v>324011.6875</v>
      </c>
      <c r="L131" s="105">
        <f t="shared" si="29"/>
        <v>305.47914939865569</v>
      </c>
      <c r="M131" s="106">
        <f t="shared" si="30"/>
        <v>1.0689054909200246E-2</v>
      </c>
      <c r="O131" s="107">
        <f t="shared" si="31"/>
        <v>-2.2006193284819231E-3</v>
      </c>
      <c r="P131" s="107">
        <f t="shared" si="32"/>
        <v>8.4649130398817274E-3</v>
      </c>
      <c r="Q131" s="106">
        <f t="shared" si="33"/>
        <v>7.4826331217120901E-2</v>
      </c>
      <c r="R131" s="107">
        <f t="shared" si="34"/>
        <v>6.3458959999999995E-2</v>
      </c>
      <c r="S131" s="108">
        <f t="shared" si="35"/>
        <v>106150.92329733408</v>
      </c>
      <c r="T131" s="109">
        <f t="shared" si="36"/>
        <v>0</v>
      </c>
      <c r="U131" s="99">
        <f t="shared" si="37"/>
        <v>7.4826331217120901E-2</v>
      </c>
      <c r="V131" s="99">
        <f t="shared" si="41"/>
        <v>6.3458959999999995E-2</v>
      </c>
      <c r="W131" s="108">
        <f t="shared" si="38"/>
        <v>106150.92329733408</v>
      </c>
      <c r="X131" s="118">
        <f t="shared" si="39"/>
        <v>106151</v>
      </c>
      <c r="Y131" s="55">
        <f t="shared" si="42"/>
        <v>327.61472531758596</v>
      </c>
      <c r="Z131" s="56">
        <f t="shared" si="43"/>
        <v>7.4827107866465514E-2</v>
      </c>
      <c r="AA131" s="56">
        <f t="shared" si="44"/>
        <v>6.3459728435495633E-2</v>
      </c>
      <c r="AB131" s="42"/>
      <c r="AC131" s="57">
        <v>105860.23143742314</v>
      </c>
      <c r="AD131" s="58">
        <f t="shared" si="45"/>
        <v>326.71732385401418</v>
      </c>
      <c r="AE131" s="56">
        <f t="shared" si="40"/>
        <v>2.746721395076035E-3</v>
      </c>
      <c r="AF131" s="56">
        <f t="shared" si="40"/>
        <v>2.746721395076035E-3</v>
      </c>
    </row>
    <row r="132" spans="1:32">
      <c r="A132" s="82" t="s">
        <v>277</v>
      </c>
      <c r="B132" s="83" t="s">
        <v>278</v>
      </c>
      <c r="E132" s="103">
        <v>113715</v>
      </c>
      <c r="F132" s="103">
        <v>259082.28125</v>
      </c>
      <c r="G132" s="103">
        <f t="shared" si="28"/>
        <v>438.91461604922085</v>
      </c>
      <c r="H132" s="104">
        <v>1.5142743198209185E-2</v>
      </c>
      <c r="J132" s="105">
        <v>111937.24775103429</v>
      </c>
      <c r="K132" s="105">
        <v>261858.03125</v>
      </c>
      <c r="L132" s="105">
        <f t="shared" si="29"/>
        <v>427.47303650261551</v>
      </c>
      <c r="M132" s="106">
        <f t="shared" si="30"/>
        <v>1.0713777826132143E-2</v>
      </c>
      <c r="O132" s="107">
        <f t="shared" si="31"/>
        <v>1.5881686254424432E-2</v>
      </c>
      <c r="P132" s="107">
        <f t="shared" si="32"/>
        <v>2.676561693859103E-2</v>
      </c>
      <c r="Q132" s="106">
        <f t="shared" si="33"/>
        <v>7.4852623024649567E-2</v>
      </c>
      <c r="R132" s="107">
        <f t="shared" si="34"/>
        <v>6.3458959999999995E-2</v>
      </c>
      <c r="S132" s="108">
        <f t="shared" si="35"/>
        <v>122226.86602724802</v>
      </c>
      <c r="T132" s="109">
        <f t="shared" si="36"/>
        <v>0</v>
      </c>
      <c r="U132" s="99">
        <f t="shared" si="37"/>
        <v>7.4852623024649567E-2</v>
      </c>
      <c r="V132" s="99">
        <f t="shared" si="41"/>
        <v>6.3458959999999995E-2</v>
      </c>
      <c r="W132" s="108">
        <f t="shared" si="38"/>
        <v>122226.86602724802</v>
      </c>
      <c r="X132" s="118">
        <f t="shared" si="39"/>
        <v>122227</v>
      </c>
      <c r="Y132" s="55">
        <f t="shared" si="42"/>
        <v>466.76819273611642</v>
      </c>
      <c r="Z132" s="56">
        <f t="shared" si="43"/>
        <v>7.4853801169590728E-2</v>
      </c>
      <c r="AA132" s="56">
        <f t="shared" si="44"/>
        <v>6.3460125656357835E-2</v>
      </c>
      <c r="AB132" s="42"/>
      <c r="AC132" s="57">
        <v>119719.5883803997</v>
      </c>
      <c r="AD132" s="58">
        <f t="shared" si="45"/>
        <v>457.19273076677763</v>
      </c>
      <c r="AE132" s="56">
        <f t="shared" si="40"/>
        <v>2.0944038093692718E-2</v>
      </c>
      <c r="AF132" s="56">
        <f t="shared" si="40"/>
        <v>2.0944038093692718E-2</v>
      </c>
    </row>
    <row r="133" spans="1:32">
      <c r="A133" s="82" t="s">
        <v>279</v>
      </c>
      <c r="B133" s="83" t="s">
        <v>280</v>
      </c>
      <c r="E133" s="103">
        <v>58340</v>
      </c>
      <c r="F133" s="103">
        <v>214617.5625</v>
      </c>
      <c r="G133" s="103">
        <f t="shared" si="28"/>
        <v>271.83236693409003</v>
      </c>
      <c r="H133" s="104">
        <v>7.5431172529709656E-3</v>
      </c>
      <c r="J133" s="105">
        <v>57888.403969084851</v>
      </c>
      <c r="K133" s="105">
        <v>216840.5625</v>
      </c>
      <c r="L133" s="105">
        <f t="shared" si="29"/>
        <v>266.96298562260398</v>
      </c>
      <c r="M133" s="106">
        <f t="shared" si="30"/>
        <v>1.0357959405116191E-2</v>
      </c>
      <c r="O133" s="107">
        <f t="shared" si="31"/>
        <v>7.801148415774728E-3</v>
      </c>
      <c r="P133" s="107">
        <f t="shared" si="32"/>
        <v>1.823991179949469E-2</v>
      </c>
      <c r="Q133" s="106">
        <f t="shared" si="33"/>
        <v>7.4474224736686967E-2</v>
      </c>
      <c r="R133" s="107">
        <f t="shared" si="34"/>
        <v>6.3458959999999995E-2</v>
      </c>
      <c r="S133" s="108">
        <f t="shared" si="35"/>
        <v>62684.826271138314</v>
      </c>
      <c r="T133" s="109">
        <f t="shared" si="36"/>
        <v>0</v>
      </c>
      <c r="U133" s="99">
        <f t="shared" si="37"/>
        <v>7.4474224736686967E-2</v>
      </c>
      <c r="V133" s="99">
        <f t="shared" si="41"/>
        <v>6.3458959999999995E-2</v>
      </c>
      <c r="W133" s="108">
        <f t="shared" si="38"/>
        <v>62684.826271138314</v>
      </c>
      <c r="X133" s="118">
        <f t="shared" si="39"/>
        <v>62685</v>
      </c>
      <c r="Y133" s="55">
        <f t="shared" si="42"/>
        <v>289.08336741655523</v>
      </c>
      <c r="Z133" s="56">
        <f t="shared" si="43"/>
        <v>7.447720260541657E-2</v>
      </c>
      <c r="AA133" s="56">
        <f t="shared" si="44"/>
        <v>6.346190734029844E-2</v>
      </c>
      <c r="AB133" s="42"/>
      <c r="AC133" s="57">
        <v>61913.0453393973</v>
      </c>
      <c r="AD133" s="58">
        <f t="shared" si="45"/>
        <v>285.5233570029007</v>
      </c>
      <c r="AE133" s="56">
        <f t="shared" si="40"/>
        <v>1.2468368441109101E-2</v>
      </c>
      <c r="AF133" s="56">
        <f t="shared" si="40"/>
        <v>1.2468368441109323E-2</v>
      </c>
    </row>
    <row r="134" spans="1:32">
      <c r="A134" s="82" t="s">
        <v>281</v>
      </c>
      <c r="B134" s="83" t="s">
        <v>282</v>
      </c>
      <c r="E134" s="103">
        <v>178107</v>
      </c>
      <c r="F134" s="103">
        <v>419431.375</v>
      </c>
      <c r="G134" s="103">
        <f t="shared" si="28"/>
        <v>424.63919157216122</v>
      </c>
      <c r="H134" s="104">
        <v>4.6089161315818528E-2</v>
      </c>
      <c r="J134" s="105">
        <v>169952.07741361437</v>
      </c>
      <c r="K134" s="105">
        <v>421847.875</v>
      </c>
      <c r="L134" s="105">
        <f t="shared" si="29"/>
        <v>402.87527207198656</v>
      </c>
      <c r="M134" s="106">
        <f t="shared" si="30"/>
        <v>5.7613715712134805E-3</v>
      </c>
      <c r="O134" s="107">
        <f t="shared" si="31"/>
        <v>4.7983659337913709E-2</v>
      </c>
      <c r="P134" s="107">
        <f t="shared" si="32"/>
        <v>5.4021482599919457E-2</v>
      </c>
      <c r="Q134" s="106">
        <f t="shared" si="33"/>
        <v>6.9585942219296149E-2</v>
      </c>
      <c r="R134" s="107">
        <f t="shared" si="34"/>
        <v>6.3458959999999995E-2</v>
      </c>
      <c r="S134" s="108">
        <f t="shared" si="35"/>
        <v>190500.74341085218</v>
      </c>
      <c r="T134" s="109">
        <f t="shared" si="36"/>
        <v>0</v>
      </c>
      <c r="U134" s="99">
        <f t="shared" si="37"/>
        <v>6.9585942219296149E-2</v>
      </c>
      <c r="V134" s="99">
        <f t="shared" si="41"/>
        <v>6.3458959999999995E-2</v>
      </c>
      <c r="W134" s="108">
        <f t="shared" si="38"/>
        <v>190500.74341085218</v>
      </c>
      <c r="X134" s="118">
        <f t="shared" si="39"/>
        <v>190501</v>
      </c>
      <c r="Y134" s="55">
        <f t="shared" si="42"/>
        <v>451.58696129499288</v>
      </c>
      <c r="Z134" s="56">
        <f t="shared" si="43"/>
        <v>6.9587382865356151E-2</v>
      </c>
      <c r="AA134" s="56">
        <f t="shared" si="44"/>
        <v>6.3460392393508647E-2</v>
      </c>
      <c r="AB134" s="42"/>
      <c r="AC134" s="57">
        <v>181767.84905061897</v>
      </c>
      <c r="AD134" s="58">
        <f t="shared" si="45"/>
        <v>430.88482797411024</v>
      </c>
      <c r="AE134" s="56">
        <f t="shared" si="40"/>
        <v>4.8045630704190101E-2</v>
      </c>
      <c r="AF134" s="56">
        <f t="shared" si="40"/>
        <v>4.8045630704190323E-2</v>
      </c>
    </row>
    <row r="135" spans="1:32">
      <c r="A135" s="82" t="s">
        <v>283</v>
      </c>
      <c r="B135" s="83" t="s">
        <v>284</v>
      </c>
      <c r="E135" s="103">
        <v>134887</v>
      </c>
      <c r="F135" s="103">
        <v>338397.0625</v>
      </c>
      <c r="G135" s="103">
        <f t="shared" si="28"/>
        <v>398.60570598185967</v>
      </c>
      <c r="H135" s="104">
        <v>4.8918224654203257E-2</v>
      </c>
      <c r="J135" s="105">
        <v>128529.65366799373</v>
      </c>
      <c r="K135" s="105">
        <v>342115.71875</v>
      </c>
      <c r="L135" s="105">
        <f t="shared" si="29"/>
        <v>375.69058252455329</v>
      </c>
      <c r="M135" s="106">
        <f t="shared" si="30"/>
        <v>1.0989032299888901E-2</v>
      </c>
      <c r="O135" s="107">
        <f t="shared" si="31"/>
        <v>4.9462098049591008E-2</v>
      </c>
      <c r="P135" s="107">
        <f t="shared" si="32"/>
        <v>6.0994670942566831E-2</v>
      </c>
      <c r="Q135" s="106">
        <f t="shared" si="33"/>
        <v>7.5145344861046182E-2</v>
      </c>
      <c r="R135" s="107">
        <f t="shared" si="34"/>
        <v>6.3458959999999995E-2</v>
      </c>
      <c r="S135" s="108">
        <f t="shared" si="35"/>
        <v>145023.13013227194</v>
      </c>
      <c r="T135" s="109">
        <f t="shared" si="36"/>
        <v>0</v>
      </c>
      <c r="U135" s="99">
        <f t="shared" si="37"/>
        <v>7.5145344861046182E-2</v>
      </c>
      <c r="V135" s="99">
        <f t="shared" si="41"/>
        <v>6.3458959999999995E-2</v>
      </c>
      <c r="W135" s="108">
        <f t="shared" si="38"/>
        <v>145023.13013227194</v>
      </c>
      <c r="X135" s="118">
        <f t="shared" si="39"/>
        <v>145023</v>
      </c>
      <c r="Y135" s="55">
        <f t="shared" si="42"/>
        <v>423.90042915851842</v>
      </c>
      <c r="Z135" s="56">
        <f t="shared" si="43"/>
        <v>7.5144380110759412E-2</v>
      </c>
      <c r="AA135" s="56">
        <f t="shared" si="44"/>
        <v>6.3458005736149348E-2</v>
      </c>
      <c r="AB135" s="42"/>
      <c r="AC135" s="57">
        <v>137465.5670115434</v>
      </c>
      <c r="AD135" s="58">
        <f t="shared" si="45"/>
        <v>401.81014632652978</v>
      </c>
      <c r="AE135" s="56">
        <f t="shared" si="40"/>
        <v>5.4976916421709987E-2</v>
      </c>
      <c r="AF135" s="56">
        <f t="shared" si="40"/>
        <v>5.4976916421709987E-2</v>
      </c>
    </row>
    <row r="136" spans="1:32">
      <c r="A136" s="82" t="s">
        <v>285</v>
      </c>
      <c r="B136" s="83" t="s">
        <v>286</v>
      </c>
      <c r="E136" s="103">
        <v>140182</v>
      </c>
      <c r="F136" s="103">
        <v>410601.9375</v>
      </c>
      <c r="G136" s="103">
        <f t="shared" si="28"/>
        <v>341.40608506018071</v>
      </c>
      <c r="H136" s="104">
        <v>2.8190769136916982E-2</v>
      </c>
      <c r="J136" s="105">
        <v>136555.07635922811</v>
      </c>
      <c r="K136" s="105">
        <v>414677.0625</v>
      </c>
      <c r="L136" s="105">
        <f t="shared" si="29"/>
        <v>329.30462933244138</v>
      </c>
      <c r="M136" s="106">
        <f t="shared" si="30"/>
        <v>9.924758331175676E-3</v>
      </c>
      <c r="O136" s="107">
        <f t="shared" si="31"/>
        <v>2.6560152412281823E-2</v>
      </c>
      <c r="P136" s="107">
        <f t="shared" si="32"/>
        <v>3.6748513837388641E-2</v>
      </c>
      <c r="Q136" s="106">
        <f t="shared" si="33"/>
        <v>7.4013533173123314E-2</v>
      </c>
      <c r="R136" s="107">
        <f t="shared" si="34"/>
        <v>6.3458959999999995E-2</v>
      </c>
      <c r="S136" s="108">
        <f t="shared" si="35"/>
        <v>150557.36510727476</v>
      </c>
      <c r="T136" s="109">
        <f t="shared" si="36"/>
        <v>0</v>
      </c>
      <c r="U136" s="99">
        <f t="shared" si="37"/>
        <v>7.4013533173123314E-2</v>
      </c>
      <c r="V136" s="99">
        <f t="shared" si="41"/>
        <v>6.3458959999999995E-2</v>
      </c>
      <c r="W136" s="108">
        <f t="shared" si="38"/>
        <v>150557.36510727476</v>
      </c>
      <c r="X136" s="118">
        <f t="shared" si="39"/>
        <v>150557</v>
      </c>
      <c r="Y136" s="55">
        <f t="shared" si="42"/>
        <v>363.07047969406312</v>
      </c>
      <c r="Z136" s="56">
        <f t="shared" si="43"/>
        <v>7.4010928649898E-2</v>
      </c>
      <c r="AA136" s="56">
        <f t="shared" si="44"/>
        <v>6.3456381072011458E-2</v>
      </c>
      <c r="AB136" s="42"/>
      <c r="AC136" s="57">
        <v>146048.95029527633</v>
      </c>
      <c r="AD136" s="58">
        <f t="shared" si="45"/>
        <v>352.19924973611563</v>
      </c>
      <c r="AE136" s="56">
        <f t="shared" si="40"/>
        <v>3.0866703907213688E-2</v>
      </c>
      <c r="AF136" s="56">
        <f t="shared" si="40"/>
        <v>3.0866703907213688E-2</v>
      </c>
    </row>
    <row r="137" spans="1:32">
      <c r="A137" s="82" t="s">
        <v>287</v>
      </c>
      <c r="B137" s="83" t="s">
        <v>288</v>
      </c>
      <c r="E137" s="103">
        <v>105198</v>
      </c>
      <c r="F137" s="103">
        <v>328112.09375</v>
      </c>
      <c r="G137" s="103">
        <f t="shared" si="28"/>
        <v>320.61603946898106</v>
      </c>
      <c r="H137" s="104">
        <v>-2.2603670822884947E-3</v>
      </c>
      <c r="J137" s="105">
        <v>105412.02446478233</v>
      </c>
      <c r="K137" s="105">
        <v>331471.375</v>
      </c>
      <c r="L137" s="105">
        <f t="shared" si="29"/>
        <v>318.01245119516682</v>
      </c>
      <c r="M137" s="106">
        <f t="shared" si="30"/>
        <v>1.0238212226823862E-2</v>
      </c>
      <c r="O137" s="107">
        <f t="shared" si="31"/>
        <v>-2.0303610130724126E-3</v>
      </c>
      <c r="P137" s="107">
        <f t="shared" si="32"/>
        <v>8.1870639468024642E-3</v>
      </c>
      <c r="Q137" s="106">
        <f t="shared" si="33"/>
        <v>7.4346878526997395E-2</v>
      </c>
      <c r="R137" s="107">
        <f t="shared" si="34"/>
        <v>6.3458959999999995E-2</v>
      </c>
      <c r="S137" s="108">
        <f t="shared" si="35"/>
        <v>113019.14292728307</v>
      </c>
      <c r="T137" s="109">
        <f t="shared" si="36"/>
        <v>0</v>
      </c>
      <c r="U137" s="99">
        <f t="shared" si="37"/>
        <v>7.4346878526997395E-2</v>
      </c>
      <c r="V137" s="99">
        <f t="shared" ref="V137:V168" si="46">MAX(R137,NewMinGrowthPerHead(P137,$P$2,$L$1,$U$1,$T$2,AD137,G137,T137, $P$1))</f>
        <v>6.3458959999999995E-2</v>
      </c>
      <c r="W137" s="108">
        <f t="shared" si="38"/>
        <v>113019.14292728307</v>
      </c>
      <c r="X137" s="118">
        <f t="shared" si="39"/>
        <v>113019</v>
      </c>
      <c r="Y137" s="55">
        <f t="shared" ref="Y137:Y168" si="47">X137/K137*1000</f>
        <v>340.96156870257647</v>
      </c>
      <c r="Z137" s="56">
        <f t="shared" ref="Z137:Z168" si="48">X137/E137-1</f>
        <v>7.4345519876803712E-2</v>
      </c>
      <c r="AA137" s="56">
        <f t="shared" ref="AA137:AA168" si="49">Y137/G137-1</f>
        <v>6.3457615118983401E-2</v>
      </c>
      <c r="AB137" s="42"/>
      <c r="AC137" s="57">
        <v>112740.70457169836</v>
      </c>
      <c r="AD137" s="58">
        <f t="shared" ref="AD137:AD168" si="50">AC137/K137*1000</f>
        <v>340.12199265079329</v>
      </c>
      <c r="AE137" s="56">
        <f t="shared" si="40"/>
        <v>2.4684556421648018E-3</v>
      </c>
      <c r="AF137" s="56">
        <f t="shared" si="40"/>
        <v>2.4684556421648018E-3</v>
      </c>
    </row>
    <row r="138" spans="1:32">
      <c r="A138" s="82" t="s">
        <v>289</v>
      </c>
      <c r="B138" s="83" t="s">
        <v>290</v>
      </c>
      <c r="E138" s="103">
        <v>59334</v>
      </c>
      <c r="F138" s="103">
        <v>221206</v>
      </c>
      <c r="G138" s="103">
        <f t="shared" ref="G138:G200" si="51">E138/F138*1000</f>
        <v>268.22961402493604</v>
      </c>
      <c r="H138" s="104">
        <v>-1.8997641318695857E-2</v>
      </c>
      <c r="J138" s="105">
        <v>60411.618460696707</v>
      </c>
      <c r="K138" s="105">
        <v>222806.078125</v>
      </c>
      <c r="L138" s="105">
        <f t="shared" ref="L138:L200" si="52">J138/K138*1000</f>
        <v>271.1399032247416</v>
      </c>
      <c r="M138" s="106">
        <f t="shared" ref="M138:M200" si="53">K138/F138-1</f>
        <v>7.2334300380640926E-3</v>
      </c>
      <c r="O138" s="107">
        <f t="shared" ref="O138:O200" si="54">E138/J138-1</f>
        <v>-1.7837933962947861E-2</v>
      </c>
      <c r="P138" s="107">
        <f t="shared" ref="P138:P200" si="55">G138/L138-1</f>
        <v>-1.0733533372228488E-2</v>
      </c>
      <c r="Q138" s="106">
        <f t="shared" ref="Q138:Q200" si="56">(1+M138)*(1+R138)-1</f>
        <v>7.1151415985512445E-2</v>
      </c>
      <c r="R138" s="107">
        <f t="shared" ref="R138:R200" si="57">MinGrowthPerHead(P138,0,1,$Q$1,$Q$2,$R$1,$R$2)</f>
        <v>6.3458959999999995E-2</v>
      </c>
      <c r="S138" s="108">
        <f t="shared" ref="S138:S200" si="58">(1+IF($S$2=1,Q138,0))*$E138</f>
        <v>63555.698116084393</v>
      </c>
      <c r="T138" s="109">
        <f t="shared" ref="T138:T200" si="59">MinMaxRamp(P138,0,1,$P$2,$T$2)</f>
        <v>0</v>
      </c>
      <c r="U138" s="99">
        <f t="shared" ref="U138:U200" si="60">(1+M138)*(1+V138)-1</f>
        <v>7.1151415985512445E-2</v>
      </c>
      <c r="V138" s="99">
        <f t="shared" si="46"/>
        <v>6.3458959999999995E-2</v>
      </c>
      <c r="W138" s="108">
        <f t="shared" ref="W138:W200" si="61">(1+IF($S$2=1,U138,0))*$E138</f>
        <v>63555.698116084393</v>
      </c>
      <c r="X138" s="118">
        <f t="shared" ref="X138:X200" si="62">IF(ROUND(W138,0)/E138&gt;$X$1,ROUND(W138,0),ROUNDUP(W138,0))</f>
        <v>63556</v>
      </c>
      <c r="Y138" s="55">
        <f t="shared" si="47"/>
        <v>285.25254128993475</v>
      </c>
      <c r="Z138" s="56">
        <f t="shared" si="48"/>
        <v>7.1156503859507225E-2</v>
      </c>
      <c r="AA138" s="56">
        <f t="shared" si="49"/>
        <v>6.3464011335512716E-2</v>
      </c>
      <c r="AB138" s="42"/>
      <c r="AC138" s="57">
        <v>64611.684142837425</v>
      </c>
      <c r="AD138" s="58">
        <f t="shared" si="50"/>
        <v>289.99067119968151</v>
      </c>
      <c r="AE138" s="56">
        <f t="shared" ref="AE138:AF200" si="63">X138/AC138-1</f>
        <v>-1.633890459353482E-2</v>
      </c>
      <c r="AF138" s="56">
        <f t="shared" si="63"/>
        <v>-1.6338904593534931E-2</v>
      </c>
    </row>
    <row r="139" spans="1:32">
      <c r="A139" s="82" t="s">
        <v>291</v>
      </c>
      <c r="B139" s="83" t="s">
        <v>292</v>
      </c>
      <c r="E139" s="103">
        <v>145352</v>
      </c>
      <c r="F139" s="103">
        <v>337654.8125</v>
      </c>
      <c r="G139" s="103">
        <f t="shared" si="51"/>
        <v>430.47513205516651</v>
      </c>
      <c r="H139" s="104">
        <v>8.7769378786673569E-2</v>
      </c>
      <c r="J139" s="105">
        <v>133507.49652443468</v>
      </c>
      <c r="K139" s="105">
        <v>340549.5</v>
      </c>
      <c r="L139" s="105">
        <f t="shared" si="52"/>
        <v>392.03550885975369</v>
      </c>
      <c r="M139" s="106">
        <f t="shared" si="53"/>
        <v>8.5729194219614779E-3</v>
      </c>
      <c r="O139" s="107">
        <f t="shared" si="54"/>
        <v>8.8717890634684604E-2</v>
      </c>
      <c r="P139" s="107">
        <f t="shared" si="55"/>
        <v>9.8051381384343328E-2</v>
      </c>
      <c r="Q139" s="106">
        <f t="shared" si="56"/>
        <v>7.2575907972642906E-2</v>
      </c>
      <c r="R139" s="107">
        <f t="shared" si="57"/>
        <v>6.3458959999999995E-2</v>
      </c>
      <c r="S139" s="108">
        <f t="shared" si="58"/>
        <v>155901.0533756396</v>
      </c>
      <c r="T139" s="109">
        <f t="shared" si="59"/>
        <v>0</v>
      </c>
      <c r="U139" s="99">
        <f t="shared" si="60"/>
        <v>7.2575907972642906E-2</v>
      </c>
      <c r="V139" s="99">
        <f t="shared" si="46"/>
        <v>6.3458959999999995E-2</v>
      </c>
      <c r="W139" s="108">
        <f t="shared" si="61"/>
        <v>155901.0533756396</v>
      </c>
      <c r="X139" s="118">
        <f t="shared" si="62"/>
        <v>155901</v>
      </c>
      <c r="Y139" s="55">
        <f t="shared" si="47"/>
        <v>457.79247950738437</v>
      </c>
      <c r="Z139" s="56">
        <f t="shared" si="48"/>
        <v>7.2575540756233181E-2</v>
      </c>
      <c r="AA139" s="56">
        <f t="shared" si="49"/>
        <v>6.3458595904947845E-2</v>
      </c>
      <c r="AB139" s="42"/>
      <c r="AC139" s="57">
        <v>142789.4901003163</v>
      </c>
      <c r="AD139" s="58">
        <f t="shared" si="50"/>
        <v>419.29143957138768</v>
      </c>
      <c r="AE139" s="56">
        <f t="shared" si="63"/>
        <v>9.1824054350724715E-2</v>
      </c>
      <c r="AF139" s="56">
        <f t="shared" si="63"/>
        <v>9.1824054350724715E-2</v>
      </c>
    </row>
    <row r="140" spans="1:32">
      <c r="A140" s="82" t="s">
        <v>293</v>
      </c>
      <c r="B140" s="83" t="s">
        <v>294</v>
      </c>
      <c r="E140" s="103">
        <v>70785</v>
      </c>
      <c r="F140" s="103">
        <v>228194.5625</v>
      </c>
      <c r="G140" s="103">
        <f t="shared" si="51"/>
        <v>310.19582247933715</v>
      </c>
      <c r="H140" s="104">
        <v>-4.5394392901653591E-2</v>
      </c>
      <c r="J140" s="105">
        <v>74003.09759890518</v>
      </c>
      <c r="K140" s="105">
        <v>229528.40625</v>
      </c>
      <c r="L140" s="105">
        <f t="shared" si="52"/>
        <v>322.41367771404191</v>
      </c>
      <c r="M140" s="106">
        <f t="shared" si="53"/>
        <v>5.8452039145324708E-3</v>
      </c>
      <c r="O140" s="107">
        <f t="shared" si="54"/>
        <v>-4.3485985091423873E-2</v>
      </c>
      <c r="P140" s="107">
        <f t="shared" si="55"/>
        <v>-3.7894965627175203E-2</v>
      </c>
      <c r="Q140" s="106">
        <f t="shared" si="56"/>
        <v>6.9675094475936561E-2</v>
      </c>
      <c r="R140" s="107">
        <f t="shared" si="57"/>
        <v>6.3458959999999995E-2</v>
      </c>
      <c r="S140" s="108">
        <f t="shared" si="58"/>
        <v>75716.951562479167</v>
      </c>
      <c r="T140" s="109">
        <f t="shared" si="59"/>
        <v>0</v>
      </c>
      <c r="U140" s="99">
        <f t="shared" si="60"/>
        <v>6.9675094475936561E-2</v>
      </c>
      <c r="V140" s="99">
        <f t="shared" si="46"/>
        <v>6.3458959999999995E-2</v>
      </c>
      <c r="W140" s="108">
        <f t="shared" si="61"/>
        <v>75716.951562479167</v>
      </c>
      <c r="X140" s="118">
        <f t="shared" si="62"/>
        <v>75717</v>
      </c>
      <c r="Y140" s="55">
        <f t="shared" si="47"/>
        <v>329.88073780083596</v>
      </c>
      <c r="Z140" s="56">
        <f t="shared" si="48"/>
        <v>6.9675778766687957E-2</v>
      </c>
      <c r="AA140" s="56">
        <f t="shared" si="49"/>
        <v>6.345964031417628E-2</v>
      </c>
      <c r="AB140" s="42"/>
      <c r="AC140" s="57">
        <v>79148.099148557201</v>
      </c>
      <c r="AD140" s="58">
        <f t="shared" si="50"/>
        <v>344.82921064833209</v>
      </c>
      <c r="AE140" s="56">
        <f t="shared" si="63"/>
        <v>-4.3350367039354798E-2</v>
      </c>
      <c r="AF140" s="56">
        <f t="shared" si="63"/>
        <v>-4.3350367039354687E-2</v>
      </c>
    </row>
    <row r="141" spans="1:32">
      <c r="A141" s="82" t="s">
        <v>295</v>
      </c>
      <c r="B141" s="83" t="s">
        <v>296</v>
      </c>
      <c r="E141" s="103">
        <v>64678</v>
      </c>
      <c r="F141" s="103">
        <v>200119.25</v>
      </c>
      <c r="G141" s="103">
        <f t="shared" si="51"/>
        <v>323.1972936136828</v>
      </c>
      <c r="H141" s="104">
        <v>4.6385860977249393E-4</v>
      </c>
      <c r="J141" s="105">
        <v>64569.655931228684</v>
      </c>
      <c r="K141" s="105">
        <v>201969.25</v>
      </c>
      <c r="L141" s="105">
        <f t="shared" si="52"/>
        <v>319.70042930410784</v>
      </c>
      <c r="M141" s="106">
        <f t="shared" si="53"/>
        <v>9.2444879740454233E-3</v>
      </c>
      <c r="O141" s="107">
        <f t="shared" si="54"/>
        <v>1.6779409338452123E-3</v>
      </c>
      <c r="P141" s="107">
        <f t="shared" si="55"/>
        <v>1.0937940612674835E-2</v>
      </c>
      <c r="Q141" s="106">
        <f t="shared" si="56"/>
        <v>7.3290093566610759E-2</v>
      </c>
      <c r="R141" s="107">
        <f t="shared" si="57"/>
        <v>6.3458959999999995E-2</v>
      </c>
      <c r="S141" s="108">
        <f t="shared" si="58"/>
        <v>69418.256671701252</v>
      </c>
      <c r="T141" s="109">
        <f t="shared" si="59"/>
        <v>0</v>
      </c>
      <c r="U141" s="99">
        <f t="shared" si="60"/>
        <v>7.3290093566610759E-2</v>
      </c>
      <c r="V141" s="99">
        <f t="shared" si="46"/>
        <v>6.3458959999999995E-2</v>
      </c>
      <c r="W141" s="108">
        <f t="shared" si="61"/>
        <v>69418.256671701252</v>
      </c>
      <c r="X141" s="118">
        <f t="shared" si="62"/>
        <v>69418</v>
      </c>
      <c r="Y141" s="55">
        <f t="shared" si="47"/>
        <v>343.70578689577746</v>
      </c>
      <c r="Z141" s="56">
        <f t="shared" si="48"/>
        <v>7.3286125112093758E-2</v>
      </c>
      <c r="AA141" s="56">
        <f t="shared" si="49"/>
        <v>6.3455027895773286E-2</v>
      </c>
      <c r="AB141" s="42"/>
      <c r="AC141" s="57">
        <v>69058.805583142501</v>
      </c>
      <c r="AD141" s="58">
        <f t="shared" si="50"/>
        <v>341.92732598225967</v>
      </c>
      <c r="AE141" s="56">
        <f t="shared" si="63"/>
        <v>5.201283367477938E-3</v>
      </c>
      <c r="AF141" s="56">
        <f t="shared" si="63"/>
        <v>5.20128336747816E-3</v>
      </c>
    </row>
    <row r="142" spans="1:32">
      <c r="A142" s="82" t="s">
        <v>297</v>
      </c>
      <c r="B142" s="83" t="s">
        <v>298</v>
      </c>
      <c r="E142" s="103">
        <v>124139</v>
      </c>
      <c r="F142" s="103">
        <v>336755.5625</v>
      </c>
      <c r="G142" s="103">
        <f t="shared" si="51"/>
        <v>368.63236668882047</v>
      </c>
      <c r="H142" s="104">
        <v>7.6646611375410734E-2</v>
      </c>
      <c r="J142" s="105">
        <v>115669.73114265667</v>
      </c>
      <c r="K142" s="105">
        <v>341834.90625</v>
      </c>
      <c r="L142" s="105">
        <f t="shared" si="52"/>
        <v>338.37893388822596</v>
      </c>
      <c r="M142" s="106">
        <f t="shared" si="53"/>
        <v>1.5083176985383862E-2</v>
      </c>
      <c r="O142" s="107">
        <f t="shared" si="54"/>
        <v>7.3219404710970437E-2</v>
      </c>
      <c r="P142" s="107">
        <f t="shared" si="55"/>
        <v>8.9406962936374512E-2</v>
      </c>
      <c r="Q142" s="106">
        <f t="shared" si="56"/>
        <v>7.9499299710372284E-2</v>
      </c>
      <c r="R142" s="107">
        <f t="shared" si="57"/>
        <v>6.3458959999999995E-2</v>
      </c>
      <c r="S142" s="108">
        <f t="shared" si="58"/>
        <v>134007.96356674589</v>
      </c>
      <c r="T142" s="109">
        <f t="shared" si="59"/>
        <v>0</v>
      </c>
      <c r="U142" s="99">
        <f t="shared" si="60"/>
        <v>7.9499299710372284E-2</v>
      </c>
      <c r="V142" s="99">
        <f t="shared" si="46"/>
        <v>6.3458959999999995E-2</v>
      </c>
      <c r="W142" s="108">
        <f t="shared" si="61"/>
        <v>134007.96356674589</v>
      </c>
      <c r="X142" s="118">
        <f t="shared" si="62"/>
        <v>134008</v>
      </c>
      <c r="Y142" s="55">
        <f t="shared" si="47"/>
        <v>392.02549988266452</v>
      </c>
      <c r="Z142" s="56">
        <f t="shared" si="48"/>
        <v>7.9499593197947416E-2</v>
      </c>
      <c r="AA142" s="56">
        <f t="shared" si="49"/>
        <v>6.345924912662726E-2</v>
      </c>
      <c r="AB142" s="42"/>
      <c r="AC142" s="57">
        <v>123711.56946140304</v>
      </c>
      <c r="AD142" s="58">
        <f t="shared" si="50"/>
        <v>361.90443749160869</v>
      </c>
      <c r="AE142" s="56">
        <f t="shared" si="63"/>
        <v>8.322932595087118E-2</v>
      </c>
      <c r="AF142" s="56">
        <f t="shared" si="63"/>
        <v>8.3229325950871402E-2</v>
      </c>
    </row>
    <row r="143" spans="1:32">
      <c r="A143" s="82" t="s">
        <v>299</v>
      </c>
      <c r="B143" s="83" t="s">
        <v>300</v>
      </c>
      <c r="E143" s="103">
        <v>120219</v>
      </c>
      <c r="F143" s="103">
        <v>316882.375</v>
      </c>
      <c r="G143" s="103">
        <f t="shared" si="51"/>
        <v>379.38051934885937</v>
      </c>
      <c r="H143" s="104">
        <v>5.6044264559484969E-2</v>
      </c>
      <c r="J143" s="105">
        <v>113766.16608402549</v>
      </c>
      <c r="K143" s="105">
        <v>319246.5625</v>
      </c>
      <c r="L143" s="105">
        <f t="shared" si="52"/>
        <v>356.35831187383729</v>
      </c>
      <c r="M143" s="106">
        <f t="shared" si="53"/>
        <v>7.4607731023221824E-3</v>
      </c>
      <c r="O143" s="107">
        <f t="shared" si="54"/>
        <v>5.6720149215616189E-2</v>
      </c>
      <c r="P143" s="107">
        <f t="shared" si="55"/>
        <v>6.4604098481566119E-2</v>
      </c>
      <c r="Q143" s="106">
        <f t="shared" si="56"/>
        <v>7.1393186004191422E-2</v>
      </c>
      <c r="R143" s="107">
        <f t="shared" si="57"/>
        <v>6.3458959999999995E-2</v>
      </c>
      <c r="S143" s="108">
        <f t="shared" si="58"/>
        <v>128801.81742823789</v>
      </c>
      <c r="T143" s="109">
        <f t="shared" si="59"/>
        <v>0</v>
      </c>
      <c r="U143" s="99">
        <f t="shared" si="60"/>
        <v>7.1393186004191422E-2</v>
      </c>
      <c r="V143" s="99">
        <f t="shared" si="46"/>
        <v>6.3458959999999995E-2</v>
      </c>
      <c r="W143" s="108">
        <f t="shared" si="61"/>
        <v>128801.81742823789</v>
      </c>
      <c r="X143" s="118">
        <f t="shared" si="62"/>
        <v>128802</v>
      </c>
      <c r="Y143" s="55">
        <f t="shared" si="47"/>
        <v>403.456184434249</v>
      </c>
      <c r="Z143" s="56">
        <f t="shared" si="48"/>
        <v>7.1394704663988229E-2</v>
      </c>
      <c r="AA143" s="56">
        <f t="shared" si="49"/>
        <v>6.346046741332767E-2</v>
      </c>
      <c r="AB143" s="42"/>
      <c r="AC143" s="57">
        <v>121675.66068346426</v>
      </c>
      <c r="AD143" s="58">
        <f t="shared" si="50"/>
        <v>381.13381622852791</v>
      </c>
      <c r="AE143" s="56">
        <f t="shared" si="63"/>
        <v>5.8568322345704749E-2</v>
      </c>
      <c r="AF143" s="56">
        <f t="shared" si="63"/>
        <v>5.8568322345704971E-2</v>
      </c>
    </row>
    <row r="144" spans="1:32">
      <c r="A144" s="82" t="s">
        <v>301</v>
      </c>
      <c r="B144" s="83" t="s">
        <v>302</v>
      </c>
      <c r="E144" s="103">
        <v>128502</v>
      </c>
      <c r="F144" s="103">
        <v>408998</v>
      </c>
      <c r="G144" s="103">
        <f t="shared" si="51"/>
        <v>314.1873554393909</v>
      </c>
      <c r="H144" s="104">
        <v>-3.2496236455297201E-2</v>
      </c>
      <c r="J144" s="105">
        <v>132599.91763342306</v>
      </c>
      <c r="K144" s="105">
        <v>411126.6875</v>
      </c>
      <c r="L144" s="105">
        <f t="shared" si="52"/>
        <v>322.52812007837133</v>
      </c>
      <c r="M144" s="106">
        <f t="shared" si="53"/>
        <v>5.2046403649894657E-3</v>
      </c>
      <c r="O144" s="107">
        <f t="shared" si="54"/>
        <v>-3.0904375406566209E-2</v>
      </c>
      <c r="P144" s="107">
        <f t="shared" si="55"/>
        <v>-2.5860581201272326E-2</v>
      </c>
      <c r="Q144" s="106">
        <f t="shared" si="56"/>
        <v>6.8993881429725734E-2</v>
      </c>
      <c r="R144" s="107">
        <f t="shared" si="57"/>
        <v>6.3458959999999995E-2</v>
      </c>
      <c r="S144" s="108">
        <f t="shared" si="58"/>
        <v>137367.85175148261</v>
      </c>
      <c r="T144" s="109">
        <f t="shared" si="59"/>
        <v>0</v>
      </c>
      <c r="U144" s="99">
        <f t="shared" si="60"/>
        <v>6.8993881429725734E-2</v>
      </c>
      <c r="V144" s="99">
        <f t="shared" si="46"/>
        <v>6.3458959999999995E-2</v>
      </c>
      <c r="W144" s="108">
        <f t="shared" si="61"/>
        <v>137367.85175148261</v>
      </c>
      <c r="X144" s="118">
        <f t="shared" si="62"/>
        <v>137368</v>
      </c>
      <c r="Y144" s="55">
        <f t="shared" si="47"/>
        <v>334.12571885156444</v>
      </c>
      <c r="Z144" s="56">
        <f t="shared" si="48"/>
        <v>6.8995035096730106E-2</v>
      </c>
      <c r="AA144" s="56">
        <f t="shared" si="49"/>
        <v>6.3460107693671386E-2</v>
      </c>
      <c r="AB144" s="42"/>
      <c r="AC144" s="57">
        <v>141818.81256948836</v>
      </c>
      <c r="AD144" s="58">
        <f t="shared" si="50"/>
        <v>344.95160951936106</v>
      </c>
      <c r="AE144" s="56">
        <f t="shared" si="63"/>
        <v>-3.138379520211787E-2</v>
      </c>
      <c r="AF144" s="56">
        <f t="shared" si="63"/>
        <v>-3.1383795202117981E-2</v>
      </c>
    </row>
    <row r="145" spans="1:32">
      <c r="A145" s="82" t="s">
        <v>303</v>
      </c>
      <c r="B145" s="83" t="s">
        <v>304</v>
      </c>
      <c r="E145" s="103">
        <v>93373</v>
      </c>
      <c r="F145" s="103">
        <v>250522.5625</v>
      </c>
      <c r="G145" s="103">
        <f t="shared" si="51"/>
        <v>372.71293678388753</v>
      </c>
      <c r="H145" s="104">
        <v>5.627633375593355E-5</v>
      </c>
      <c r="J145" s="105">
        <v>93096.412616550384</v>
      </c>
      <c r="K145" s="105">
        <v>250546.515625</v>
      </c>
      <c r="L145" s="105">
        <f t="shared" si="52"/>
        <v>371.5733678607225</v>
      </c>
      <c r="M145" s="106">
        <f t="shared" si="53"/>
        <v>9.5612645667486618E-5</v>
      </c>
      <c r="O145" s="107">
        <f t="shared" si="54"/>
        <v>2.9709778892215155E-3</v>
      </c>
      <c r="P145" s="107">
        <f t="shared" si="55"/>
        <v>3.0668745979451906E-3</v>
      </c>
      <c r="Q145" s="106">
        <f t="shared" si="56"/>
        <v>6.3560640124724399E-2</v>
      </c>
      <c r="R145" s="107">
        <f t="shared" si="57"/>
        <v>6.3458959999999995E-2</v>
      </c>
      <c r="S145" s="108">
        <f t="shared" si="58"/>
        <v>99307.847650365889</v>
      </c>
      <c r="T145" s="109">
        <f t="shared" si="59"/>
        <v>0</v>
      </c>
      <c r="U145" s="99">
        <f t="shared" si="60"/>
        <v>6.3560640124724399E-2</v>
      </c>
      <c r="V145" s="99">
        <f t="shared" si="46"/>
        <v>6.3458959999999995E-2</v>
      </c>
      <c r="W145" s="108">
        <f t="shared" si="61"/>
        <v>99307.847650365889</v>
      </c>
      <c r="X145" s="118">
        <f t="shared" si="62"/>
        <v>99308</v>
      </c>
      <c r="Y145" s="55">
        <f t="shared" si="47"/>
        <v>396.36552019999777</v>
      </c>
      <c r="Z145" s="56">
        <f t="shared" si="48"/>
        <v>6.3562271748792476E-2</v>
      </c>
      <c r="AA145" s="56">
        <f t="shared" si="49"/>
        <v>6.3460591468079031E-2</v>
      </c>
      <c r="AB145" s="42"/>
      <c r="AC145" s="57">
        <v>99568.860429144144</v>
      </c>
      <c r="AD145" s="58">
        <f t="shared" si="50"/>
        <v>397.40668586336142</v>
      </c>
      <c r="AE145" s="56">
        <f t="shared" si="63"/>
        <v>-2.6198997158330961E-3</v>
      </c>
      <c r="AF145" s="56">
        <f t="shared" si="63"/>
        <v>-2.6198997158332071E-3</v>
      </c>
    </row>
    <row r="146" spans="1:32">
      <c r="A146" s="82" t="s">
        <v>305</v>
      </c>
      <c r="B146" s="83" t="s">
        <v>306</v>
      </c>
      <c r="E146" s="103">
        <v>75590</v>
      </c>
      <c r="F146" s="103">
        <v>232909.40625</v>
      </c>
      <c r="G146" s="103">
        <f t="shared" si="51"/>
        <v>324.54678931628592</v>
      </c>
      <c r="H146" s="104">
        <v>-3.4647182553203537E-3</v>
      </c>
      <c r="J146" s="105">
        <v>75779.012689859985</v>
      </c>
      <c r="K146" s="105">
        <v>234253.84375</v>
      </c>
      <c r="L146" s="105">
        <f t="shared" si="52"/>
        <v>323.49101076323319</v>
      </c>
      <c r="M146" s="106">
        <f t="shared" si="53"/>
        <v>5.7723624032466336E-3</v>
      </c>
      <c r="O146" s="107">
        <f t="shared" si="54"/>
        <v>-2.494261711135759E-3</v>
      </c>
      <c r="P146" s="107">
        <f t="shared" si="55"/>
        <v>3.263702909585442E-3</v>
      </c>
      <c r="Q146" s="106">
        <f t="shared" si="56"/>
        <v>6.959763051809964E-2</v>
      </c>
      <c r="R146" s="107">
        <f t="shared" si="57"/>
        <v>6.3458959999999995E-2</v>
      </c>
      <c r="S146" s="108">
        <f t="shared" si="58"/>
        <v>80850.884890863148</v>
      </c>
      <c r="T146" s="109">
        <f t="shared" si="59"/>
        <v>0</v>
      </c>
      <c r="U146" s="99">
        <f t="shared" si="60"/>
        <v>6.959763051809964E-2</v>
      </c>
      <c r="V146" s="99">
        <f t="shared" si="46"/>
        <v>6.3458959999999995E-2</v>
      </c>
      <c r="W146" s="108">
        <f t="shared" si="61"/>
        <v>80850.884890863148</v>
      </c>
      <c r="X146" s="118">
        <f t="shared" si="62"/>
        <v>80851</v>
      </c>
      <c r="Y146" s="55">
        <f t="shared" si="47"/>
        <v>345.1426824239677</v>
      </c>
      <c r="Z146" s="56">
        <f t="shared" si="48"/>
        <v>6.9599153327159602E-2</v>
      </c>
      <c r="AA146" s="56">
        <f t="shared" si="49"/>
        <v>6.3460474069303219E-2</v>
      </c>
      <c r="AB146" s="42"/>
      <c r="AC146" s="57">
        <v>81047.48320488607</v>
      </c>
      <c r="AD146" s="58">
        <f t="shared" si="50"/>
        <v>345.9814443488126</v>
      </c>
      <c r="AE146" s="56">
        <f t="shared" si="63"/>
        <v>-2.4242974256136751E-3</v>
      </c>
      <c r="AF146" s="56">
        <f t="shared" si="63"/>
        <v>-2.4242974256135641E-3</v>
      </c>
    </row>
    <row r="147" spans="1:32">
      <c r="A147" s="82" t="s">
        <v>307</v>
      </c>
      <c r="B147" s="83" t="s">
        <v>308</v>
      </c>
      <c r="E147" s="103">
        <v>37182</v>
      </c>
      <c r="F147" s="103">
        <v>136241.84375</v>
      </c>
      <c r="G147" s="103">
        <f t="shared" si="51"/>
        <v>272.91174999237336</v>
      </c>
      <c r="H147" s="104">
        <v>-8.4058682830637554E-2</v>
      </c>
      <c r="J147" s="105">
        <v>40628.507461968999</v>
      </c>
      <c r="K147" s="105">
        <v>137529.625</v>
      </c>
      <c r="L147" s="105">
        <f t="shared" si="52"/>
        <v>295.41640546150694</v>
      </c>
      <c r="M147" s="106">
        <f t="shared" si="53"/>
        <v>9.4521713341095825E-3</v>
      </c>
      <c r="O147" s="107">
        <f t="shared" si="54"/>
        <v>-8.4829782762636752E-2</v>
      </c>
      <c r="P147" s="107">
        <f t="shared" si="55"/>
        <v>-7.6179437069435085E-2</v>
      </c>
      <c r="Q147" s="106">
        <f t="shared" si="56"/>
        <v>7.3510956296714003E-2</v>
      </c>
      <c r="R147" s="107">
        <f t="shared" si="57"/>
        <v>6.3458959999999995E-2</v>
      </c>
      <c r="S147" s="108">
        <f t="shared" si="58"/>
        <v>39915.284377024422</v>
      </c>
      <c r="T147" s="109">
        <f t="shared" si="59"/>
        <v>0</v>
      </c>
      <c r="U147" s="99">
        <f t="shared" si="60"/>
        <v>7.3510956296714003E-2</v>
      </c>
      <c r="V147" s="99">
        <f t="shared" si="46"/>
        <v>6.3458959999999995E-2</v>
      </c>
      <c r="W147" s="108">
        <f t="shared" si="61"/>
        <v>39915.284377024422</v>
      </c>
      <c r="X147" s="118">
        <f t="shared" si="62"/>
        <v>39915</v>
      </c>
      <c r="Y147" s="55">
        <f t="shared" si="47"/>
        <v>290.22837806763454</v>
      </c>
      <c r="Z147" s="56">
        <f t="shared" si="48"/>
        <v>7.3503308052283334E-2</v>
      </c>
      <c r="AA147" s="56">
        <f t="shared" si="49"/>
        <v>6.3451383371163406E-2</v>
      </c>
      <c r="AB147" s="42"/>
      <c r="AC147" s="57">
        <v>43453.169410376031</v>
      </c>
      <c r="AD147" s="58">
        <f t="shared" si="50"/>
        <v>315.95497632147277</v>
      </c>
      <c r="AE147" s="56">
        <f t="shared" si="63"/>
        <v>-8.1424887030936866E-2</v>
      </c>
      <c r="AF147" s="56">
        <f t="shared" si="63"/>
        <v>-8.1424887030936755E-2</v>
      </c>
    </row>
    <row r="148" spans="1:32">
      <c r="A148" s="82" t="s">
        <v>309</v>
      </c>
      <c r="B148" s="83" t="s">
        <v>310</v>
      </c>
      <c r="E148" s="103">
        <v>102299</v>
      </c>
      <c r="F148" s="103">
        <v>321566</v>
      </c>
      <c r="G148" s="103">
        <f t="shared" si="51"/>
        <v>318.12753835915487</v>
      </c>
      <c r="H148" s="104">
        <v>7.1310001701260228E-2</v>
      </c>
      <c r="J148" s="105">
        <v>95482.568524061717</v>
      </c>
      <c r="K148" s="105">
        <v>323240.625</v>
      </c>
      <c r="L148" s="105">
        <f t="shared" si="52"/>
        <v>295.39160965321645</v>
      </c>
      <c r="M148" s="106">
        <f t="shared" si="53"/>
        <v>5.2077178557434767E-3</v>
      </c>
      <c r="O148" s="107">
        <f t="shared" si="54"/>
        <v>7.138927640201187E-2</v>
      </c>
      <c r="P148" s="107">
        <f t="shared" si="55"/>
        <v>7.6968769467182563E-2</v>
      </c>
      <c r="Q148" s="106">
        <f t="shared" si="56"/>
        <v>6.8997154214842427E-2</v>
      </c>
      <c r="R148" s="107">
        <f t="shared" si="57"/>
        <v>6.3458959999999995E-2</v>
      </c>
      <c r="S148" s="108">
        <f t="shared" si="58"/>
        <v>109357.33987902416</v>
      </c>
      <c r="T148" s="109">
        <f t="shared" si="59"/>
        <v>0</v>
      </c>
      <c r="U148" s="99">
        <f t="shared" si="60"/>
        <v>6.8997154214842427E-2</v>
      </c>
      <c r="V148" s="99">
        <f t="shared" si="46"/>
        <v>6.3458959999999995E-2</v>
      </c>
      <c r="W148" s="108">
        <f t="shared" si="61"/>
        <v>109357.33987902416</v>
      </c>
      <c r="X148" s="118">
        <f t="shared" si="62"/>
        <v>109357</v>
      </c>
      <c r="Y148" s="55">
        <f t="shared" si="47"/>
        <v>338.31452961706162</v>
      </c>
      <c r="Z148" s="56">
        <f t="shared" si="48"/>
        <v>6.899383180676244E-2</v>
      </c>
      <c r="AA148" s="56">
        <f t="shared" si="49"/>
        <v>6.345565480444626E-2</v>
      </c>
      <c r="AB148" s="42"/>
      <c r="AC148" s="57">
        <v>102120.91176860612</v>
      </c>
      <c r="AD148" s="58">
        <f t="shared" si="50"/>
        <v>315.92845660599164</v>
      </c>
      <c r="AE148" s="56">
        <f t="shared" si="63"/>
        <v>7.0858045684021986E-2</v>
      </c>
      <c r="AF148" s="56">
        <f t="shared" si="63"/>
        <v>7.0858045684022208E-2</v>
      </c>
    </row>
    <row r="149" spans="1:32">
      <c r="A149" s="82" t="s">
        <v>311</v>
      </c>
      <c r="B149" s="83" t="s">
        <v>312</v>
      </c>
      <c r="E149" s="103">
        <v>66974</v>
      </c>
      <c r="F149" s="103">
        <v>229538.9375</v>
      </c>
      <c r="G149" s="103">
        <f t="shared" si="51"/>
        <v>291.7762046363049</v>
      </c>
      <c r="H149" s="104">
        <v>-4.2724337140911839E-2</v>
      </c>
      <c r="J149" s="105">
        <v>69938.193500405207</v>
      </c>
      <c r="K149" s="105">
        <v>231243.75</v>
      </c>
      <c r="L149" s="105">
        <f t="shared" si="52"/>
        <v>302.44360550460368</v>
      </c>
      <c r="M149" s="106">
        <f t="shared" si="53"/>
        <v>7.4271168045290104E-3</v>
      </c>
      <c r="O149" s="107">
        <f t="shared" si="54"/>
        <v>-4.2383043542410515E-2</v>
      </c>
      <c r="P149" s="107">
        <f t="shared" si="55"/>
        <v>-3.5270710552802287E-2</v>
      </c>
      <c r="Q149" s="106">
        <f t="shared" si="56"/>
        <v>7.1357393912742983E-2</v>
      </c>
      <c r="R149" s="107">
        <f t="shared" si="57"/>
        <v>6.3458959999999995E-2</v>
      </c>
      <c r="S149" s="108">
        <f t="shared" si="58"/>
        <v>71753.090099912049</v>
      </c>
      <c r="T149" s="109">
        <f t="shared" si="59"/>
        <v>0</v>
      </c>
      <c r="U149" s="99">
        <f t="shared" si="60"/>
        <v>7.1357393912742983E-2</v>
      </c>
      <c r="V149" s="99">
        <f t="shared" si="46"/>
        <v>6.3458959999999995E-2</v>
      </c>
      <c r="W149" s="108">
        <f t="shared" si="61"/>
        <v>71753.090099912049</v>
      </c>
      <c r="X149" s="118">
        <f t="shared" si="62"/>
        <v>71753</v>
      </c>
      <c r="Y149" s="55">
        <f t="shared" si="47"/>
        <v>310.29162950350008</v>
      </c>
      <c r="Z149" s="56">
        <f t="shared" si="48"/>
        <v>7.1356048615880852E-2</v>
      </c>
      <c r="AA149" s="56">
        <f t="shared" si="49"/>
        <v>6.3457624621152453E-2</v>
      </c>
      <c r="AB149" s="42"/>
      <c r="AC149" s="57">
        <v>74800.586097668202</v>
      </c>
      <c r="AD149" s="58">
        <f t="shared" si="50"/>
        <v>323.47073638819728</v>
      </c>
      <c r="AE149" s="56">
        <f t="shared" si="63"/>
        <v>-4.074281040644423E-2</v>
      </c>
      <c r="AF149" s="56">
        <f t="shared" si="63"/>
        <v>-4.074281040644423E-2</v>
      </c>
    </row>
    <row r="150" spans="1:32">
      <c r="A150" s="82" t="s">
        <v>313</v>
      </c>
      <c r="B150" s="83" t="s">
        <v>314</v>
      </c>
      <c r="E150" s="103">
        <v>69035</v>
      </c>
      <c r="F150" s="103">
        <v>199789.375</v>
      </c>
      <c r="G150" s="103">
        <f t="shared" si="51"/>
        <v>345.53889564948088</v>
      </c>
      <c r="H150" s="104">
        <v>4.1525499826633006E-2</v>
      </c>
      <c r="J150" s="105">
        <v>66413.726885439624</v>
      </c>
      <c r="K150" s="105">
        <v>201453.15625</v>
      </c>
      <c r="L150" s="105">
        <f t="shared" si="52"/>
        <v>329.67330034294076</v>
      </c>
      <c r="M150" s="106">
        <f t="shared" si="53"/>
        <v>8.3276763341393334E-3</v>
      </c>
      <c r="O150" s="107">
        <f t="shared" si="54"/>
        <v>3.9468845334970304E-2</v>
      </c>
      <c r="P150" s="107">
        <f t="shared" si="55"/>
        <v>4.8125205438341645E-2</v>
      </c>
      <c r="Q150" s="106">
        <f t="shared" si="56"/>
        <v>7.2315102013520427E-2</v>
      </c>
      <c r="R150" s="107">
        <f t="shared" si="57"/>
        <v>6.3458959999999995E-2</v>
      </c>
      <c r="S150" s="108">
        <f t="shared" si="58"/>
        <v>74027.273067503382</v>
      </c>
      <c r="T150" s="109">
        <f t="shared" si="59"/>
        <v>0</v>
      </c>
      <c r="U150" s="99">
        <f t="shared" si="60"/>
        <v>7.2315102013520427E-2</v>
      </c>
      <c r="V150" s="99">
        <f t="shared" si="46"/>
        <v>6.3458959999999995E-2</v>
      </c>
      <c r="W150" s="108">
        <f t="shared" si="61"/>
        <v>74027.273067503382</v>
      </c>
      <c r="X150" s="118">
        <f t="shared" si="62"/>
        <v>74027</v>
      </c>
      <c r="Y150" s="55">
        <f t="shared" si="47"/>
        <v>367.46507911811381</v>
      </c>
      <c r="Z150" s="56">
        <f t="shared" si="48"/>
        <v>7.2311146519881131E-2</v>
      </c>
      <c r="AA150" s="56">
        <f t="shared" si="49"/>
        <v>6.3455037174382722E-2</v>
      </c>
      <c r="AB150" s="42"/>
      <c r="AC150" s="57">
        <v>71031.083980351395</v>
      </c>
      <c r="AD150" s="58">
        <f t="shared" si="50"/>
        <v>352.59355228072479</v>
      </c>
      <c r="AE150" s="56">
        <f t="shared" si="63"/>
        <v>4.2177534844848097E-2</v>
      </c>
      <c r="AF150" s="56">
        <f t="shared" si="63"/>
        <v>4.2177534844848097E-2</v>
      </c>
    </row>
    <row r="151" spans="1:32">
      <c r="A151" s="82" t="s">
        <v>315</v>
      </c>
      <c r="B151" s="83" t="s">
        <v>316</v>
      </c>
      <c r="E151" s="103">
        <v>160482</v>
      </c>
      <c r="F151" s="103">
        <v>523524.96875</v>
      </c>
      <c r="G151" s="103">
        <f t="shared" si="51"/>
        <v>306.54125319595846</v>
      </c>
      <c r="H151" s="104">
        <v>-3.0576420760710543E-2</v>
      </c>
      <c r="J151" s="105">
        <v>165574.48435568003</v>
      </c>
      <c r="K151" s="105">
        <v>527714.875</v>
      </c>
      <c r="L151" s="105">
        <f t="shared" si="52"/>
        <v>313.75747055771365</v>
      </c>
      <c r="M151" s="106">
        <f t="shared" si="53"/>
        <v>8.0032596344050688E-3</v>
      </c>
      <c r="O151" s="107">
        <f t="shared" si="54"/>
        <v>-3.075645607774069E-2</v>
      </c>
      <c r="P151" s="107">
        <f t="shared" si="55"/>
        <v>-2.2999348346760096E-2</v>
      </c>
      <c r="Q151" s="106">
        <f t="shared" si="56"/>
        <v>7.1970098167414287E-2</v>
      </c>
      <c r="R151" s="107">
        <f t="shared" si="57"/>
        <v>6.3458959999999995E-2</v>
      </c>
      <c r="S151" s="108">
        <f t="shared" si="58"/>
        <v>172031.90529410297</v>
      </c>
      <c r="T151" s="109">
        <f t="shared" si="59"/>
        <v>0</v>
      </c>
      <c r="U151" s="99">
        <f t="shared" si="60"/>
        <v>7.1970098167414287E-2</v>
      </c>
      <c r="V151" s="99">
        <f t="shared" si="46"/>
        <v>6.3458959999999995E-2</v>
      </c>
      <c r="W151" s="108">
        <f t="shared" si="61"/>
        <v>172031.90529410297</v>
      </c>
      <c r="X151" s="118">
        <f t="shared" si="62"/>
        <v>172032</v>
      </c>
      <c r="Y151" s="55">
        <f t="shared" si="47"/>
        <v>325.9942217850122</v>
      </c>
      <c r="Z151" s="56">
        <f t="shared" si="48"/>
        <v>7.197068830149167E-2</v>
      </c>
      <c r="AA151" s="56">
        <f t="shared" si="49"/>
        <v>6.3459545448580457E-2</v>
      </c>
      <c r="AB151" s="42"/>
      <c r="AC151" s="57">
        <v>177085.90761001434</v>
      </c>
      <c r="AD151" s="58">
        <f t="shared" si="50"/>
        <v>335.57118815347843</v>
      </c>
      <c r="AE151" s="56">
        <f t="shared" si="63"/>
        <v>-2.8539298684027714E-2</v>
      </c>
      <c r="AF151" s="56">
        <f t="shared" si="63"/>
        <v>-2.8539298684027825E-2</v>
      </c>
    </row>
    <row r="152" spans="1:32">
      <c r="A152" s="82" t="s">
        <v>317</v>
      </c>
      <c r="B152" s="83" t="s">
        <v>318</v>
      </c>
      <c r="E152" s="103">
        <v>44081</v>
      </c>
      <c r="F152" s="103">
        <v>135115.515625</v>
      </c>
      <c r="G152" s="103">
        <f t="shared" si="51"/>
        <v>326.2467659328077</v>
      </c>
      <c r="H152" s="104">
        <v>5.9939156394024362E-2</v>
      </c>
      <c r="J152" s="105">
        <v>41562.862628182556</v>
      </c>
      <c r="K152" s="105">
        <v>135874.75</v>
      </c>
      <c r="L152" s="105">
        <f t="shared" si="52"/>
        <v>305.8909961430108</v>
      </c>
      <c r="M152" s="106">
        <f t="shared" si="53"/>
        <v>5.6191501878080086E-3</v>
      </c>
      <c r="O152" s="107">
        <f t="shared" si="54"/>
        <v>6.0586235225048357E-2</v>
      </c>
      <c r="P152" s="107">
        <f t="shared" si="55"/>
        <v>6.6545828567899923E-2</v>
      </c>
      <c r="Q152" s="106">
        <f t="shared" si="56"/>
        <v>6.9434695614809971E-2</v>
      </c>
      <c r="R152" s="107">
        <f t="shared" si="57"/>
        <v>6.3458959999999995E-2</v>
      </c>
      <c r="S152" s="108">
        <f t="shared" si="58"/>
        <v>47141.750817396438</v>
      </c>
      <c r="T152" s="109">
        <f t="shared" si="59"/>
        <v>0</v>
      </c>
      <c r="U152" s="99">
        <f t="shared" si="60"/>
        <v>6.9434695614809971E-2</v>
      </c>
      <c r="V152" s="99">
        <f t="shared" si="46"/>
        <v>6.3458959999999995E-2</v>
      </c>
      <c r="W152" s="108">
        <f t="shared" si="61"/>
        <v>47141.750817396438</v>
      </c>
      <c r="X152" s="118">
        <f t="shared" si="62"/>
        <v>47142</v>
      </c>
      <c r="Y152" s="55">
        <f t="shared" si="47"/>
        <v>346.95188031624713</v>
      </c>
      <c r="Z152" s="56">
        <f t="shared" si="48"/>
        <v>6.9440348449445244E-2</v>
      </c>
      <c r="AA152" s="56">
        <f t="shared" si="49"/>
        <v>6.3464581247998586E-2</v>
      </c>
      <c r="AB152" s="42"/>
      <c r="AC152" s="57">
        <v>44452.484813850868</v>
      </c>
      <c r="AD152" s="58">
        <f t="shared" si="50"/>
        <v>327.15780388814602</v>
      </c>
      <c r="AE152" s="56">
        <f t="shared" si="63"/>
        <v>6.0503146166333233E-2</v>
      </c>
      <c r="AF152" s="56">
        <f t="shared" si="63"/>
        <v>6.0503146166333233E-2</v>
      </c>
    </row>
    <row r="153" spans="1:32">
      <c r="A153" s="82" t="s">
        <v>319</v>
      </c>
      <c r="B153" s="83" t="s">
        <v>320</v>
      </c>
      <c r="E153" s="103">
        <v>89769</v>
      </c>
      <c r="F153" s="103">
        <v>274235.25</v>
      </c>
      <c r="G153" s="103">
        <f t="shared" si="51"/>
        <v>327.34303850434981</v>
      </c>
      <c r="H153" s="104">
        <v>-6.9894312588737684E-2</v>
      </c>
      <c r="J153" s="105">
        <v>96363.295212561381</v>
      </c>
      <c r="K153" s="105">
        <v>276750.8125</v>
      </c>
      <c r="L153" s="105">
        <f t="shared" si="52"/>
        <v>348.19516641007652</v>
      </c>
      <c r="M153" s="106">
        <f t="shared" si="53"/>
        <v>9.1730093049671169E-3</v>
      </c>
      <c r="O153" s="107">
        <f t="shared" si="54"/>
        <v>-6.8431607678166917E-2</v>
      </c>
      <c r="P153" s="107">
        <f t="shared" si="55"/>
        <v>-5.9886322147185478E-2</v>
      </c>
      <c r="Q153" s="106">
        <f t="shared" si="56"/>
        <v>7.3214078935530669E-2</v>
      </c>
      <c r="R153" s="107">
        <f t="shared" si="57"/>
        <v>6.3458959999999995E-2</v>
      </c>
      <c r="S153" s="108">
        <f t="shared" si="58"/>
        <v>96341.354651963658</v>
      </c>
      <c r="T153" s="109">
        <f t="shared" si="59"/>
        <v>0</v>
      </c>
      <c r="U153" s="99">
        <f t="shared" si="60"/>
        <v>7.3214078935530669E-2</v>
      </c>
      <c r="V153" s="99">
        <f t="shared" si="46"/>
        <v>6.3458959999999995E-2</v>
      </c>
      <c r="W153" s="108">
        <f t="shared" si="61"/>
        <v>96341.354651963658</v>
      </c>
      <c r="X153" s="118">
        <f t="shared" si="62"/>
        <v>96341</v>
      </c>
      <c r="Y153" s="55">
        <f t="shared" si="47"/>
        <v>348.11460580626118</v>
      </c>
      <c r="Z153" s="56">
        <f t="shared" si="48"/>
        <v>7.3210128217981785E-2</v>
      </c>
      <c r="AA153" s="56">
        <f t="shared" si="49"/>
        <v>6.3455045193012038E-2</v>
      </c>
      <c r="AB153" s="42"/>
      <c r="AC153" s="57">
        <v>103062.87022069642</v>
      </c>
      <c r="AD153" s="58">
        <f t="shared" si="50"/>
        <v>372.40313511526341</v>
      </c>
      <c r="AE153" s="56">
        <f t="shared" si="63"/>
        <v>-6.5221065610751694E-2</v>
      </c>
      <c r="AF153" s="56">
        <f t="shared" si="63"/>
        <v>-6.5221065610751694E-2</v>
      </c>
    </row>
    <row r="154" spans="1:32">
      <c r="A154" s="82" t="s">
        <v>321</v>
      </c>
      <c r="B154" s="83" t="s">
        <v>322</v>
      </c>
      <c r="E154" s="103">
        <v>59060</v>
      </c>
      <c r="F154" s="103">
        <v>185280.125</v>
      </c>
      <c r="G154" s="103">
        <f t="shared" si="51"/>
        <v>318.76057941994588</v>
      </c>
      <c r="H154" s="104">
        <v>3.4018187819368384E-2</v>
      </c>
      <c r="J154" s="105">
        <v>57037.957921621819</v>
      </c>
      <c r="K154" s="105">
        <v>186638.5</v>
      </c>
      <c r="L154" s="105">
        <f t="shared" si="52"/>
        <v>305.60660271927719</v>
      </c>
      <c r="M154" s="106">
        <f t="shared" si="53"/>
        <v>7.3314663404939751E-3</v>
      </c>
      <c r="O154" s="107">
        <f t="shared" si="54"/>
        <v>3.5450814721606161E-2</v>
      </c>
      <c r="P154" s="107">
        <f t="shared" si="55"/>
        <v>4.3042187516974639E-2</v>
      </c>
      <c r="Q154" s="106">
        <f t="shared" si="56"/>
        <v>7.1255673569736722E-2</v>
      </c>
      <c r="R154" s="107">
        <f t="shared" si="57"/>
        <v>6.3458959999999995E-2</v>
      </c>
      <c r="S154" s="108">
        <f t="shared" si="58"/>
        <v>63268.360081028652</v>
      </c>
      <c r="T154" s="109">
        <f t="shared" si="59"/>
        <v>0</v>
      </c>
      <c r="U154" s="99">
        <f t="shared" si="60"/>
        <v>7.1255673569736722E-2</v>
      </c>
      <c r="V154" s="99">
        <f t="shared" si="46"/>
        <v>6.3458959999999995E-2</v>
      </c>
      <c r="W154" s="108">
        <f t="shared" si="61"/>
        <v>63268.360081028652</v>
      </c>
      <c r="X154" s="118">
        <f t="shared" si="62"/>
        <v>63268</v>
      </c>
      <c r="Y154" s="55">
        <f t="shared" si="47"/>
        <v>338.98686498230535</v>
      </c>
      <c r="Z154" s="56">
        <f t="shared" si="48"/>
        <v>7.1249576701659434E-2</v>
      </c>
      <c r="AA154" s="56">
        <f t="shared" si="49"/>
        <v>6.3452907505581635E-2</v>
      </c>
      <c r="AB154" s="42"/>
      <c r="AC154" s="57">
        <v>61003.472763801517</v>
      </c>
      <c r="AD154" s="58">
        <f t="shared" si="50"/>
        <v>326.85363825685226</v>
      </c>
      <c r="AE154" s="56">
        <f t="shared" si="63"/>
        <v>3.7121283979462572E-2</v>
      </c>
      <c r="AF154" s="56">
        <f t="shared" si="63"/>
        <v>3.7121283979462349E-2</v>
      </c>
    </row>
    <row r="155" spans="1:32">
      <c r="A155" s="82" t="s">
        <v>323</v>
      </c>
      <c r="B155" s="83" t="s">
        <v>324</v>
      </c>
      <c r="E155" s="103">
        <v>58168</v>
      </c>
      <c r="F155" s="103">
        <v>227948</v>
      </c>
      <c r="G155" s="103">
        <f t="shared" si="51"/>
        <v>255.18100619439522</v>
      </c>
      <c r="H155" s="104">
        <v>7.8880123380278278E-2</v>
      </c>
      <c r="J155" s="105">
        <v>53704.510242267897</v>
      </c>
      <c r="K155" s="105">
        <v>229021.34375</v>
      </c>
      <c r="L155" s="105">
        <f t="shared" si="52"/>
        <v>234.49565600703056</v>
      </c>
      <c r="M155" s="106">
        <f t="shared" si="53"/>
        <v>4.708721945355876E-3</v>
      </c>
      <c r="O155" s="107">
        <f t="shared" si="54"/>
        <v>8.311200935632268E-2</v>
      </c>
      <c r="P155" s="107">
        <f t="shared" si="55"/>
        <v>8.8212082644057555E-2</v>
      </c>
      <c r="Q155" s="106">
        <f t="shared" si="56"/>
        <v>6.8466492542937241E-2</v>
      </c>
      <c r="R155" s="107">
        <f t="shared" si="57"/>
        <v>6.3458959999999995E-2</v>
      </c>
      <c r="S155" s="108">
        <f t="shared" si="58"/>
        <v>62150.558938237577</v>
      </c>
      <c r="T155" s="109">
        <f t="shared" si="59"/>
        <v>0</v>
      </c>
      <c r="U155" s="99">
        <f t="shared" si="60"/>
        <v>6.8466492542937241E-2</v>
      </c>
      <c r="V155" s="99">
        <f t="shared" si="46"/>
        <v>6.3458959999999995E-2</v>
      </c>
      <c r="W155" s="108">
        <f t="shared" si="61"/>
        <v>62150.558938237577</v>
      </c>
      <c r="X155" s="118">
        <f t="shared" si="62"/>
        <v>62151</v>
      </c>
      <c r="Y155" s="55">
        <f t="shared" si="47"/>
        <v>271.37645331364445</v>
      </c>
      <c r="Z155" s="56">
        <f t="shared" si="48"/>
        <v>6.8474075092834541E-2</v>
      </c>
      <c r="AA155" s="56">
        <f t="shared" si="49"/>
        <v>6.3466507013110629E-2</v>
      </c>
      <c r="AB155" s="42"/>
      <c r="AC155" s="57">
        <v>57438.270008884196</v>
      </c>
      <c r="AD155" s="58">
        <f t="shared" si="50"/>
        <v>250.79876429152336</v>
      </c>
      <c r="AE155" s="56">
        <f t="shared" si="63"/>
        <v>8.2048606101591703E-2</v>
      </c>
      <c r="AF155" s="56">
        <f t="shared" si="63"/>
        <v>8.2048606101591481E-2</v>
      </c>
    </row>
    <row r="156" spans="1:32">
      <c r="A156" s="82" t="s">
        <v>325</v>
      </c>
      <c r="B156" s="83" t="s">
        <v>326</v>
      </c>
      <c r="E156" s="103">
        <v>56653</v>
      </c>
      <c r="F156" s="103">
        <v>191177.5625</v>
      </c>
      <c r="G156" s="103">
        <f t="shared" si="51"/>
        <v>296.33707669015814</v>
      </c>
      <c r="H156" s="104">
        <v>-4.454584575392595E-2</v>
      </c>
      <c r="J156" s="105">
        <v>59340.150246696503</v>
      </c>
      <c r="K156" s="105">
        <v>192509.03125</v>
      </c>
      <c r="L156" s="105">
        <f t="shared" si="52"/>
        <v>308.24605921804778</v>
      </c>
      <c r="M156" s="106">
        <f t="shared" si="53"/>
        <v>6.9645659908441626E-3</v>
      </c>
      <c r="O156" s="107">
        <f t="shared" si="54"/>
        <v>-4.5283846359086333E-2</v>
      </c>
      <c r="P156" s="107">
        <f t="shared" si="55"/>
        <v>-3.863466270452931E-2</v>
      </c>
      <c r="Q156" s="106">
        <f t="shared" si="56"/>
        <v>7.0865490105474382E-2</v>
      </c>
      <c r="R156" s="107">
        <f t="shared" si="57"/>
        <v>6.3458959999999995E-2</v>
      </c>
      <c r="S156" s="108">
        <f t="shared" si="58"/>
        <v>60667.742610945439</v>
      </c>
      <c r="T156" s="109">
        <f t="shared" si="59"/>
        <v>0</v>
      </c>
      <c r="U156" s="99">
        <f t="shared" si="60"/>
        <v>7.0865490105474382E-2</v>
      </c>
      <c r="V156" s="99">
        <f t="shared" si="46"/>
        <v>6.3458959999999995E-2</v>
      </c>
      <c r="W156" s="108">
        <f t="shared" si="61"/>
        <v>60667.742610945439</v>
      </c>
      <c r="X156" s="118">
        <f t="shared" si="62"/>
        <v>60668</v>
      </c>
      <c r="Y156" s="55">
        <f t="shared" si="47"/>
        <v>315.1436564096262</v>
      </c>
      <c r="Z156" s="56">
        <f t="shared" si="48"/>
        <v>7.0870033360987073E-2</v>
      </c>
      <c r="AA156" s="56">
        <f t="shared" si="49"/>
        <v>6.346347183255685E-2</v>
      </c>
      <c r="AB156" s="42"/>
      <c r="AC156" s="57">
        <v>63465.723025157524</v>
      </c>
      <c r="AD156" s="58">
        <f t="shared" si="50"/>
        <v>329.67660069276633</v>
      </c>
      <c r="AE156" s="56">
        <f t="shared" si="63"/>
        <v>-4.4082425785152091E-2</v>
      </c>
      <c r="AF156" s="56">
        <f t="shared" si="63"/>
        <v>-4.4082425785152202E-2</v>
      </c>
    </row>
    <row r="157" spans="1:32">
      <c r="A157" s="82" t="s">
        <v>327</v>
      </c>
      <c r="B157" s="83" t="s">
        <v>328</v>
      </c>
      <c r="E157" s="103">
        <v>92811</v>
      </c>
      <c r="F157" s="103">
        <v>304682.5625</v>
      </c>
      <c r="G157" s="103">
        <f t="shared" si="51"/>
        <v>304.61539787003727</v>
      </c>
      <c r="H157" s="104">
        <v>-4.2668290971301315E-2</v>
      </c>
      <c r="J157" s="105">
        <v>96723.270499791164</v>
      </c>
      <c r="K157" s="105">
        <v>307258.8125</v>
      </c>
      <c r="L157" s="105">
        <f t="shared" si="52"/>
        <v>314.7941297852642</v>
      </c>
      <c r="M157" s="106">
        <f t="shared" si="53"/>
        <v>8.4555216381967391E-3</v>
      </c>
      <c r="O157" s="107">
        <f t="shared" si="54"/>
        <v>-4.0448079139338122E-2</v>
      </c>
      <c r="P157" s="107">
        <f t="shared" si="55"/>
        <v>-3.2334567109527534E-2</v>
      </c>
      <c r="Q157" s="106">
        <f t="shared" si="56"/>
        <v>7.2451060247614052E-2</v>
      </c>
      <c r="R157" s="107">
        <f t="shared" si="57"/>
        <v>6.3458959999999995E-2</v>
      </c>
      <c r="S157" s="108">
        <f t="shared" si="58"/>
        <v>99535.25535264131</v>
      </c>
      <c r="T157" s="109">
        <f t="shared" si="59"/>
        <v>0</v>
      </c>
      <c r="U157" s="99">
        <f t="shared" si="60"/>
        <v>7.2451060247614052E-2</v>
      </c>
      <c r="V157" s="99">
        <f t="shared" si="46"/>
        <v>6.3458959999999995E-2</v>
      </c>
      <c r="W157" s="108">
        <f t="shared" si="61"/>
        <v>99535.25535264131</v>
      </c>
      <c r="X157" s="118">
        <f t="shared" si="62"/>
        <v>99535</v>
      </c>
      <c r="Y157" s="55">
        <f t="shared" si="47"/>
        <v>323.94514315191532</v>
      </c>
      <c r="Z157" s="56">
        <f t="shared" si="48"/>
        <v>7.244830892889853E-2</v>
      </c>
      <c r="AA157" s="56">
        <f t="shared" si="49"/>
        <v>6.3456231750060654E-2</v>
      </c>
      <c r="AB157" s="42"/>
      <c r="AC157" s="57">
        <v>103447.87247937369</v>
      </c>
      <c r="AD157" s="58">
        <f t="shared" si="50"/>
        <v>336.67992021994058</v>
      </c>
      <c r="AE157" s="56">
        <f t="shared" si="63"/>
        <v>-3.7824581459168005E-2</v>
      </c>
      <c r="AF157" s="56">
        <f t="shared" si="63"/>
        <v>-3.7824581459167783E-2</v>
      </c>
    </row>
    <row r="158" spans="1:32">
      <c r="A158" s="82" t="s">
        <v>329</v>
      </c>
      <c r="B158" s="83" t="s">
        <v>330</v>
      </c>
      <c r="E158" s="103">
        <v>72781</v>
      </c>
      <c r="F158" s="103">
        <v>244893.84375</v>
      </c>
      <c r="G158" s="103">
        <f t="shared" si="51"/>
        <v>297.19407758693404</v>
      </c>
      <c r="H158" s="104">
        <v>5.5102680050137076E-2</v>
      </c>
      <c r="J158" s="105">
        <v>69012.218278901331</v>
      </c>
      <c r="K158" s="105">
        <v>246907.328125</v>
      </c>
      <c r="L158" s="105">
        <f t="shared" si="52"/>
        <v>279.5065614413964</v>
      </c>
      <c r="M158" s="106">
        <f t="shared" si="53"/>
        <v>8.221866030472702E-3</v>
      </c>
      <c r="O158" s="107">
        <f t="shared" si="54"/>
        <v>5.4610354732661515E-2</v>
      </c>
      <c r="P158" s="107">
        <f t="shared" si="55"/>
        <v>6.3281219783622777E-2</v>
      </c>
      <c r="Q158" s="106">
        <f t="shared" si="56"/>
        <v>7.2202577098025689E-2</v>
      </c>
      <c r="R158" s="107">
        <f t="shared" si="57"/>
        <v>6.3458959999999995E-2</v>
      </c>
      <c r="S158" s="108">
        <f t="shared" si="58"/>
        <v>78035.975763771406</v>
      </c>
      <c r="T158" s="109">
        <f t="shared" si="59"/>
        <v>0</v>
      </c>
      <c r="U158" s="99">
        <f t="shared" si="60"/>
        <v>7.2202577098025689E-2</v>
      </c>
      <c r="V158" s="99">
        <f t="shared" si="46"/>
        <v>6.3458959999999995E-2</v>
      </c>
      <c r="W158" s="108">
        <f t="shared" si="61"/>
        <v>78035.975763771406</v>
      </c>
      <c r="X158" s="118">
        <f t="shared" si="62"/>
        <v>78036</v>
      </c>
      <c r="Y158" s="55">
        <f t="shared" si="47"/>
        <v>316.05380282797148</v>
      </c>
      <c r="Z158" s="56">
        <f t="shared" si="48"/>
        <v>7.2202910100163553E-2</v>
      </c>
      <c r="AA158" s="56">
        <f t="shared" si="49"/>
        <v>6.3459290286565828E-2</v>
      </c>
      <c r="AB158" s="42"/>
      <c r="AC158" s="57">
        <v>73810.233247333192</v>
      </c>
      <c r="AD158" s="58">
        <f t="shared" si="50"/>
        <v>298.93901411450133</v>
      </c>
      <c r="AE158" s="56">
        <f t="shared" si="63"/>
        <v>5.7251773456758359E-2</v>
      </c>
      <c r="AF158" s="56">
        <f t="shared" si="63"/>
        <v>5.7251773456758359E-2</v>
      </c>
    </row>
    <row r="159" spans="1:32">
      <c r="A159" s="82" t="s">
        <v>331</v>
      </c>
      <c r="B159" s="83" t="s">
        <v>332</v>
      </c>
      <c r="E159" s="103">
        <v>108586</v>
      </c>
      <c r="F159" s="103">
        <v>375978.375</v>
      </c>
      <c r="G159" s="103">
        <f t="shared" si="51"/>
        <v>288.80916355894135</v>
      </c>
      <c r="H159" s="104">
        <v>6.8015379103680162E-2</v>
      </c>
      <c r="J159" s="105">
        <v>101343.12277246878</v>
      </c>
      <c r="K159" s="105">
        <v>377786.0625</v>
      </c>
      <c r="L159" s="105">
        <f t="shared" si="52"/>
        <v>268.2553244601732</v>
      </c>
      <c r="M159" s="106">
        <f t="shared" si="53"/>
        <v>4.8079560426845802E-3</v>
      </c>
      <c r="O159" s="107">
        <f t="shared" si="54"/>
        <v>7.1468857771361805E-2</v>
      </c>
      <c r="P159" s="107">
        <f t="shared" si="55"/>
        <v>7.6620432940631922E-2</v>
      </c>
      <c r="Q159" s="106">
        <f t="shared" si="56"/>
        <v>6.8572023932879089E-2</v>
      </c>
      <c r="R159" s="107">
        <f t="shared" si="57"/>
        <v>6.3458959999999995E-2</v>
      </c>
      <c r="S159" s="108">
        <f t="shared" si="58"/>
        <v>116031.9617907756</v>
      </c>
      <c r="T159" s="109">
        <f t="shared" si="59"/>
        <v>0</v>
      </c>
      <c r="U159" s="99">
        <f t="shared" si="60"/>
        <v>6.8572023932879089E-2</v>
      </c>
      <c r="V159" s="99">
        <f t="shared" si="46"/>
        <v>6.3458959999999995E-2</v>
      </c>
      <c r="W159" s="108">
        <f t="shared" si="61"/>
        <v>116031.9617907756</v>
      </c>
      <c r="X159" s="118">
        <f t="shared" si="62"/>
        <v>116032</v>
      </c>
      <c r="Y159" s="55">
        <f t="shared" si="47"/>
        <v>307.13679385670827</v>
      </c>
      <c r="Z159" s="56">
        <f t="shared" si="48"/>
        <v>6.857237581271991E-2</v>
      </c>
      <c r="AA159" s="56">
        <f t="shared" si="49"/>
        <v>6.3459310196113394E-2</v>
      </c>
      <c r="AB159" s="42"/>
      <c r="AC159" s="57">
        <v>108388.91599773291</v>
      </c>
      <c r="AD159" s="58">
        <f t="shared" si="50"/>
        <v>286.9055445838024</v>
      </c>
      <c r="AE159" s="56">
        <f t="shared" si="63"/>
        <v>7.0515365265088059E-2</v>
      </c>
      <c r="AF159" s="56">
        <f t="shared" si="63"/>
        <v>7.0515365265088281E-2</v>
      </c>
    </row>
    <row r="160" spans="1:32">
      <c r="A160" s="82" t="s">
        <v>333</v>
      </c>
      <c r="B160" s="83" t="s">
        <v>334</v>
      </c>
      <c r="E160" s="103">
        <v>68263</v>
      </c>
      <c r="F160" s="103">
        <v>208628.875</v>
      </c>
      <c r="G160" s="103">
        <f t="shared" si="51"/>
        <v>327.19823658158538</v>
      </c>
      <c r="H160" s="104">
        <v>-5.0866273458358369E-2</v>
      </c>
      <c r="J160" s="105">
        <v>71894.533041497692</v>
      </c>
      <c r="K160" s="105">
        <v>209772.328125</v>
      </c>
      <c r="L160" s="105">
        <f t="shared" si="52"/>
        <v>342.7264867778789</v>
      </c>
      <c r="M160" s="106">
        <f t="shared" si="53"/>
        <v>5.4807999372090688E-3</v>
      </c>
      <c r="O160" s="107">
        <f t="shared" si="54"/>
        <v>-5.0511949766772424E-2</v>
      </c>
      <c r="P160" s="107">
        <f t="shared" si="55"/>
        <v>-4.5307995720673233E-2</v>
      </c>
      <c r="Q160" s="106">
        <f t="shared" si="56"/>
        <v>6.9287565801192441E-2</v>
      </c>
      <c r="R160" s="107">
        <f t="shared" si="57"/>
        <v>6.3458959999999995E-2</v>
      </c>
      <c r="S160" s="108">
        <f t="shared" si="58"/>
        <v>72992.777104286797</v>
      </c>
      <c r="T160" s="109">
        <f t="shared" si="59"/>
        <v>0</v>
      </c>
      <c r="U160" s="99">
        <f t="shared" si="60"/>
        <v>6.9287565801192441E-2</v>
      </c>
      <c r="V160" s="99">
        <f t="shared" si="46"/>
        <v>6.3458959999999995E-2</v>
      </c>
      <c r="W160" s="108">
        <f t="shared" si="61"/>
        <v>72992.777104286797</v>
      </c>
      <c r="X160" s="118">
        <f t="shared" si="62"/>
        <v>72993</v>
      </c>
      <c r="Y160" s="55">
        <f t="shared" si="47"/>
        <v>347.9629589490213</v>
      </c>
      <c r="Z160" s="56">
        <f t="shared" si="48"/>
        <v>6.9290831050495827E-2</v>
      </c>
      <c r="AA160" s="56">
        <f t="shared" si="49"/>
        <v>6.3462207450675878E-2</v>
      </c>
      <c r="AB160" s="42"/>
      <c r="AC160" s="57">
        <v>76892.938458455363</v>
      </c>
      <c r="AD160" s="58">
        <f t="shared" si="50"/>
        <v>366.55425024713503</v>
      </c>
      <c r="AE160" s="56">
        <f t="shared" si="63"/>
        <v>-5.071907169424239E-2</v>
      </c>
      <c r="AF160" s="56">
        <f t="shared" si="63"/>
        <v>-5.0719071694242501E-2</v>
      </c>
    </row>
    <row r="161" spans="1:32">
      <c r="A161" s="82" t="s">
        <v>335</v>
      </c>
      <c r="B161" s="83" t="s">
        <v>336</v>
      </c>
      <c r="E161" s="103">
        <v>30506</v>
      </c>
      <c r="F161" s="103">
        <v>97507.046875</v>
      </c>
      <c r="G161" s="103">
        <f t="shared" si="51"/>
        <v>312.85943916553464</v>
      </c>
      <c r="H161" s="104">
        <v>-2.178754174682429E-2</v>
      </c>
      <c r="J161" s="105">
        <v>31085.545425464938</v>
      </c>
      <c r="K161" s="105">
        <v>97835.65625</v>
      </c>
      <c r="L161" s="105">
        <f t="shared" si="52"/>
        <v>317.73227284367437</v>
      </c>
      <c r="M161" s="106">
        <f t="shared" si="53"/>
        <v>3.3701089873152679E-3</v>
      </c>
      <c r="O161" s="107">
        <f t="shared" si="54"/>
        <v>-1.8643566247037113E-2</v>
      </c>
      <c r="P161" s="107">
        <f t="shared" si="55"/>
        <v>-1.5336288109886742E-2</v>
      </c>
      <c r="Q161" s="106">
        <f t="shared" si="56"/>
        <v>6.7042932598736948E-2</v>
      </c>
      <c r="R161" s="107">
        <f t="shared" si="57"/>
        <v>6.3458959999999995E-2</v>
      </c>
      <c r="S161" s="108">
        <f t="shared" si="58"/>
        <v>32551.211701857068</v>
      </c>
      <c r="T161" s="109">
        <f t="shared" si="59"/>
        <v>0</v>
      </c>
      <c r="U161" s="99">
        <f t="shared" si="60"/>
        <v>6.7042932598736948E-2</v>
      </c>
      <c r="V161" s="99">
        <f t="shared" si="46"/>
        <v>6.3458959999999995E-2</v>
      </c>
      <c r="W161" s="108">
        <f t="shared" si="61"/>
        <v>32551.211701857068</v>
      </c>
      <c r="X161" s="118">
        <f t="shared" si="62"/>
        <v>32551</v>
      </c>
      <c r="Y161" s="55">
        <f t="shared" si="47"/>
        <v>332.71100994940178</v>
      </c>
      <c r="Z161" s="56">
        <f t="shared" si="48"/>
        <v>6.7035992919425746E-2</v>
      </c>
      <c r="AA161" s="56">
        <f t="shared" si="49"/>
        <v>6.3452043629611099E-2</v>
      </c>
      <c r="AB161" s="42"/>
      <c r="AC161" s="57">
        <v>33246.741166927546</v>
      </c>
      <c r="AD161" s="58">
        <f t="shared" si="50"/>
        <v>339.82233514100386</v>
      </c>
      <c r="AE161" s="56">
        <f t="shared" si="63"/>
        <v>-2.0926597389931301E-2</v>
      </c>
      <c r="AF161" s="56">
        <f t="shared" si="63"/>
        <v>-2.0926597389931301E-2</v>
      </c>
    </row>
    <row r="162" spans="1:32">
      <c r="A162" s="82" t="s">
        <v>337</v>
      </c>
      <c r="B162" s="83" t="s">
        <v>338</v>
      </c>
      <c r="E162" s="103">
        <v>36974</v>
      </c>
      <c r="F162" s="103">
        <v>115515.53125</v>
      </c>
      <c r="G162" s="103">
        <f t="shared" si="51"/>
        <v>320.07817130650989</v>
      </c>
      <c r="H162" s="104">
        <v>-2.9210349824925208E-2</v>
      </c>
      <c r="J162" s="105">
        <v>38073.872404692076</v>
      </c>
      <c r="K162" s="105">
        <v>116668.421875</v>
      </c>
      <c r="L162" s="105">
        <f t="shared" si="52"/>
        <v>326.34256804711816</v>
      </c>
      <c r="M162" s="106">
        <f t="shared" si="53"/>
        <v>9.9803949523020741E-3</v>
      </c>
      <c r="O162" s="107">
        <f t="shared" si="54"/>
        <v>-2.8887852357159516E-2</v>
      </c>
      <c r="P162" s="107">
        <f t="shared" si="55"/>
        <v>-1.919576958070579E-2</v>
      </c>
      <c r="Q162" s="106">
        <f t="shared" si="56"/>
        <v>7.407270043636438E-2</v>
      </c>
      <c r="R162" s="107">
        <f t="shared" si="57"/>
        <v>6.3458959999999995E-2</v>
      </c>
      <c r="S162" s="108">
        <f t="shared" si="58"/>
        <v>39712.764025934135</v>
      </c>
      <c r="T162" s="109">
        <f t="shared" si="59"/>
        <v>0</v>
      </c>
      <c r="U162" s="99">
        <f t="shared" si="60"/>
        <v>7.407270043636438E-2</v>
      </c>
      <c r="V162" s="99">
        <f t="shared" si="46"/>
        <v>6.3458959999999995E-2</v>
      </c>
      <c r="W162" s="108">
        <f t="shared" si="61"/>
        <v>39712.764025934135</v>
      </c>
      <c r="X162" s="118">
        <f t="shared" si="62"/>
        <v>39713</v>
      </c>
      <c r="Y162" s="55">
        <f t="shared" si="47"/>
        <v>340.39202178074373</v>
      </c>
      <c r="Z162" s="56">
        <f t="shared" si="48"/>
        <v>7.4079082598582868E-2</v>
      </c>
      <c r="AA162" s="56">
        <f t="shared" si="49"/>
        <v>6.3465279095153093E-2</v>
      </c>
      <c r="AB162" s="42"/>
      <c r="AC162" s="57">
        <v>40720.925553536108</v>
      </c>
      <c r="AD162" s="58">
        <f t="shared" si="50"/>
        <v>349.03125369403745</v>
      </c>
      <c r="AE162" s="56">
        <f t="shared" si="63"/>
        <v>-2.4752029572878476E-2</v>
      </c>
      <c r="AF162" s="56">
        <f t="shared" si="63"/>
        <v>-2.4752029572878587E-2</v>
      </c>
    </row>
    <row r="163" spans="1:32">
      <c r="A163" s="82" t="s">
        <v>339</v>
      </c>
      <c r="B163" s="83" t="s">
        <v>340</v>
      </c>
      <c r="E163" s="103">
        <v>51095</v>
      </c>
      <c r="F163" s="103">
        <v>148125.171875</v>
      </c>
      <c r="G163" s="103">
        <f t="shared" si="51"/>
        <v>344.94474742698083</v>
      </c>
      <c r="H163" s="104">
        <v>-7.9885414345267414E-2</v>
      </c>
      <c r="J163" s="105">
        <v>55553.611127645687</v>
      </c>
      <c r="K163" s="105">
        <v>149464.4375</v>
      </c>
      <c r="L163" s="105">
        <f t="shared" si="52"/>
        <v>371.68447596536589</v>
      </c>
      <c r="M163" s="106">
        <f t="shared" si="53"/>
        <v>9.0414452050742167E-3</v>
      </c>
      <c r="O163" s="107">
        <f t="shared" si="54"/>
        <v>-8.0257809297061278E-2</v>
      </c>
      <c r="P163" s="107">
        <f t="shared" si="55"/>
        <v>-7.1942010677025769E-2</v>
      </c>
      <c r="Q163" s="106">
        <f t="shared" si="56"/>
        <v>7.3074165914685185E-2</v>
      </c>
      <c r="R163" s="107">
        <f t="shared" si="57"/>
        <v>6.3458959999999995E-2</v>
      </c>
      <c r="S163" s="108">
        <f t="shared" si="58"/>
        <v>54828.724507410836</v>
      </c>
      <c r="T163" s="109">
        <f t="shared" si="59"/>
        <v>0</v>
      </c>
      <c r="U163" s="99">
        <f t="shared" si="60"/>
        <v>7.3074165914685185E-2</v>
      </c>
      <c r="V163" s="99">
        <f t="shared" si="46"/>
        <v>6.3458959999999995E-2</v>
      </c>
      <c r="W163" s="108">
        <f t="shared" si="61"/>
        <v>54828.724507410836</v>
      </c>
      <c r="X163" s="118">
        <f t="shared" si="62"/>
        <v>54829</v>
      </c>
      <c r="Y163" s="55">
        <f t="shared" si="47"/>
        <v>366.83642555440656</v>
      </c>
      <c r="Z163" s="56">
        <f t="shared" si="48"/>
        <v>7.3079557686662078E-2</v>
      </c>
      <c r="AA163" s="56">
        <f t="shared" si="49"/>
        <v>6.346430345938181E-2</v>
      </c>
      <c r="AB163" s="42"/>
      <c r="AC163" s="57">
        <v>59415.928038887141</v>
      </c>
      <c r="AD163" s="58">
        <f t="shared" si="50"/>
        <v>397.52551866317458</v>
      </c>
      <c r="AE163" s="56">
        <f t="shared" si="63"/>
        <v>-7.7200309585083726E-2</v>
      </c>
      <c r="AF163" s="56">
        <f t="shared" si="63"/>
        <v>-7.7200309585083615E-2</v>
      </c>
    </row>
    <row r="164" spans="1:32">
      <c r="A164" s="82" t="s">
        <v>341</v>
      </c>
      <c r="B164" s="83" t="s">
        <v>342</v>
      </c>
      <c r="E164" s="103">
        <v>60476</v>
      </c>
      <c r="F164" s="103">
        <v>228530.703125</v>
      </c>
      <c r="G164" s="103">
        <f t="shared" si="51"/>
        <v>264.62965007778973</v>
      </c>
      <c r="H164" s="104">
        <v>5.9126303531207292E-3</v>
      </c>
      <c r="J164" s="105">
        <v>60121.471607645901</v>
      </c>
      <c r="K164" s="105">
        <v>229643.46875</v>
      </c>
      <c r="L164" s="105">
        <f t="shared" si="52"/>
        <v>261.80353369029098</v>
      </c>
      <c r="M164" s="106">
        <f t="shared" si="53"/>
        <v>4.8692171764392889E-3</v>
      </c>
      <c r="O164" s="107">
        <f t="shared" si="54"/>
        <v>5.8968681716202731E-3</v>
      </c>
      <c r="P164" s="107">
        <f t="shared" si="55"/>
        <v>1.0794798479847989E-2</v>
      </c>
      <c r="Q164" s="106">
        <f t="shared" si="56"/>
        <v>6.8637172634470112E-2</v>
      </c>
      <c r="R164" s="107">
        <f t="shared" si="57"/>
        <v>6.3458959999999995E-2</v>
      </c>
      <c r="S164" s="108">
        <f t="shared" si="58"/>
        <v>64626.901652242217</v>
      </c>
      <c r="T164" s="109">
        <f t="shared" si="59"/>
        <v>0</v>
      </c>
      <c r="U164" s="99">
        <f t="shared" si="60"/>
        <v>6.8637172634470112E-2</v>
      </c>
      <c r="V164" s="99">
        <f t="shared" si="46"/>
        <v>6.3458959999999995E-2</v>
      </c>
      <c r="W164" s="108">
        <f t="shared" si="61"/>
        <v>64626.901652242217</v>
      </c>
      <c r="X164" s="118">
        <f t="shared" si="62"/>
        <v>64627</v>
      </c>
      <c r="Y164" s="55">
        <f t="shared" si="47"/>
        <v>281.42320071970261</v>
      </c>
      <c r="Z164" s="56">
        <f t="shared" si="48"/>
        <v>6.8638798862358685E-2</v>
      </c>
      <c r="AA164" s="56">
        <f t="shared" si="49"/>
        <v>6.34605783478015E-2</v>
      </c>
      <c r="AB164" s="42"/>
      <c r="AC164" s="57">
        <v>64301.365080014206</v>
      </c>
      <c r="AD164" s="58">
        <f t="shared" si="50"/>
        <v>280.00519862385249</v>
      </c>
      <c r="AE164" s="56">
        <f t="shared" si="63"/>
        <v>5.0641991749411641E-3</v>
      </c>
      <c r="AF164" s="56">
        <f t="shared" si="63"/>
        <v>5.0641991749409421E-3</v>
      </c>
    </row>
    <row r="165" spans="1:32">
      <c r="A165" s="82" t="s">
        <v>343</v>
      </c>
      <c r="B165" s="83" t="s">
        <v>344</v>
      </c>
      <c r="E165" s="103">
        <v>61599</v>
      </c>
      <c r="F165" s="103">
        <v>206927.46875</v>
      </c>
      <c r="G165" s="103">
        <f t="shared" si="51"/>
        <v>297.68401639523751</v>
      </c>
      <c r="H165" s="104">
        <v>9.3747540674266716E-2</v>
      </c>
      <c r="J165" s="105">
        <v>56342.645382824456</v>
      </c>
      <c r="K165" s="105">
        <v>207959.96875</v>
      </c>
      <c r="L165" s="105">
        <f t="shared" si="52"/>
        <v>270.93024547698894</v>
      </c>
      <c r="M165" s="106">
        <f t="shared" si="53"/>
        <v>4.9896710486871942E-3</v>
      </c>
      <c r="O165" s="107">
        <f t="shared" si="54"/>
        <v>9.3292648604992534E-2</v>
      </c>
      <c r="P165" s="107">
        <f t="shared" si="55"/>
        <v>9.8747819281479465E-2</v>
      </c>
      <c r="Q165" s="106">
        <f t="shared" si="56"/>
        <v>6.8765270384179011E-2</v>
      </c>
      <c r="R165" s="107">
        <f t="shared" si="57"/>
        <v>6.3458959999999995E-2</v>
      </c>
      <c r="S165" s="108">
        <f t="shared" si="58"/>
        <v>65834.871890395036</v>
      </c>
      <c r="T165" s="109">
        <f t="shared" si="59"/>
        <v>0</v>
      </c>
      <c r="U165" s="99">
        <f t="shared" si="60"/>
        <v>6.8765270384179011E-2</v>
      </c>
      <c r="V165" s="99">
        <f t="shared" si="46"/>
        <v>6.3458959999999995E-2</v>
      </c>
      <c r="W165" s="108">
        <f t="shared" si="61"/>
        <v>65834.871890395036</v>
      </c>
      <c r="X165" s="118">
        <f t="shared" si="62"/>
        <v>65835</v>
      </c>
      <c r="Y165" s="55">
        <f t="shared" si="47"/>
        <v>316.57535051442443</v>
      </c>
      <c r="Z165" s="56">
        <f t="shared" si="48"/>
        <v>6.8767350119320225E-2</v>
      </c>
      <c r="AA165" s="56">
        <f t="shared" si="49"/>
        <v>6.3461029409468628E-2</v>
      </c>
      <c r="AB165" s="42"/>
      <c r="AC165" s="57">
        <v>60259.819220293859</v>
      </c>
      <c r="AD165" s="58">
        <f t="shared" si="50"/>
        <v>289.76643717779871</v>
      </c>
      <c r="AE165" s="56">
        <f t="shared" si="63"/>
        <v>9.2519042570054166E-2</v>
      </c>
      <c r="AF165" s="56">
        <f t="shared" si="63"/>
        <v>9.2519042570054388E-2</v>
      </c>
    </row>
    <row r="166" spans="1:32">
      <c r="A166" s="82" t="s">
        <v>345</v>
      </c>
      <c r="B166" s="83" t="s">
        <v>346</v>
      </c>
      <c r="E166" s="103">
        <v>39281</v>
      </c>
      <c r="F166" s="103">
        <v>145597.15625</v>
      </c>
      <c r="G166" s="103">
        <f t="shared" si="51"/>
        <v>269.79235729406633</v>
      </c>
      <c r="H166" s="104">
        <v>-1.1618548994385303E-2</v>
      </c>
      <c r="J166" s="105">
        <v>39759.892186152385</v>
      </c>
      <c r="K166" s="105">
        <v>146175.921875</v>
      </c>
      <c r="L166" s="105">
        <f t="shared" si="52"/>
        <v>272.00028346770011</v>
      </c>
      <c r="M166" s="106">
        <f t="shared" si="53"/>
        <v>3.9751162722314604E-3</v>
      </c>
      <c r="O166" s="107">
        <f t="shared" si="54"/>
        <v>-1.204460474666913E-2</v>
      </c>
      <c r="P166" s="107">
        <f t="shared" si="55"/>
        <v>-8.117367178758772E-3</v>
      </c>
      <c r="Q166" s="106">
        <f t="shared" si="56"/>
        <v>6.7686333016746314E-2</v>
      </c>
      <c r="R166" s="107">
        <f t="shared" si="57"/>
        <v>6.3458959999999995E-2</v>
      </c>
      <c r="S166" s="108">
        <f t="shared" si="58"/>
        <v>41939.786847230811</v>
      </c>
      <c r="T166" s="109">
        <f t="shared" si="59"/>
        <v>0</v>
      </c>
      <c r="U166" s="99">
        <f t="shared" si="60"/>
        <v>6.7686333016746314E-2</v>
      </c>
      <c r="V166" s="99">
        <f t="shared" si="46"/>
        <v>6.3458959999999995E-2</v>
      </c>
      <c r="W166" s="108">
        <f t="shared" si="61"/>
        <v>41939.786847230811</v>
      </c>
      <c r="X166" s="118">
        <f t="shared" si="62"/>
        <v>41940</v>
      </c>
      <c r="Y166" s="55">
        <f t="shared" si="47"/>
        <v>286.91455789732811</v>
      </c>
      <c r="Z166" s="56">
        <f t="shared" si="48"/>
        <v>6.769175937476124E-2</v>
      </c>
      <c r="AA166" s="56">
        <f t="shared" si="49"/>
        <v>6.346436487301621E-2</v>
      </c>
      <c r="AB166" s="42"/>
      <c r="AC166" s="57">
        <v>42524.164406492222</v>
      </c>
      <c r="AD166" s="58">
        <f t="shared" si="50"/>
        <v>290.91086863714861</v>
      </c>
      <c r="AE166" s="56">
        <f t="shared" si="63"/>
        <v>-1.3737234220716044E-2</v>
      </c>
      <c r="AF166" s="56">
        <f t="shared" si="63"/>
        <v>-1.3737234220716155E-2</v>
      </c>
    </row>
    <row r="167" spans="1:32">
      <c r="A167" s="82" t="s">
        <v>347</v>
      </c>
      <c r="B167" s="83" t="s">
        <v>348</v>
      </c>
      <c r="E167" s="103">
        <v>247426</v>
      </c>
      <c r="F167" s="103">
        <v>750273.75</v>
      </c>
      <c r="G167" s="103">
        <f t="shared" si="51"/>
        <v>329.78096328173552</v>
      </c>
      <c r="H167" s="104">
        <v>8.1913761056403134E-2</v>
      </c>
      <c r="J167" s="105">
        <v>228832.2370867822</v>
      </c>
      <c r="K167" s="105">
        <v>752421.75</v>
      </c>
      <c r="L167" s="105">
        <f t="shared" si="52"/>
        <v>304.1276213596725</v>
      </c>
      <c r="M167" s="106">
        <f t="shared" si="53"/>
        <v>2.8629550214172017E-3</v>
      </c>
      <c r="O167" s="107">
        <f t="shared" si="54"/>
        <v>8.1254997765748849E-2</v>
      </c>
      <c r="P167" s="107">
        <f t="shared" si="55"/>
        <v>8.4350582191035084E-2</v>
      </c>
      <c r="Q167" s="106">
        <f t="shared" si="56"/>
        <v>6.6503595169603136E-2</v>
      </c>
      <c r="R167" s="107">
        <f t="shared" si="57"/>
        <v>6.3458959999999995E-2</v>
      </c>
      <c r="S167" s="108">
        <f t="shared" si="58"/>
        <v>263880.71853843424</v>
      </c>
      <c r="T167" s="109">
        <f t="shared" si="59"/>
        <v>0</v>
      </c>
      <c r="U167" s="99">
        <f t="shared" si="60"/>
        <v>6.6503595169603136E-2</v>
      </c>
      <c r="V167" s="99">
        <f t="shared" si="46"/>
        <v>6.3458959999999995E-2</v>
      </c>
      <c r="W167" s="108">
        <f t="shared" si="61"/>
        <v>263880.71853843424</v>
      </c>
      <c r="X167" s="118">
        <f t="shared" si="62"/>
        <v>263881</v>
      </c>
      <c r="Y167" s="55">
        <f t="shared" si="47"/>
        <v>350.70889431359478</v>
      </c>
      <c r="Z167" s="56">
        <f t="shared" si="48"/>
        <v>6.6504732728169147E-2</v>
      </c>
      <c r="AA167" s="56">
        <f t="shared" si="49"/>
        <v>6.3460094311084569E-2</v>
      </c>
      <c r="AB167" s="42"/>
      <c r="AC167" s="57">
        <v>244741.60105426094</v>
      </c>
      <c r="AD167" s="58">
        <f t="shared" si="50"/>
        <v>325.27183199350759</v>
      </c>
      <c r="AE167" s="56">
        <f t="shared" si="63"/>
        <v>7.820247503200628E-2</v>
      </c>
      <c r="AF167" s="56">
        <f t="shared" si="63"/>
        <v>7.820247503200628E-2</v>
      </c>
    </row>
    <row r="168" spans="1:32">
      <c r="A168" s="82" t="s">
        <v>349</v>
      </c>
      <c r="B168" s="83" t="s">
        <v>350</v>
      </c>
      <c r="E168" s="103">
        <v>67851</v>
      </c>
      <c r="F168" s="103">
        <v>232324.75</v>
      </c>
      <c r="G168" s="103">
        <f t="shared" si="51"/>
        <v>292.0523964838012</v>
      </c>
      <c r="H168" s="104">
        <v>1.9803430500134001E-2</v>
      </c>
      <c r="J168" s="105">
        <v>66468.725509841097</v>
      </c>
      <c r="K168" s="105">
        <v>233199.9375</v>
      </c>
      <c r="L168" s="105">
        <f t="shared" si="52"/>
        <v>285.02891648434127</v>
      </c>
      <c r="M168" s="106">
        <f t="shared" si="53"/>
        <v>3.7670868041395078E-3</v>
      </c>
      <c r="O168" s="107">
        <f t="shared" si="54"/>
        <v>2.0795862709211299E-2</v>
      </c>
      <c r="P168" s="107">
        <f t="shared" si="55"/>
        <v>2.4641289333343197E-2</v>
      </c>
      <c r="Q168" s="106">
        <f t="shared" si="56"/>
        <v>6.7465102214959938E-2</v>
      </c>
      <c r="R168" s="107">
        <f t="shared" si="57"/>
        <v>6.3458959999999995E-2</v>
      </c>
      <c r="S168" s="108">
        <f t="shared" si="58"/>
        <v>72428.574650387251</v>
      </c>
      <c r="T168" s="109">
        <f t="shared" si="59"/>
        <v>0</v>
      </c>
      <c r="U168" s="99">
        <f t="shared" si="60"/>
        <v>6.7465102214959938E-2</v>
      </c>
      <c r="V168" s="99">
        <f t="shared" si="46"/>
        <v>6.3458959999999995E-2</v>
      </c>
      <c r="W168" s="108">
        <f t="shared" si="61"/>
        <v>72428.574650387251</v>
      </c>
      <c r="X168" s="118">
        <f t="shared" si="62"/>
        <v>72429</v>
      </c>
      <c r="Y168" s="55">
        <f t="shared" si="47"/>
        <v>310.58756179983965</v>
      </c>
      <c r="Z168" s="56">
        <f t="shared" si="48"/>
        <v>6.7471371092540977E-2</v>
      </c>
      <c r="AA168" s="56">
        <f t="shared" si="49"/>
        <v>6.3465205350802467E-2</v>
      </c>
      <c r="AB168" s="42"/>
      <c r="AC168" s="57">
        <v>71089.906336690532</v>
      </c>
      <c r="AD168" s="58">
        <f t="shared" si="50"/>
        <v>304.84530613002642</v>
      </c>
      <c r="AE168" s="56">
        <f t="shared" si="63"/>
        <v>1.8836621572791978E-2</v>
      </c>
      <c r="AF168" s="56">
        <f t="shared" si="63"/>
        <v>1.8836621572791978E-2</v>
      </c>
    </row>
    <row r="169" spans="1:32">
      <c r="A169" s="82" t="s">
        <v>351</v>
      </c>
      <c r="B169" s="83" t="s">
        <v>352</v>
      </c>
      <c r="E169" s="103">
        <v>65537</v>
      </c>
      <c r="F169" s="103">
        <v>217457.140625</v>
      </c>
      <c r="G169" s="103">
        <f t="shared" si="51"/>
        <v>301.37892833336338</v>
      </c>
      <c r="H169" s="104">
        <v>8.0389905819907348E-2</v>
      </c>
      <c r="J169" s="105">
        <v>60599.980992550009</v>
      </c>
      <c r="K169" s="105">
        <v>218521.34375</v>
      </c>
      <c r="L169" s="105">
        <f t="shared" si="52"/>
        <v>277.31836145891361</v>
      </c>
      <c r="M169" s="106">
        <f t="shared" si="53"/>
        <v>4.8938522871282419E-3</v>
      </c>
      <c r="O169" s="107">
        <f t="shared" si="54"/>
        <v>8.1468986072073868E-2</v>
      </c>
      <c r="P169" s="107">
        <f t="shared" si="55"/>
        <v>8.6761535543020685E-2</v>
      </c>
      <c r="Q169" s="106">
        <f t="shared" si="56"/>
        <v>6.8663371063663048E-2</v>
      </c>
      <c r="R169" s="107">
        <f t="shared" si="57"/>
        <v>6.3458959999999995E-2</v>
      </c>
      <c r="S169" s="108">
        <f t="shared" si="58"/>
        <v>70036.991349399279</v>
      </c>
      <c r="T169" s="109">
        <f t="shared" si="59"/>
        <v>0</v>
      </c>
      <c r="U169" s="99">
        <f t="shared" si="60"/>
        <v>6.8663371063663048E-2</v>
      </c>
      <c r="V169" s="99">
        <f t="shared" ref="V169:V200" si="64">MAX(R169,NewMinGrowthPerHead(P169,$P$2,$L$1,$U$1,$T$2,AD169,G169,T169, $P$1))</f>
        <v>6.3458959999999995E-2</v>
      </c>
      <c r="W169" s="108">
        <f t="shared" si="61"/>
        <v>70036.991349399279</v>
      </c>
      <c r="X169" s="118">
        <f t="shared" si="62"/>
        <v>70037</v>
      </c>
      <c r="Y169" s="55">
        <f t="shared" ref="Y169:Y200" si="65">X169/K169*1000</f>
        <v>320.50416127829618</v>
      </c>
      <c r="Z169" s="56">
        <f t="shared" ref="Z169:Z200" si="66">X169/E169-1</f>
        <v>6.8663503059340547E-2</v>
      </c>
      <c r="AA169" s="56">
        <f t="shared" ref="AA169:AA200" si="67">Y169/G169-1</f>
        <v>6.3459091352856101E-2</v>
      </c>
      <c r="AB169" s="42"/>
      <c r="AC169" s="57">
        <v>64813.1424172978</v>
      </c>
      <c r="AD169" s="58">
        <f t="shared" ref="AD169:AD200" si="68">AC169/K169*1000</f>
        <v>296.59868141506342</v>
      </c>
      <c r="AE169" s="56">
        <f t="shared" si="63"/>
        <v>8.0598739512868001E-2</v>
      </c>
      <c r="AF169" s="56">
        <f t="shared" si="63"/>
        <v>8.0598739512867779E-2</v>
      </c>
    </row>
    <row r="170" spans="1:32">
      <c r="A170" s="82" t="s">
        <v>353</v>
      </c>
      <c r="B170" s="83" t="s">
        <v>354</v>
      </c>
      <c r="E170" s="103">
        <v>97607</v>
      </c>
      <c r="F170" s="103">
        <v>289813.3125</v>
      </c>
      <c r="G170" s="103">
        <f t="shared" si="51"/>
        <v>336.79267235179202</v>
      </c>
      <c r="H170" s="104">
        <v>0.10531735830917577</v>
      </c>
      <c r="J170" s="105">
        <v>88317.878955641252</v>
      </c>
      <c r="K170" s="105">
        <v>290995.65625</v>
      </c>
      <c r="L170" s="105">
        <f t="shared" si="52"/>
        <v>303.50239619991322</v>
      </c>
      <c r="M170" s="106">
        <f t="shared" si="53"/>
        <v>4.0796737037398501E-3</v>
      </c>
      <c r="O170" s="107">
        <f t="shared" si="54"/>
        <v>0.10517826236547556</v>
      </c>
      <c r="P170" s="107">
        <f t="shared" si="55"/>
        <v>0.10968702906039307</v>
      </c>
      <c r="Q170" s="106">
        <f t="shared" si="56"/>
        <v>6.7797525554118554E-2</v>
      </c>
      <c r="R170" s="107">
        <f t="shared" si="57"/>
        <v>6.3458959999999995E-2</v>
      </c>
      <c r="S170" s="108">
        <f t="shared" si="58"/>
        <v>104224.51307676085</v>
      </c>
      <c r="T170" s="109">
        <f t="shared" si="59"/>
        <v>0</v>
      </c>
      <c r="U170" s="99">
        <f t="shared" si="60"/>
        <v>6.7797525554118554E-2</v>
      </c>
      <c r="V170" s="99">
        <f t="shared" si="64"/>
        <v>6.3458959999999995E-2</v>
      </c>
      <c r="W170" s="108">
        <f t="shared" si="61"/>
        <v>104224.51307676085</v>
      </c>
      <c r="X170" s="118">
        <f t="shared" si="62"/>
        <v>104225</v>
      </c>
      <c r="Y170" s="55">
        <f t="shared" si="65"/>
        <v>358.16685837557065</v>
      </c>
      <c r="Z170" s="56">
        <f t="shared" si="66"/>
        <v>6.7802514163943117E-2</v>
      </c>
      <c r="AA170" s="56">
        <f t="shared" si="67"/>
        <v>6.3463928340615761E-2</v>
      </c>
      <c r="AB170" s="42"/>
      <c r="AC170" s="57">
        <v>94458.103335863372</v>
      </c>
      <c r="AD170" s="58">
        <f t="shared" si="68"/>
        <v>324.60313859363106</v>
      </c>
      <c r="AE170" s="56">
        <f t="shared" si="63"/>
        <v>0.10339924600654538</v>
      </c>
      <c r="AF170" s="56">
        <f t="shared" si="63"/>
        <v>0.10339924600654538</v>
      </c>
    </row>
    <row r="171" spans="1:32">
      <c r="A171" s="82" t="s">
        <v>355</v>
      </c>
      <c r="B171" s="83" t="s">
        <v>356</v>
      </c>
      <c r="E171" s="103">
        <v>182501</v>
      </c>
      <c r="F171" s="103">
        <v>569597.25</v>
      </c>
      <c r="G171" s="103">
        <f t="shared" si="51"/>
        <v>320.40358340915441</v>
      </c>
      <c r="H171" s="104">
        <v>7.3378420604401695E-2</v>
      </c>
      <c r="J171" s="105">
        <v>170210.97713299879</v>
      </c>
      <c r="K171" s="105">
        <v>572752.5</v>
      </c>
      <c r="L171" s="105">
        <f t="shared" si="52"/>
        <v>297.18067949594075</v>
      </c>
      <c r="M171" s="106">
        <f t="shared" si="53"/>
        <v>5.5394403677335724E-3</v>
      </c>
      <c r="O171" s="107">
        <f t="shared" si="54"/>
        <v>7.2204643167039118E-2</v>
      </c>
      <c r="P171" s="107">
        <f t="shared" si="55"/>
        <v>7.814405684986947E-2</v>
      </c>
      <c r="Q171" s="106">
        <f t="shared" si="56"/>
        <v>6.9349927492451835E-2</v>
      </c>
      <c r="R171" s="107">
        <f t="shared" si="57"/>
        <v>6.3458959999999995E-2</v>
      </c>
      <c r="S171" s="108">
        <f t="shared" si="58"/>
        <v>195157.43111729994</v>
      </c>
      <c r="T171" s="109">
        <f t="shared" si="59"/>
        <v>0</v>
      </c>
      <c r="U171" s="99">
        <f t="shared" si="60"/>
        <v>6.9349927492451835E-2</v>
      </c>
      <c r="V171" s="99">
        <f t="shared" si="64"/>
        <v>6.3458959999999995E-2</v>
      </c>
      <c r="W171" s="108">
        <f t="shared" si="61"/>
        <v>195157.43111729994</v>
      </c>
      <c r="X171" s="118">
        <f t="shared" si="62"/>
        <v>195157</v>
      </c>
      <c r="Y171" s="55">
        <f t="shared" si="65"/>
        <v>340.73530888123577</v>
      </c>
      <c r="Z171" s="56">
        <f t="shared" si="66"/>
        <v>6.9347565218820684E-2</v>
      </c>
      <c r="AA171" s="56">
        <f t="shared" si="67"/>
        <v>6.3456610739954789E-2</v>
      </c>
      <c r="AB171" s="42"/>
      <c r="AC171" s="57">
        <v>182044.74854975121</v>
      </c>
      <c r="AD171" s="58">
        <f t="shared" si="68"/>
        <v>317.84190998686381</v>
      </c>
      <c r="AE171" s="56">
        <f t="shared" si="63"/>
        <v>7.2027628122792731E-2</v>
      </c>
      <c r="AF171" s="56">
        <f t="shared" si="63"/>
        <v>7.2027628122792731E-2</v>
      </c>
    </row>
    <row r="172" spans="1:32">
      <c r="A172" s="82" t="s">
        <v>357</v>
      </c>
      <c r="B172" s="83" t="s">
        <v>358</v>
      </c>
      <c r="E172" s="103">
        <v>53888</v>
      </c>
      <c r="F172" s="103">
        <v>210293.578125</v>
      </c>
      <c r="G172" s="103">
        <f t="shared" si="51"/>
        <v>256.25128679853736</v>
      </c>
      <c r="H172" s="104">
        <v>-4.4358923502266334E-2</v>
      </c>
      <c r="J172" s="105">
        <v>56329.586841838471</v>
      </c>
      <c r="K172" s="105">
        <v>211439</v>
      </c>
      <c r="L172" s="105">
        <f t="shared" si="52"/>
        <v>266.41058102733399</v>
      </c>
      <c r="M172" s="106">
        <f t="shared" si="53"/>
        <v>5.4467753376623573E-3</v>
      </c>
      <c r="O172" s="107">
        <f t="shared" si="54"/>
        <v>-4.3344660927372436E-2</v>
      </c>
      <c r="P172" s="107">
        <f t="shared" si="55"/>
        <v>-3.813397421986886E-2</v>
      </c>
      <c r="Q172" s="106">
        <f t="shared" si="56"/>
        <v>6.9251382035943942E-2</v>
      </c>
      <c r="R172" s="107">
        <f t="shared" si="57"/>
        <v>6.3458959999999995E-2</v>
      </c>
      <c r="S172" s="108">
        <f t="shared" si="58"/>
        <v>57619.818475152948</v>
      </c>
      <c r="T172" s="109">
        <f t="shared" si="59"/>
        <v>0</v>
      </c>
      <c r="U172" s="99">
        <f t="shared" si="60"/>
        <v>6.9251382035943942E-2</v>
      </c>
      <c r="V172" s="99">
        <f t="shared" si="64"/>
        <v>6.3458959999999995E-2</v>
      </c>
      <c r="W172" s="108">
        <f t="shared" si="61"/>
        <v>57619.818475152948</v>
      </c>
      <c r="X172" s="118">
        <f t="shared" si="62"/>
        <v>57620</v>
      </c>
      <c r="Y172" s="55">
        <f t="shared" si="65"/>
        <v>272.51358547855409</v>
      </c>
      <c r="Z172" s="56">
        <f t="shared" si="66"/>
        <v>6.9254750593824133E-2</v>
      </c>
      <c r="AA172" s="56">
        <f t="shared" si="67"/>
        <v>6.3462310309497116E-2</v>
      </c>
      <c r="AB172" s="42"/>
      <c r="AC172" s="57">
        <v>60245.85279550586</v>
      </c>
      <c r="AD172" s="58">
        <f t="shared" si="68"/>
        <v>284.93254695446848</v>
      </c>
      <c r="AE172" s="56">
        <f t="shared" si="63"/>
        <v>-4.358561915321979E-2</v>
      </c>
      <c r="AF172" s="56">
        <f t="shared" si="63"/>
        <v>-4.358561915321979E-2</v>
      </c>
    </row>
    <row r="173" spans="1:32">
      <c r="A173" s="82" t="s">
        <v>359</v>
      </c>
      <c r="B173" s="83" t="s">
        <v>360</v>
      </c>
      <c r="E173" s="103">
        <v>223733</v>
      </c>
      <c r="F173" s="103">
        <v>808390.5625</v>
      </c>
      <c r="G173" s="103">
        <f t="shared" si="51"/>
        <v>276.76349821315489</v>
      </c>
      <c r="H173" s="104">
        <v>-1.4124619089092905E-2</v>
      </c>
      <c r="J173" s="105">
        <v>227040.90858080436</v>
      </c>
      <c r="K173" s="105">
        <v>811920.5</v>
      </c>
      <c r="L173" s="105">
        <f t="shared" si="52"/>
        <v>279.63440827125851</v>
      </c>
      <c r="M173" s="106">
        <f t="shared" si="53"/>
        <v>4.3666238372246369E-3</v>
      </c>
      <c r="O173" s="107">
        <f t="shared" si="54"/>
        <v>-1.4569658840257294E-2</v>
      </c>
      <c r="P173" s="107">
        <f t="shared" si="55"/>
        <v>-1.0266655222624488E-2</v>
      </c>
      <c r="Q173" s="106">
        <f t="shared" si="56"/>
        <v>6.8102685244646022E-2</v>
      </c>
      <c r="R173" s="107">
        <f t="shared" si="57"/>
        <v>6.3458959999999995E-2</v>
      </c>
      <c r="S173" s="108">
        <f t="shared" si="58"/>
        <v>238969.81807784038</v>
      </c>
      <c r="T173" s="109">
        <f t="shared" si="59"/>
        <v>0</v>
      </c>
      <c r="U173" s="99">
        <f t="shared" si="60"/>
        <v>6.8102685244646022E-2</v>
      </c>
      <c r="V173" s="99">
        <f t="shared" si="64"/>
        <v>6.3458959999999995E-2</v>
      </c>
      <c r="W173" s="108">
        <f t="shared" si="61"/>
        <v>238969.81807784038</v>
      </c>
      <c r="X173" s="118">
        <f t="shared" si="62"/>
        <v>238970</v>
      </c>
      <c r="Y173" s="55">
        <f t="shared" si="65"/>
        <v>294.32684603972928</v>
      </c>
      <c r="Z173" s="56">
        <f t="shared" si="66"/>
        <v>6.810349836635643E-2</v>
      </c>
      <c r="AA173" s="56">
        <f t="shared" si="67"/>
        <v>6.3459769586550197E-2</v>
      </c>
      <c r="AB173" s="42"/>
      <c r="AC173" s="57">
        <v>242825.73197852011</v>
      </c>
      <c r="AD173" s="58">
        <f t="shared" si="68"/>
        <v>299.07574938497072</v>
      </c>
      <c r="AE173" s="56">
        <f t="shared" si="63"/>
        <v>-1.5878597161445684E-2</v>
      </c>
      <c r="AF173" s="56">
        <f t="shared" si="63"/>
        <v>-1.5878597161445684E-2</v>
      </c>
    </row>
    <row r="174" spans="1:32">
      <c r="A174" s="82" t="s">
        <v>361</v>
      </c>
      <c r="B174" s="83" t="s">
        <v>362</v>
      </c>
      <c r="E174" s="103">
        <v>183129</v>
      </c>
      <c r="F174" s="103">
        <v>656479.25</v>
      </c>
      <c r="G174" s="103">
        <f t="shared" si="51"/>
        <v>278.95626556361077</v>
      </c>
      <c r="H174" s="104">
        <v>-1.4503081634094972E-2</v>
      </c>
      <c r="J174" s="105">
        <v>186302.12960237107</v>
      </c>
      <c r="K174" s="105">
        <v>660995.375</v>
      </c>
      <c r="L174" s="105">
        <f t="shared" si="52"/>
        <v>281.85088224311863</v>
      </c>
      <c r="M174" s="106">
        <f t="shared" si="53"/>
        <v>6.8793111130320828E-3</v>
      </c>
      <c r="O174" s="107">
        <f t="shared" si="54"/>
        <v>-1.7032170320025686E-2</v>
      </c>
      <c r="P174" s="107">
        <f t="shared" si="55"/>
        <v>-1.0270028805554832E-2</v>
      </c>
      <c r="Q174" s="106">
        <f t="shared" si="56"/>
        <v>7.0774825041781453E-2</v>
      </c>
      <c r="R174" s="107">
        <f t="shared" si="57"/>
        <v>6.3458959999999995E-2</v>
      </c>
      <c r="S174" s="108">
        <f t="shared" si="58"/>
        <v>196089.92293507641</v>
      </c>
      <c r="T174" s="109">
        <f t="shared" si="59"/>
        <v>0</v>
      </c>
      <c r="U174" s="99">
        <f t="shared" si="60"/>
        <v>7.0774825041781453E-2</v>
      </c>
      <c r="V174" s="99">
        <f t="shared" si="64"/>
        <v>6.3458959999999995E-2</v>
      </c>
      <c r="W174" s="108">
        <f t="shared" si="61"/>
        <v>196089.92293507641</v>
      </c>
      <c r="X174" s="118">
        <f t="shared" si="62"/>
        <v>196090</v>
      </c>
      <c r="Y174" s="55">
        <f t="shared" si="65"/>
        <v>296.65865665096368</v>
      </c>
      <c r="Z174" s="56">
        <f t="shared" si="66"/>
        <v>7.0775245864936664E-2</v>
      </c>
      <c r="AA174" s="56">
        <f t="shared" si="67"/>
        <v>6.345937794796086E-2</v>
      </c>
      <c r="AB174" s="42"/>
      <c r="AC174" s="57">
        <v>199254.62451958185</v>
      </c>
      <c r="AD174" s="58">
        <f t="shared" si="68"/>
        <v>301.44632179851766</v>
      </c>
      <c r="AE174" s="56">
        <f t="shared" si="63"/>
        <v>-1.5882314035179812E-2</v>
      </c>
      <c r="AF174" s="56">
        <f t="shared" si="63"/>
        <v>-1.5882314035180034E-2</v>
      </c>
    </row>
    <row r="175" spans="1:32">
      <c r="A175" s="82" t="s">
        <v>363</v>
      </c>
      <c r="B175" s="83" t="s">
        <v>364</v>
      </c>
      <c r="E175" s="103">
        <v>172958</v>
      </c>
      <c r="F175" s="103">
        <v>583022.5625</v>
      </c>
      <c r="G175" s="103">
        <f t="shared" si="51"/>
        <v>296.65747284008415</v>
      </c>
      <c r="H175" s="104">
        <v>2.7102228272934736E-2</v>
      </c>
      <c r="J175" s="105">
        <v>168957.41246609535</v>
      </c>
      <c r="K175" s="105">
        <v>586774.5</v>
      </c>
      <c r="L175" s="105">
        <f t="shared" si="52"/>
        <v>287.94266360602808</v>
      </c>
      <c r="M175" s="106">
        <f t="shared" si="53"/>
        <v>6.4353212745518196E-3</v>
      </c>
      <c r="O175" s="107">
        <f t="shared" si="54"/>
        <v>2.3678082396695332E-2</v>
      </c>
      <c r="P175" s="107">
        <f t="shared" si="55"/>
        <v>3.0265779738635645E-2</v>
      </c>
      <c r="Q175" s="106">
        <f t="shared" si="56"/>
        <v>7.0302660069900602E-2</v>
      </c>
      <c r="R175" s="107">
        <f t="shared" si="57"/>
        <v>6.3458959999999995E-2</v>
      </c>
      <c r="S175" s="108">
        <f t="shared" si="58"/>
        <v>185117.40748036987</v>
      </c>
      <c r="T175" s="109">
        <f t="shared" si="59"/>
        <v>0</v>
      </c>
      <c r="U175" s="99">
        <f t="shared" si="60"/>
        <v>7.0302660069900602E-2</v>
      </c>
      <c r="V175" s="99">
        <f t="shared" si="64"/>
        <v>6.3458959999999995E-2</v>
      </c>
      <c r="W175" s="108">
        <f t="shared" si="61"/>
        <v>185117.40748036987</v>
      </c>
      <c r="X175" s="118">
        <f t="shared" si="62"/>
        <v>185117</v>
      </c>
      <c r="Y175" s="55">
        <f t="shared" si="65"/>
        <v>315.4823531015748</v>
      </c>
      <c r="Z175" s="56">
        <f t="shared" si="66"/>
        <v>7.0300304120075374E-2</v>
      </c>
      <c r="AA175" s="56">
        <f t="shared" si="67"/>
        <v>6.3456619114524715E-2</v>
      </c>
      <c r="AB175" s="42"/>
      <c r="AC175" s="57">
        <v>180704.03088029692</v>
      </c>
      <c r="AD175" s="58">
        <f t="shared" si="68"/>
        <v>307.96162900790154</v>
      </c>
      <c r="AE175" s="56">
        <f t="shared" si="63"/>
        <v>2.4420977762396046E-2</v>
      </c>
      <c r="AF175" s="56">
        <f t="shared" si="63"/>
        <v>2.4420977762396268E-2</v>
      </c>
    </row>
    <row r="176" spans="1:32">
      <c r="A176" s="82" t="s">
        <v>365</v>
      </c>
      <c r="B176" s="83" t="s">
        <v>366</v>
      </c>
      <c r="E176" s="103">
        <v>157471</v>
      </c>
      <c r="F176" s="103">
        <v>582469.875</v>
      </c>
      <c r="G176" s="103">
        <f t="shared" si="51"/>
        <v>270.35046233077719</v>
      </c>
      <c r="H176" s="104">
        <v>-6.6334450346544838E-2</v>
      </c>
      <c r="J176" s="105">
        <v>169208.28263658704</v>
      </c>
      <c r="K176" s="105">
        <v>586146.75</v>
      </c>
      <c r="L176" s="105">
        <f t="shared" si="52"/>
        <v>288.67904264006762</v>
      </c>
      <c r="M176" s="106">
        <f t="shared" si="53"/>
        <v>6.3125582245777689E-3</v>
      </c>
      <c r="O176" s="107">
        <f t="shared" si="54"/>
        <v>-6.9365887140380167E-2</v>
      </c>
      <c r="P176" s="107">
        <f t="shared" si="55"/>
        <v>-6.3491205117175653E-2</v>
      </c>
      <c r="Q176" s="106">
        <f t="shared" si="56"/>
        <v>7.0172106604448947E-2</v>
      </c>
      <c r="R176" s="107">
        <f t="shared" si="57"/>
        <v>6.3458959999999995E-2</v>
      </c>
      <c r="S176" s="108">
        <f t="shared" si="58"/>
        <v>168521.07179910917</v>
      </c>
      <c r="T176" s="109">
        <f t="shared" si="59"/>
        <v>0</v>
      </c>
      <c r="U176" s="99">
        <f t="shared" si="60"/>
        <v>7.0172106604448947E-2</v>
      </c>
      <c r="V176" s="99">
        <f t="shared" si="64"/>
        <v>6.3458959999999995E-2</v>
      </c>
      <c r="W176" s="108">
        <f t="shared" si="61"/>
        <v>168521.07179910917</v>
      </c>
      <c r="X176" s="118">
        <f t="shared" si="62"/>
        <v>168521</v>
      </c>
      <c r="Y176" s="55">
        <f t="shared" si="65"/>
        <v>287.50649901240604</v>
      </c>
      <c r="Z176" s="56">
        <f t="shared" si="66"/>
        <v>7.0171650653136242E-2</v>
      </c>
      <c r="AA176" s="56">
        <f t="shared" si="67"/>
        <v>6.3458506908851575E-2</v>
      </c>
      <c r="AB176" s="42"/>
      <c r="AC176" s="57">
        <v>180972.34258307336</v>
      </c>
      <c r="AD176" s="58">
        <f t="shared" si="68"/>
        <v>308.74920415932252</v>
      </c>
      <c r="AE176" s="56">
        <f t="shared" si="63"/>
        <v>-6.8802461223364642E-2</v>
      </c>
      <c r="AF176" s="56">
        <f t="shared" si="63"/>
        <v>-6.8802461223364642E-2</v>
      </c>
    </row>
    <row r="177" spans="1:32">
      <c r="A177" s="82" t="s">
        <v>367</v>
      </c>
      <c r="B177" s="83" t="s">
        <v>368</v>
      </c>
      <c r="E177" s="103">
        <v>64475</v>
      </c>
      <c r="F177" s="103">
        <v>240568.46875</v>
      </c>
      <c r="G177" s="103">
        <f t="shared" si="51"/>
        <v>268.01101713376556</v>
      </c>
      <c r="H177" s="104">
        <v>-5.0433928334287725E-2</v>
      </c>
      <c r="J177" s="105">
        <v>68040.671027284072</v>
      </c>
      <c r="K177" s="105">
        <v>241927.0625</v>
      </c>
      <c r="L177" s="105">
        <f t="shared" si="52"/>
        <v>281.24456323394611</v>
      </c>
      <c r="M177" s="106">
        <f t="shared" si="53"/>
        <v>5.6474306755964765E-3</v>
      </c>
      <c r="O177" s="107">
        <f t="shared" si="54"/>
        <v>-5.240499503384155E-2</v>
      </c>
      <c r="P177" s="107">
        <f t="shared" si="55"/>
        <v>-4.7053517934753986E-2</v>
      </c>
      <c r="Q177" s="106">
        <f t="shared" si="56"/>
        <v>6.9464770752941885E-2</v>
      </c>
      <c r="R177" s="107">
        <f t="shared" si="57"/>
        <v>6.3458959999999995E-2</v>
      </c>
      <c r="S177" s="108">
        <f t="shared" si="58"/>
        <v>68953.741094295925</v>
      </c>
      <c r="T177" s="109">
        <f t="shared" si="59"/>
        <v>0</v>
      </c>
      <c r="U177" s="99">
        <f t="shared" si="60"/>
        <v>6.9464770752941885E-2</v>
      </c>
      <c r="V177" s="99">
        <f t="shared" si="64"/>
        <v>6.3458959999999995E-2</v>
      </c>
      <c r="W177" s="108">
        <f t="shared" si="61"/>
        <v>68953.741094295925</v>
      </c>
      <c r="X177" s="118">
        <f t="shared" si="62"/>
        <v>68954</v>
      </c>
      <c r="Y177" s="55">
        <f t="shared" si="65"/>
        <v>285.01978773044459</v>
      </c>
      <c r="Z177" s="56">
        <f t="shared" si="66"/>
        <v>6.946878635129905E-2</v>
      </c>
      <c r="AA177" s="56">
        <f t="shared" si="67"/>
        <v>6.3462953047896065E-2</v>
      </c>
      <c r="AB177" s="42"/>
      <c r="AC177" s="57">
        <v>72771.140010786723</v>
      </c>
      <c r="AD177" s="58">
        <f t="shared" si="68"/>
        <v>300.79784898304513</v>
      </c>
      <c r="AE177" s="56">
        <f t="shared" si="63"/>
        <v>-5.2454036177266405E-2</v>
      </c>
      <c r="AF177" s="56">
        <f t="shared" si="63"/>
        <v>-5.2454036177266294E-2</v>
      </c>
    </row>
    <row r="178" spans="1:32">
      <c r="A178" s="82" t="s">
        <v>369</v>
      </c>
      <c r="B178" s="83" t="s">
        <v>370</v>
      </c>
      <c r="E178" s="103">
        <v>110918</v>
      </c>
      <c r="F178" s="103">
        <v>337197.96875</v>
      </c>
      <c r="G178" s="103">
        <f t="shared" si="51"/>
        <v>328.94029703433677</v>
      </c>
      <c r="H178" s="104">
        <v>-2.4276634318959323E-3</v>
      </c>
      <c r="J178" s="105">
        <v>111057.95593429063</v>
      </c>
      <c r="K178" s="105">
        <v>337632.40625</v>
      </c>
      <c r="L178" s="105">
        <f t="shared" si="52"/>
        <v>328.93156544948988</v>
      </c>
      <c r="M178" s="106">
        <f t="shared" si="53"/>
        <v>1.2883751987311509E-3</v>
      </c>
      <c r="O178" s="107">
        <f t="shared" si="54"/>
        <v>-1.2602062870078479E-3</v>
      </c>
      <c r="P178" s="107">
        <f t="shared" si="55"/>
        <v>2.6545293197788311E-5</v>
      </c>
      <c r="Q178" s="106">
        <f t="shared" si="56"/>
        <v>6.4829094148932453E-2</v>
      </c>
      <c r="R178" s="107">
        <f t="shared" si="57"/>
        <v>6.3458959999999995E-2</v>
      </c>
      <c r="S178" s="108">
        <f t="shared" si="58"/>
        <v>118108.71346481128</v>
      </c>
      <c r="T178" s="109">
        <f t="shared" si="59"/>
        <v>0</v>
      </c>
      <c r="U178" s="99">
        <f t="shared" si="60"/>
        <v>6.4829094148932453E-2</v>
      </c>
      <c r="V178" s="99">
        <f t="shared" si="64"/>
        <v>6.3458959999999995E-2</v>
      </c>
      <c r="W178" s="108">
        <f t="shared" si="61"/>
        <v>118108.71346481128</v>
      </c>
      <c r="X178" s="118">
        <f t="shared" si="62"/>
        <v>118109</v>
      </c>
      <c r="Y178" s="55">
        <f t="shared" si="65"/>
        <v>349.81535484643661</v>
      </c>
      <c r="Z178" s="56">
        <f t="shared" si="66"/>
        <v>6.4831677455417625E-2</v>
      </c>
      <c r="AA178" s="56">
        <f t="shared" si="67"/>
        <v>6.3461539982499593E-2</v>
      </c>
      <c r="AB178" s="42"/>
      <c r="AC178" s="57">
        <v>118779.164558287</v>
      </c>
      <c r="AD178" s="58">
        <f t="shared" si="68"/>
        <v>351.80024890838513</v>
      </c>
      <c r="AE178" s="56">
        <f t="shared" si="63"/>
        <v>-5.6421053370697694E-3</v>
      </c>
      <c r="AF178" s="56">
        <f t="shared" si="63"/>
        <v>-5.6421053370698804E-3</v>
      </c>
    </row>
    <row r="179" spans="1:32">
      <c r="A179" s="82" t="s">
        <v>371</v>
      </c>
      <c r="B179" s="83" t="s">
        <v>372</v>
      </c>
      <c r="E179" s="103">
        <v>167432</v>
      </c>
      <c r="F179" s="103">
        <v>529457.6875</v>
      </c>
      <c r="G179" s="103">
        <f t="shared" si="51"/>
        <v>316.23301342659227</v>
      </c>
      <c r="H179" s="104">
        <v>-2.4122575988545836E-2</v>
      </c>
      <c r="J179" s="105">
        <v>171564.47800669612</v>
      </c>
      <c r="K179" s="105">
        <v>530687.3125</v>
      </c>
      <c r="L179" s="105">
        <f t="shared" si="52"/>
        <v>323.28731809787922</v>
      </c>
      <c r="M179" s="106">
        <f t="shared" si="53"/>
        <v>2.3224235458854103E-3</v>
      </c>
      <c r="O179" s="107">
        <f t="shared" si="54"/>
        <v>-2.4087025791754146E-2</v>
      </c>
      <c r="P179" s="107">
        <f t="shared" si="55"/>
        <v>-2.1820542521718056E-2</v>
      </c>
      <c r="Q179" s="106">
        <f t="shared" si="56"/>
        <v>6.5928762128786733E-2</v>
      </c>
      <c r="R179" s="107">
        <f t="shared" si="57"/>
        <v>6.3458959999999995E-2</v>
      </c>
      <c r="S179" s="108">
        <f t="shared" si="58"/>
        <v>178470.58450074703</v>
      </c>
      <c r="T179" s="109">
        <f t="shared" si="59"/>
        <v>0</v>
      </c>
      <c r="U179" s="99">
        <f t="shared" si="60"/>
        <v>6.5928762128786733E-2</v>
      </c>
      <c r="V179" s="99">
        <f t="shared" si="64"/>
        <v>6.3458959999999995E-2</v>
      </c>
      <c r="W179" s="108">
        <f t="shared" si="61"/>
        <v>178470.58450074703</v>
      </c>
      <c r="X179" s="118">
        <f t="shared" si="62"/>
        <v>178471</v>
      </c>
      <c r="Y179" s="55">
        <f t="shared" si="65"/>
        <v>336.30161452182824</v>
      </c>
      <c r="Z179" s="56">
        <f t="shared" si="66"/>
        <v>6.5931243728797329E-2</v>
      </c>
      <c r="AA179" s="56">
        <f t="shared" si="67"/>
        <v>6.3461435850038272E-2</v>
      </c>
      <c r="AB179" s="42"/>
      <c r="AC179" s="57">
        <v>183492.3504046044</v>
      </c>
      <c r="AD179" s="58">
        <f t="shared" si="68"/>
        <v>345.76359012653882</v>
      </c>
      <c r="AE179" s="56">
        <f t="shared" si="63"/>
        <v>-2.7365448170085682E-2</v>
      </c>
      <c r="AF179" s="56">
        <f t="shared" si="63"/>
        <v>-2.7365448170085793E-2</v>
      </c>
    </row>
    <row r="180" spans="1:32">
      <c r="A180" s="82" t="s">
        <v>373</v>
      </c>
      <c r="B180" s="83" t="s">
        <v>374</v>
      </c>
      <c r="E180" s="103">
        <v>272824</v>
      </c>
      <c r="F180" s="103">
        <v>653890.9375</v>
      </c>
      <c r="G180" s="103">
        <f t="shared" si="51"/>
        <v>417.2316579934249</v>
      </c>
      <c r="H180" s="104">
        <v>5.7280105047371688E-2</v>
      </c>
      <c r="J180" s="105">
        <v>258199.11232070523</v>
      </c>
      <c r="K180" s="105">
        <v>659284.125</v>
      </c>
      <c r="L180" s="105">
        <f t="shared" si="52"/>
        <v>391.63556732191182</v>
      </c>
      <c r="M180" s="106">
        <f t="shared" si="53"/>
        <v>8.2478394954050849E-3</v>
      </c>
      <c r="O180" s="107">
        <f t="shared" si="54"/>
        <v>5.6641897595408608E-2</v>
      </c>
      <c r="P180" s="107">
        <f t="shared" si="55"/>
        <v>6.5356910370895749E-2</v>
      </c>
      <c r="Q180" s="106">
        <f t="shared" si="56"/>
        <v>7.2230198812030411E-2</v>
      </c>
      <c r="R180" s="107">
        <f t="shared" si="57"/>
        <v>6.3458959999999995E-2</v>
      </c>
      <c r="S180" s="108">
        <f t="shared" si="58"/>
        <v>292530.13176069339</v>
      </c>
      <c r="T180" s="109">
        <f t="shared" si="59"/>
        <v>0</v>
      </c>
      <c r="U180" s="99">
        <f t="shared" si="60"/>
        <v>7.2230198812030411E-2</v>
      </c>
      <c r="V180" s="99">
        <f t="shared" si="64"/>
        <v>6.3458959999999995E-2</v>
      </c>
      <c r="W180" s="108">
        <f t="shared" si="61"/>
        <v>292530.13176069339</v>
      </c>
      <c r="X180" s="118">
        <f t="shared" si="62"/>
        <v>292530</v>
      </c>
      <c r="Y180" s="55">
        <f t="shared" si="65"/>
        <v>443.70854523457547</v>
      </c>
      <c r="Z180" s="56">
        <f t="shared" si="66"/>
        <v>7.2229715860774757E-2</v>
      </c>
      <c r="AA180" s="56">
        <f t="shared" si="67"/>
        <v>6.3458480999463829E-2</v>
      </c>
      <c r="AB180" s="42"/>
      <c r="AC180" s="57">
        <v>276150.18296654342</v>
      </c>
      <c r="AD180" s="58">
        <f t="shared" si="68"/>
        <v>418.86369244298646</v>
      </c>
      <c r="AE180" s="56">
        <f t="shared" si="63"/>
        <v>5.9314887491640933E-2</v>
      </c>
      <c r="AF180" s="56">
        <f t="shared" si="63"/>
        <v>5.9314887491640933E-2</v>
      </c>
    </row>
    <row r="181" spans="1:32">
      <c r="A181" s="82" t="s">
        <v>375</v>
      </c>
      <c r="B181" s="83" t="s">
        <v>376</v>
      </c>
      <c r="E181" s="103">
        <v>170262</v>
      </c>
      <c r="F181" s="103">
        <v>568164.25</v>
      </c>
      <c r="G181" s="103">
        <f t="shared" si="51"/>
        <v>299.67038580832923</v>
      </c>
      <c r="H181" s="104">
        <v>8.6776226340228302E-2</v>
      </c>
      <c r="J181" s="105">
        <v>156495.8514493558</v>
      </c>
      <c r="K181" s="105">
        <v>572417.625</v>
      </c>
      <c r="L181" s="105">
        <f t="shared" si="52"/>
        <v>273.39453681104908</v>
      </c>
      <c r="M181" s="106">
        <f t="shared" si="53"/>
        <v>7.4861714724219208E-3</v>
      </c>
      <c r="O181" s="107">
        <f t="shared" si="54"/>
        <v>8.7964942349280761E-2</v>
      </c>
      <c r="P181" s="107">
        <f t="shared" si="55"/>
        <v>9.6109634463691362E-2</v>
      </c>
      <c r="Q181" s="106">
        <f t="shared" si="56"/>
        <v>7.1420196128443525E-2</v>
      </c>
      <c r="R181" s="107">
        <f t="shared" si="57"/>
        <v>6.3458959999999995E-2</v>
      </c>
      <c r="S181" s="108">
        <f t="shared" si="58"/>
        <v>182422.14543322104</v>
      </c>
      <c r="T181" s="109">
        <f t="shared" si="59"/>
        <v>0</v>
      </c>
      <c r="U181" s="99">
        <f t="shared" si="60"/>
        <v>7.1420196128443525E-2</v>
      </c>
      <c r="V181" s="99">
        <f t="shared" si="64"/>
        <v>6.3458959999999995E-2</v>
      </c>
      <c r="W181" s="108">
        <f t="shared" si="61"/>
        <v>182422.14543322104</v>
      </c>
      <c r="X181" s="118">
        <f t="shared" si="62"/>
        <v>182422</v>
      </c>
      <c r="Y181" s="55">
        <f t="shared" si="65"/>
        <v>318.68690276614035</v>
      </c>
      <c r="Z181" s="56">
        <f t="shared" si="66"/>
        <v>7.1419341955339499E-2</v>
      </c>
      <c r="AA181" s="56">
        <f t="shared" si="67"/>
        <v>6.3458112173867542E-2</v>
      </c>
      <c r="AB181" s="42"/>
      <c r="AC181" s="57">
        <v>167376.09057914274</v>
      </c>
      <c r="AD181" s="58">
        <f t="shared" si="68"/>
        <v>292.40205624196625</v>
      </c>
      <c r="AE181" s="56">
        <f t="shared" si="63"/>
        <v>8.9892823812508071E-2</v>
      </c>
      <c r="AF181" s="56">
        <f t="shared" si="63"/>
        <v>8.9892823812507849E-2</v>
      </c>
    </row>
    <row r="182" spans="1:32">
      <c r="A182" s="82" t="s">
        <v>377</v>
      </c>
      <c r="B182" s="83" t="s">
        <v>378</v>
      </c>
      <c r="E182" s="103">
        <v>134586</v>
      </c>
      <c r="F182" s="103">
        <v>550345.9375</v>
      </c>
      <c r="G182" s="103">
        <f t="shared" si="51"/>
        <v>244.54800304581153</v>
      </c>
      <c r="H182" s="104">
        <v>-8.4843587801055609E-3</v>
      </c>
      <c r="J182" s="105">
        <v>135769.27606863662</v>
      </c>
      <c r="K182" s="105">
        <v>553094.125</v>
      </c>
      <c r="L182" s="105">
        <f t="shared" si="52"/>
        <v>245.47228027171076</v>
      </c>
      <c r="M182" s="106">
        <f t="shared" si="53"/>
        <v>4.9935637073725836E-3</v>
      </c>
      <c r="O182" s="107">
        <f t="shared" si="54"/>
        <v>-8.7153449064457655E-3</v>
      </c>
      <c r="P182" s="107">
        <f t="shared" si="55"/>
        <v>-3.7653018290951801E-3</v>
      </c>
      <c r="Q182" s="106">
        <f t="shared" si="56"/>
        <v>6.8769410066936043E-2</v>
      </c>
      <c r="R182" s="107">
        <f t="shared" si="57"/>
        <v>6.3458959999999995E-2</v>
      </c>
      <c r="S182" s="108">
        <f t="shared" si="58"/>
        <v>143841.39982326864</v>
      </c>
      <c r="T182" s="109">
        <f t="shared" si="59"/>
        <v>0</v>
      </c>
      <c r="U182" s="99">
        <f t="shared" si="60"/>
        <v>6.8769410066936043E-2</v>
      </c>
      <c r="V182" s="99">
        <f t="shared" si="64"/>
        <v>6.3458959999999995E-2</v>
      </c>
      <c r="W182" s="108">
        <f t="shared" si="61"/>
        <v>143841.39982326864</v>
      </c>
      <c r="X182" s="118">
        <f t="shared" si="62"/>
        <v>143841</v>
      </c>
      <c r="Y182" s="55">
        <f t="shared" si="65"/>
        <v>260.06604210449711</v>
      </c>
      <c r="Z182" s="56">
        <f t="shared" si="66"/>
        <v>6.8766439302750726E-2</v>
      </c>
      <c r="AA182" s="56">
        <f t="shared" si="67"/>
        <v>6.3456003996804622E-2</v>
      </c>
      <c r="AB182" s="42"/>
      <c r="AC182" s="57">
        <v>145208.51791705628</v>
      </c>
      <c r="AD182" s="58">
        <f t="shared" si="68"/>
        <v>262.53852889335292</v>
      </c>
      <c r="AE182" s="56">
        <f t="shared" si="63"/>
        <v>-9.4176150040826689E-3</v>
      </c>
      <c r="AF182" s="56">
        <f t="shared" si="63"/>
        <v>-9.4176150040825579E-3</v>
      </c>
    </row>
    <row r="183" spans="1:32">
      <c r="A183" s="82" t="s">
        <v>379</v>
      </c>
      <c r="B183" s="83" t="s">
        <v>380</v>
      </c>
      <c r="E183" s="103">
        <v>352793</v>
      </c>
      <c r="F183" s="103">
        <v>1026830</v>
      </c>
      <c r="G183" s="103">
        <f t="shared" si="51"/>
        <v>343.57488581362054</v>
      </c>
      <c r="H183" s="104">
        <v>5.17703032540755E-2</v>
      </c>
      <c r="J183" s="105">
        <v>335444.47223208298</v>
      </c>
      <c r="K183" s="105">
        <v>1035613.5</v>
      </c>
      <c r="L183" s="105">
        <f t="shared" si="52"/>
        <v>323.90894115621609</v>
      </c>
      <c r="M183" s="106">
        <f t="shared" si="53"/>
        <v>8.5539962798126812E-3</v>
      </c>
      <c r="O183" s="107">
        <f t="shared" si="54"/>
        <v>5.1718031459806468E-2</v>
      </c>
      <c r="P183" s="107">
        <f t="shared" si="55"/>
        <v>6.0714423588325239E-2</v>
      </c>
      <c r="Q183" s="106">
        <f t="shared" si="56"/>
        <v>7.2555783987573452E-2</v>
      </c>
      <c r="R183" s="107">
        <f t="shared" si="57"/>
        <v>6.3458959999999995E-2</v>
      </c>
      <c r="S183" s="108">
        <f t="shared" si="58"/>
        <v>378390.172700328</v>
      </c>
      <c r="T183" s="109">
        <f t="shared" si="59"/>
        <v>0</v>
      </c>
      <c r="U183" s="99">
        <f t="shared" si="60"/>
        <v>7.2555783987573452E-2</v>
      </c>
      <c r="V183" s="99">
        <f t="shared" si="64"/>
        <v>6.3458959999999995E-2</v>
      </c>
      <c r="W183" s="108">
        <f t="shared" si="61"/>
        <v>378390.172700328</v>
      </c>
      <c r="X183" s="118">
        <f t="shared" si="62"/>
        <v>378390</v>
      </c>
      <c r="Y183" s="55">
        <f t="shared" si="65"/>
        <v>365.3776239880998</v>
      </c>
      <c r="Z183" s="56">
        <f t="shared" si="66"/>
        <v>7.2555294464459408E-2</v>
      </c>
      <c r="AA183" s="56">
        <f t="shared" si="67"/>
        <v>6.3458474628749872E-2</v>
      </c>
      <c r="AB183" s="42"/>
      <c r="AC183" s="57">
        <v>358765.9599191309</v>
      </c>
      <c r="AD183" s="58">
        <f t="shared" si="68"/>
        <v>346.4284309919974</v>
      </c>
      <c r="AE183" s="56">
        <f t="shared" si="63"/>
        <v>5.4698723606031452E-2</v>
      </c>
      <c r="AF183" s="56">
        <f t="shared" si="63"/>
        <v>5.4698723606031452E-2</v>
      </c>
    </row>
    <row r="184" spans="1:32">
      <c r="A184" s="82" t="s">
        <v>381</v>
      </c>
      <c r="B184" s="83" t="s">
        <v>382</v>
      </c>
      <c r="E184" s="103">
        <v>126644</v>
      </c>
      <c r="F184" s="103">
        <v>465062.5</v>
      </c>
      <c r="G184" s="103">
        <f t="shared" si="51"/>
        <v>272.31608654750704</v>
      </c>
      <c r="H184" s="104">
        <v>2.2920755776814072E-3</v>
      </c>
      <c r="J184" s="105">
        <v>126284.10035841404</v>
      </c>
      <c r="K184" s="105">
        <v>467395.375</v>
      </c>
      <c r="L184" s="105">
        <f t="shared" si="52"/>
        <v>270.1868848368772</v>
      </c>
      <c r="M184" s="106">
        <f t="shared" si="53"/>
        <v>5.0162612552075991E-3</v>
      </c>
      <c r="O184" s="107">
        <f t="shared" si="54"/>
        <v>2.8499204615981544E-3</v>
      </c>
      <c r="P184" s="107">
        <f t="shared" si="55"/>
        <v>7.8804776623977446E-3</v>
      </c>
      <c r="Q184" s="106">
        <f t="shared" si="56"/>
        <v>6.8793547977551217E-2</v>
      </c>
      <c r="R184" s="107">
        <f t="shared" si="57"/>
        <v>6.3458959999999995E-2</v>
      </c>
      <c r="S184" s="108">
        <f t="shared" si="58"/>
        <v>135356.290090069</v>
      </c>
      <c r="T184" s="109">
        <f t="shared" si="59"/>
        <v>0</v>
      </c>
      <c r="U184" s="99">
        <f t="shared" si="60"/>
        <v>6.8793547977551217E-2</v>
      </c>
      <c r="V184" s="99">
        <f t="shared" si="64"/>
        <v>6.3458959999999995E-2</v>
      </c>
      <c r="W184" s="108">
        <f t="shared" si="61"/>
        <v>135356.290090069</v>
      </c>
      <c r="X184" s="118">
        <f t="shared" si="62"/>
        <v>135356</v>
      </c>
      <c r="Y184" s="55">
        <f t="shared" si="65"/>
        <v>289.59636153866518</v>
      </c>
      <c r="Z184" s="56">
        <f t="shared" si="66"/>
        <v>6.8791257382900151E-2</v>
      </c>
      <c r="AA184" s="56">
        <f t="shared" si="67"/>
        <v>6.3456680838219537E-2</v>
      </c>
      <c r="AB184" s="42"/>
      <c r="AC184" s="57">
        <v>135063.89354439636</v>
      </c>
      <c r="AD184" s="58">
        <f t="shared" si="68"/>
        <v>288.97139503016336</v>
      </c>
      <c r="AE184" s="56">
        <f t="shared" si="63"/>
        <v>2.1627279351874584E-3</v>
      </c>
      <c r="AF184" s="56">
        <f t="shared" si="63"/>
        <v>2.1627279351874584E-3</v>
      </c>
    </row>
    <row r="185" spans="1:32">
      <c r="A185" s="82" t="s">
        <v>383</v>
      </c>
      <c r="B185" s="83" t="s">
        <v>384</v>
      </c>
      <c r="E185" s="103">
        <v>492284</v>
      </c>
      <c r="F185" s="103">
        <v>1329445</v>
      </c>
      <c r="G185" s="103">
        <f t="shared" si="51"/>
        <v>370.29286657214101</v>
      </c>
      <c r="H185" s="104">
        <v>4.394592818494214E-2</v>
      </c>
      <c r="J185" s="105">
        <v>472056.97099019488</v>
      </c>
      <c r="K185" s="105">
        <v>1338521.875</v>
      </c>
      <c r="L185" s="105">
        <f t="shared" si="52"/>
        <v>352.67034465924951</v>
      </c>
      <c r="M185" s="106">
        <f t="shared" si="53"/>
        <v>6.8275671426798468E-3</v>
      </c>
      <c r="O185" s="107">
        <f t="shared" si="54"/>
        <v>4.2848703128727239E-2</v>
      </c>
      <c r="P185" s="107">
        <f t="shared" si="55"/>
        <v>4.9968822668995383E-2</v>
      </c>
      <c r="Q185" s="106">
        <f t="shared" si="56"/>
        <v>7.071979745288437E-2</v>
      </c>
      <c r="R185" s="107">
        <f t="shared" si="57"/>
        <v>6.3458959999999995E-2</v>
      </c>
      <c r="S185" s="108">
        <f t="shared" si="58"/>
        <v>527098.22476929578</v>
      </c>
      <c r="T185" s="109">
        <f t="shared" si="59"/>
        <v>0</v>
      </c>
      <c r="U185" s="99">
        <f t="shared" si="60"/>
        <v>7.071979745288437E-2</v>
      </c>
      <c r="V185" s="99">
        <f t="shared" si="64"/>
        <v>6.3458959999999995E-2</v>
      </c>
      <c r="W185" s="108">
        <f t="shared" si="61"/>
        <v>527098.22476929578</v>
      </c>
      <c r="X185" s="118">
        <f t="shared" si="62"/>
        <v>527098</v>
      </c>
      <c r="Y185" s="55">
        <f t="shared" si="65"/>
        <v>393.7910988567146</v>
      </c>
      <c r="Z185" s="56">
        <f t="shared" si="66"/>
        <v>7.0719340868279357E-2</v>
      </c>
      <c r="AA185" s="56">
        <f t="shared" si="67"/>
        <v>6.3458506511617108E-2</v>
      </c>
      <c r="AB185" s="42"/>
      <c r="AC185" s="57">
        <v>504876.32485605963</v>
      </c>
      <c r="AD185" s="58">
        <f t="shared" si="68"/>
        <v>377.18944627338249</v>
      </c>
      <c r="AE185" s="56">
        <f t="shared" si="63"/>
        <v>4.4014096225002852E-2</v>
      </c>
      <c r="AF185" s="56">
        <f t="shared" si="63"/>
        <v>4.401409622500263E-2</v>
      </c>
    </row>
    <row r="186" spans="1:32">
      <c r="A186" s="82" t="s">
        <v>385</v>
      </c>
      <c r="B186" s="83" t="s">
        <v>386</v>
      </c>
      <c r="E186" s="103">
        <v>278478</v>
      </c>
      <c r="F186" s="103">
        <v>888936.5</v>
      </c>
      <c r="G186" s="103">
        <f t="shared" si="51"/>
        <v>313.2709704236467</v>
      </c>
      <c r="H186" s="104">
        <v>1.5519487783550501E-2</v>
      </c>
      <c r="J186" s="105">
        <v>274115.11811056698</v>
      </c>
      <c r="K186" s="105">
        <v>892733.0625</v>
      </c>
      <c r="L186" s="105">
        <f t="shared" si="52"/>
        <v>307.05160324513798</v>
      </c>
      <c r="M186" s="106">
        <f t="shared" si="53"/>
        <v>4.2709040522017627E-3</v>
      </c>
      <c r="O186" s="107">
        <f t="shared" si="54"/>
        <v>1.5916239569366608E-2</v>
      </c>
      <c r="P186" s="107">
        <f t="shared" si="55"/>
        <v>2.0255120353641187E-2</v>
      </c>
      <c r="Q186" s="106">
        <f t="shared" si="56"/>
        <v>6.800089118161412E-2</v>
      </c>
      <c r="R186" s="107">
        <f t="shared" si="57"/>
        <v>6.3458959999999995E-2</v>
      </c>
      <c r="S186" s="108">
        <f t="shared" si="58"/>
        <v>297414.75217447354</v>
      </c>
      <c r="T186" s="109">
        <f t="shared" si="59"/>
        <v>0</v>
      </c>
      <c r="U186" s="99">
        <f t="shared" si="60"/>
        <v>6.800089118161412E-2</v>
      </c>
      <c r="V186" s="99">
        <f t="shared" si="64"/>
        <v>6.3458959999999995E-2</v>
      </c>
      <c r="W186" s="108">
        <f t="shared" si="61"/>
        <v>297414.75217447354</v>
      </c>
      <c r="X186" s="118">
        <f t="shared" si="62"/>
        <v>297415</v>
      </c>
      <c r="Y186" s="55">
        <f t="shared" si="65"/>
        <v>333.15109800809017</v>
      </c>
      <c r="Z186" s="56">
        <f t="shared" si="66"/>
        <v>6.8001781110177406E-2</v>
      </c>
      <c r="AA186" s="56">
        <f t="shared" si="67"/>
        <v>6.3459846143927523E-2</v>
      </c>
      <c r="AB186" s="42"/>
      <c r="AC186" s="57">
        <v>293172.73533499491</v>
      </c>
      <c r="AD186" s="58">
        <f t="shared" si="68"/>
        <v>328.39910119828778</v>
      </c>
      <c r="AE186" s="56">
        <f t="shared" si="63"/>
        <v>1.4470188232741599E-2</v>
      </c>
      <c r="AF186" s="56">
        <f t="shared" si="63"/>
        <v>1.4470188232741599E-2</v>
      </c>
    </row>
    <row r="187" spans="1:32">
      <c r="A187" s="82" t="s">
        <v>387</v>
      </c>
      <c r="B187" s="83" t="s">
        <v>388</v>
      </c>
      <c r="E187" s="103">
        <v>283125</v>
      </c>
      <c r="F187" s="103">
        <v>1058006.75</v>
      </c>
      <c r="G187" s="103">
        <f t="shared" si="51"/>
        <v>267.60226246193611</v>
      </c>
      <c r="H187" s="104">
        <v>-2.9653204403599864E-2</v>
      </c>
      <c r="J187" s="105">
        <v>292209.75377566711</v>
      </c>
      <c r="K187" s="105">
        <v>1062176.125</v>
      </c>
      <c r="L187" s="105">
        <f t="shared" si="52"/>
        <v>275.10480314709309</v>
      </c>
      <c r="M187" s="106">
        <f t="shared" si="53"/>
        <v>3.9407829864979149E-3</v>
      </c>
      <c r="O187" s="107">
        <f t="shared" si="54"/>
        <v>-3.1089837550876465E-2</v>
      </c>
      <c r="P187" s="107">
        <f t="shared" si="55"/>
        <v>-2.7271572867252125E-2</v>
      </c>
      <c r="Q187" s="106">
        <f t="shared" si="56"/>
        <v>6.7649820976406705E-2</v>
      </c>
      <c r="R187" s="107">
        <f t="shared" si="57"/>
        <v>6.3458959999999995E-2</v>
      </c>
      <c r="S187" s="108">
        <f t="shared" si="58"/>
        <v>302278.35556394514</v>
      </c>
      <c r="T187" s="109">
        <f t="shared" si="59"/>
        <v>0</v>
      </c>
      <c r="U187" s="99">
        <f t="shared" si="60"/>
        <v>6.7649820976406705E-2</v>
      </c>
      <c r="V187" s="99">
        <f t="shared" si="64"/>
        <v>6.3458959999999995E-2</v>
      </c>
      <c r="W187" s="108">
        <f t="shared" si="61"/>
        <v>302278.35556394514</v>
      </c>
      <c r="X187" s="118">
        <f t="shared" si="62"/>
        <v>302278</v>
      </c>
      <c r="Y187" s="55">
        <f t="shared" si="65"/>
        <v>284.58368898095875</v>
      </c>
      <c r="Z187" s="56">
        <f t="shared" si="66"/>
        <v>6.7648565121412707E-2</v>
      </c>
      <c r="AA187" s="56">
        <f t="shared" si="67"/>
        <v>6.3457709074631108E-2</v>
      </c>
      <c r="AB187" s="42"/>
      <c r="AC187" s="57">
        <v>312525.38494218583</v>
      </c>
      <c r="AD187" s="58">
        <f t="shared" si="68"/>
        <v>294.23122737030627</v>
      </c>
      <c r="AE187" s="56">
        <f t="shared" si="63"/>
        <v>-3.2788968307587263E-2</v>
      </c>
      <c r="AF187" s="56">
        <f t="shared" si="63"/>
        <v>-3.2788968307587374E-2</v>
      </c>
    </row>
    <row r="188" spans="1:32">
      <c r="A188" s="82" t="s">
        <v>389</v>
      </c>
      <c r="B188" s="83" t="s">
        <v>390</v>
      </c>
      <c r="E188" s="103">
        <v>214339</v>
      </c>
      <c r="F188" s="103">
        <v>540072.5</v>
      </c>
      <c r="G188" s="103">
        <f t="shared" si="51"/>
        <v>396.87079049572048</v>
      </c>
      <c r="H188" s="104">
        <v>2.8107127794205544E-2</v>
      </c>
      <c r="J188" s="105">
        <v>208478.21872544321</v>
      </c>
      <c r="K188" s="105">
        <v>543229</v>
      </c>
      <c r="L188" s="105">
        <f t="shared" si="52"/>
        <v>383.77593745076791</v>
      </c>
      <c r="M188" s="106">
        <f t="shared" si="53"/>
        <v>5.8445856806261798E-3</v>
      </c>
      <c r="O188" s="107">
        <f t="shared" si="54"/>
        <v>2.8112199492049461E-2</v>
      </c>
      <c r="P188" s="107">
        <f t="shared" si="55"/>
        <v>3.4121089331277998E-2</v>
      </c>
      <c r="Q188" s="106">
        <f t="shared" si="56"/>
        <v>6.9674437009549672E-2</v>
      </c>
      <c r="R188" s="107">
        <f t="shared" si="57"/>
        <v>6.3458959999999995E-2</v>
      </c>
      <c r="S188" s="108">
        <f t="shared" si="58"/>
        <v>229272.94915418988</v>
      </c>
      <c r="T188" s="109">
        <f t="shared" si="59"/>
        <v>0</v>
      </c>
      <c r="U188" s="99">
        <f t="shared" si="60"/>
        <v>6.9674437009549672E-2</v>
      </c>
      <c r="V188" s="99">
        <f t="shared" si="64"/>
        <v>6.3458959999999995E-2</v>
      </c>
      <c r="W188" s="108">
        <f t="shared" si="61"/>
        <v>229272.94915418988</v>
      </c>
      <c r="X188" s="118">
        <f t="shared" si="62"/>
        <v>229273</v>
      </c>
      <c r="Y188" s="55">
        <f t="shared" si="65"/>
        <v>422.0558917141758</v>
      </c>
      <c r="Z188" s="56">
        <f t="shared" si="66"/>
        <v>6.9674674231007927E-2</v>
      </c>
      <c r="AA188" s="56">
        <f t="shared" si="67"/>
        <v>6.3459195843053262E-2</v>
      </c>
      <c r="AB188" s="42"/>
      <c r="AC188" s="57">
        <v>222972.48711708101</v>
      </c>
      <c r="AD188" s="58">
        <f t="shared" si="68"/>
        <v>410.45762858220195</v>
      </c>
      <c r="AE188" s="56">
        <f t="shared" si="63"/>
        <v>2.8256907228247696E-2</v>
      </c>
      <c r="AF188" s="56">
        <f t="shared" si="63"/>
        <v>2.8256907228247696E-2</v>
      </c>
    </row>
    <row r="189" spans="1:32">
      <c r="A189" s="82" t="s">
        <v>391</v>
      </c>
      <c r="B189" s="83" t="s">
        <v>392</v>
      </c>
      <c r="E189" s="103">
        <v>68400</v>
      </c>
      <c r="F189" s="103">
        <v>220334</v>
      </c>
      <c r="G189" s="103">
        <f t="shared" si="51"/>
        <v>310.43778990078698</v>
      </c>
      <c r="H189" s="104">
        <v>-6.2610919790867081E-2</v>
      </c>
      <c r="J189" s="105">
        <v>73053.811941819338</v>
      </c>
      <c r="K189" s="105">
        <v>220946.0625</v>
      </c>
      <c r="L189" s="105">
        <f t="shared" si="52"/>
        <v>330.64093161569389</v>
      </c>
      <c r="M189" s="106">
        <f t="shared" si="53"/>
        <v>2.7778849383208737E-3</v>
      </c>
      <c r="O189" s="107">
        <f t="shared" si="54"/>
        <v>-6.3703889203285846E-2</v>
      </c>
      <c r="P189" s="107">
        <f t="shared" si="55"/>
        <v>-6.1102966339295017E-2</v>
      </c>
      <c r="Q189" s="106">
        <f t="shared" si="56"/>
        <v>6.6413126627506314E-2</v>
      </c>
      <c r="R189" s="107">
        <f t="shared" si="57"/>
        <v>6.3458959999999995E-2</v>
      </c>
      <c r="S189" s="108">
        <f t="shared" si="58"/>
        <v>72942.657861321437</v>
      </c>
      <c r="T189" s="109">
        <f t="shared" si="59"/>
        <v>0</v>
      </c>
      <c r="U189" s="99">
        <f t="shared" si="60"/>
        <v>6.6413126627506314E-2</v>
      </c>
      <c r="V189" s="99">
        <f t="shared" si="64"/>
        <v>6.3458959999999995E-2</v>
      </c>
      <c r="W189" s="108">
        <f t="shared" si="61"/>
        <v>72942.657861321437</v>
      </c>
      <c r="X189" s="118">
        <f t="shared" si="62"/>
        <v>72943</v>
      </c>
      <c r="Y189" s="55">
        <f t="shared" si="65"/>
        <v>330.13939770933916</v>
      </c>
      <c r="Z189" s="56">
        <f t="shared" si="66"/>
        <v>6.6418128654970765E-2</v>
      </c>
      <c r="AA189" s="56">
        <f t="shared" si="67"/>
        <v>6.346394817089962E-2</v>
      </c>
      <c r="AB189" s="42"/>
      <c r="AC189" s="57">
        <v>78132.815224706355</v>
      </c>
      <c r="AD189" s="58">
        <f t="shared" si="68"/>
        <v>353.62845728335327</v>
      </c>
      <c r="AE189" s="56">
        <f t="shared" si="63"/>
        <v>-6.6422990260631032E-2</v>
      </c>
      <c r="AF189" s="56">
        <f t="shared" si="63"/>
        <v>-6.6422990260630921E-2</v>
      </c>
    </row>
    <row r="190" spans="1:32">
      <c r="A190" s="82" t="s">
        <v>393</v>
      </c>
      <c r="B190" s="83" t="s">
        <v>394</v>
      </c>
      <c r="E190" s="103">
        <v>40716</v>
      </c>
      <c r="F190" s="103">
        <v>169595.8125</v>
      </c>
      <c r="G190" s="103">
        <f t="shared" si="51"/>
        <v>240.07668231784911</v>
      </c>
      <c r="H190" s="104">
        <v>-6.9169706460705638E-2</v>
      </c>
      <c r="J190" s="105">
        <v>43804.286540845882</v>
      </c>
      <c r="K190" s="105">
        <v>170773.859375</v>
      </c>
      <c r="L190" s="105">
        <f t="shared" si="52"/>
        <v>256.50463543519646</v>
      </c>
      <c r="M190" s="106">
        <f t="shared" si="53"/>
        <v>6.946202607449381E-3</v>
      </c>
      <c r="O190" s="107">
        <f t="shared" si="54"/>
        <v>-7.0501925375868635E-2</v>
      </c>
      <c r="P190" s="107">
        <f t="shared" si="55"/>
        <v>-6.4045443426295257E-2</v>
      </c>
      <c r="Q190" s="106">
        <f t="shared" si="56"/>
        <v>7.0845961400867408E-2</v>
      </c>
      <c r="R190" s="107">
        <f t="shared" si="57"/>
        <v>6.3458959999999995E-2</v>
      </c>
      <c r="S190" s="108">
        <f t="shared" si="58"/>
        <v>43600.564164397714</v>
      </c>
      <c r="T190" s="109">
        <f t="shared" si="59"/>
        <v>0</v>
      </c>
      <c r="U190" s="99">
        <f t="shared" si="60"/>
        <v>7.0845961400867408E-2</v>
      </c>
      <c r="V190" s="99">
        <f t="shared" si="64"/>
        <v>6.3458959999999995E-2</v>
      </c>
      <c r="W190" s="108">
        <f t="shared" si="61"/>
        <v>43600.564164397714</v>
      </c>
      <c r="X190" s="118">
        <f t="shared" si="62"/>
        <v>43601</v>
      </c>
      <c r="Y190" s="55">
        <f t="shared" si="65"/>
        <v>255.31425101928019</v>
      </c>
      <c r="Z190" s="56">
        <f t="shared" si="66"/>
        <v>7.0856665684251974E-2</v>
      </c>
      <c r="AA190" s="56">
        <f t="shared" si="67"/>
        <v>6.3469590442179369E-2</v>
      </c>
      <c r="AB190" s="42"/>
      <c r="AC190" s="57">
        <v>46849.741791321605</v>
      </c>
      <c r="AD190" s="58">
        <f t="shared" si="68"/>
        <v>274.33789903667224</v>
      </c>
      <c r="AE190" s="56">
        <f t="shared" si="63"/>
        <v>-6.9343856915843216E-2</v>
      </c>
      <c r="AF190" s="56">
        <f t="shared" si="63"/>
        <v>-6.9343856915843216E-2</v>
      </c>
    </row>
    <row r="191" spans="1:32">
      <c r="A191" s="82" t="s">
        <v>395</v>
      </c>
      <c r="B191" s="83" t="s">
        <v>396</v>
      </c>
      <c r="E191" s="103">
        <v>88431</v>
      </c>
      <c r="F191" s="103">
        <v>283903.5</v>
      </c>
      <c r="G191" s="103">
        <f t="shared" si="51"/>
        <v>311.48259884080329</v>
      </c>
      <c r="H191" s="104">
        <v>-1.5924136579297699E-2</v>
      </c>
      <c r="J191" s="105">
        <v>89698.111114978063</v>
      </c>
      <c r="K191" s="105">
        <v>286350.625</v>
      </c>
      <c r="L191" s="105">
        <f t="shared" si="52"/>
        <v>313.24573192385407</v>
      </c>
      <c r="M191" s="106">
        <f t="shared" si="53"/>
        <v>8.6195661554013814E-3</v>
      </c>
      <c r="O191" s="107">
        <f t="shared" si="54"/>
        <v>-1.412639685749717E-2</v>
      </c>
      <c r="P191" s="107">
        <f t="shared" si="55"/>
        <v>-5.6285941143465745E-3</v>
      </c>
      <c r="Q191" s="106">
        <f t="shared" si="56"/>
        <v>7.2625514859274265E-2</v>
      </c>
      <c r="R191" s="107">
        <f t="shared" si="57"/>
        <v>6.3458959999999995E-2</v>
      </c>
      <c r="S191" s="108">
        <f t="shared" si="58"/>
        <v>94853.346904520484</v>
      </c>
      <c r="T191" s="109">
        <f t="shared" si="59"/>
        <v>0</v>
      </c>
      <c r="U191" s="99">
        <f t="shared" si="60"/>
        <v>7.2625514859274265E-2</v>
      </c>
      <c r="V191" s="99">
        <f t="shared" si="64"/>
        <v>6.3458959999999995E-2</v>
      </c>
      <c r="W191" s="108">
        <f t="shared" si="61"/>
        <v>94853.346904520484</v>
      </c>
      <c r="X191" s="118">
        <f t="shared" si="62"/>
        <v>94853</v>
      </c>
      <c r="Y191" s="55">
        <f t="shared" si="65"/>
        <v>331.24774915368175</v>
      </c>
      <c r="Z191" s="56">
        <f t="shared" si="66"/>
        <v>7.2621591975664535E-2</v>
      </c>
      <c r="AA191" s="56">
        <f t="shared" si="67"/>
        <v>6.3455070640977551E-2</v>
      </c>
      <c r="AB191" s="42"/>
      <c r="AC191" s="57">
        <v>95934.294945940419</v>
      </c>
      <c r="AD191" s="58">
        <f t="shared" si="68"/>
        <v>335.02387133235845</v>
      </c>
      <c r="AE191" s="56">
        <f t="shared" si="63"/>
        <v>-1.1271203343389713E-2</v>
      </c>
      <c r="AF191" s="56">
        <f t="shared" si="63"/>
        <v>-1.1271203343389935E-2</v>
      </c>
    </row>
    <row r="192" spans="1:32">
      <c r="A192" s="82" t="s">
        <v>397</v>
      </c>
      <c r="B192" s="83" t="s">
        <v>398</v>
      </c>
      <c r="E192" s="103">
        <v>52397</v>
      </c>
      <c r="F192" s="103">
        <v>187122.96875</v>
      </c>
      <c r="G192" s="103">
        <f t="shared" si="51"/>
        <v>280.01372760392354</v>
      </c>
      <c r="H192" s="104">
        <v>2.8617772254386331E-2</v>
      </c>
      <c r="J192" s="105">
        <v>50782.087549282849</v>
      </c>
      <c r="K192" s="105">
        <v>188116.6875</v>
      </c>
      <c r="L192" s="105">
        <f t="shared" si="52"/>
        <v>269.9499349268674</v>
      </c>
      <c r="M192" s="106">
        <f t="shared" si="53"/>
        <v>5.3105118876541901E-3</v>
      </c>
      <c r="O192" s="107">
        <f t="shared" si="54"/>
        <v>3.1800828375751822E-2</v>
      </c>
      <c r="P192" s="107">
        <f t="shared" si="55"/>
        <v>3.7280218940532572E-2</v>
      </c>
      <c r="Q192" s="106">
        <f t="shared" si="56"/>
        <v>6.9106471449112306E-2</v>
      </c>
      <c r="R192" s="107">
        <f t="shared" si="57"/>
        <v>6.3458959999999995E-2</v>
      </c>
      <c r="S192" s="108">
        <f t="shared" si="58"/>
        <v>56017.971784519141</v>
      </c>
      <c r="T192" s="109">
        <f t="shared" si="59"/>
        <v>0</v>
      </c>
      <c r="U192" s="99">
        <f t="shared" si="60"/>
        <v>6.9106471449112306E-2</v>
      </c>
      <c r="V192" s="99">
        <f t="shared" si="64"/>
        <v>6.3458959999999995E-2</v>
      </c>
      <c r="W192" s="108">
        <f t="shared" si="61"/>
        <v>56017.971784519141</v>
      </c>
      <c r="X192" s="118">
        <f t="shared" si="62"/>
        <v>56018</v>
      </c>
      <c r="Y192" s="55">
        <f t="shared" si="65"/>
        <v>297.78325753264181</v>
      </c>
      <c r="Z192" s="56">
        <f t="shared" si="66"/>
        <v>6.910700994331731E-2</v>
      </c>
      <c r="AA192" s="56">
        <f t="shared" si="67"/>
        <v>6.3459495649631492E-2</v>
      </c>
      <c r="AB192" s="42"/>
      <c r="AC192" s="57">
        <v>54312.668398097077</v>
      </c>
      <c r="AD192" s="58">
        <f t="shared" si="68"/>
        <v>288.71797138197576</v>
      </c>
      <c r="AE192" s="56">
        <f t="shared" si="63"/>
        <v>3.1398413154796634E-2</v>
      </c>
      <c r="AF192" s="56">
        <f t="shared" si="63"/>
        <v>3.1398413154796634E-2</v>
      </c>
    </row>
    <row r="193" spans="1:32">
      <c r="A193" s="82" t="s">
        <v>399</v>
      </c>
      <c r="B193" s="83" t="s">
        <v>400</v>
      </c>
      <c r="E193" s="103">
        <v>55878</v>
      </c>
      <c r="F193" s="103">
        <v>191002.90625</v>
      </c>
      <c r="G193" s="103">
        <f t="shared" si="51"/>
        <v>292.55052238243098</v>
      </c>
      <c r="H193" s="104">
        <v>-2.6100109462660948E-2</v>
      </c>
      <c r="J193" s="105">
        <v>57332.710649333363</v>
      </c>
      <c r="K193" s="105">
        <v>192351.65625</v>
      </c>
      <c r="L193" s="105">
        <f t="shared" si="52"/>
        <v>298.06195468791742</v>
      </c>
      <c r="M193" s="106">
        <f t="shared" si="53"/>
        <v>7.0614108784012863E-3</v>
      </c>
      <c r="O193" s="107">
        <f t="shared" si="54"/>
        <v>-2.5373135734517716E-2</v>
      </c>
      <c r="P193" s="107">
        <f t="shared" si="55"/>
        <v>-1.8490894992811535E-2</v>
      </c>
      <c r="Q193" s="106">
        <f t="shared" si="56"/>
        <v>7.0968480668877287E-2</v>
      </c>
      <c r="R193" s="107">
        <f t="shared" si="57"/>
        <v>6.3458959999999995E-2</v>
      </c>
      <c r="S193" s="108">
        <f t="shared" si="58"/>
        <v>59843.576762815523</v>
      </c>
      <c r="T193" s="109">
        <f t="shared" si="59"/>
        <v>0</v>
      </c>
      <c r="U193" s="99">
        <f t="shared" si="60"/>
        <v>7.0968480668877287E-2</v>
      </c>
      <c r="V193" s="99">
        <f t="shared" si="64"/>
        <v>6.3458959999999995E-2</v>
      </c>
      <c r="W193" s="108">
        <f t="shared" si="61"/>
        <v>59843.576762815523</v>
      </c>
      <c r="X193" s="118">
        <f t="shared" si="62"/>
        <v>59844</v>
      </c>
      <c r="Y193" s="55">
        <f t="shared" si="65"/>
        <v>311.11767461061305</v>
      </c>
      <c r="Z193" s="56">
        <f t="shared" si="66"/>
        <v>7.097605497691406E-2</v>
      </c>
      <c r="AA193" s="56">
        <f t="shared" si="67"/>
        <v>6.3466481197768987E-2</v>
      </c>
      <c r="AB193" s="42"/>
      <c r="AC193" s="57">
        <v>61318.717920749732</v>
      </c>
      <c r="AD193" s="58">
        <f t="shared" si="68"/>
        <v>318.78445507666237</v>
      </c>
      <c r="AE193" s="56">
        <f t="shared" si="63"/>
        <v>-2.4050044925200575E-2</v>
      </c>
      <c r="AF193" s="56">
        <f t="shared" si="63"/>
        <v>-2.4050044925200575E-2</v>
      </c>
    </row>
    <row r="194" spans="1:32">
      <c r="A194" s="82" t="s">
        <v>401</v>
      </c>
      <c r="B194" s="83" t="s">
        <v>402</v>
      </c>
      <c r="E194" s="103">
        <v>87609</v>
      </c>
      <c r="F194" s="103">
        <v>311412.78125</v>
      </c>
      <c r="G194" s="103">
        <f t="shared" si="51"/>
        <v>281.3275667374362</v>
      </c>
      <c r="H194" s="104">
        <v>-2.5153436978449628E-2</v>
      </c>
      <c r="J194" s="105">
        <v>89626.099574813095</v>
      </c>
      <c r="K194" s="105">
        <v>313306.78125</v>
      </c>
      <c r="L194" s="105">
        <f t="shared" si="52"/>
        <v>286.06498466848331</v>
      </c>
      <c r="M194" s="106">
        <f t="shared" si="53"/>
        <v>6.0819597461527763E-3</v>
      </c>
      <c r="O194" s="107">
        <f t="shared" si="54"/>
        <v>-2.250571635251597E-2</v>
      </c>
      <c r="P194" s="107">
        <f t="shared" si="55"/>
        <v>-1.6560635467277596E-2</v>
      </c>
      <c r="Q194" s="106">
        <f t="shared" si="56"/>
        <v>6.9926874586405452E-2</v>
      </c>
      <c r="R194" s="107">
        <f t="shared" si="57"/>
        <v>6.3458959999999995E-2</v>
      </c>
      <c r="S194" s="108">
        <f t="shared" si="58"/>
        <v>93735.22355564039</v>
      </c>
      <c r="T194" s="109">
        <f t="shared" si="59"/>
        <v>0</v>
      </c>
      <c r="U194" s="99">
        <f t="shared" si="60"/>
        <v>6.9926874586405452E-2</v>
      </c>
      <c r="V194" s="99">
        <f t="shared" si="64"/>
        <v>6.3458959999999995E-2</v>
      </c>
      <c r="W194" s="108">
        <f t="shared" si="61"/>
        <v>93735.22355564039</v>
      </c>
      <c r="X194" s="118">
        <f t="shared" si="62"/>
        <v>93735</v>
      </c>
      <c r="Y194" s="55">
        <f t="shared" si="65"/>
        <v>299.17960800601088</v>
      </c>
      <c r="Z194" s="56">
        <f t="shared" si="66"/>
        <v>6.9924322843543552E-2</v>
      </c>
      <c r="AA194" s="56">
        <f t="shared" si="67"/>
        <v>6.3456423682916263E-2</v>
      </c>
      <c r="AB194" s="42"/>
      <c r="AC194" s="57">
        <v>95857.276865539126</v>
      </c>
      <c r="AD194" s="58">
        <f t="shared" si="68"/>
        <v>305.95340606129673</v>
      </c>
      <c r="AE194" s="56">
        <f t="shared" si="63"/>
        <v>-2.2139966155267365E-2</v>
      </c>
      <c r="AF194" s="56">
        <f t="shared" si="63"/>
        <v>-2.2139966155267254E-2</v>
      </c>
    </row>
    <row r="195" spans="1:32">
      <c r="A195" s="82" t="s">
        <v>403</v>
      </c>
      <c r="B195" s="83" t="s">
        <v>404</v>
      </c>
      <c r="E195" s="103">
        <v>155709</v>
      </c>
      <c r="F195" s="103">
        <v>500118.6875</v>
      </c>
      <c r="G195" s="103">
        <f t="shared" si="51"/>
        <v>311.34409469552168</v>
      </c>
      <c r="H195" s="104">
        <v>-1.1107343005570147E-2</v>
      </c>
      <c r="J195" s="105">
        <v>157054.94384644314</v>
      </c>
      <c r="K195" s="105">
        <v>503703.3125</v>
      </c>
      <c r="L195" s="105">
        <f t="shared" si="52"/>
        <v>311.80049832696534</v>
      </c>
      <c r="M195" s="106">
        <f t="shared" si="53"/>
        <v>7.1675486031503866E-3</v>
      </c>
      <c r="O195" s="107">
        <f t="shared" si="54"/>
        <v>-8.5698916155043658E-3</v>
      </c>
      <c r="P195" s="107">
        <f t="shared" si="55"/>
        <v>-1.4637681270318614E-3</v>
      </c>
      <c r="Q195" s="106">
        <f t="shared" si="56"/>
        <v>7.1081353783255752E-2</v>
      </c>
      <c r="R195" s="107">
        <f t="shared" si="57"/>
        <v>6.3458959999999995E-2</v>
      </c>
      <c r="S195" s="108">
        <f t="shared" si="58"/>
        <v>166777.00651623696</v>
      </c>
      <c r="T195" s="109">
        <f t="shared" si="59"/>
        <v>0</v>
      </c>
      <c r="U195" s="99">
        <f t="shared" si="60"/>
        <v>7.1081353783255752E-2</v>
      </c>
      <c r="V195" s="99">
        <f t="shared" si="64"/>
        <v>6.3458959999999995E-2</v>
      </c>
      <c r="W195" s="108">
        <f t="shared" si="61"/>
        <v>166777.00651623696</v>
      </c>
      <c r="X195" s="118">
        <f t="shared" si="62"/>
        <v>166777</v>
      </c>
      <c r="Y195" s="55">
        <f t="shared" si="65"/>
        <v>331.10165421038403</v>
      </c>
      <c r="Z195" s="56">
        <f t="shared" si="66"/>
        <v>7.1081311934441782E-2</v>
      </c>
      <c r="AA195" s="56">
        <f t="shared" si="67"/>
        <v>6.3458918449004864E-2</v>
      </c>
      <c r="AB195" s="42"/>
      <c r="AC195" s="57">
        <v>167974.05339304701</v>
      </c>
      <c r="AD195" s="58">
        <f t="shared" si="68"/>
        <v>333.47815911583274</v>
      </c>
      <c r="AE195" s="56">
        <f t="shared" si="63"/>
        <v>-7.1264184489612248E-3</v>
      </c>
      <c r="AF195" s="56">
        <f t="shared" si="63"/>
        <v>-7.1264184489612248E-3</v>
      </c>
    </row>
    <row r="196" spans="1:32">
      <c r="A196" s="82" t="s">
        <v>405</v>
      </c>
      <c r="B196" s="83" t="s">
        <v>406</v>
      </c>
      <c r="E196" s="103">
        <v>53472</v>
      </c>
      <c r="F196" s="103">
        <v>173388.34375</v>
      </c>
      <c r="G196" s="103">
        <f t="shared" si="51"/>
        <v>308.39443323305863</v>
      </c>
      <c r="H196" s="104">
        <v>4.9176088689545372E-2</v>
      </c>
      <c r="J196" s="105">
        <v>50969.162763665154</v>
      </c>
      <c r="K196" s="105">
        <v>174816.46875</v>
      </c>
      <c r="L196" s="105">
        <f t="shared" si="52"/>
        <v>291.55813023860287</v>
      </c>
      <c r="M196" s="106">
        <f t="shared" si="53"/>
        <v>8.2365686707241981E-3</v>
      </c>
      <c r="O196" s="107">
        <f t="shared" si="54"/>
        <v>4.9104931307976329E-2</v>
      </c>
      <c r="P196" s="107">
        <f t="shared" si="55"/>
        <v>5.7745956117489783E-2</v>
      </c>
      <c r="Q196" s="106">
        <f t="shared" si="56"/>
        <v>7.2218212752536814E-2</v>
      </c>
      <c r="R196" s="107">
        <f t="shared" si="57"/>
        <v>6.3458959999999995E-2</v>
      </c>
      <c r="S196" s="108">
        <f t="shared" si="58"/>
        <v>57333.652272303647</v>
      </c>
      <c r="T196" s="109">
        <f t="shared" si="59"/>
        <v>0</v>
      </c>
      <c r="U196" s="99">
        <f t="shared" si="60"/>
        <v>7.2218212752536814E-2</v>
      </c>
      <c r="V196" s="99">
        <f t="shared" si="64"/>
        <v>6.3458959999999995E-2</v>
      </c>
      <c r="W196" s="108">
        <f t="shared" si="61"/>
        <v>57333.652272303647</v>
      </c>
      <c r="X196" s="118">
        <f t="shared" si="62"/>
        <v>57334</v>
      </c>
      <c r="Y196" s="55">
        <f t="shared" si="65"/>
        <v>327.96681233729583</v>
      </c>
      <c r="Z196" s="56">
        <f t="shared" si="66"/>
        <v>7.2224715739078293E-2</v>
      </c>
      <c r="AA196" s="56">
        <f t="shared" si="67"/>
        <v>6.3465409861811706E-2</v>
      </c>
      <c r="AB196" s="42"/>
      <c r="AC196" s="57">
        <v>54512.749855449314</v>
      </c>
      <c r="AD196" s="58">
        <f t="shared" si="68"/>
        <v>311.82845784058492</v>
      </c>
      <c r="AE196" s="56">
        <f t="shared" si="63"/>
        <v>5.1753950259925574E-2</v>
      </c>
      <c r="AF196" s="56">
        <f t="shared" si="63"/>
        <v>5.1753950259925574E-2</v>
      </c>
    </row>
    <row r="197" spans="1:32">
      <c r="A197" s="82" t="s">
        <v>407</v>
      </c>
      <c r="B197" s="83" t="s">
        <v>408</v>
      </c>
      <c r="E197" s="103">
        <v>58000</v>
      </c>
      <c r="F197" s="103">
        <v>228523.125</v>
      </c>
      <c r="G197" s="103">
        <f t="shared" si="51"/>
        <v>253.80363584648163</v>
      </c>
      <c r="H197" s="104">
        <v>-7.3967826391834746E-2</v>
      </c>
      <c r="J197" s="105">
        <v>62461.655905577471</v>
      </c>
      <c r="K197" s="105">
        <v>229046.4375</v>
      </c>
      <c r="L197" s="105">
        <f t="shared" si="52"/>
        <v>272.70302296484078</v>
      </c>
      <c r="M197" s="106">
        <f t="shared" si="53"/>
        <v>2.2899761238606153E-3</v>
      </c>
      <c r="O197" s="107">
        <f t="shared" si="54"/>
        <v>-7.1430317382589092E-2</v>
      </c>
      <c r="P197" s="107">
        <f t="shared" si="55"/>
        <v>-6.9303914980054393E-2</v>
      </c>
      <c r="Q197" s="106">
        <f t="shared" si="56"/>
        <v>6.5894255627105602E-2</v>
      </c>
      <c r="R197" s="107">
        <f t="shared" si="57"/>
        <v>6.3458959999999995E-2</v>
      </c>
      <c r="S197" s="108">
        <f t="shared" si="58"/>
        <v>61821.866826372127</v>
      </c>
      <c r="T197" s="109">
        <f t="shared" si="59"/>
        <v>0</v>
      </c>
      <c r="U197" s="99">
        <f t="shared" si="60"/>
        <v>6.5894255627105602E-2</v>
      </c>
      <c r="V197" s="99">
        <f t="shared" si="64"/>
        <v>6.3458959999999995E-2</v>
      </c>
      <c r="W197" s="108">
        <f t="shared" si="61"/>
        <v>61821.866826372127</v>
      </c>
      <c r="X197" s="118">
        <f t="shared" si="62"/>
        <v>61822</v>
      </c>
      <c r="Y197" s="55">
        <f t="shared" si="65"/>
        <v>269.91033204784077</v>
      </c>
      <c r="Z197" s="56">
        <f t="shared" si="66"/>
        <v>6.5896551724137886E-2</v>
      </c>
      <c r="AA197" s="56">
        <f t="shared" si="67"/>
        <v>6.3461250851038375E-2</v>
      </c>
      <c r="AB197" s="42"/>
      <c r="AC197" s="57">
        <v>66804.248673380498</v>
      </c>
      <c r="AD197" s="58">
        <f t="shared" si="68"/>
        <v>291.66246549187429</v>
      </c>
      <c r="AE197" s="56">
        <f t="shared" si="63"/>
        <v>-7.4579817486455369E-2</v>
      </c>
      <c r="AF197" s="56">
        <f t="shared" si="63"/>
        <v>-7.4579817486455147E-2</v>
      </c>
    </row>
    <row r="198" spans="1:32">
      <c r="A198" s="82" t="s">
        <v>409</v>
      </c>
      <c r="B198" s="83" t="s">
        <v>410</v>
      </c>
      <c r="E198" s="103">
        <v>139353</v>
      </c>
      <c r="F198" s="103">
        <v>501744.03125</v>
      </c>
      <c r="G198" s="103">
        <f t="shared" si="51"/>
        <v>277.73723516516668</v>
      </c>
      <c r="H198" s="104">
        <v>-5.3979275920924552E-3</v>
      </c>
      <c r="J198" s="105">
        <v>140351.04867645513</v>
      </c>
      <c r="K198" s="105">
        <v>504448.25</v>
      </c>
      <c r="L198" s="105">
        <f t="shared" si="52"/>
        <v>278.22685216264529</v>
      </c>
      <c r="M198" s="106">
        <f t="shared" si="53"/>
        <v>5.3896381054359122E-3</v>
      </c>
      <c r="O198" s="107">
        <f t="shared" si="54"/>
        <v>-7.111088131274923E-3</v>
      </c>
      <c r="P198" s="107">
        <f t="shared" si="55"/>
        <v>-1.7597762174025311E-3</v>
      </c>
      <c r="Q198" s="106">
        <f t="shared" si="56"/>
        <v>6.9190618934383163E-2</v>
      </c>
      <c r="R198" s="107">
        <f t="shared" si="57"/>
        <v>6.3458959999999995E-2</v>
      </c>
      <c r="S198" s="108">
        <f t="shared" si="58"/>
        <v>148994.9203203631</v>
      </c>
      <c r="T198" s="109">
        <f t="shared" si="59"/>
        <v>0</v>
      </c>
      <c r="U198" s="99">
        <f t="shared" si="60"/>
        <v>6.9190618934383163E-2</v>
      </c>
      <c r="V198" s="99">
        <f t="shared" si="64"/>
        <v>6.3458959999999995E-2</v>
      </c>
      <c r="W198" s="108">
        <f t="shared" si="61"/>
        <v>148994.9203203631</v>
      </c>
      <c r="X198" s="118">
        <f t="shared" si="62"/>
        <v>148995</v>
      </c>
      <c r="Y198" s="55">
        <f t="shared" si="65"/>
        <v>295.36230921605932</v>
      </c>
      <c r="Z198" s="56">
        <f t="shared" si="66"/>
        <v>6.9191190717099671E-2</v>
      </c>
      <c r="AA198" s="56">
        <f t="shared" si="67"/>
        <v>6.3459528717534797E-2</v>
      </c>
      <c r="AB198" s="42"/>
      <c r="AC198" s="57">
        <v>150108.83431469215</v>
      </c>
      <c r="AD198" s="58">
        <f t="shared" si="68"/>
        <v>297.57033415160453</v>
      </c>
      <c r="AE198" s="56">
        <f t="shared" si="63"/>
        <v>-7.4201782978148279E-3</v>
      </c>
      <c r="AF198" s="56">
        <f t="shared" si="63"/>
        <v>-7.4201782978147168E-3</v>
      </c>
    </row>
    <row r="199" spans="1:32">
      <c r="A199" s="82" t="s">
        <v>411</v>
      </c>
      <c r="B199" s="83" t="s">
        <v>412</v>
      </c>
      <c r="E199" s="103">
        <v>290921</v>
      </c>
      <c r="F199" s="103">
        <v>941125.25</v>
      </c>
      <c r="G199" s="103">
        <f t="shared" si="51"/>
        <v>309.12038541097479</v>
      </c>
      <c r="H199" s="104">
        <v>-1.9576316205560662E-3</v>
      </c>
      <c r="J199" s="105">
        <v>291842.75493217196</v>
      </c>
      <c r="K199" s="105">
        <v>945570</v>
      </c>
      <c r="L199" s="105">
        <f t="shared" si="52"/>
        <v>308.64214699300101</v>
      </c>
      <c r="M199" s="106">
        <f t="shared" si="53"/>
        <v>4.7228038988433862E-3</v>
      </c>
      <c r="O199" s="107">
        <f t="shared" si="54"/>
        <v>-3.1583958025142023E-3</v>
      </c>
      <c r="P199" s="107">
        <f t="shared" si="55"/>
        <v>1.5494916123190983E-3</v>
      </c>
      <c r="Q199" s="106">
        <f t="shared" si="56"/>
        <v>6.8481468122547851E-2</v>
      </c>
      <c r="R199" s="107">
        <f t="shared" si="57"/>
        <v>6.3458959999999995E-2</v>
      </c>
      <c r="S199" s="108">
        <f t="shared" si="58"/>
        <v>310843.69718767976</v>
      </c>
      <c r="T199" s="109">
        <f t="shared" si="59"/>
        <v>0</v>
      </c>
      <c r="U199" s="99">
        <f t="shared" si="60"/>
        <v>6.8481468122547851E-2</v>
      </c>
      <c r="V199" s="99">
        <f t="shared" si="64"/>
        <v>6.3458959999999995E-2</v>
      </c>
      <c r="W199" s="108">
        <f t="shared" si="61"/>
        <v>310843.69718767976</v>
      </c>
      <c r="X199" s="118">
        <f t="shared" si="62"/>
        <v>310844</v>
      </c>
      <c r="Y199" s="55">
        <f t="shared" si="65"/>
        <v>328.73716382710955</v>
      </c>
      <c r="Z199" s="56">
        <f t="shared" si="66"/>
        <v>6.8482508997288027E-2</v>
      </c>
      <c r="AA199" s="56">
        <f t="shared" si="67"/>
        <v>6.3459995982000139E-2</v>
      </c>
      <c r="AB199" s="42"/>
      <c r="AC199" s="57">
        <v>312132.87082055002</v>
      </c>
      <c r="AD199" s="58">
        <f t="shared" si="68"/>
        <v>330.10022612873718</v>
      </c>
      <c r="AE199" s="56">
        <f t="shared" si="63"/>
        <v>-4.1292377094465094E-3</v>
      </c>
      <c r="AF199" s="56">
        <f t="shared" si="63"/>
        <v>-4.1292377094466204E-3</v>
      </c>
    </row>
    <row r="200" spans="1:32">
      <c r="A200" s="82" t="s">
        <v>413</v>
      </c>
      <c r="B200" s="83" t="s">
        <v>414</v>
      </c>
      <c r="E200" s="103">
        <v>96019</v>
      </c>
      <c r="F200" s="103">
        <v>297486.0625</v>
      </c>
      <c r="G200" s="103">
        <f t="shared" si="51"/>
        <v>322.76806245334603</v>
      </c>
      <c r="H200" s="104">
        <v>2.0725017032714899E-2</v>
      </c>
      <c r="J200" s="105">
        <v>94219.773990901362</v>
      </c>
      <c r="K200" s="105">
        <v>299367.25</v>
      </c>
      <c r="L200" s="105">
        <f t="shared" si="52"/>
        <v>314.72973076013278</v>
      </c>
      <c r="M200" s="106">
        <f t="shared" si="53"/>
        <v>6.3236155811501327E-3</v>
      </c>
      <c r="O200" s="107">
        <f t="shared" si="54"/>
        <v>1.9096055242845189E-2</v>
      </c>
      <c r="P200" s="107">
        <f t="shared" si="55"/>
        <v>2.5540426936467409E-2</v>
      </c>
      <c r="Q200" s="106">
        <f t="shared" si="56"/>
        <v>7.0183865649369626E-2</v>
      </c>
      <c r="R200" s="107">
        <f t="shared" si="57"/>
        <v>6.3458959999999995E-2</v>
      </c>
      <c r="S200" s="108">
        <f t="shared" si="58"/>
        <v>102757.98459578682</v>
      </c>
      <c r="T200" s="109">
        <f t="shared" si="59"/>
        <v>0</v>
      </c>
      <c r="U200" s="99">
        <f t="shared" si="60"/>
        <v>7.0183865649369626E-2</v>
      </c>
      <c r="V200" s="99">
        <f t="shared" si="64"/>
        <v>6.3458959999999995E-2</v>
      </c>
      <c r="W200" s="108">
        <f t="shared" si="61"/>
        <v>102757.98459578682</v>
      </c>
      <c r="X200" s="118">
        <f t="shared" si="62"/>
        <v>102758</v>
      </c>
      <c r="Y200" s="55">
        <f t="shared" si="65"/>
        <v>343.25063947375673</v>
      </c>
      <c r="Z200" s="56">
        <f t="shared" si="66"/>
        <v>7.018402607817209E-2</v>
      </c>
      <c r="AA200" s="56">
        <f t="shared" si="67"/>
        <v>6.3459119420687271E-2</v>
      </c>
      <c r="AB200" s="42"/>
      <c r="AC200" s="57">
        <v>100770.3225344021</v>
      </c>
      <c r="AD200" s="58">
        <f t="shared" si="68"/>
        <v>336.61104390811653</v>
      </c>
      <c r="AE200" s="56">
        <f t="shared" si="63"/>
        <v>1.9724829846796688E-2</v>
      </c>
      <c r="AF200" s="56">
        <f t="shared" si="63"/>
        <v>1.9724829846796688E-2</v>
      </c>
    </row>
    <row r="201" spans="1:32">
      <c r="X201" s="121"/>
      <c r="Y201" s="42"/>
      <c r="Z201" s="42"/>
      <c r="AA201" s="42"/>
      <c r="AB201" s="42"/>
      <c r="AC201" s="42"/>
      <c r="AD201" s="42"/>
      <c r="AE201" s="42"/>
      <c r="AF201" s="42"/>
    </row>
    <row r="202" spans="1:32">
      <c r="X202" s="121"/>
      <c r="Y202" s="42"/>
      <c r="Z202" s="42"/>
      <c r="AA202" s="42"/>
      <c r="AB202" s="42"/>
      <c r="AC202" s="42"/>
      <c r="AD202" s="42"/>
      <c r="AE202" s="42"/>
      <c r="AF202" s="42"/>
    </row>
    <row r="203" spans="1:32">
      <c r="X203" s="121"/>
      <c r="Y203" s="42"/>
      <c r="Z203" s="42"/>
      <c r="AA203" s="42"/>
      <c r="AB203" s="42"/>
      <c r="AC203" s="42"/>
      <c r="AD203" s="42"/>
      <c r="AE203" s="42"/>
      <c r="AF203" s="42"/>
    </row>
    <row r="204" spans="1:32">
      <c r="X204" s="121"/>
      <c r="Y204" s="42"/>
      <c r="Z204" s="42"/>
      <c r="AA204" s="42"/>
      <c r="AB204" s="42"/>
      <c r="AC204" s="42"/>
      <c r="AD204" s="42"/>
      <c r="AE204" s="42"/>
      <c r="AF204" s="42"/>
    </row>
    <row r="205" spans="1:32">
      <c r="X205" s="121"/>
      <c r="Y205" s="42"/>
      <c r="Z205" s="42"/>
      <c r="AA205" s="42"/>
      <c r="AB205" s="42"/>
      <c r="AC205" s="42"/>
      <c r="AD205" s="42"/>
      <c r="AE205" s="42"/>
      <c r="AF205" s="42"/>
    </row>
    <row r="206" spans="1:32">
      <c r="X206" s="121"/>
      <c r="Y206" s="42"/>
      <c r="Z206" s="42"/>
      <c r="AA206" s="42"/>
      <c r="AB206" s="42"/>
      <c r="AC206" s="42"/>
      <c r="AD206" s="42"/>
      <c r="AE206" s="42"/>
      <c r="AF206" s="42"/>
    </row>
    <row r="207" spans="1:32">
      <c r="X207" s="121"/>
      <c r="Y207" s="42"/>
      <c r="Z207" s="42"/>
      <c r="AA207" s="42"/>
      <c r="AB207" s="42"/>
      <c r="AC207" s="42"/>
      <c r="AD207" s="42"/>
      <c r="AE207" s="42"/>
      <c r="AF207" s="42"/>
    </row>
    <row r="208" spans="1:32">
      <c r="X208" s="121"/>
      <c r="Y208" s="42"/>
      <c r="Z208" s="42"/>
      <c r="AA208" s="42"/>
      <c r="AB208" s="42"/>
      <c r="AC208" s="42"/>
      <c r="AD208" s="42"/>
      <c r="AE208" s="42"/>
      <c r="AF208" s="42"/>
    </row>
    <row r="209" spans="24:32">
      <c r="X209" s="121"/>
      <c r="Y209" s="42"/>
      <c r="Z209" s="42"/>
      <c r="AA209" s="42"/>
      <c r="AB209" s="42"/>
      <c r="AC209" s="42"/>
      <c r="AD209" s="42"/>
      <c r="AE209" s="42"/>
      <c r="AF209" s="42"/>
    </row>
    <row r="210" spans="24:32">
      <c r="X210" s="121"/>
      <c r="Y210" s="42"/>
      <c r="Z210" s="42"/>
      <c r="AA210" s="42"/>
      <c r="AB210" s="42"/>
      <c r="AC210" s="42"/>
      <c r="AD210" s="42"/>
      <c r="AE210" s="42"/>
      <c r="AF210" s="42"/>
    </row>
    <row r="211" spans="24:32">
      <c r="X211" s="121"/>
      <c r="Y211" s="42"/>
      <c r="Z211" s="42"/>
      <c r="AA211" s="42"/>
      <c r="AB211" s="42"/>
      <c r="AC211" s="42"/>
      <c r="AD211" s="42"/>
      <c r="AE211" s="42"/>
      <c r="AF211" s="42"/>
    </row>
    <row r="212" spans="24:32">
      <c r="X212" s="121"/>
      <c r="Y212" s="42"/>
      <c r="Z212" s="42"/>
      <c r="AA212" s="42"/>
      <c r="AB212" s="42"/>
      <c r="AC212" s="42"/>
      <c r="AD212" s="42"/>
      <c r="AE212" s="42"/>
      <c r="AF212" s="42"/>
    </row>
    <row r="213" spans="24:32">
      <c r="X213" s="121"/>
      <c r="Y213" s="42"/>
      <c r="Z213" s="42"/>
      <c r="AA213" s="42"/>
      <c r="AB213" s="42"/>
      <c r="AC213" s="42"/>
      <c r="AD213" s="42"/>
      <c r="AE213" s="42"/>
      <c r="AF213" s="42"/>
    </row>
    <row r="214" spans="24:32">
      <c r="X214" s="121"/>
      <c r="Y214" s="42"/>
      <c r="Z214" s="42"/>
      <c r="AA214" s="42"/>
      <c r="AB214" s="42"/>
      <c r="AC214" s="42"/>
      <c r="AD214" s="42"/>
      <c r="AE214" s="42"/>
      <c r="AF214" s="42"/>
    </row>
    <row r="215" spans="24:32">
      <c r="X215" s="121"/>
      <c r="Y215" s="42"/>
      <c r="Z215" s="42"/>
      <c r="AA215" s="42"/>
      <c r="AB215" s="42"/>
      <c r="AC215" s="42"/>
      <c r="AD215" s="42"/>
      <c r="AE215" s="42"/>
      <c r="AF215" s="42"/>
    </row>
    <row r="216" spans="24:32">
      <c r="X216" s="121"/>
      <c r="Y216" s="42"/>
      <c r="Z216" s="42"/>
      <c r="AA216" s="42"/>
      <c r="AB216" s="42"/>
      <c r="AC216" s="42"/>
      <c r="AD216" s="42"/>
      <c r="AE216" s="42"/>
      <c r="AF216" s="42"/>
    </row>
    <row r="217" spans="24:32">
      <c r="X217" s="121"/>
      <c r="Y217" s="42"/>
      <c r="Z217" s="42"/>
      <c r="AA217" s="42"/>
      <c r="AB217" s="42"/>
      <c r="AC217" s="42"/>
      <c r="AD217" s="42"/>
      <c r="AE217" s="42"/>
      <c r="AF217" s="42"/>
    </row>
  </sheetData>
  <mergeCells count="6">
    <mergeCell ref="AC6:AF6"/>
    <mergeCell ref="E6:H6"/>
    <mergeCell ref="J6:L6"/>
    <mergeCell ref="O6:P6"/>
    <mergeCell ref="Q6:S6"/>
    <mergeCell ref="T6:W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7">
    <tabColor rgb="FF005EB8"/>
  </sheetPr>
  <dimension ref="A1:AS21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9.140625" defaultRowHeight="12.75"/>
  <cols>
    <col min="1" max="1" width="5.7109375" style="82" customWidth="1"/>
    <col min="2" max="2" width="53.42578125" style="83" bestFit="1" customWidth="1"/>
    <col min="3" max="4" width="3.42578125" style="83" customWidth="1"/>
    <col min="5" max="6" width="11.28515625" style="83" customWidth="1"/>
    <col min="7" max="8" width="12.28515625" style="83" customWidth="1"/>
    <col min="9" max="9" width="3.28515625" style="83" customWidth="1"/>
    <col min="10" max="10" width="10.7109375" style="83" customWidth="1"/>
    <col min="11" max="11" width="11.28515625" style="83" customWidth="1"/>
    <col min="12" max="12" width="10.28515625" style="83" customWidth="1"/>
    <col min="13" max="13" width="11.28515625" style="114" customWidth="1"/>
    <col min="14" max="14" width="3.7109375" style="83" customWidth="1"/>
    <col min="15" max="15" width="11" style="83" customWidth="1"/>
    <col min="16" max="16" width="11.7109375" style="83" customWidth="1"/>
    <col min="17" max="17" width="13.28515625" style="114" customWidth="1"/>
    <col min="18" max="19" width="13.28515625" style="83" customWidth="1"/>
    <col min="20" max="20" width="11" style="114" customWidth="1"/>
    <col min="21" max="21" width="12.5703125" style="83" customWidth="1"/>
    <col min="22" max="22" width="12.140625" style="83" customWidth="1"/>
    <col min="23" max="23" width="12.5703125" style="83" customWidth="1"/>
    <col min="24" max="24" width="11.42578125" style="117" customWidth="1"/>
    <col min="25" max="27" width="11.42578125" style="53" customWidth="1"/>
    <col min="28" max="28" width="4.28515625" style="47" customWidth="1"/>
    <col min="29" max="29" width="15.140625" style="50" customWidth="1"/>
    <col min="30" max="30" width="9.5703125" style="53" customWidth="1"/>
    <col min="31" max="31" width="11.7109375" style="53" customWidth="1"/>
    <col min="32" max="32" width="10.42578125" style="53" customWidth="1"/>
    <col min="33" max="16384" width="9.140625" style="42"/>
  </cols>
  <sheetData>
    <row r="1" spans="1:45">
      <c r="A1" s="1" t="s">
        <v>446</v>
      </c>
      <c r="B1" s="1"/>
      <c r="E1" s="78" t="s">
        <v>416</v>
      </c>
      <c r="F1" s="78"/>
      <c r="G1" s="78"/>
      <c r="H1" s="78"/>
      <c r="I1" s="79"/>
      <c r="J1" s="80" t="s">
        <v>417</v>
      </c>
      <c r="K1" s="95"/>
      <c r="L1" s="96">
        <v>7.4391291637660339E-2</v>
      </c>
      <c r="M1" s="97"/>
      <c r="O1" s="98"/>
      <c r="P1" s="99">
        <v>-0.13777480922556251</v>
      </c>
      <c r="Q1" s="100">
        <v>10</v>
      </c>
      <c r="R1" s="99">
        <v>6.8584910999999998E-2</v>
      </c>
      <c r="S1" s="98"/>
      <c r="T1" s="100">
        <v>-10</v>
      </c>
      <c r="U1" s="99">
        <v>6.8584910999999998E-2</v>
      </c>
      <c r="V1" s="98"/>
      <c r="W1" s="98"/>
      <c r="X1" s="116">
        <v>1.0685849110000001</v>
      </c>
      <c r="AF1" s="54">
        <v>-0.14244006640368756</v>
      </c>
    </row>
    <row r="2" spans="1:45">
      <c r="A2" s="1" t="s">
        <v>448</v>
      </c>
      <c r="B2" s="2"/>
      <c r="E2" s="101"/>
      <c r="F2" s="101"/>
      <c r="G2" s="101"/>
      <c r="H2" s="101"/>
      <c r="J2" s="95"/>
      <c r="K2" s="95"/>
      <c r="L2" s="95"/>
      <c r="M2" s="97"/>
      <c r="O2" s="98"/>
      <c r="P2" s="99">
        <v>-0.13777480922556251</v>
      </c>
      <c r="Q2" s="100">
        <v>10</v>
      </c>
      <c r="R2" s="99">
        <v>0</v>
      </c>
      <c r="S2" s="102">
        <v>1</v>
      </c>
      <c r="T2" s="100">
        <v>-10</v>
      </c>
      <c r="U2" s="99">
        <v>6.8584910999999998E-2</v>
      </c>
      <c r="V2" s="98"/>
      <c r="W2" s="98"/>
      <c r="AF2" s="54">
        <v>0.14189552560216168</v>
      </c>
    </row>
    <row r="3" spans="1:45">
      <c r="A3" s="81" t="s">
        <v>449</v>
      </c>
      <c r="E3" s="101"/>
      <c r="F3" s="101"/>
      <c r="G3" s="101"/>
      <c r="H3" s="101"/>
      <c r="J3" s="95"/>
      <c r="K3" s="95"/>
      <c r="L3" s="95"/>
      <c r="M3" s="97"/>
      <c r="O3" s="98"/>
      <c r="P3" s="98"/>
      <c r="Q3" s="97"/>
      <c r="R3" s="98"/>
      <c r="S3" s="98"/>
      <c r="T3" s="100"/>
      <c r="U3" s="99">
        <v>0</v>
      </c>
      <c r="V3" s="98"/>
      <c r="W3" s="98"/>
      <c r="AF3" s="55">
        <v>41</v>
      </c>
    </row>
    <row r="4" spans="1:45">
      <c r="E4" s="103"/>
      <c r="F4" s="103"/>
      <c r="G4" s="103"/>
      <c r="H4" s="104"/>
      <c r="J4" s="105"/>
      <c r="K4" s="105"/>
      <c r="L4" s="105">
        <v>355.6201197719306</v>
      </c>
      <c r="M4" s="106"/>
      <c r="O4" s="107"/>
      <c r="P4" s="107"/>
      <c r="Q4" s="106"/>
      <c r="R4" s="107"/>
      <c r="S4" s="108"/>
      <c r="T4" s="109"/>
      <c r="U4" s="99"/>
      <c r="V4" s="99"/>
      <c r="W4" s="108"/>
      <c r="X4" s="118">
        <v>0.38475582376122475</v>
      </c>
      <c r="Y4" s="55"/>
      <c r="Z4" s="56"/>
      <c r="AA4" s="56"/>
      <c r="AB4" s="42"/>
      <c r="AC4" s="57"/>
      <c r="AD4" s="58"/>
      <c r="AE4" s="56"/>
      <c r="AF4" s="56">
        <v>72</v>
      </c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</row>
    <row r="5" spans="1:45">
      <c r="B5" s="83" t="s">
        <v>450</v>
      </c>
      <c r="E5" s="110">
        <v>20011778</v>
      </c>
      <c r="F5" s="110">
        <v>60137620.015625</v>
      </c>
      <c r="G5" s="111">
        <v>332.76637809744591</v>
      </c>
      <c r="H5" s="101"/>
      <c r="J5" s="112">
        <v>20011778.345655922</v>
      </c>
      <c r="K5" s="112">
        <v>60459122.5</v>
      </c>
      <c r="L5" s="113">
        <v>330.99683750216388</v>
      </c>
      <c r="M5" s="106">
        <v>5.3461125380662722E-3</v>
      </c>
      <c r="O5" s="98"/>
      <c r="P5" s="98"/>
      <c r="Q5" s="97"/>
      <c r="R5" s="98"/>
      <c r="S5" s="98"/>
      <c r="T5" s="97"/>
      <c r="U5" s="98"/>
      <c r="V5" s="98"/>
      <c r="W5" s="98"/>
      <c r="X5" s="118">
        <v>21500480</v>
      </c>
      <c r="AB5" s="42"/>
      <c r="AC5" s="60">
        <v>21500480.384755824</v>
      </c>
      <c r="AE5" s="56">
        <v>-1.7895219861507883E-8</v>
      </c>
    </row>
    <row r="6" spans="1:45" ht="12.75" customHeight="1">
      <c r="B6" s="3"/>
      <c r="C6" s="3"/>
      <c r="D6" s="3"/>
      <c r="E6" s="126" t="s">
        <v>2</v>
      </c>
      <c r="F6" s="126"/>
      <c r="G6" s="126"/>
      <c r="H6" s="126"/>
      <c r="I6" s="84"/>
      <c r="J6" s="127" t="s">
        <v>3</v>
      </c>
      <c r="K6" s="128"/>
      <c r="L6" s="128"/>
      <c r="M6" s="85"/>
      <c r="N6" s="4"/>
      <c r="O6" s="129" t="s">
        <v>4</v>
      </c>
      <c r="P6" s="129"/>
      <c r="Q6" s="130" t="s">
        <v>5</v>
      </c>
      <c r="R6" s="130"/>
      <c r="S6" s="130"/>
      <c r="T6" s="130" t="s">
        <v>6</v>
      </c>
      <c r="U6" s="130"/>
      <c r="V6" s="130"/>
      <c r="W6" s="130"/>
      <c r="X6" s="119"/>
      <c r="Y6" s="115"/>
      <c r="Z6" s="115"/>
      <c r="AA6" s="115"/>
      <c r="AB6" s="42"/>
      <c r="AC6" s="125" t="s">
        <v>7</v>
      </c>
      <c r="AD6" s="125"/>
      <c r="AE6" s="125"/>
      <c r="AF6" s="125"/>
      <c r="AG6" s="3"/>
    </row>
    <row r="7" spans="1:45" ht="63.75">
      <c r="A7" s="86" t="s">
        <v>8</v>
      </c>
      <c r="B7" s="87" t="s">
        <v>492</v>
      </c>
      <c r="C7" s="5"/>
      <c r="D7" s="5"/>
      <c r="E7" s="88" t="s">
        <v>9</v>
      </c>
      <c r="F7" s="88" t="s">
        <v>10</v>
      </c>
      <c r="G7" s="88" t="s">
        <v>11</v>
      </c>
      <c r="H7" s="88" t="s">
        <v>12</v>
      </c>
      <c r="I7" s="89"/>
      <c r="J7" s="90" t="s">
        <v>13</v>
      </c>
      <c r="K7" s="90" t="s">
        <v>10</v>
      </c>
      <c r="L7" s="90" t="s">
        <v>14</v>
      </c>
      <c r="M7" s="91" t="s">
        <v>15</v>
      </c>
      <c r="N7" s="92"/>
      <c r="O7" s="93" t="s">
        <v>16</v>
      </c>
      <c r="P7" s="93" t="s">
        <v>17</v>
      </c>
      <c r="Q7" s="91" t="s">
        <v>18</v>
      </c>
      <c r="R7" s="93" t="s">
        <v>19</v>
      </c>
      <c r="S7" s="93" t="s">
        <v>20</v>
      </c>
      <c r="T7" s="91" t="s">
        <v>21</v>
      </c>
      <c r="U7" s="93" t="s">
        <v>22</v>
      </c>
      <c r="V7" s="93" t="s">
        <v>23</v>
      </c>
      <c r="W7" s="93" t="s">
        <v>24</v>
      </c>
      <c r="X7" s="91" t="s">
        <v>25</v>
      </c>
      <c r="Y7" s="93" t="s">
        <v>26</v>
      </c>
      <c r="Z7" s="93" t="s">
        <v>27</v>
      </c>
      <c r="AA7" s="93" t="s">
        <v>28</v>
      </c>
      <c r="AB7" s="94"/>
      <c r="AC7" s="122" t="s">
        <v>29</v>
      </c>
      <c r="AD7" s="93" t="s">
        <v>30</v>
      </c>
      <c r="AE7" s="93" t="s">
        <v>16</v>
      </c>
      <c r="AF7" s="93" t="s">
        <v>17</v>
      </c>
    </row>
    <row r="8" spans="1:45">
      <c r="E8" s="101"/>
      <c r="F8" s="101"/>
      <c r="G8" s="101"/>
      <c r="H8" s="101"/>
      <c r="J8" s="95"/>
      <c r="K8" s="95"/>
      <c r="L8" s="95"/>
      <c r="M8" s="97"/>
      <c r="O8" s="98"/>
      <c r="P8" s="98"/>
      <c r="Q8" s="97"/>
      <c r="R8" s="98"/>
      <c r="S8" s="98"/>
      <c r="T8" s="97"/>
      <c r="U8" s="98"/>
      <c r="V8" s="98"/>
      <c r="W8" s="98"/>
    </row>
    <row r="9" spans="1:45">
      <c r="A9" s="82" t="s">
        <v>31</v>
      </c>
      <c r="B9" s="83" t="s">
        <v>32</v>
      </c>
      <c r="E9" s="103">
        <v>33187</v>
      </c>
      <c r="F9" s="103">
        <v>108477.078125</v>
      </c>
      <c r="G9" s="103">
        <f>E9/F9*1000</f>
        <v>305.9356001620734</v>
      </c>
      <c r="H9" s="104">
        <v>-4.4546487483517971E-2</v>
      </c>
      <c r="J9" s="105">
        <v>34730.886882526713</v>
      </c>
      <c r="K9" s="105">
        <v>108490.84375</v>
      </c>
      <c r="L9" s="105">
        <f>J9/K9*1000</f>
        <v>320.12735528685306</v>
      </c>
      <c r="M9" s="106">
        <f>K9/F9-1</f>
        <v>1.2689892867623342E-4</v>
      </c>
      <c r="O9" s="107">
        <f>E9/J9-1</f>
        <v>-4.4452849354199797E-2</v>
      </c>
      <c r="P9" s="107">
        <f>G9/L9-1</f>
        <v>-4.4331591444483065E-2</v>
      </c>
      <c r="Q9" s="106">
        <f>(1+M9)*(1+R9)-1</f>
        <v>6.8720513280405626E-2</v>
      </c>
      <c r="R9" s="107">
        <f>MinGrowthPerHead(P9,0,1,$Q$1,$Q$2,$R$1,$R$2)</f>
        <v>6.8584910999999998E-2</v>
      </c>
      <c r="S9" s="108">
        <f>(1+IF($S$2=1,Q9,0))*$E9</f>
        <v>35467.627674236821</v>
      </c>
      <c r="T9" s="109">
        <f>MinMaxRamp(P9,0,1,$P$2,$T$2)</f>
        <v>0</v>
      </c>
      <c r="U9" s="99">
        <f>(1+M9)*(1+V9)-1</f>
        <v>6.8720513280405626E-2</v>
      </c>
      <c r="V9" s="99">
        <f t="shared" ref="V9:V40" si="0">MAX(R9,NewMinGrowthPerHead(P9,$P$2,$L$1,$U$1,$T$2,AD9,G9,T9, $P$1))</f>
        <v>6.8584910999999998E-2</v>
      </c>
      <c r="W9" s="108">
        <f>(1+IF($S$2=1,U9,0))*$E9</f>
        <v>35467.627674236821</v>
      </c>
      <c r="X9" s="118">
        <f>IF(ROUND(W9,0)/E9&gt;$X$1,ROUND(W9,0),ROUNDUP(W9,0))</f>
        <v>35468</v>
      </c>
      <c r="Y9" s="55">
        <f t="shared" ref="Y9:Y40" si="1">X9/K9*1000</f>
        <v>326.92159793438793</v>
      </c>
      <c r="Z9" s="56">
        <f t="shared" ref="Z9:Z40" si="2">X9/E9-1</f>
        <v>6.8731732304818216E-2</v>
      </c>
      <c r="AA9" s="56">
        <f t="shared" ref="AA9:AA40" si="3">Y9/G9-1</f>
        <v>6.8596128600911133E-2</v>
      </c>
      <c r="AB9" s="42"/>
      <c r="AC9" s="57">
        <v>37314.562417439345</v>
      </c>
      <c r="AD9" s="58">
        <f t="shared" ref="AD9:AD40" si="4">AC9/K9*1000</f>
        <v>343.94204273519023</v>
      </c>
      <c r="AE9" s="56">
        <f>X9/AC9-1</f>
        <v>-4.9486374696875335E-2</v>
      </c>
      <c r="AF9" s="56">
        <f>Y9/AD9-1</f>
        <v>-4.9486374696875224E-2</v>
      </c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</row>
    <row r="10" spans="1:45">
      <c r="A10" s="82" t="s">
        <v>33</v>
      </c>
      <c r="B10" s="83" t="s">
        <v>34</v>
      </c>
      <c r="E10" s="103">
        <v>84825</v>
      </c>
      <c r="F10" s="103">
        <v>295084.125</v>
      </c>
      <c r="G10" s="103">
        <f t="shared" ref="G10:G73" si="5">E10/F10*1000</f>
        <v>287.46039794583999</v>
      </c>
      <c r="H10" s="104">
        <v>-8.3832357058692408E-2</v>
      </c>
      <c r="J10" s="105">
        <v>92614.030522709974</v>
      </c>
      <c r="K10" s="105">
        <v>296002.53125</v>
      </c>
      <c r="L10" s="105">
        <f t="shared" ref="L10:L73" si="6">J10/K10*1000</f>
        <v>312.88256263082201</v>
      </c>
      <c r="M10" s="106">
        <f t="shared" ref="M10:M73" si="7">K10/F10-1</f>
        <v>3.1123539770225861E-3</v>
      </c>
      <c r="O10" s="107">
        <f t="shared" ref="O10:O73" si="8">E10/J10-1</f>
        <v>-8.4102057525722529E-2</v>
      </c>
      <c r="P10" s="107">
        <f t="shared" ref="P10:P73" si="9">G10/L10-1</f>
        <v>-8.1251458921915876E-2</v>
      </c>
      <c r="Q10" s="106">
        <f t="shared" ref="Q10:Q73" si="10">(1+M10)*(1+R10)-1</f>
        <v>7.1910725497537298E-2</v>
      </c>
      <c r="R10" s="107">
        <f t="shared" ref="R10:R73" si="11">MinGrowthPerHead(P10,0,1,$Q$1,$Q$2,$R$1,$R$2)</f>
        <v>6.8584910999999998E-2</v>
      </c>
      <c r="S10" s="108">
        <f t="shared" ref="S10:S73" si="12">(1+IF($S$2=1,Q10,0))*$E10</f>
        <v>90924.827290328598</v>
      </c>
      <c r="T10" s="109">
        <f t="shared" ref="T10:T73" si="13">MinMaxRamp(P10,0,1,$P$2,$T$2)</f>
        <v>0</v>
      </c>
      <c r="U10" s="99">
        <f t="shared" ref="U10:U73" si="14">(1+M10)*(1+V10)-1</f>
        <v>7.1910725497537298E-2</v>
      </c>
      <c r="V10" s="99">
        <f t="shared" si="0"/>
        <v>6.8584910999999998E-2</v>
      </c>
      <c r="W10" s="108">
        <f t="shared" ref="W10:W73" si="15">(1+IF($S$2=1,U10,0))*$E10</f>
        <v>90924.827290328598</v>
      </c>
      <c r="X10" s="118">
        <f t="shared" ref="X10:X73" si="16">IF(ROUND(W10,0)/E10&gt;$X$1,ROUND(W10,0),ROUNDUP(W10,0))</f>
        <v>90925</v>
      </c>
      <c r="Y10" s="55">
        <f t="shared" si="1"/>
        <v>307.17642722861007</v>
      </c>
      <c r="Z10" s="56">
        <f t="shared" si="2"/>
        <v>7.1912761567934025E-2</v>
      </c>
      <c r="AA10" s="56">
        <f t="shared" si="3"/>
        <v>6.85869407530868E-2</v>
      </c>
      <c r="AB10" s="42"/>
      <c r="AC10" s="57">
        <v>99503.707877064066</v>
      </c>
      <c r="AD10" s="58">
        <f t="shared" si="4"/>
        <v>336.15830059583004</v>
      </c>
      <c r="AE10" s="56">
        <f t="shared" ref="AE10:AF73" si="17">X10/AC10-1</f>
        <v>-8.6214956810081733E-2</v>
      </c>
      <c r="AF10" s="56">
        <f t="shared" si="17"/>
        <v>-8.6214956810081733E-2</v>
      </c>
    </row>
    <row r="11" spans="1:45">
      <c r="A11" s="82" t="s">
        <v>35</v>
      </c>
      <c r="B11" s="83" t="s">
        <v>36</v>
      </c>
      <c r="E11" s="103">
        <v>73283</v>
      </c>
      <c r="F11" s="103">
        <v>261174</v>
      </c>
      <c r="G11" s="103">
        <f t="shared" si="5"/>
        <v>280.59071729957805</v>
      </c>
      <c r="H11" s="104">
        <v>-7.7410992806078771E-2</v>
      </c>
      <c r="J11" s="105">
        <v>79461.337401405253</v>
      </c>
      <c r="K11" s="105">
        <v>261762.296875</v>
      </c>
      <c r="L11" s="105">
        <f t="shared" si="6"/>
        <v>303.56295902824627</v>
      </c>
      <c r="M11" s="106">
        <f t="shared" si="7"/>
        <v>2.2525093424308196E-3</v>
      </c>
      <c r="O11" s="107">
        <f t="shared" si="8"/>
        <v>-7.775274873860849E-2</v>
      </c>
      <c r="P11" s="107">
        <f t="shared" si="9"/>
        <v>-7.5675378189111298E-2</v>
      </c>
      <c r="Q11" s="106">
        <f t="shared" si="10"/>
        <v>7.09919084952082E-2</v>
      </c>
      <c r="R11" s="107">
        <f t="shared" si="11"/>
        <v>6.8584910999999998E-2</v>
      </c>
      <c r="S11" s="108">
        <f t="shared" si="12"/>
        <v>78485.500030254349</v>
      </c>
      <c r="T11" s="109">
        <f t="shared" si="13"/>
        <v>0</v>
      </c>
      <c r="U11" s="99">
        <f t="shared" si="14"/>
        <v>7.09919084952082E-2</v>
      </c>
      <c r="V11" s="99">
        <f t="shared" si="0"/>
        <v>6.8584910999999998E-2</v>
      </c>
      <c r="W11" s="108">
        <f t="shared" si="15"/>
        <v>78485.500030254349</v>
      </c>
      <c r="X11" s="118">
        <f t="shared" si="16"/>
        <v>78486</v>
      </c>
      <c r="Y11" s="55">
        <f t="shared" si="1"/>
        <v>299.8369166873548</v>
      </c>
      <c r="Z11" s="56">
        <f t="shared" si="2"/>
        <v>7.0998730947150035E-2</v>
      </c>
      <c r="AA11" s="56">
        <f t="shared" si="3"/>
        <v>6.859171811884357E-2</v>
      </c>
      <c r="AB11" s="42"/>
      <c r="AC11" s="57">
        <v>85372.568925951709</v>
      </c>
      <c r="AD11" s="58">
        <f t="shared" si="4"/>
        <v>326.14539964370761</v>
      </c>
      <c r="AE11" s="56">
        <f t="shared" si="17"/>
        <v>-8.0664890521507049E-2</v>
      </c>
      <c r="AF11" s="56">
        <f t="shared" si="17"/>
        <v>-8.0664890521506938E-2</v>
      </c>
    </row>
    <row r="12" spans="1:45">
      <c r="A12" s="82" t="s">
        <v>37</v>
      </c>
      <c r="B12" s="83" t="s">
        <v>38</v>
      </c>
      <c r="E12" s="103">
        <v>89211</v>
      </c>
      <c r="F12" s="103">
        <v>299587.75</v>
      </c>
      <c r="G12" s="103">
        <f t="shared" si="5"/>
        <v>297.77919824825949</v>
      </c>
      <c r="H12" s="104">
        <v>-7.9652164364144462E-2</v>
      </c>
      <c r="J12" s="105">
        <v>96986.099896425992</v>
      </c>
      <c r="K12" s="105">
        <v>300221.375</v>
      </c>
      <c r="L12" s="105">
        <f t="shared" si="6"/>
        <v>323.04861669634943</v>
      </c>
      <c r="M12" s="106">
        <f t="shared" si="7"/>
        <v>2.1149896816541336E-3</v>
      </c>
      <c r="O12" s="107">
        <f t="shared" si="8"/>
        <v>-8.016715699187027E-2</v>
      </c>
      <c r="P12" s="107">
        <f t="shared" si="9"/>
        <v>-7.8221720020061225E-2</v>
      </c>
      <c r="Q12" s="106">
        <f t="shared" si="10"/>
        <v>7.0844957060736347E-2</v>
      </c>
      <c r="R12" s="107">
        <f t="shared" si="11"/>
        <v>6.8584910999999998E-2</v>
      </c>
      <c r="S12" s="108">
        <f t="shared" si="12"/>
        <v>95531.149464345348</v>
      </c>
      <c r="T12" s="109">
        <f t="shared" si="13"/>
        <v>0</v>
      </c>
      <c r="U12" s="99">
        <f t="shared" si="14"/>
        <v>7.0844957060736347E-2</v>
      </c>
      <c r="V12" s="99">
        <f t="shared" si="0"/>
        <v>6.8584910999999998E-2</v>
      </c>
      <c r="W12" s="108">
        <f t="shared" si="15"/>
        <v>95531.149464345348</v>
      </c>
      <c r="X12" s="118">
        <f t="shared" si="16"/>
        <v>95531</v>
      </c>
      <c r="Y12" s="55">
        <f t="shared" si="1"/>
        <v>318.20186021065291</v>
      </c>
      <c r="Z12" s="56">
        <f t="shared" si="2"/>
        <v>7.0843281658091506E-2</v>
      </c>
      <c r="AA12" s="56">
        <f t="shared" si="3"/>
        <v>6.858323913333586E-2</v>
      </c>
      <c r="AB12" s="42"/>
      <c r="AC12" s="57">
        <v>104201.02113862027</v>
      </c>
      <c r="AD12" s="58">
        <f t="shared" si="4"/>
        <v>347.08062055415036</v>
      </c>
      <c r="AE12" s="56">
        <f t="shared" si="17"/>
        <v>-8.3204761756474621E-2</v>
      </c>
      <c r="AF12" s="56">
        <f t="shared" si="17"/>
        <v>-8.3204761756474621E-2</v>
      </c>
    </row>
    <row r="13" spans="1:45">
      <c r="A13" s="82" t="s">
        <v>39</v>
      </c>
      <c r="B13" s="83" t="s">
        <v>40</v>
      </c>
      <c r="E13" s="103">
        <v>102268</v>
      </c>
      <c r="F13" s="103">
        <v>325652.125</v>
      </c>
      <c r="G13" s="103">
        <f t="shared" si="5"/>
        <v>314.04063461892042</v>
      </c>
      <c r="H13" s="104">
        <v>-6.0313887009262546E-2</v>
      </c>
      <c r="J13" s="105">
        <v>108921.12624678826</v>
      </c>
      <c r="K13" s="105">
        <v>325740.3125</v>
      </c>
      <c r="L13" s="105">
        <f t="shared" si="6"/>
        <v>334.38024729219921</v>
      </c>
      <c r="M13" s="106">
        <f t="shared" si="7"/>
        <v>2.7080277765723082E-4</v>
      </c>
      <c r="O13" s="107">
        <f t="shared" si="8"/>
        <v>-6.1082055208591335E-2</v>
      </c>
      <c r="P13" s="107">
        <f t="shared" si="9"/>
        <v>-6.0827793621149429E-2</v>
      </c>
      <c r="Q13" s="106">
        <f t="shared" si="10"/>
        <v>6.8874286762061532E-2</v>
      </c>
      <c r="R13" s="107">
        <f t="shared" si="11"/>
        <v>6.8584910999999998E-2</v>
      </c>
      <c r="S13" s="108">
        <f t="shared" si="12"/>
        <v>109311.63555858251</v>
      </c>
      <c r="T13" s="109">
        <f t="shared" si="13"/>
        <v>0</v>
      </c>
      <c r="U13" s="99">
        <f t="shared" si="14"/>
        <v>6.8874286762061532E-2</v>
      </c>
      <c r="V13" s="99">
        <f t="shared" si="0"/>
        <v>6.8584910999999998E-2</v>
      </c>
      <c r="W13" s="108">
        <f t="shared" si="15"/>
        <v>109311.63555858251</v>
      </c>
      <c r="X13" s="118">
        <f t="shared" si="16"/>
        <v>109312</v>
      </c>
      <c r="Y13" s="55">
        <f t="shared" si="1"/>
        <v>335.58020240433092</v>
      </c>
      <c r="Z13" s="56">
        <f t="shared" si="2"/>
        <v>6.8877850353971981E-2</v>
      </c>
      <c r="AA13" s="56">
        <f t="shared" si="3"/>
        <v>6.8588473627141155E-2</v>
      </c>
      <c r="AB13" s="42"/>
      <c r="AC13" s="57">
        <v>117023.9095149155</v>
      </c>
      <c r="AD13" s="58">
        <f t="shared" si="4"/>
        <v>359.25522578638618</v>
      </c>
      <c r="AE13" s="56">
        <f t="shared" si="17"/>
        <v>-6.5900289495392061E-2</v>
      </c>
      <c r="AF13" s="56">
        <f t="shared" si="17"/>
        <v>-6.590028949539195E-2</v>
      </c>
    </row>
    <row r="14" spans="1:45">
      <c r="A14" s="82" t="s">
        <v>41</v>
      </c>
      <c r="B14" s="83" t="s">
        <v>42</v>
      </c>
      <c r="E14" s="103">
        <v>111607</v>
      </c>
      <c r="F14" s="103">
        <v>297457.03125</v>
      </c>
      <c r="G14" s="103">
        <f t="shared" si="5"/>
        <v>375.20377155313923</v>
      </c>
      <c r="H14" s="104">
        <v>-4.7519856215074263E-2</v>
      </c>
      <c r="J14" s="105">
        <v>117027.55901249633</v>
      </c>
      <c r="K14" s="105">
        <v>297528.96875</v>
      </c>
      <c r="L14" s="105">
        <f t="shared" si="6"/>
        <v>393.33164600462567</v>
      </c>
      <c r="M14" s="106">
        <f t="shared" si="7"/>
        <v>2.4184165254959034E-4</v>
      </c>
      <c r="O14" s="107">
        <f t="shared" si="8"/>
        <v>-4.6318653984037339E-2</v>
      </c>
      <c r="P14" s="107">
        <f t="shared" si="9"/>
        <v>-4.6088014111311137E-2</v>
      </c>
      <c r="Q14" s="106">
        <f t="shared" si="10"/>
        <v>6.8843339340765919E-2</v>
      </c>
      <c r="R14" s="107">
        <f t="shared" si="11"/>
        <v>6.8584910999999998E-2</v>
      </c>
      <c r="S14" s="108">
        <f t="shared" si="12"/>
        <v>119290.39857380487</v>
      </c>
      <c r="T14" s="109">
        <f t="shared" si="13"/>
        <v>0</v>
      </c>
      <c r="U14" s="99">
        <f t="shared" si="14"/>
        <v>6.8843339340765919E-2</v>
      </c>
      <c r="V14" s="99">
        <f t="shared" si="0"/>
        <v>6.8584910999999998E-2</v>
      </c>
      <c r="W14" s="108">
        <f t="shared" si="15"/>
        <v>119290.39857380487</v>
      </c>
      <c r="X14" s="118">
        <f t="shared" si="16"/>
        <v>119290</v>
      </c>
      <c r="Y14" s="55">
        <f t="shared" si="1"/>
        <v>400.93574921853724</v>
      </c>
      <c r="Z14" s="56">
        <f t="shared" si="2"/>
        <v>6.883976811490311E-2</v>
      </c>
      <c r="AA14" s="56">
        <f t="shared" si="3"/>
        <v>6.8581340637599686E-2</v>
      </c>
      <c r="AB14" s="42"/>
      <c r="AC14" s="57">
        <v>125733.39028463846</v>
      </c>
      <c r="AD14" s="58">
        <f t="shared" si="4"/>
        <v>422.5920951928768</v>
      </c>
      <c r="AE14" s="56">
        <f t="shared" si="17"/>
        <v>-5.1246453070673992E-2</v>
      </c>
      <c r="AF14" s="56">
        <f t="shared" si="17"/>
        <v>-5.1246453070673992E-2</v>
      </c>
    </row>
    <row r="15" spans="1:45">
      <c r="A15" s="82" t="s">
        <v>43</v>
      </c>
      <c r="B15" s="83" t="s">
        <v>44</v>
      </c>
      <c r="E15" s="103">
        <v>52253</v>
      </c>
      <c r="F15" s="103">
        <v>157706.65625</v>
      </c>
      <c r="G15" s="103">
        <f t="shared" si="5"/>
        <v>331.33033977441903</v>
      </c>
      <c r="H15" s="104">
        <v>-7.1353717215367651E-2</v>
      </c>
      <c r="J15" s="105">
        <v>56280.681620382013</v>
      </c>
      <c r="K15" s="105">
        <v>157875.640625</v>
      </c>
      <c r="L15" s="105">
        <f t="shared" si="6"/>
        <v>356.48743148453661</v>
      </c>
      <c r="M15" s="106">
        <f t="shared" si="7"/>
        <v>1.0715107340308894E-3</v>
      </c>
      <c r="O15" s="107">
        <f t="shared" si="8"/>
        <v>-7.1564194043509777E-2</v>
      </c>
      <c r="P15" s="107">
        <f t="shared" si="9"/>
        <v>-7.0569365111568638E-2</v>
      </c>
      <c r="Q15" s="106">
        <f t="shared" si="10"/>
        <v>6.972991120235994E-2</v>
      </c>
      <c r="R15" s="107">
        <f t="shared" si="11"/>
        <v>6.8584910999999998E-2</v>
      </c>
      <c r="S15" s="108">
        <f t="shared" si="12"/>
        <v>55896.597050056916</v>
      </c>
      <c r="T15" s="109">
        <f t="shared" si="13"/>
        <v>0</v>
      </c>
      <c r="U15" s="99">
        <f t="shared" si="14"/>
        <v>6.972991120235994E-2</v>
      </c>
      <c r="V15" s="99">
        <f t="shared" si="0"/>
        <v>6.8584910999999998E-2</v>
      </c>
      <c r="W15" s="108">
        <f t="shared" si="15"/>
        <v>55896.597050056916</v>
      </c>
      <c r="X15" s="118">
        <f t="shared" si="16"/>
        <v>55897</v>
      </c>
      <c r="Y15" s="55">
        <f t="shared" si="1"/>
        <v>354.05715396443861</v>
      </c>
      <c r="Z15" s="56">
        <f t="shared" si="2"/>
        <v>6.9737622720226655E-2</v>
      </c>
      <c r="AA15" s="56">
        <f t="shared" si="3"/>
        <v>6.8592614263736751E-2</v>
      </c>
      <c r="AB15" s="42"/>
      <c r="AC15" s="57">
        <v>60467.474220370161</v>
      </c>
      <c r="AD15" s="58">
        <f t="shared" si="4"/>
        <v>383.00699196526324</v>
      </c>
      <c r="AE15" s="56">
        <f t="shared" si="17"/>
        <v>-7.5585664513012962E-2</v>
      </c>
      <c r="AF15" s="56">
        <f t="shared" si="17"/>
        <v>-7.5585664513012962E-2</v>
      </c>
    </row>
    <row r="16" spans="1:45">
      <c r="A16" s="82" t="s">
        <v>45</v>
      </c>
      <c r="B16" s="83" t="s">
        <v>46</v>
      </c>
      <c r="E16" s="103">
        <v>90298</v>
      </c>
      <c r="F16" s="103">
        <v>284736.65625</v>
      </c>
      <c r="G16" s="103">
        <f t="shared" si="5"/>
        <v>317.12811827332121</v>
      </c>
      <c r="H16" s="104">
        <v>-5.1030913411411971E-2</v>
      </c>
      <c r="J16" s="105">
        <v>95070.851898209366</v>
      </c>
      <c r="K16" s="105">
        <v>284950.625</v>
      </c>
      <c r="L16" s="105">
        <f t="shared" si="6"/>
        <v>333.63973810623986</v>
      </c>
      <c r="M16" s="106">
        <f t="shared" si="7"/>
        <v>7.5146190454700168E-4</v>
      </c>
      <c r="O16" s="107">
        <f t="shared" si="8"/>
        <v>-5.0203104347056549E-2</v>
      </c>
      <c r="P16" s="107">
        <f t="shared" si="9"/>
        <v>-4.948936816291627E-2</v>
      </c>
      <c r="Q16" s="106">
        <f t="shared" si="10"/>
        <v>6.9387911852390349E-2</v>
      </c>
      <c r="R16" s="107">
        <f t="shared" si="11"/>
        <v>6.8584910999999998E-2</v>
      </c>
      <c r="S16" s="108">
        <f t="shared" si="12"/>
        <v>96563.58966444715</v>
      </c>
      <c r="T16" s="109">
        <f t="shared" si="13"/>
        <v>0</v>
      </c>
      <c r="U16" s="99">
        <f t="shared" si="14"/>
        <v>6.9387911852390349E-2</v>
      </c>
      <c r="V16" s="99">
        <f t="shared" si="0"/>
        <v>6.8584910999999998E-2</v>
      </c>
      <c r="W16" s="108">
        <f t="shared" si="15"/>
        <v>96563.58966444715</v>
      </c>
      <c r="X16" s="118">
        <f t="shared" si="16"/>
        <v>96564</v>
      </c>
      <c r="Y16" s="55">
        <f t="shared" si="1"/>
        <v>338.87976206404181</v>
      </c>
      <c r="Z16" s="56">
        <f t="shared" si="2"/>
        <v>6.9392456089835797E-2</v>
      </c>
      <c r="AA16" s="56">
        <f t="shared" si="3"/>
        <v>6.8589451825188386E-2</v>
      </c>
      <c r="AB16" s="42"/>
      <c r="AC16" s="57">
        <v>102143.29536800987</v>
      </c>
      <c r="AD16" s="58">
        <f t="shared" si="4"/>
        <v>358.45962916561376</v>
      </c>
      <c r="AE16" s="56">
        <f t="shared" si="17"/>
        <v>-5.4622237787691819E-2</v>
      </c>
      <c r="AF16" s="56">
        <f t="shared" si="17"/>
        <v>-5.4622237787691708E-2</v>
      </c>
    </row>
    <row r="17" spans="1:32">
      <c r="A17" s="82" t="s">
        <v>47</v>
      </c>
      <c r="B17" s="83" t="s">
        <v>48</v>
      </c>
      <c r="E17" s="103">
        <v>58022</v>
      </c>
      <c r="F17" s="103">
        <v>175123.546875</v>
      </c>
      <c r="G17" s="103">
        <f t="shared" si="5"/>
        <v>331.32037944283445</v>
      </c>
      <c r="H17" s="104">
        <v>-0.10775897790569233</v>
      </c>
      <c r="J17" s="105">
        <v>64960.647526936278</v>
      </c>
      <c r="K17" s="105">
        <v>175059.828125</v>
      </c>
      <c r="L17" s="105">
        <f t="shared" si="6"/>
        <v>371.07683825984151</v>
      </c>
      <c r="M17" s="106">
        <f t="shared" si="7"/>
        <v>-3.6385027106311529E-4</v>
      </c>
      <c r="O17" s="107">
        <f t="shared" si="8"/>
        <v>-0.10681309055700428</v>
      </c>
      <c r="P17" s="107">
        <f t="shared" si="9"/>
        <v>-0.10713807685611498</v>
      </c>
      <c r="Q17" s="106">
        <f t="shared" si="10"/>
        <v>6.819610609047877E-2</v>
      </c>
      <c r="R17" s="107">
        <f t="shared" si="11"/>
        <v>6.8584910999999998E-2</v>
      </c>
      <c r="S17" s="108">
        <f t="shared" si="12"/>
        <v>61978.874467581758</v>
      </c>
      <c r="T17" s="109">
        <f t="shared" si="13"/>
        <v>0</v>
      </c>
      <c r="U17" s="99">
        <f t="shared" si="14"/>
        <v>6.819610609047877E-2</v>
      </c>
      <c r="V17" s="99">
        <f t="shared" si="0"/>
        <v>6.8584910999999998E-2</v>
      </c>
      <c r="W17" s="108">
        <f t="shared" si="15"/>
        <v>61978.874467581758</v>
      </c>
      <c r="X17" s="118">
        <f t="shared" si="16"/>
        <v>61979</v>
      </c>
      <c r="Y17" s="55">
        <f t="shared" si="1"/>
        <v>354.04467526235896</v>
      </c>
      <c r="Z17" s="56">
        <f t="shared" si="2"/>
        <v>6.819826962186748E-2</v>
      </c>
      <c r="AA17" s="56">
        <f t="shared" si="3"/>
        <v>6.8587075318876867E-2</v>
      </c>
      <c r="AB17" s="42"/>
      <c r="AC17" s="57">
        <v>69793.154002083858</v>
      </c>
      <c r="AD17" s="58">
        <f t="shared" si="4"/>
        <v>398.68172355481028</v>
      </c>
      <c r="AE17" s="56">
        <f t="shared" si="17"/>
        <v>-0.1119616116195371</v>
      </c>
      <c r="AF17" s="56">
        <f t="shared" si="17"/>
        <v>-0.1119616116195371</v>
      </c>
    </row>
    <row r="18" spans="1:32">
      <c r="A18" s="82" t="s">
        <v>49</v>
      </c>
      <c r="B18" s="83" t="s">
        <v>50</v>
      </c>
      <c r="E18" s="103">
        <v>73296</v>
      </c>
      <c r="F18" s="103">
        <v>172451.375</v>
      </c>
      <c r="G18" s="103">
        <f t="shared" si="5"/>
        <v>425.02415535973546</v>
      </c>
      <c r="H18" s="104">
        <v>-3.9302784288663295E-2</v>
      </c>
      <c r="J18" s="105">
        <v>76058.743669641728</v>
      </c>
      <c r="K18" s="105">
        <v>172164.8125</v>
      </c>
      <c r="L18" s="105">
        <f t="shared" si="6"/>
        <v>441.77868035398768</v>
      </c>
      <c r="M18" s="106">
        <f t="shared" si="7"/>
        <v>-1.6617002908790868E-3</v>
      </c>
      <c r="O18" s="107">
        <f t="shared" si="8"/>
        <v>-3.6323814151356437E-2</v>
      </c>
      <c r="P18" s="107">
        <f t="shared" si="9"/>
        <v>-3.7925155149694412E-2</v>
      </c>
      <c r="Q18" s="106">
        <f t="shared" si="10"/>
        <v>6.6809243142562424E-2</v>
      </c>
      <c r="R18" s="107">
        <f t="shared" si="11"/>
        <v>6.8584910999999998E-2</v>
      </c>
      <c r="S18" s="108">
        <f t="shared" si="12"/>
        <v>78192.850285377252</v>
      </c>
      <c r="T18" s="109">
        <f t="shared" si="13"/>
        <v>0</v>
      </c>
      <c r="U18" s="99">
        <f t="shared" si="14"/>
        <v>6.6809243142562424E-2</v>
      </c>
      <c r="V18" s="99">
        <f t="shared" si="0"/>
        <v>6.8584910999999998E-2</v>
      </c>
      <c r="W18" s="108">
        <f t="shared" si="15"/>
        <v>78192.850285377252</v>
      </c>
      <c r="X18" s="118">
        <f t="shared" si="16"/>
        <v>78193</v>
      </c>
      <c r="Y18" s="55">
        <f t="shared" si="1"/>
        <v>454.17526882852445</v>
      </c>
      <c r="Z18" s="56">
        <f t="shared" si="2"/>
        <v>6.681128574547035E-2</v>
      </c>
      <c r="AA18" s="56">
        <f t="shared" si="3"/>
        <v>6.8586957002751525E-2</v>
      </c>
      <c r="AB18" s="42"/>
      <c r="AC18" s="57">
        <v>81716.85185156409</v>
      </c>
      <c r="AD18" s="58">
        <f t="shared" si="4"/>
        <v>474.6431670035019</v>
      </c>
      <c r="AE18" s="56">
        <f t="shared" si="17"/>
        <v>-4.312270690463027E-2</v>
      </c>
      <c r="AF18" s="56">
        <f t="shared" si="17"/>
        <v>-4.3122706904630159E-2</v>
      </c>
    </row>
    <row r="19" spans="1:32">
      <c r="A19" s="82" t="s">
        <v>51</v>
      </c>
      <c r="B19" s="83" t="s">
        <v>52</v>
      </c>
      <c r="E19" s="103">
        <v>111105</v>
      </c>
      <c r="F19" s="103">
        <v>312848.8125</v>
      </c>
      <c r="G19" s="103">
        <f t="shared" si="5"/>
        <v>355.13959318608568</v>
      </c>
      <c r="H19" s="104">
        <v>2.2157224255126229E-2</v>
      </c>
      <c r="J19" s="105">
        <v>108573.76348836387</v>
      </c>
      <c r="K19" s="105">
        <v>313833.6875</v>
      </c>
      <c r="L19" s="105">
        <f t="shared" si="6"/>
        <v>345.95955696554682</v>
      </c>
      <c r="M19" s="106">
        <f t="shared" si="7"/>
        <v>3.1480861062882504E-3</v>
      </c>
      <c r="O19" s="107">
        <f t="shared" si="8"/>
        <v>2.3313519125708559E-2</v>
      </c>
      <c r="P19" s="107">
        <f t="shared" si="9"/>
        <v>2.6534998197645043E-2</v>
      </c>
      <c r="Q19" s="106">
        <f t="shared" si="10"/>
        <v>7.1948908311708415E-2</v>
      </c>
      <c r="R19" s="107">
        <f t="shared" si="11"/>
        <v>6.8584910999999998E-2</v>
      </c>
      <c r="S19" s="108">
        <f t="shared" si="12"/>
        <v>119098.88345797236</v>
      </c>
      <c r="T19" s="109">
        <f t="shared" si="13"/>
        <v>0</v>
      </c>
      <c r="U19" s="99">
        <f t="shared" si="14"/>
        <v>7.1948908311708415E-2</v>
      </c>
      <c r="V19" s="99">
        <f t="shared" si="0"/>
        <v>6.8584910999999998E-2</v>
      </c>
      <c r="W19" s="108">
        <f t="shared" si="15"/>
        <v>119098.88345797236</v>
      </c>
      <c r="X19" s="118">
        <f t="shared" si="16"/>
        <v>119099</v>
      </c>
      <c r="Y19" s="55">
        <f t="shared" si="1"/>
        <v>379.49718192697208</v>
      </c>
      <c r="Z19" s="56">
        <f t="shared" si="2"/>
        <v>7.1949957247648522E-2</v>
      </c>
      <c r="AA19" s="56">
        <f t="shared" si="3"/>
        <v>6.8585956644162449E-2</v>
      </c>
      <c r="AB19" s="42"/>
      <c r="AC19" s="57">
        <v>116650.70599222511</v>
      </c>
      <c r="AD19" s="58">
        <f t="shared" si="4"/>
        <v>371.69593526260655</v>
      </c>
      <c r="AE19" s="56">
        <f t="shared" si="17"/>
        <v>2.098824852322867E-2</v>
      </c>
      <c r="AF19" s="56">
        <f t="shared" si="17"/>
        <v>2.098824852322867E-2</v>
      </c>
    </row>
    <row r="20" spans="1:32">
      <c r="A20" s="82" t="s">
        <v>53</v>
      </c>
      <c r="B20" s="83" t="s">
        <v>54</v>
      </c>
      <c r="E20" s="103">
        <v>76437</v>
      </c>
      <c r="F20" s="103">
        <v>206201.6875</v>
      </c>
      <c r="G20" s="103">
        <f t="shared" si="5"/>
        <v>370.69046779745679</v>
      </c>
      <c r="H20" s="104">
        <v>7.2561724393672034E-2</v>
      </c>
      <c r="J20" s="105">
        <v>71156.357067793608</v>
      </c>
      <c r="K20" s="105">
        <v>206811.75</v>
      </c>
      <c r="L20" s="105">
        <f t="shared" si="6"/>
        <v>344.0634154867584</v>
      </c>
      <c r="M20" s="106">
        <f t="shared" si="7"/>
        <v>2.9585718109119696E-3</v>
      </c>
      <c r="O20" s="107">
        <f t="shared" si="8"/>
        <v>7.4211822383983383E-2</v>
      </c>
      <c r="P20" s="107">
        <f t="shared" si="9"/>
        <v>7.7389955200636962E-2</v>
      </c>
      <c r="Q20" s="106">
        <f t="shared" si="10"/>
        <v>7.1746396195250473E-2</v>
      </c>
      <c r="R20" s="107">
        <f t="shared" si="11"/>
        <v>6.8584910999999998E-2</v>
      </c>
      <c r="S20" s="108">
        <f t="shared" si="12"/>
        <v>81921.079285976361</v>
      </c>
      <c r="T20" s="109">
        <f t="shared" si="13"/>
        <v>0</v>
      </c>
      <c r="U20" s="99">
        <f t="shared" si="14"/>
        <v>7.1746396195250473E-2</v>
      </c>
      <c r="V20" s="99">
        <f t="shared" si="0"/>
        <v>6.8584910999999998E-2</v>
      </c>
      <c r="W20" s="108">
        <f t="shared" si="15"/>
        <v>81921.079285976361</v>
      </c>
      <c r="X20" s="118">
        <f t="shared" si="16"/>
        <v>81921</v>
      </c>
      <c r="Y20" s="55">
        <f t="shared" si="1"/>
        <v>396.11385716720645</v>
      </c>
      <c r="Z20" s="56">
        <f t="shared" si="2"/>
        <v>7.1745358923034575E-2</v>
      </c>
      <c r="AA20" s="56">
        <f t="shared" si="3"/>
        <v>6.8583876787575937E-2</v>
      </c>
      <c r="AB20" s="42"/>
      <c r="AC20" s="57">
        <v>76449.770378297326</v>
      </c>
      <c r="AD20" s="58">
        <f t="shared" si="4"/>
        <v>369.65873737008332</v>
      </c>
      <c r="AE20" s="56">
        <f t="shared" si="17"/>
        <v>7.1566331653179827E-2</v>
      </c>
      <c r="AF20" s="56">
        <f t="shared" si="17"/>
        <v>7.1566331653180049E-2</v>
      </c>
    </row>
    <row r="21" spans="1:32">
      <c r="A21" s="82" t="s">
        <v>55</v>
      </c>
      <c r="B21" s="83" t="s">
        <v>56</v>
      </c>
      <c r="E21" s="103">
        <v>60468</v>
      </c>
      <c r="F21" s="103">
        <v>187455.0625</v>
      </c>
      <c r="G21" s="103">
        <f t="shared" si="5"/>
        <v>322.5733100699801</v>
      </c>
      <c r="H21" s="104">
        <v>-3.0083223580984475E-2</v>
      </c>
      <c r="J21" s="105">
        <v>62483.103127041679</v>
      </c>
      <c r="K21" s="105">
        <v>188646.0625</v>
      </c>
      <c r="L21" s="105">
        <f t="shared" si="6"/>
        <v>331.21869759164298</v>
      </c>
      <c r="M21" s="106">
        <f t="shared" si="7"/>
        <v>6.3535227276136919E-3</v>
      </c>
      <c r="O21" s="107">
        <f t="shared" si="8"/>
        <v>-3.225036891885058E-2</v>
      </c>
      <c r="P21" s="107">
        <f t="shared" si="9"/>
        <v>-2.6101749643136718E-2</v>
      </c>
      <c r="Q21" s="106">
        <f t="shared" si="10"/>
        <v>7.5374189518423673E-2</v>
      </c>
      <c r="R21" s="107">
        <f t="shared" si="11"/>
        <v>6.8584910999999998E-2</v>
      </c>
      <c r="S21" s="108">
        <f t="shared" si="12"/>
        <v>65025.726491800044</v>
      </c>
      <c r="T21" s="109">
        <f t="shared" si="13"/>
        <v>0</v>
      </c>
      <c r="U21" s="99">
        <f t="shared" si="14"/>
        <v>7.5374189518423673E-2</v>
      </c>
      <c r="V21" s="99">
        <f t="shared" si="0"/>
        <v>6.8584910999999998E-2</v>
      </c>
      <c r="W21" s="108">
        <f t="shared" si="15"/>
        <v>65025.726491800044</v>
      </c>
      <c r="X21" s="118">
        <f t="shared" si="16"/>
        <v>65026</v>
      </c>
      <c r="Y21" s="55">
        <f t="shared" si="1"/>
        <v>344.69842168054794</v>
      </c>
      <c r="Z21" s="56">
        <f t="shared" si="2"/>
        <v>7.5378712707547812E-2</v>
      </c>
      <c r="AA21" s="56">
        <f t="shared" si="3"/>
        <v>6.8589405632375255E-2</v>
      </c>
      <c r="AB21" s="42"/>
      <c r="AC21" s="57">
        <v>67131.301874191442</v>
      </c>
      <c r="AD21" s="58">
        <f t="shared" si="4"/>
        <v>355.85848432002894</v>
      </c>
      <c r="AE21" s="56">
        <f t="shared" si="17"/>
        <v>-3.1360957041126958E-2</v>
      </c>
      <c r="AF21" s="56">
        <f t="shared" si="17"/>
        <v>-3.1360957041126958E-2</v>
      </c>
    </row>
    <row r="22" spans="1:32">
      <c r="A22" s="82" t="s">
        <v>57</v>
      </c>
      <c r="B22" s="83" t="s">
        <v>58</v>
      </c>
      <c r="E22" s="103">
        <v>90962</v>
      </c>
      <c r="F22" s="103">
        <v>259393.0625</v>
      </c>
      <c r="G22" s="103">
        <f t="shared" si="5"/>
        <v>350.67244714765644</v>
      </c>
      <c r="H22" s="104">
        <v>5.4753278946840567E-2</v>
      </c>
      <c r="J22" s="105">
        <v>86178.501947679135</v>
      </c>
      <c r="K22" s="105">
        <v>260564.6875</v>
      </c>
      <c r="L22" s="105">
        <f t="shared" si="6"/>
        <v>330.73745630892188</v>
      </c>
      <c r="M22" s="106">
        <f t="shared" si="7"/>
        <v>4.5167938907386684E-3</v>
      </c>
      <c r="O22" s="107">
        <f t="shared" si="8"/>
        <v>5.5506860112572332E-2</v>
      </c>
      <c r="P22" s="107">
        <f t="shared" si="9"/>
        <v>6.0274367049961475E-2</v>
      </c>
      <c r="Q22" s="106">
        <f t="shared" si="10"/>
        <v>7.3411488797740398E-2</v>
      </c>
      <c r="R22" s="107">
        <f t="shared" si="11"/>
        <v>6.8584910999999998E-2</v>
      </c>
      <c r="S22" s="108">
        <f t="shared" si="12"/>
        <v>97639.655844020061</v>
      </c>
      <c r="T22" s="109">
        <f t="shared" si="13"/>
        <v>0</v>
      </c>
      <c r="U22" s="99">
        <f t="shared" si="14"/>
        <v>7.3411488797740398E-2</v>
      </c>
      <c r="V22" s="99">
        <f t="shared" si="0"/>
        <v>6.8584910999999998E-2</v>
      </c>
      <c r="W22" s="108">
        <f t="shared" si="15"/>
        <v>97639.655844020061</v>
      </c>
      <c r="X22" s="118">
        <f t="shared" si="16"/>
        <v>97640</v>
      </c>
      <c r="Y22" s="55">
        <f t="shared" si="1"/>
        <v>374.72460653364624</v>
      </c>
      <c r="Z22" s="56">
        <f t="shared" si="2"/>
        <v>7.3415272311514679E-2</v>
      </c>
      <c r="AA22" s="56">
        <f t="shared" si="3"/>
        <v>6.8588677501264517E-2</v>
      </c>
      <c r="AB22" s="42"/>
      <c r="AC22" s="57">
        <v>92589.432018965614</v>
      </c>
      <c r="AD22" s="58">
        <f t="shared" si="4"/>
        <v>355.34144287669682</v>
      </c>
      <c r="AE22" s="56">
        <f t="shared" si="17"/>
        <v>5.4547996147118027E-2</v>
      </c>
      <c r="AF22" s="56">
        <f t="shared" si="17"/>
        <v>5.4547996147118027E-2</v>
      </c>
    </row>
    <row r="23" spans="1:32">
      <c r="A23" s="82" t="s">
        <v>59</v>
      </c>
      <c r="B23" s="83" t="s">
        <v>60</v>
      </c>
      <c r="E23" s="103">
        <v>127554</v>
      </c>
      <c r="F23" s="103">
        <v>383179.65625</v>
      </c>
      <c r="G23" s="103">
        <f t="shared" si="5"/>
        <v>332.88301693339179</v>
      </c>
      <c r="H23" s="104">
        <v>-7.9115623571565097E-2</v>
      </c>
      <c r="J23" s="105">
        <v>138415.08581798378</v>
      </c>
      <c r="K23" s="105">
        <v>383372.625</v>
      </c>
      <c r="L23" s="105">
        <f t="shared" si="6"/>
        <v>361.04582537155278</v>
      </c>
      <c r="M23" s="106">
        <f t="shared" si="7"/>
        <v>5.035986301791251E-4</v>
      </c>
      <c r="O23" s="107">
        <f t="shared" si="8"/>
        <v>-7.8467500517003907E-2</v>
      </c>
      <c r="P23" s="107">
        <f t="shared" si="9"/>
        <v>-7.8003418012598802E-2</v>
      </c>
      <c r="Q23" s="106">
        <f t="shared" si="10"/>
        <v>6.9123048897409722E-2</v>
      </c>
      <c r="R23" s="107">
        <f t="shared" si="11"/>
        <v>6.8584910999999998E-2</v>
      </c>
      <c r="S23" s="108">
        <f t="shared" si="12"/>
        <v>136370.92137906019</v>
      </c>
      <c r="T23" s="109">
        <f t="shared" si="13"/>
        <v>0</v>
      </c>
      <c r="U23" s="99">
        <f t="shared" si="14"/>
        <v>6.9123048897409722E-2</v>
      </c>
      <c r="V23" s="99">
        <f t="shared" si="0"/>
        <v>6.8584910999999998E-2</v>
      </c>
      <c r="W23" s="108">
        <f t="shared" si="15"/>
        <v>136370.92137906019</v>
      </c>
      <c r="X23" s="118">
        <f t="shared" si="16"/>
        <v>136371</v>
      </c>
      <c r="Y23" s="55">
        <f t="shared" si="1"/>
        <v>355.71397410026339</v>
      </c>
      <c r="Z23" s="56">
        <f t="shared" si="2"/>
        <v>6.9123665271179302E-2</v>
      </c>
      <c r="AA23" s="56">
        <f t="shared" si="3"/>
        <v>6.8585527063520724E-2</v>
      </c>
      <c r="AB23" s="42"/>
      <c r="AC23" s="57">
        <v>148711.96283412119</v>
      </c>
      <c r="AD23" s="58">
        <f t="shared" si="4"/>
        <v>387.90449066132771</v>
      </c>
      <c r="AE23" s="56">
        <f t="shared" si="17"/>
        <v>-8.298567646428523E-2</v>
      </c>
      <c r="AF23" s="56">
        <f t="shared" si="17"/>
        <v>-8.2985676464285341E-2</v>
      </c>
    </row>
    <row r="24" spans="1:32">
      <c r="A24" s="82" t="s">
        <v>61</v>
      </c>
      <c r="B24" s="83" t="s">
        <v>62</v>
      </c>
      <c r="E24" s="103">
        <v>68506</v>
      </c>
      <c r="F24" s="103">
        <v>210671.90625</v>
      </c>
      <c r="G24" s="103">
        <f t="shared" si="5"/>
        <v>325.17862120023415</v>
      </c>
      <c r="H24" s="104">
        <v>5.2247895668892985E-2</v>
      </c>
      <c r="J24" s="105">
        <v>65110.037064386786</v>
      </c>
      <c r="K24" s="105">
        <v>211367.828125</v>
      </c>
      <c r="L24" s="105">
        <f t="shared" si="6"/>
        <v>308.04137811304759</v>
      </c>
      <c r="M24" s="106">
        <f t="shared" si="7"/>
        <v>3.3033444629022579E-3</v>
      </c>
      <c r="O24" s="107">
        <f t="shared" si="8"/>
        <v>5.215728770442829E-2</v>
      </c>
      <c r="P24" s="107">
        <f t="shared" si="9"/>
        <v>5.5632925654868881E-2</v>
      </c>
      <c r="Q24" s="106">
        <f t="shared" si="10"/>
        <v>7.2114815048892833E-2</v>
      </c>
      <c r="R24" s="107">
        <f t="shared" si="11"/>
        <v>6.8584910999999998E-2</v>
      </c>
      <c r="S24" s="108">
        <f t="shared" si="12"/>
        <v>73446.297519739455</v>
      </c>
      <c r="T24" s="109">
        <f t="shared" si="13"/>
        <v>0</v>
      </c>
      <c r="U24" s="99">
        <f t="shared" si="14"/>
        <v>7.2114815048892833E-2</v>
      </c>
      <c r="V24" s="99">
        <f t="shared" si="0"/>
        <v>6.8584910999999998E-2</v>
      </c>
      <c r="W24" s="108">
        <f t="shared" si="15"/>
        <v>73446.297519739455</v>
      </c>
      <c r="X24" s="118">
        <f t="shared" si="16"/>
        <v>73446</v>
      </c>
      <c r="Y24" s="55">
        <f t="shared" si="1"/>
        <v>347.47956040199767</v>
      </c>
      <c r="Z24" s="56">
        <f t="shared" si="2"/>
        <v>7.2110472075438636E-2</v>
      </c>
      <c r="AA24" s="56">
        <f t="shared" si="3"/>
        <v>6.8580582325648454E-2</v>
      </c>
      <c r="AB24" s="42"/>
      <c r="AC24" s="57">
        <v>69953.656820182456</v>
      </c>
      <c r="AD24" s="58">
        <f t="shared" si="4"/>
        <v>330.95697410872214</v>
      </c>
      <c r="AE24" s="56">
        <f t="shared" si="17"/>
        <v>4.9923668590974302E-2</v>
      </c>
      <c r="AF24" s="56">
        <f t="shared" si="17"/>
        <v>4.9923668590974302E-2</v>
      </c>
    </row>
    <row r="25" spans="1:32">
      <c r="A25" s="82" t="s">
        <v>63</v>
      </c>
      <c r="B25" s="83" t="s">
        <v>64</v>
      </c>
      <c r="E25" s="103">
        <v>94160</v>
      </c>
      <c r="F25" s="103">
        <v>236209.796875</v>
      </c>
      <c r="G25" s="103">
        <f t="shared" si="5"/>
        <v>398.62868198404402</v>
      </c>
      <c r="H25" s="104">
        <v>4.3240020904209198E-2</v>
      </c>
      <c r="J25" s="105">
        <v>90200.733619822713</v>
      </c>
      <c r="K25" s="105">
        <v>236985.09375</v>
      </c>
      <c r="L25" s="105">
        <f t="shared" si="6"/>
        <v>380.61775191218209</v>
      </c>
      <c r="M25" s="106">
        <f t="shared" si="7"/>
        <v>3.2822384391206771E-3</v>
      </c>
      <c r="O25" s="107">
        <f t="shared" si="8"/>
        <v>4.3893948766146051E-2</v>
      </c>
      <c r="P25" s="107">
        <f t="shared" si="9"/>
        <v>4.7320257611151773E-2</v>
      </c>
      <c r="Q25" s="106">
        <f t="shared" si="10"/>
        <v>7.2092261470348529E-2</v>
      </c>
      <c r="R25" s="107">
        <f t="shared" si="11"/>
        <v>6.8584910999999998E-2</v>
      </c>
      <c r="S25" s="108">
        <f t="shared" si="12"/>
        <v>100948.20734004801</v>
      </c>
      <c r="T25" s="109">
        <f t="shared" si="13"/>
        <v>0</v>
      </c>
      <c r="U25" s="99">
        <f t="shared" si="14"/>
        <v>7.2092261470348529E-2</v>
      </c>
      <c r="V25" s="99">
        <f t="shared" si="0"/>
        <v>6.8584910999999998E-2</v>
      </c>
      <c r="W25" s="108">
        <f t="shared" si="15"/>
        <v>100948.20734004801</v>
      </c>
      <c r="X25" s="118">
        <f t="shared" si="16"/>
        <v>100948</v>
      </c>
      <c r="Y25" s="55">
        <f t="shared" si="1"/>
        <v>425.96771975241586</v>
      </c>
      <c r="Z25" s="56">
        <f t="shared" si="2"/>
        <v>7.2090059473236989E-2</v>
      </c>
      <c r="AA25" s="56">
        <f t="shared" si="3"/>
        <v>6.8582716206723182E-2</v>
      </c>
      <c r="AB25" s="42"/>
      <c r="AC25" s="57">
        <v>96910.882700465852</v>
      </c>
      <c r="AD25" s="58">
        <f t="shared" si="4"/>
        <v>408.93239809715186</v>
      </c>
      <c r="AE25" s="56">
        <f t="shared" si="17"/>
        <v>4.1658038674687869E-2</v>
      </c>
      <c r="AF25" s="56">
        <f t="shared" si="17"/>
        <v>4.1658038674687869E-2</v>
      </c>
    </row>
    <row r="26" spans="1:32">
      <c r="A26" s="82" t="s">
        <v>65</v>
      </c>
      <c r="B26" s="83" t="s">
        <v>66</v>
      </c>
      <c r="E26" s="103">
        <v>73194</v>
      </c>
      <c r="F26" s="103">
        <v>209111.484375</v>
      </c>
      <c r="G26" s="103">
        <f t="shared" si="5"/>
        <v>350.02381728944675</v>
      </c>
      <c r="H26" s="104">
        <v>-2.2900280608497692E-3</v>
      </c>
      <c r="J26" s="105">
        <v>73247.879916314356</v>
      </c>
      <c r="K26" s="105">
        <v>209021.90625</v>
      </c>
      <c r="L26" s="105">
        <f t="shared" si="6"/>
        <v>350.43159461337251</v>
      </c>
      <c r="M26" s="106">
        <f t="shared" si="7"/>
        <v>-4.2837496595526936E-4</v>
      </c>
      <c r="O26" s="107">
        <f t="shared" si="8"/>
        <v>-7.3558328754241842E-4</v>
      </c>
      <c r="P26" s="107">
        <f t="shared" si="9"/>
        <v>-1.1636431480319676E-3</v>
      </c>
      <c r="Q26" s="106">
        <f t="shared" si="10"/>
        <v>6.8127155975130194E-2</v>
      </c>
      <c r="R26" s="107">
        <f t="shared" si="11"/>
        <v>6.8584910999999998E-2</v>
      </c>
      <c r="S26" s="108">
        <f t="shared" si="12"/>
        <v>78180.499054443673</v>
      </c>
      <c r="T26" s="109">
        <f t="shared" si="13"/>
        <v>0</v>
      </c>
      <c r="U26" s="99">
        <f t="shared" si="14"/>
        <v>6.8127155975130194E-2</v>
      </c>
      <c r="V26" s="99">
        <f t="shared" si="0"/>
        <v>6.8584910999999998E-2</v>
      </c>
      <c r="W26" s="108">
        <f t="shared" si="15"/>
        <v>78180.499054443673</v>
      </c>
      <c r="X26" s="118">
        <f t="shared" si="16"/>
        <v>78181</v>
      </c>
      <c r="Y26" s="55">
        <f t="shared" si="1"/>
        <v>374.03256626361383</v>
      </c>
      <c r="Z26" s="56">
        <f t="shared" si="2"/>
        <v>6.8134000054649313E-2</v>
      </c>
      <c r="AA26" s="56">
        <f t="shared" si="3"/>
        <v>6.8591758012608084E-2</v>
      </c>
      <c r="AB26" s="42"/>
      <c r="AC26" s="57">
        <v>78696.884313009228</v>
      </c>
      <c r="AD26" s="58">
        <f t="shared" si="4"/>
        <v>376.50065356730636</v>
      </c>
      <c r="AE26" s="56">
        <f t="shared" si="17"/>
        <v>-6.5553333847035988E-3</v>
      </c>
      <c r="AF26" s="56">
        <f t="shared" si="17"/>
        <v>-6.5553333847037099E-3</v>
      </c>
    </row>
    <row r="27" spans="1:32">
      <c r="A27" s="82" t="s">
        <v>67</v>
      </c>
      <c r="B27" s="83" t="s">
        <v>68</v>
      </c>
      <c r="E27" s="103">
        <v>45340</v>
      </c>
      <c r="F27" s="103">
        <v>132053.203125</v>
      </c>
      <c r="G27" s="103">
        <f t="shared" si="5"/>
        <v>343.34646132802771</v>
      </c>
      <c r="H27" s="104">
        <v>6.6214249791607394E-3</v>
      </c>
      <c r="J27" s="105">
        <v>45035.077613643269</v>
      </c>
      <c r="K27" s="105">
        <v>132256.265625</v>
      </c>
      <c r="L27" s="105">
        <f t="shared" si="6"/>
        <v>340.51375487446415</v>
      </c>
      <c r="M27" s="106">
        <f t="shared" si="7"/>
        <v>1.5377324835337269E-3</v>
      </c>
      <c r="O27" s="107">
        <f t="shared" si="8"/>
        <v>6.7707751937871041E-3</v>
      </c>
      <c r="P27" s="107">
        <f t="shared" si="9"/>
        <v>8.3189193182751087E-3</v>
      </c>
      <c r="Q27" s="106">
        <f t="shared" si="10"/>
        <v>7.0228108729058825E-2</v>
      </c>
      <c r="R27" s="107">
        <f t="shared" si="11"/>
        <v>6.8584910999999998E-2</v>
      </c>
      <c r="S27" s="108">
        <f t="shared" si="12"/>
        <v>48524.142449775529</v>
      </c>
      <c r="T27" s="109">
        <f t="shared" si="13"/>
        <v>0</v>
      </c>
      <c r="U27" s="99">
        <f t="shared" si="14"/>
        <v>7.0228108729058825E-2</v>
      </c>
      <c r="V27" s="99">
        <f t="shared" si="0"/>
        <v>6.8584910999999998E-2</v>
      </c>
      <c r="W27" s="108">
        <f t="shared" si="15"/>
        <v>48524.142449775529</v>
      </c>
      <c r="X27" s="118">
        <f t="shared" si="16"/>
        <v>48524</v>
      </c>
      <c r="Y27" s="55">
        <f t="shared" si="1"/>
        <v>366.89377074644739</v>
      </c>
      <c r="Z27" s="56">
        <f t="shared" si="2"/>
        <v>7.0224966916629938E-2</v>
      </c>
      <c r="AA27" s="56">
        <f t="shared" si="3"/>
        <v>6.8581774011420293E-2</v>
      </c>
      <c r="AB27" s="42"/>
      <c r="AC27" s="57">
        <v>48385.295206324474</v>
      </c>
      <c r="AD27" s="58">
        <f t="shared" si="4"/>
        <v>365.8450129199652</v>
      </c>
      <c r="AE27" s="56">
        <f t="shared" si="17"/>
        <v>2.8666724690644685E-3</v>
      </c>
      <c r="AF27" s="56">
        <f t="shared" si="17"/>
        <v>2.8666724690644685E-3</v>
      </c>
    </row>
    <row r="28" spans="1:32">
      <c r="A28" s="82" t="s">
        <v>69</v>
      </c>
      <c r="B28" s="83" t="s">
        <v>70</v>
      </c>
      <c r="E28" s="103">
        <v>109379</v>
      </c>
      <c r="F28" s="103">
        <v>280451.75</v>
      </c>
      <c r="G28" s="103">
        <f t="shared" si="5"/>
        <v>390.01004629138527</v>
      </c>
      <c r="H28" s="104">
        <v>2.0927086940876416E-2</v>
      </c>
      <c r="J28" s="105">
        <v>107178.32500759861</v>
      </c>
      <c r="K28" s="105">
        <v>282634.25</v>
      </c>
      <c r="L28" s="105">
        <f t="shared" si="6"/>
        <v>379.21209127201894</v>
      </c>
      <c r="M28" s="106">
        <f t="shared" si="7"/>
        <v>7.7820872930904894E-3</v>
      </c>
      <c r="O28" s="107">
        <f t="shared" si="8"/>
        <v>2.0532836207744154E-2</v>
      </c>
      <c r="P28" s="107">
        <f t="shared" si="9"/>
        <v>2.8474711824578058E-2</v>
      </c>
      <c r="Q28" s="106">
        <f t="shared" si="10"/>
        <v>7.6900732057481491E-2</v>
      </c>
      <c r="R28" s="107">
        <f t="shared" si="11"/>
        <v>6.8584910999999998E-2</v>
      </c>
      <c r="S28" s="108">
        <f t="shared" si="12"/>
        <v>117790.32517171527</v>
      </c>
      <c r="T28" s="109">
        <f t="shared" si="13"/>
        <v>0</v>
      </c>
      <c r="U28" s="99">
        <f t="shared" si="14"/>
        <v>7.6900732057481491E-2</v>
      </c>
      <c r="V28" s="99">
        <f t="shared" si="0"/>
        <v>6.8584910999999998E-2</v>
      </c>
      <c r="W28" s="108">
        <f t="shared" si="15"/>
        <v>117790.32517171527</v>
      </c>
      <c r="X28" s="118">
        <f t="shared" si="16"/>
        <v>117790</v>
      </c>
      <c r="Y28" s="55">
        <f t="shared" si="1"/>
        <v>416.75770010181003</v>
      </c>
      <c r="Z28" s="56">
        <f t="shared" si="2"/>
        <v>7.6897759167664725E-2</v>
      </c>
      <c r="AA28" s="56">
        <f t="shared" si="3"/>
        <v>6.8581961066820796E-2</v>
      </c>
      <c r="AB28" s="42"/>
      <c r="AC28" s="57">
        <v>115151.45904047483</v>
      </c>
      <c r="AD28" s="58">
        <f t="shared" si="4"/>
        <v>407.42216854636274</v>
      </c>
      <c r="AE28" s="56">
        <f t="shared" si="17"/>
        <v>2.2913656340192379E-2</v>
      </c>
      <c r="AF28" s="56">
        <f t="shared" si="17"/>
        <v>2.2913656340192379E-2</v>
      </c>
    </row>
    <row r="29" spans="1:32">
      <c r="A29" s="82" t="s">
        <v>71</v>
      </c>
      <c r="B29" s="83" t="s">
        <v>72</v>
      </c>
      <c r="E29" s="103">
        <v>103483</v>
      </c>
      <c r="F29" s="103">
        <v>322940.9375</v>
      </c>
      <c r="G29" s="103">
        <f t="shared" si="5"/>
        <v>320.43939923225122</v>
      </c>
      <c r="H29" s="104">
        <v>-1.723612519315687E-2</v>
      </c>
      <c r="J29" s="105">
        <v>105237.27559268916</v>
      </c>
      <c r="K29" s="105">
        <v>322521.5</v>
      </c>
      <c r="L29" s="105">
        <f t="shared" si="6"/>
        <v>326.29538059536856</v>
      </c>
      <c r="M29" s="106">
        <f t="shared" si="7"/>
        <v>-1.2988056059012321E-3</v>
      </c>
      <c r="O29" s="107">
        <f t="shared" si="8"/>
        <v>-1.6669716911704491E-2</v>
      </c>
      <c r="P29" s="107">
        <f t="shared" si="9"/>
        <v>-1.7946871795832098E-2</v>
      </c>
      <c r="Q29" s="106">
        <f t="shared" si="10"/>
        <v>6.7197026927211745E-2</v>
      </c>
      <c r="R29" s="107">
        <f t="shared" si="11"/>
        <v>6.8584910999999998E-2</v>
      </c>
      <c r="S29" s="108">
        <f t="shared" si="12"/>
        <v>110436.74993750865</v>
      </c>
      <c r="T29" s="109">
        <f t="shared" si="13"/>
        <v>0</v>
      </c>
      <c r="U29" s="99">
        <f t="shared" si="14"/>
        <v>6.7197026927211745E-2</v>
      </c>
      <c r="V29" s="99">
        <f t="shared" si="0"/>
        <v>6.8584910999999998E-2</v>
      </c>
      <c r="W29" s="108">
        <f t="shared" si="15"/>
        <v>110436.74993750865</v>
      </c>
      <c r="X29" s="118">
        <f t="shared" si="16"/>
        <v>110437</v>
      </c>
      <c r="Y29" s="55">
        <f t="shared" si="1"/>
        <v>342.41748224536968</v>
      </c>
      <c r="Z29" s="56">
        <f t="shared" si="2"/>
        <v>6.7199443386836588E-2</v>
      </c>
      <c r="AA29" s="56">
        <f t="shared" si="3"/>
        <v>6.8587330602217778E-2</v>
      </c>
      <c r="AB29" s="42"/>
      <c r="AC29" s="57">
        <v>113066.01245245773</v>
      </c>
      <c r="AD29" s="58">
        <f t="shared" si="4"/>
        <v>350.56891541325996</v>
      </c>
      <c r="AE29" s="56">
        <f t="shared" si="17"/>
        <v>-2.3252013539994398E-2</v>
      </c>
      <c r="AF29" s="56">
        <f t="shared" si="17"/>
        <v>-2.3252013539994398E-2</v>
      </c>
    </row>
    <row r="30" spans="1:32">
      <c r="A30" s="82" t="s">
        <v>73</v>
      </c>
      <c r="B30" s="83" t="s">
        <v>74</v>
      </c>
      <c r="E30" s="103">
        <v>64565</v>
      </c>
      <c r="F30" s="103">
        <v>166636.78125</v>
      </c>
      <c r="G30" s="103">
        <f t="shared" si="5"/>
        <v>387.45947632734897</v>
      </c>
      <c r="H30" s="104">
        <v>-1.4066207206609893E-2</v>
      </c>
      <c r="J30" s="105">
        <v>65462.286837279287</v>
      </c>
      <c r="K30" s="105">
        <v>167131.125</v>
      </c>
      <c r="L30" s="105">
        <f t="shared" si="6"/>
        <v>391.6822006510115</v>
      </c>
      <c r="M30" s="106">
        <f t="shared" si="7"/>
        <v>2.9665944474668304E-3</v>
      </c>
      <c r="O30" s="107">
        <f t="shared" si="8"/>
        <v>-1.370692776910909E-2</v>
      </c>
      <c r="P30" s="107">
        <f t="shared" si="9"/>
        <v>-1.0780996217453764E-2</v>
      </c>
      <c r="Q30" s="106">
        <f t="shared" si="10"/>
        <v>7.1754969063619445E-2</v>
      </c>
      <c r="R30" s="107">
        <f t="shared" si="11"/>
        <v>6.8584910999999998E-2</v>
      </c>
      <c r="S30" s="108">
        <f t="shared" si="12"/>
        <v>69197.859577592593</v>
      </c>
      <c r="T30" s="109">
        <f t="shared" si="13"/>
        <v>0</v>
      </c>
      <c r="U30" s="99">
        <f t="shared" si="14"/>
        <v>7.1754969063619445E-2</v>
      </c>
      <c r="V30" s="99">
        <f t="shared" si="0"/>
        <v>6.8584910999999998E-2</v>
      </c>
      <c r="W30" s="108">
        <f t="shared" si="15"/>
        <v>69197.859577592593</v>
      </c>
      <c r="X30" s="118">
        <f t="shared" si="16"/>
        <v>69198</v>
      </c>
      <c r="Y30" s="55">
        <f t="shared" si="1"/>
        <v>414.03419022040327</v>
      </c>
      <c r="Z30" s="56">
        <f t="shared" si="2"/>
        <v>7.1757143963447678E-2</v>
      </c>
      <c r="AA30" s="56">
        <f t="shared" si="3"/>
        <v>6.8587079466866374E-2</v>
      </c>
      <c r="AB30" s="42"/>
      <c r="AC30" s="57">
        <v>70332.110908659495</v>
      </c>
      <c r="AD30" s="58">
        <f t="shared" si="4"/>
        <v>420.81994546892145</v>
      </c>
      <c r="AE30" s="56">
        <f t="shared" si="17"/>
        <v>-1.6125079910261353E-2</v>
      </c>
      <c r="AF30" s="56">
        <f t="shared" si="17"/>
        <v>-1.6125079910261353E-2</v>
      </c>
    </row>
    <row r="31" spans="1:32">
      <c r="A31" s="82" t="s">
        <v>75</v>
      </c>
      <c r="B31" s="83" t="s">
        <v>76</v>
      </c>
      <c r="E31" s="103">
        <v>106307</v>
      </c>
      <c r="F31" s="103">
        <v>348167.625</v>
      </c>
      <c r="G31" s="103">
        <f t="shared" si="5"/>
        <v>305.33281203270985</v>
      </c>
      <c r="H31" s="104">
        <v>-4.5605621060318513E-2</v>
      </c>
      <c r="J31" s="105">
        <v>111235.53673051606</v>
      </c>
      <c r="K31" s="105">
        <v>348893.9375</v>
      </c>
      <c r="L31" s="105">
        <f t="shared" si="6"/>
        <v>318.82335797398622</v>
      </c>
      <c r="M31" s="106">
        <f t="shared" si="7"/>
        <v>2.0861000502272464E-3</v>
      </c>
      <c r="O31" s="107">
        <f t="shared" si="8"/>
        <v>-4.4307214001728101E-2</v>
      </c>
      <c r="P31" s="107">
        <f t="shared" si="9"/>
        <v>-4.23135432328553E-2</v>
      </c>
      <c r="Q31" s="106">
        <f t="shared" si="10"/>
        <v>7.0814086036509183E-2</v>
      </c>
      <c r="R31" s="107">
        <f t="shared" si="11"/>
        <v>6.8584910999999998E-2</v>
      </c>
      <c r="S31" s="108">
        <f t="shared" si="12"/>
        <v>113835.03304428318</v>
      </c>
      <c r="T31" s="109">
        <f t="shared" si="13"/>
        <v>0</v>
      </c>
      <c r="U31" s="99">
        <f t="shared" si="14"/>
        <v>7.0814086036509183E-2</v>
      </c>
      <c r="V31" s="99">
        <f t="shared" si="0"/>
        <v>6.8584910999999998E-2</v>
      </c>
      <c r="W31" s="108">
        <f t="shared" si="15"/>
        <v>113835.03304428318</v>
      </c>
      <c r="X31" s="118">
        <f t="shared" si="16"/>
        <v>113835</v>
      </c>
      <c r="Y31" s="55">
        <f t="shared" si="1"/>
        <v>326.27394105980989</v>
      </c>
      <c r="Z31" s="56">
        <f t="shared" si="2"/>
        <v>7.0813775198246498E-2</v>
      </c>
      <c r="AA31" s="56">
        <f t="shared" si="3"/>
        <v>6.8584600808827112E-2</v>
      </c>
      <c r="AB31" s="42"/>
      <c r="AC31" s="57">
        <v>119510.49198390756</v>
      </c>
      <c r="AD31" s="58">
        <f t="shared" si="4"/>
        <v>342.54103937792718</v>
      </c>
      <c r="AE31" s="56">
        <f t="shared" si="17"/>
        <v>-4.7489487238256745E-2</v>
      </c>
      <c r="AF31" s="56">
        <f t="shared" si="17"/>
        <v>-4.7489487238256745E-2</v>
      </c>
    </row>
    <row r="32" spans="1:32">
      <c r="A32" s="82" t="s">
        <v>77</v>
      </c>
      <c r="B32" s="83" t="s">
        <v>78</v>
      </c>
      <c r="E32" s="103">
        <v>57416</v>
      </c>
      <c r="F32" s="103">
        <v>187151.71875</v>
      </c>
      <c r="G32" s="103">
        <f t="shared" si="5"/>
        <v>306.78852635436994</v>
      </c>
      <c r="H32" s="104">
        <v>5.0591844696380672E-2</v>
      </c>
      <c r="J32" s="105">
        <v>54618.844558317076</v>
      </c>
      <c r="K32" s="105">
        <v>187566.8125</v>
      </c>
      <c r="L32" s="105">
        <f t="shared" si="6"/>
        <v>291.19674120557482</v>
      </c>
      <c r="M32" s="106">
        <f t="shared" si="7"/>
        <v>2.2179531813677489E-3</v>
      </c>
      <c r="O32" s="107">
        <f t="shared" si="8"/>
        <v>5.1212277819175922E-2</v>
      </c>
      <c r="P32" s="107">
        <f t="shared" si="9"/>
        <v>5.3543817435057983E-2</v>
      </c>
      <c r="Q32" s="106">
        <f t="shared" si="10"/>
        <v>7.0954982302914082E-2</v>
      </c>
      <c r="R32" s="107">
        <f t="shared" si="11"/>
        <v>6.8584910999999998E-2</v>
      </c>
      <c r="S32" s="108">
        <f t="shared" si="12"/>
        <v>61489.951263904113</v>
      </c>
      <c r="T32" s="109">
        <f t="shared" si="13"/>
        <v>0</v>
      </c>
      <c r="U32" s="99">
        <f t="shared" si="14"/>
        <v>7.0954982302914082E-2</v>
      </c>
      <c r="V32" s="99">
        <f t="shared" si="0"/>
        <v>6.8584910999999998E-2</v>
      </c>
      <c r="W32" s="108">
        <f t="shared" si="15"/>
        <v>61489.951263904113</v>
      </c>
      <c r="X32" s="118">
        <f t="shared" si="16"/>
        <v>61490</v>
      </c>
      <c r="Y32" s="55">
        <f t="shared" si="1"/>
        <v>327.82984996346306</v>
      </c>
      <c r="Z32" s="56">
        <f t="shared" si="2"/>
        <v>7.0955831127211821E-2</v>
      </c>
      <c r="AA32" s="56">
        <f t="shared" si="3"/>
        <v>6.8585757945811787E-2</v>
      </c>
      <c r="AB32" s="42"/>
      <c r="AC32" s="57">
        <v>58682.010952766876</v>
      </c>
      <c r="AD32" s="58">
        <f t="shared" si="4"/>
        <v>312.85924290453505</v>
      </c>
      <c r="AE32" s="56">
        <f t="shared" si="17"/>
        <v>4.7850934241044918E-2</v>
      </c>
      <c r="AF32" s="56">
        <f t="shared" si="17"/>
        <v>4.7850934241044918E-2</v>
      </c>
    </row>
    <row r="33" spans="1:32">
      <c r="A33" s="82" t="s">
        <v>79</v>
      </c>
      <c r="B33" s="83" t="s">
        <v>80</v>
      </c>
      <c r="E33" s="103">
        <v>63052</v>
      </c>
      <c r="F33" s="103">
        <v>155438.515625</v>
      </c>
      <c r="G33" s="103">
        <f t="shared" si="5"/>
        <v>405.63948868448284</v>
      </c>
      <c r="H33" s="104">
        <v>5.6825714311428133E-3</v>
      </c>
      <c r="J33" s="105">
        <v>62609.212812001475</v>
      </c>
      <c r="K33" s="105">
        <v>155548.953125</v>
      </c>
      <c r="L33" s="105">
        <f t="shared" si="6"/>
        <v>402.50488064479845</v>
      </c>
      <c r="M33" s="106">
        <f t="shared" si="7"/>
        <v>7.1048992944855449E-4</v>
      </c>
      <c r="O33" s="107">
        <f t="shared" si="8"/>
        <v>7.0722369458324774E-3</v>
      </c>
      <c r="P33" s="107">
        <f t="shared" si="9"/>
        <v>7.7877516284097226E-3</v>
      </c>
      <c r="Q33" s="106">
        <f t="shared" si="10"/>
        <v>6.9344129818026179E-2</v>
      </c>
      <c r="R33" s="107">
        <f t="shared" si="11"/>
        <v>6.8584910999999998E-2</v>
      </c>
      <c r="S33" s="108">
        <f t="shared" si="12"/>
        <v>67424.286073286188</v>
      </c>
      <c r="T33" s="109">
        <f t="shared" si="13"/>
        <v>0</v>
      </c>
      <c r="U33" s="99">
        <f t="shared" si="14"/>
        <v>6.9344129818026179E-2</v>
      </c>
      <c r="V33" s="99">
        <f t="shared" si="0"/>
        <v>6.8584910999999998E-2</v>
      </c>
      <c r="W33" s="108">
        <f t="shared" si="15"/>
        <v>67424.286073286188</v>
      </c>
      <c r="X33" s="118">
        <f t="shared" si="16"/>
        <v>67424</v>
      </c>
      <c r="Y33" s="55">
        <f t="shared" si="1"/>
        <v>433.45839779337956</v>
      </c>
      <c r="Z33" s="56">
        <f t="shared" si="2"/>
        <v>6.9339592717122311E-2</v>
      </c>
      <c r="AA33" s="56">
        <f t="shared" si="3"/>
        <v>6.8580377120372127E-2</v>
      </c>
      <c r="AB33" s="42"/>
      <c r="AC33" s="57">
        <v>67266.793021503414</v>
      </c>
      <c r="AD33" s="58">
        <f t="shared" si="4"/>
        <v>432.44773860642732</v>
      </c>
      <c r="AE33" s="56">
        <f t="shared" si="17"/>
        <v>2.3370666481206115E-3</v>
      </c>
      <c r="AF33" s="56">
        <f t="shared" si="17"/>
        <v>2.3370666481206115E-3</v>
      </c>
    </row>
    <row r="34" spans="1:32">
      <c r="A34" s="82" t="s">
        <v>81</v>
      </c>
      <c r="B34" s="83" t="s">
        <v>82</v>
      </c>
      <c r="E34" s="103">
        <v>44323</v>
      </c>
      <c r="F34" s="103">
        <v>125805.15625</v>
      </c>
      <c r="G34" s="103">
        <f t="shared" si="5"/>
        <v>352.31465323981905</v>
      </c>
      <c r="H34" s="104">
        <v>-2.0947873251842331E-2</v>
      </c>
      <c r="J34" s="105">
        <v>45264.083355483235</v>
      </c>
      <c r="K34" s="105">
        <v>126104.796875</v>
      </c>
      <c r="L34" s="105">
        <f t="shared" si="6"/>
        <v>358.94021858939084</v>
      </c>
      <c r="M34" s="106">
        <f t="shared" si="7"/>
        <v>2.3817833380737063E-3</v>
      </c>
      <c r="O34" s="107">
        <f t="shared" si="8"/>
        <v>-2.0790951361864596E-2</v>
      </c>
      <c r="P34" s="107">
        <f t="shared" si="9"/>
        <v>-1.8458687565327092E-2</v>
      </c>
      <c r="Q34" s="106">
        <f t="shared" si="10"/>
        <v>7.1130048736336882E-2</v>
      </c>
      <c r="R34" s="107">
        <f t="shared" si="11"/>
        <v>6.8584910999999998E-2</v>
      </c>
      <c r="S34" s="108">
        <f t="shared" si="12"/>
        <v>47475.697150140659</v>
      </c>
      <c r="T34" s="109">
        <f t="shared" si="13"/>
        <v>0</v>
      </c>
      <c r="U34" s="99">
        <f t="shared" si="14"/>
        <v>7.1130048736336882E-2</v>
      </c>
      <c r="V34" s="99">
        <f t="shared" si="0"/>
        <v>6.8584910999999998E-2</v>
      </c>
      <c r="W34" s="108">
        <f t="shared" si="15"/>
        <v>47475.697150140659</v>
      </c>
      <c r="X34" s="118">
        <f t="shared" si="16"/>
        <v>47476</v>
      </c>
      <c r="Y34" s="55">
        <f t="shared" si="1"/>
        <v>376.480523949141</v>
      </c>
      <c r="Z34" s="56">
        <f t="shared" si="2"/>
        <v>7.1136881528777396E-2</v>
      </c>
      <c r="AA34" s="56">
        <f t="shared" si="3"/>
        <v>6.8591727556879034E-2</v>
      </c>
      <c r="AB34" s="42"/>
      <c r="AC34" s="57">
        <v>48631.336981092354</v>
      </c>
      <c r="AD34" s="58">
        <f t="shared" si="4"/>
        <v>385.6422450709598</v>
      </c>
      <c r="AE34" s="56">
        <f t="shared" si="17"/>
        <v>-2.3757047468004888E-2</v>
      </c>
      <c r="AF34" s="56">
        <f t="shared" si="17"/>
        <v>-2.3757047468004999E-2</v>
      </c>
    </row>
    <row r="35" spans="1:32">
      <c r="A35" s="82" t="s">
        <v>83</v>
      </c>
      <c r="B35" s="83" t="s">
        <v>84</v>
      </c>
      <c r="E35" s="103">
        <v>111408</v>
      </c>
      <c r="F35" s="103">
        <v>316512.0625</v>
      </c>
      <c r="G35" s="103">
        <f t="shared" si="5"/>
        <v>351.98658502944102</v>
      </c>
      <c r="H35" s="104">
        <v>0.11068323104768596</v>
      </c>
      <c r="J35" s="105">
        <v>100218.78609021826</v>
      </c>
      <c r="K35" s="105">
        <v>318037.1875</v>
      </c>
      <c r="L35" s="105">
        <f t="shared" si="6"/>
        <v>315.11656507218436</v>
      </c>
      <c r="M35" s="106">
        <f t="shared" si="7"/>
        <v>4.8185367342832297E-3</v>
      </c>
      <c r="O35" s="107">
        <f t="shared" si="8"/>
        <v>0.11164786909022295</v>
      </c>
      <c r="P35" s="107">
        <f t="shared" si="9"/>
        <v>0.11700438518302203</v>
      </c>
      <c r="Q35" s="106">
        <f t="shared" si="10"/>
        <v>7.3733926647354453E-2</v>
      </c>
      <c r="R35" s="107">
        <f t="shared" si="11"/>
        <v>6.8584910999999998E-2</v>
      </c>
      <c r="S35" s="108">
        <f t="shared" si="12"/>
        <v>119622.54929992846</v>
      </c>
      <c r="T35" s="109">
        <f t="shared" si="13"/>
        <v>0</v>
      </c>
      <c r="U35" s="99">
        <f t="shared" si="14"/>
        <v>7.3733926647354453E-2</v>
      </c>
      <c r="V35" s="99">
        <f t="shared" si="0"/>
        <v>6.8584910999999998E-2</v>
      </c>
      <c r="W35" s="108">
        <f t="shared" si="15"/>
        <v>119622.54929992846</v>
      </c>
      <c r="X35" s="118">
        <f t="shared" si="16"/>
        <v>119623</v>
      </c>
      <c r="Y35" s="55">
        <f t="shared" si="1"/>
        <v>376.12897076697988</v>
      </c>
      <c r="Z35" s="56">
        <f t="shared" si="2"/>
        <v>7.3737972138446128E-2</v>
      </c>
      <c r="AA35" s="56">
        <f t="shared" si="3"/>
        <v>6.8588937091223379E-2</v>
      </c>
      <c r="AB35" s="42"/>
      <c r="AC35" s="57">
        <v>107674.19103382798</v>
      </c>
      <c r="AD35" s="58">
        <f t="shared" si="4"/>
        <v>338.55849336432703</v>
      </c>
      <c r="AE35" s="56">
        <f t="shared" si="17"/>
        <v>0.11097189448507727</v>
      </c>
      <c r="AF35" s="56">
        <f t="shared" si="17"/>
        <v>0.11097189448507727</v>
      </c>
    </row>
    <row r="36" spans="1:32">
      <c r="A36" s="82" t="s">
        <v>85</v>
      </c>
      <c r="B36" s="83" t="s">
        <v>86</v>
      </c>
      <c r="E36" s="103">
        <v>66546</v>
      </c>
      <c r="F36" s="103">
        <v>199263.546875</v>
      </c>
      <c r="G36" s="103">
        <f t="shared" si="5"/>
        <v>333.95972842812523</v>
      </c>
      <c r="H36" s="104">
        <v>9.1878845776749429E-3</v>
      </c>
      <c r="J36" s="105">
        <v>65881.903526399488</v>
      </c>
      <c r="K36" s="105">
        <v>199834.59375</v>
      </c>
      <c r="L36" s="105">
        <f t="shared" si="6"/>
        <v>329.68217509336762</v>
      </c>
      <c r="M36" s="106">
        <f t="shared" si="7"/>
        <v>2.8657869638255562E-3</v>
      </c>
      <c r="O36" s="107">
        <f t="shared" si="8"/>
        <v>1.0080104521181577E-2</v>
      </c>
      <c r="P36" s="107">
        <f t="shared" si="9"/>
        <v>1.2974778917137941E-2</v>
      </c>
      <c r="Q36" s="106">
        <f t="shared" si="10"/>
        <v>7.1647247707684603E-2</v>
      </c>
      <c r="R36" s="107">
        <f t="shared" si="11"/>
        <v>6.8584910999999998E-2</v>
      </c>
      <c r="S36" s="108">
        <f t="shared" si="12"/>
        <v>71313.837745955578</v>
      </c>
      <c r="T36" s="109">
        <f t="shared" si="13"/>
        <v>0</v>
      </c>
      <c r="U36" s="99">
        <f t="shared" si="14"/>
        <v>7.1647247707684603E-2</v>
      </c>
      <c r="V36" s="99">
        <f t="shared" si="0"/>
        <v>6.8584910999999998E-2</v>
      </c>
      <c r="W36" s="108">
        <f t="shared" si="15"/>
        <v>71313.837745955578</v>
      </c>
      <c r="X36" s="118">
        <f t="shared" si="16"/>
        <v>71314</v>
      </c>
      <c r="Y36" s="55">
        <f t="shared" si="1"/>
        <v>356.86513862167567</v>
      </c>
      <c r="Z36" s="56">
        <f t="shared" si="2"/>
        <v>7.1649685931536089E-2</v>
      </c>
      <c r="AA36" s="56">
        <f t="shared" si="3"/>
        <v>6.8587342256388739E-2</v>
      </c>
      <c r="AB36" s="42"/>
      <c r="AC36" s="57">
        <v>70782.943425276069</v>
      </c>
      <c r="AD36" s="58">
        <f t="shared" si="4"/>
        <v>354.20765792847652</v>
      </c>
      <c r="AE36" s="56">
        <f t="shared" si="17"/>
        <v>7.5026065465129133E-3</v>
      </c>
      <c r="AF36" s="56">
        <f t="shared" si="17"/>
        <v>7.5026065465126912E-3</v>
      </c>
    </row>
    <row r="37" spans="1:32">
      <c r="A37" s="82" t="s">
        <v>87</v>
      </c>
      <c r="B37" s="83" t="s">
        <v>88</v>
      </c>
      <c r="E37" s="103">
        <v>89562</v>
      </c>
      <c r="F37" s="103">
        <v>249879.5625</v>
      </c>
      <c r="G37" s="103">
        <f t="shared" si="5"/>
        <v>358.42066915736655</v>
      </c>
      <c r="H37" s="104">
        <v>4.5313406111866072E-2</v>
      </c>
      <c r="J37" s="105">
        <v>85616.445750428698</v>
      </c>
      <c r="K37" s="105">
        <v>250518.5625</v>
      </c>
      <c r="L37" s="105">
        <f t="shared" si="6"/>
        <v>341.75689376482308</v>
      </c>
      <c r="M37" s="106">
        <f t="shared" si="7"/>
        <v>2.5572319464901572E-3</v>
      </c>
      <c r="O37" s="107">
        <f t="shared" si="8"/>
        <v>4.6084069654941828E-2</v>
      </c>
      <c r="P37" s="107">
        <f t="shared" si="9"/>
        <v>4.8759149256577983E-2</v>
      </c>
      <c r="Q37" s="106">
        <f t="shared" si="10"/>
        <v>7.1317530471946666E-2</v>
      </c>
      <c r="R37" s="107">
        <f t="shared" si="11"/>
        <v>6.8584910999999998E-2</v>
      </c>
      <c r="S37" s="108">
        <f t="shared" si="12"/>
        <v>95949.340664128482</v>
      </c>
      <c r="T37" s="109">
        <f t="shared" si="13"/>
        <v>0</v>
      </c>
      <c r="U37" s="99">
        <f t="shared" si="14"/>
        <v>7.1317530471946666E-2</v>
      </c>
      <c r="V37" s="99">
        <f t="shared" si="0"/>
        <v>6.8584910999999998E-2</v>
      </c>
      <c r="W37" s="108">
        <f t="shared" si="15"/>
        <v>95949.340664128482</v>
      </c>
      <c r="X37" s="118">
        <f t="shared" si="16"/>
        <v>95949</v>
      </c>
      <c r="Y37" s="55">
        <f t="shared" si="1"/>
        <v>383.00155901621065</v>
      </c>
      <c r="Z37" s="56">
        <f t="shared" si="2"/>
        <v>7.1313726803778454E-2</v>
      </c>
      <c r="AA37" s="56">
        <f t="shared" si="3"/>
        <v>6.8581117033883254E-2</v>
      </c>
      <c r="AB37" s="42"/>
      <c r="AC37" s="57">
        <v>91985.563735228759</v>
      </c>
      <c r="AD37" s="58">
        <f t="shared" si="4"/>
        <v>367.18063051806291</v>
      </c>
      <c r="AE37" s="56">
        <f t="shared" si="17"/>
        <v>4.3087590093806361E-2</v>
      </c>
      <c r="AF37" s="56">
        <f t="shared" si="17"/>
        <v>4.3087590093806583E-2</v>
      </c>
    </row>
    <row r="38" spans="1:32">
      <c r="A38" s="82" t="s">
        <v>89</v>
      </c>
      <c r="B38" s="83" t="s">
        <v>90</v>
      </c>
      <c r="E38" s="103">
        <v>90680</v>
      </c>
      <c r="F38" s="103">
        <v>246695.3125</v>
      </c>
      <c r="G38" s="103">
        <f t="shared" si="5"/>
        <v>367.57893403426544</v>
      </c>
      <c r="H38" s="104">
        <v>0.14140994857145928</v>
      </c>
      <c r="J38" s="105">
        <v>79467.40625998663</v>
      </c>
      <c r="K38" s="105">
        <v>248209.3125</v>
      </c>
      <c r="L38" s="105">
        <f t="shared" si="6"/>
        <v>320.16287164884932</v>
      </c>
      <c r="M38" s="106">
        <f t="shared" si="7"/>
        <v>6.137125122715803E-3</v>
      </c>
      <c r="O38" s="107">
        <f t="shared" si="8"/>
        <v>0.14109676240508096</v>
      </c>
      <c r="P38" s="107">
        <f t="shared" si="9"/>
        <v>0.14809981601308686</v>
      </c>
      <c r="Q38" s="106">
        <f t="shared" si="10"/>
        <v>7.514295030305318E-2</v>
      </c>
      <c r="R38" s="107">
        <f t="shared" si="11"/>
        <v>6.8584910999999998E-2</v>
      </c>
      <c r="S38" s="108">
        <f t="shared" si="12"/>
        <v>97493.962733480861</v>
      </c>
      <c r="T38" s="109">
        <f t="shared" si="13"/>
        <v>0</v>
      </c>
      <c r="U38" s="99">
        <f t="shared" si="14"/>
        <v>7.514295030305318E-2</v>
      </c>
      <c r="V38" s="99">
        <f t="shared" si="0"/>
        <v>6.8584910999999998E-2</v>
      </c>
      <c r="W38" s="108">
        <f t="shared" si="15"/>
        <v>97493.962733480861</v>
      </c>
      <c r="X38" s="118">
        <f t="shared" si="16"/>
        <v>97494</v>
      </c>
      <c r="Y38" s="55">
        <f t="shared" si="1"/>
        <v>392.78945265198303</v>
      </c>
      <c r="Z38" s="56">
        <f t="shared" si="2"/>
        <v>7.5143361270401332E-2</v>
      </c>
      <c r="AA38" s="56">
        <f t="shared" si="3"/>
        <v>6.8585319460574556E-2</v>
      </c>
      <c r="AB38" s="42"/>
      <c r="AC38" s="57">
        <v>85379.089254761726</v>
      </c>
      <c r="AD38" s="58">
        <f t="shared" si="4"/>
        <v>343.98020120522966</v>
      </c>
      <c r="AE38" s="56">
        <f t="shared" si="17"/>
        <v>0.14189552560216145</v>
      </c>
      <c r="AF38" s="56">
        <f t="shared" si="17"/>
        <v>0.14189552560216168</v>
      </c>
    </row>
    <row r="39" spans="1:32">
      <c r="A39" s="82" t="s">
        <v>91</v>
      </c>
      <c r="B39" s="83" t="s">
        <v>92</v>
      </c>
      <c r="E39" s="103">
        <v>28387</v>
      </c>
      <c r="F39" s="103">
        <v>107859.390625</v>
      </c>
      <c r="G39" s="103">
        <f t="shared" si="5"/>
        <v>263.18524363534061</v>
      </c>
      <c r="H39" s="104">
        <v>-5.798143319677207E-3</v>
      </c>
      <c r="J39" s="105">
        <v>28508.614436048258</v>
      </c>
      <c r="K39" s="105">
        <v>108122.484375</v>
      </c>
      <c r="L39" s="105">
        <f t="shared" si="6"/>
        <v>263.66962062370072</v>
      </c>
      <c r="M39" s="106">
        <f t="shared" si="7"/>
        <v>2.4392289672274803E-3</v>
      </c>
      <c r="O39" s="107">
        <f t="shared" si="8"/>
        <v>-4.2658837847440179E-3</v>
      </c>
      <c r="P39" s="107">
        <f t="shared" si="9"/>
        <v>-1.8370602848152284E-3</v>
      </c>
      <c r="Q39" s="106">
        <f t="shared" si="10"/>
        <v>7.1191434268853548E-2</v>
      </c>
      <c r="R39" s="107">
        <f t="shared" si="11"/>
        <v>6.8584910999999998E-2</v>
      </c>
      <c r="S39" s="108">
        <f t="shared" si="12"/>
        <v>30407.911244589945</v>
      </c>
      <c r="T39" s="109">
        <f t="shared" si="13"/>
        <v>0</v>
      </c>
      <c r="U39" s="99">
        <f t="shared" si="14"/>
        <v>7.1191434268853548E-2</v>
      </c>
      <c r="V39" s="99">
        <f t="shared" si="0"/>
        <v>6.8584910999999998E-2</v>
      </c>
      <c r="W39" s="108">
        <f t="shared" si="15"/>
        <v>30407.911244589945</v>
      </c>
      <c r="X39" s="118">
        <f t="shared" si="16"/>
        <v>30408</v>
      </c>
      <c r="Y39" s="55">
        <f t="shared" si="1"/>
        <v>281.23660102496603</v>
      </c>
      <c r="Z39" s="56">
        <f t="shared" si="2"/>
        <v>7.1194560890548431E-2</v>
      </c>
      <c r="AA39" s="56">
        <f t="shared" si="3"/>
        <v>6.8588030013706502E-2</v>
      </c>
      <c r="AB39" s="42"/>
      <c r="AC39" s="57">
        <v>30629.407086745938</v>
      </c>
      <c r="AD39" s="58">
        <f t="shared" si="4"/>
        <v>283.28434426750971</v>
      </c>
      <c r="AE39" s="56">
        <f t="shared" si="17"/>
        <v>-7.2285789313155657E-3</v>
      </c>
      <c r="AF39" s="56">
        <f t="shared" si="17"/>
        <v>-7.2285789313155657E-3</v>
      </c>
    </row>
    <row r="40" spans="1:32">
      <c r="A40" s="82" t="s">
        <v>93</v>
      </c>
      <c r="B40" s="83" t="s">
        <v>94</v>
      </c>
      <c r="E40" s="103">
        <v>68400</v>
      </c>
      <c r="F40" s="103">
        <v>221421.6875</v>
      </c>
      <c r="G40" s="103">
        <f t="shared" si="5"/>
        <v>308.91282950772381</v>
      </c>
      <c r="H40" s="104">
        <v>3.8699466507857494E-2</v>
      </c>
      <c r="J40" s="105">
        <v>65936.583603699022</v>
      </c>
      <c r="K40" s="105">
        <v>222454</v>
      </c>
      <c r="L40" s="105">
        <f t="shared" si="6"/>
        <v>296.40547530590158</v>
      </c>
      <c r="M40" s="106">
        <f t="shared" si="7"/>
        <v>4.6622013934385365E-3</v>
      </c>
      <c r="O40" s="107">
        <f t="shared" si="8"/>
        <v>3.7360388750302009E-2</v>
      </c>
      <c r="P40" s="107">
        <f t="shared" si="9"/>
        <v>4.2196771800231403E-2</v>
      </c>
      <c r="Q40" s="106">
        <f t="shared" si="10"/>
        <v>7.3566869061071571E-2</v>
      </c>
      <c r="R40" s="107">
        <f t="shared" si="11"/>
        <v>6.8584910999999998E-2</v>
      </c>
      <c r="S40" s="108">
        <f t="shared" si="12"/>
        <v>73431.97384377729</v>
      </c>
      <c r="T40" s="109">
        <f t="shared" si="13"/>
        <v>0</v>
      </c>
      <c r="U40" s="99">
        <f t="shared" si="14"/>
        <v>7.3566869061071571E-2</v>
      </c>
      <c r="V40" s="99">
        <f t="shared" si="0"/>
        <v>6.8584910999999998E-2</v>
      </c>
      <c r="W40" s="108">
        <f t="shared" si="15"/>
        <v>73431.97384377729</v>
      </c>
      <c r="X40" s="118">
        <f t="shared" si="16"/>
        <v>73432</v>
      </c>
      <c r="Y40" s="55">
        <f t="shared" si="1"/>
        <v>330.09970600663507</v>
      </c>
      <c r="Z40" s="56">
        <f t="shared" si="2"/>
        <v>7.3567251461988281E-2</v>
      </c>
      <c r="AA40" s="56">
        <f t="shared" si="3"/>
        <v>6.8585291626360068E-2</v>
      </c>
      <c r="AB40" s="42"/>
      <c r="AC40" s="57">
        <v>70841.691224152761</v>
      </c>
      <c r="AD40" s="58">
        <f t="shared" si="4"/>
        <v>318.45546146238217</v>
      </c>
      <c r="AE40" s="56">
        <f t="shared" si="17"/>
        <v>3.656475065863618E-2</v>
      </c>
      <c r="AF40" s="56">
        <f t="shared" si="17"/>
        <v>3.656475065863618E-2</v>
      </c>
    </row>
    <row r="41" spans="1:32">
      <c r="A41" s="82" t="s">
        <v>95</v>
      </c>
      <c r="B41" s="83" t="s">
        <v>96</v>
      </c>
      <c r="E41" s="103">
        <v>84125</v>
      </c>
      <c r="F41" s="103">
        <v>266357.6875</v>
      </c>
      <c r="G41" s="103">
        <f t="shared" si="5"/>
        <v>315.83469878262855</v>
      </c>
      <c r="H41" s="104">
        <v>2.6792654898259993E-2</v>
      </c>
      <c r="J41" s="105">
        <v>81936.887387014518</v>
      </c>
      <c r="K41" s="105">
        <v>267133.375</v>
      </c>
      <c r="L41" s="105">
        <f t="shared" si="6"/>
        <v>306.72650838561265</v>
      </c>
      <c r="M41" s="106">
        <f t="shared" si="7"/>
        <v>2.9122024120291634E-3</v>
      </c>
      <c r="O41" s="107">
        <f t="shared" si="8"/>
        <v>2.6704853976821319E-2</v>
      </c>
      <c r="P41" s="107">
        <f t="shared" si="9"/>
        <v>2.9694826329014878E-2</v>
      </c>
      <c r="Q41" s="106">
        <f t="shared" si="10"/>
        <v>7.1696846555272309E-2</v>
      </c>
      <c r="R41" s="107">
        <f t="shared" si="11"/>
        <v>6.8584910999999998E-2</v>
      </c>
      <c r="S41" s="108">
        <f t="shared" si="12"/>
        <v>90156.497216462289</v>
      </c>
      <c r="T41" s="109">
        <f t="shared" si="13"/>
        <v>0</v>
      </c>
      <c r="U41" s="99">
        <f t="shared" si="14"/>
        <v>7.1696846555272309E-2</v>
      </c>
      <c r="V41" s="99">
        <f t="shared" ref="V41:V72" si="18">MAX(R41,NewMinGrowthPerHead(P41,$P$2,$L$1,$U$1,$T$2,AD41,G41,T41, $P$1))</f>
        <v>6.8584910999999998E-2</v>
      </c>
      <c r="W41" s="108">
        <f t="shared" si="15"/>
        <v>90156.497216462289</v>
      </c>
      <c r="X41" s="118">
        <f t="shared" si="16"/>
        <v>90156</v>
      </c>
      <c r="Y41" s="55">
        <f t="shared" ref="Y41:Y72" si="19">X41/K41*1000</f>
        <v>337.49433218518652</v>
      </c>
      <c r="Z41" s="56">
        <f t="shared" ref="Z41:Z72" si="20">X41/E41-1</f>
        <v>7.1690936106983738E-2</v>
      </c>
      <c r="AA41" s="56">
        <f t="shared" ref="AA41:AA72" si="21">Y41/G41-1</f>
        <v>6.8579017714152757E-2</v>
      </c>
      <c r="AB41" s="42"/>
      <c r="AC41" s="57">
        <v>88032.278272504045</v>
      </c>
      <c r="AD41" s="58">
        <f t="shared" ref="AD41:AD72" si="22">AC41/K41*1000</f>
        <v>329.54428952392806</v>
      </c>
      <c r="AE41" s="56">
        <f t="shared" si="17"/>
        <v>2.4124352671209603E-2</v>
      </c>
      <c r="AF41" s="56">
        <f t="shared" si="17"/>
        <v>2.4124352671209603E-2</v>
      </c>
    </row>
    <row r="42" spans="1:32">
      <c r="A42" s="82" t="s">
        <v>97</v>
      </c>
      <c r="B42" s="83" t="s">
        <v>98</v>
      </c>
      <c r="E42" s="103">
        <v>42084</v>
      </c>
      <c r="F42" s="103">
        <v>114012.53125</v>
      </c>
      <c r="G42" s="103">
        <f t="shared" si="5"/>
        <v>369.11732016299743</v>
      </c>
      <c r="H42" s="104">
        <v>1.3417959697666015E-2</v>
      </c>
      <c r="J42" s="105">
        <v>41462.860301048182</v>
      </c>
      <c r="K42" s="105">
        <v>114212.703125</v>
      </c>
      <c r="L42" s="105">
        <f t="shared" si="6"/>
        <v>363.03194974440964</v>
      </c>
      <c r="M42" s="106">
        <f t="shared" si="7"/>
        <v>1.7557006480373172E-3</v>
      </c>
      <c r="O42" s="107">
        <f t="shared" si="8"/>
        <v>1.4980628312709854E-2</v>
      </c>
      <c r="P42" s="107">
        <f t="shared" si="9"/>
        <v>1.6762630459584038E-2</v>
      </c>
      <c r="Q42" s="106">
        <f t="shared" si="10"/>
        <v>7.0461026220725698E-2</v>
      </c>
      <c r="R42" s="107">
        <f t="shared" si="11"/>
        <v>6.8584910999999998E-2</v>
      </c>
      <c r="S42" s="108">
        <f t="shared" si="12"/>
        <v>45049.281827473023</v>
      </c>
      <c r="T42" s="109">
        <f t="shared" si="13"/>
        <v>0</v>
      </c>
      <c r="U42" s="99">
        <f t="shared" si="14"/>
        <v>7.0461026220725698E-2</v>
      </c>
      <c r="V42" s="99">
        <f t="shared" si="18"/>
        <v>6.8584910999999998E-2</v>
      </c>
      <c r="W42" s="108">
        <f t="shared" si="15"/>
        <v>45049.281827473023</v>
      </c>
      <c r="X42" s="118">
        <f t="shared" si="16"/>
        <v>45049</v>
      </c>
      <c r="Y42" s="55">
        <f t="shared" si="19"/>
        <v>394.43073114814695</v>
      </c>
      <c r="Z42" s="56">
        <f t="shared" si="20"/>
        <v>7.0454329436365315E-2</v>
      </c>
      <c r="AA42" s="56">
        <f t="shared" si="21"/>
        <v>6.8578225952581784E-2</v>
      </c>
      <c r="AB42" s="42"/>
      <c r="AC42" s="57">
        <v>44547.336033835025</v>
      </c>
      <c r="AD42" s="58">
        <f t="shared" si="22"/>
        <v>390.0383653916345</v>
      </c>
      <c r="AE42" s="56">
        <f t="shared" si="17"/>
        <v>1.1261368486410683E-2</v>
      </c>
      <c r="AF42" s="56">
        <f t="shared" si="17"/>
        <v>1.1261368486410683E-2</v>
      </c>
    </row>
    <row r="43" spans="1:32">
      <c r="A43" s="82" t="s">
        <v>99</v>
      </c>
      <c r="B43" s="83" t="s">
        <v>100</v>
      </c>
      <c r="E43" s="103">
        <v>114962</v>
      </c>
      <c r="F43" s="103">
        <v>330294.3125</v>
      </c>
      <c r="G43" s="103">
        <f t="shared" si="5"/>
        <v>348.05927819299035</v>
      </c>
      <c r="H43" s="104">
        <v>2.4721658108670663E-2</v>
      </c>
      <c r="J43" s="105">
        <v>112089.79315618695</v>
      </c>
      <c r="K43" s="105">
        <v>330954.25</v>
      </c>
      <c r="L43" s="105">
        <f t="shared" si="6"/>
        <v>338.68667091051691</v>
      </c>
      <c r="M43" s="106">
        <f t="shared" si="7"/>
        <v>1.9980286520979718E-3</v>
      </c>
      <c r="O43" s="107">
        <f t="shared" si="8"/>
        <v>2.5624160442609512E-2</v>
      </c>
      <c r="P43" s="107">
        <f t="shared" si="9"/>
        <v>2.7673386901457819E-2</v>
      </c>
      <c r="Q43" s="106">
        <f t="shared" si="10"/>
        <v>7.0719974269377595E-2</v>
      </c>
      <c r="R43" s="107">
        <f t="shared" si="11"/>
        <v>6.8584910999999998E-2</v>
      </c>
      <c r="S43" s="108">
        <f t="shared" si="12"/>
        <v>123092.10968195619</v>
      </c>
      <c r="T43" s="109">
        <f t="shared" si="13"/>
        <v>0</v>
      </c>
      <c r="U43" s="99">
        <f t="shared" si="14"/>
        <v>7.0719974269377595E-2</v>
      </c>
      <c r="V43" s="99">
        <f t="shared" si="18"/>
        <v>6.8584910999999998E-2</v>
      </c>
      <c r="W43" s="108">
        <f t="shared" si="15"/>
        <v>123092.10968195619</v>
      </c>
      <c r="X43" s="118">
        <f t="shared" si="16"/>
        <v>123092</v>
      </c>
      <c r="Y43" s="55">
        <f t="shared" si="19"/>
        <v>371.93056139934748</v>
      </c>
      <c r="Z43" s="56">
        <f t="shared" si="20"/>
        <v>7.0719020197978377E-2</v>
      </c>
      <c r="AA43" s="56">
        <f t="shared" si="21"/>
        <v>6.858395883106172E-2</v>
      </c>
      <c r="AB43" s="42"/>
      <c r="AC43" s="57">
        <v>120428.29764847388</v>
      </c>
      <c r="AD43" s="58">
        <f t="shared" si="22"/>
        <v>363.8820098200095</v>
      </c>
      <c r="AE43" s="56">
        <f t="shared" si="17"/>
        <v>2.2118575148354136E-2</v>
      </c>
      <c r="AF43" s="56">
        <f t="shared" si="17"/>
        <v>2.2118575148354136E-2</v>
      </c>
    </row>
    <row r="44" spans="1:32">
      <c r="A44" s="82" t="s">
        <v>101</v>
      </c>
      <c r="B44" s="83" t="s">
        <v>102</v>
      </c>
      <c r="E44" s="103">
        <v>55263</v>
      </c>
      <c r="F44" s="103">
        <v>179679.0625</v>
      </c>
      <c r="G44" s="103">
        <f t="shared" si="5"/>
        <v>307.56505088065006</v>
      </c>
      <c r="H44" s="104">
        <v>-5.142025511178816E-2</v>
      </c>
      <c r="J44" s="105">
        <v>58314.510519170384</v>
      </c>
      <c r="K44" s="105">
        <v>180360.34375</v>
      </c>
      <c r="L44" s="105">
        <f t="shared" si="6"/>
        <v>323.32224094671801</v>
      </c>
      <c r="M44" s="106">
        <f t="shared" si="7"/>
        <v>3.7916563038611351E-3</v>
      </c>
      <c r="O44" s="107">
        <f t="shared" si="8"/>
        <v>-5.2328494091830269E-2</v>
      </c>
      <c r="P44" s="107">
        <f t="shared" si="9"/>
        <v>-4.873524945246388E-2</v>
      </c>
      <c r="Q44" s="106">
        <f t="shared" si="10"/>
        <v>7.2636617714004093E-2</v>
      </c>
      <c r="R44" s="107">
        <f t="shared" si="11"/>
        <v>6.8584910999999998E-2</v>
      </c>
      <c r="S44" s="108">
        <f t="shared" si="12"/>
        <v>59277.117404729011</v>
      </c>
      <c r="T44" s="109">
        <f t="shared" si="13"/>
        <v>0</v>
      </c>
      <c r="U44" s="99">
        <f t="shared" si="14"/>
        <v>7.2636617714004093E-2</v>
      </c>
      <c r="V44" s="99">
        <f t="shared" si="18"/>
        <v>6.8584910999999998E-2</v>
      </c>
      <c r="W44" s="108">
        <f t="shared" si="15"/>
        <v>59277.117404729011</v>
      </c>
      <c r="X44" s="118">
        <f t="shared" si="16"/>
        <v>59277</v>
      </c>
      <c r="Y44" s="55">
        <f t="shared" si="19"/>
        <v>328.65872157664927</v>
      </c>
      <c r="Z44" s="56">
        <f t="shared" si="20"/>
        <v>7.2634493241409359E-2</v>
      </c>
      <c r="AA44" s="56">
        <f t="shared" si="21"/>
        <v>6.8582794552247694E-2</v>
      </c>
      <c r="AB44" s="42"/>
      <c r="AC44" s="57">
        <v>62652.602277909398</v>
      </c>
      <c r="AD44" s="58">
        <f t="shared" si="22"/>
        <v>347.37460006592721</v>
      </c>
      <c r="AE44" s="56">
        <f t="shared" si="17"/>
        <v>-5.3878085748715887E-2</v>
      </c>
      <c r="AF44" s="56">
        <f t="shared" si="17"/>
        <v>-5.3878085748715998E-2</v>
      </c>
    </row>
    <row r="45" spans="1:32">
      <c r="A45" s="82" t="s">
        <v>103</v>
      </c>
      <c r="B45" s="83" t="s">
        <v>104</v>
      </c>
      <c r="E45" s="103">
        <v>43750</v>
      </c>
      <c r="F45" s="103">
        <v>160710.53125</v>
      </c>
      <c r="G45" s="103">
        <f t="shared" si="5"/>
        <v>272.22858178436894</v>
      </c>
      <c r="H45" s="104">
        <v>-3.803414675038308E-2</v>
      </c>
      <c r="J45" s="105">
        <v>45527.597288786776</v>
      </c>
      <c r="K45" s="105">
        <v>161179.25</v>
      </c>
      <c r="L45" s="105">
        <f t="shared" si="6"/>
        <v>282.46562314185462</v>
      </c>
      <c r="M45" s="106">
        <f t="shared" si="7"/>
        <v>2.9165403558455427E-3</v>
      </c>
      <c r="O45" s="107">
        <f t="shared" si="8"/>
        <v>-3.9044390537705587E-2</v>
      </c>
      <c r="P45" s="107">
        <f t="shared" si="9"/>
        <v>-3.6241724722532398E-2</v>
      </c>
      <c r="Q45" s="106">
        <f t="shared" si="10"/>
        <v>7.170148201657911E-2</v>
      </c>
      <c r="R45" s="107">
        <f t="shared" si="11"/>
        <v>6.8584910999999998E-2</v>
      </c>
      <c r="S45" s="108">
        <f t="shared" si="12"/>
        <v>46886.939838225335</v>
      </c>
      <c r="T45" s="109">
        <f t="shared" si="13"/>
        <v>0</v>
      </c>
      <c r="U45" s="99">
        <f t="shared" si="14"/>
        <v>7.170148201657911E-2</v>
      </c>
      <c r="V45" s="99">
        <f t="shared" si="18"/>
        <v>6.8584910999999998E-2</v>
      </c>
      <c r="W45" s="108">
        <f t="shared" si="15"/>
        <v>46886.939838225335</v>
      </c>
      <c r="X45" s="118">
        <f t="shared" si="16"/>
        <v>46887</v>
      </c>
      <c r="Y45" s="55">
        <f t="shared" si="19"/>
        <v>290.89972809775452</v>
      </c>
      <c r="Z45" s="56">
        <f t="shared" si="20"/>
        <v>7.1702857142857068E-2</v>
      </c>
      <c r="AA45" s="56">
        <f t="shared" si="21"/>
        <v>6.8586282127329756E-2</v>
      </c>
      <c r="AB45" s="42"/>
      <c r="AC45" s="57">
        <v>48914.454056258866</v>
      </c>
      <c r="AD45" s="58">
        <f t="shared" si="22"/>
        <v>303.47860569061379</v>
      </c>
      <c r="AE45" s="56">
        <f t="shared" si="17"/>
        <v>-4.14489764912227E-2</v>
      </c>
      <c r="AF45" s="56">
        <f t="shared" si="17"/>
        <v>-4.1448976491222589E-2</v>
      </c>
    </row>
    <row r="46" spans="1:32">
      <c r="A46" s="82" t="s">
        <v>105</v>
      </c>
      <c r="B46" s="83" t="s">
        <v>106</v>
      </c>
      <c r="E46" s="103">
        <v>86137</v>
      </c>
      <c r="F46" s="103">
        <v>265800.34375</v>
      </c>
      <c r="G46" s="103">
        <f t="shared" si="5"/>
        <v>324.06654854072212</v>
      </c>
      <c r="H46" s="104">
        <v>-5.3713102543114455E-2</v>
      </c>
      <c r="J46" s="105">
        <v>91172.073375696462</v>
      </c>
      <c r="K46" s="105">
        <v>267480.9375</v>
      </c>
      <c r="L46" s="105">
        <f t="shared" si="6"/>
        <v>340.85447070670773</v>
      </c>
      <c r="M46" s="106">
        <f t="shared" si="7"/>
        <v>6.3227674061274719E-3</v>
      </c>
      <c r="O46" s="107">
        <f t="shared" si="8"/>
        <v>-5.5226048824712271E-2</v>
      </c>
      <c r="P46" s="107">
        <f t="shared" si="9"/>
        <v>-4.9252462880062908E-2</v>
      </c>
      <c r="Q46" s="106">
        <f t="shared" si="10"/>
        <v>7.5341324845950464E-2</v>
      </c>
      <c r="R46" s="107">
        <f t="shared" si="11"/>
        <v>6.8584910999999998E-2</v>
      </c>
      <c r="S46" s="108">
        <f t="shared" si="12"/>
        <v>92626.67569825564</v>
      </c>
      <c r="T46" s="109">
        <f t="shared" si="13"/>
        <v>0</v>
      </c>
      <c r="U46" s="99">
        <f t="shared" si="14"/>
        <v>7.5341324845950464E-2</v>
      </c>
      <c r="V46" s="99">
        <f t="shared" si="18"/>
        <v>6.8584910999999998E-2</v>
      </c>
      <c r="W46" s="108">
        <f t="shared" si="15"/>
        <v>92626.67569825564</v>
      </c>
      <c r="X46" s="118">
        <f t="shared" si="16"/>
        <v>92627</v>
      </c>
      <c r="Y46" s="55">
        <f t="shared" si="19"/>
        <v>346.29383635983407</v>
      </c>
      <c r="Z46" s="56">
        <f t="shared" si="20"/>
        <v>7.5345089798808829E-2</v>
      </c>
      <c r="AA46" s="56">
        <f t="shared" si="21"/>
        <v>6.8588652297504549E-2</v>
      </c>
      <c r="AB46" s="42"/>
      <c r="AC46" s="57">
        <v>97954.481675398056</v>
      </c>
      <c r="AD46" s="58">
        <f t="shared" si="22"/>
        <v>366.21107504305076</v>
      </c>
      <c r="AE46" s="56">
        <f t="shared" si="17"/>
        <v>-5.4387319337284468E-2</v>
      </c>
      <c r="AF46" s="56">
        <f t="shared" si="17"/>
        <v>-5.4387319337284579E-2</v>
      </c>
    </row>
    <row r="47" spans="1:32">
      <c r="A47" s="82" t="s">
        <v>107</v>
      </c>
      <c r="B47" s="83" t="s">
        <v>108</v>
      </c>
      <c r="E47" s="103">
        <v>34271</v>
      </c>
      <c r="F47" s="103">
        <v>118456.671875</v>
      </c>
      <c r="G47" s="103">
        <f t="shared" si="5"/>
        <v>289.31253476515076</v>
      </c>
      <c r="H47" s="104">
        <v>-8.5170334925957158E-2</v>
      </c>
      <c r="J47" s="105">
        <v>37497.951764941667</v>
      </c>
      <c r="K47" s="105">
        <v>118797.6484375</v>
      </c>
      <c r="L47" s="105">
        <f t="shared" si="6"/>
        <v>315.64557260297551</v>
      </c>
      <c r="M47" s="106">
        <f t="shared" si="7"/>
        <v>2.878491832522645E-3</v>
      </c>
      <c r="O47" s="107">
        <f t="shared" si="8"/>
        <v>-8.6056747450368065E-2</v>
      </c>
      <c r="P47" s="107">
        <f t="shared" si="9"/>
        <v>-8.3425969262514887E-2</v>
      </c>
      <c r="Q47" s="106">
        <f t="shared" si="10"/>
        <v>7.1660823938670459E-2</v>
      </c>
      <c r="R47" s="107">
        <f t="shared" si="11"/>
        <v>6.8584910999999998E-2</v>
      </c>
      <c r="S47" s="108">
        <f t="shared" si="12"/>
        <v>36726.888097202173</v>
      </c>
      <c r="T47" s="109">
        <f t="shared" si="13"/>
        <v>0</v>
      </c>
      <c r="U47" s="99">
        <f t="shared" si="14"/>
        <v>7.1660823938670459E-2</v>
      </c>
      <c r="V47" s="99">
        <f t="shared" si="18"/>
        <v>6.8584910999999998E-2</v>
      </c>
      <c r="W47" s="108">
        <f t="shared" si="15"/>
        <v>36726.888097202173</v>
      </c>
      <c r="X47" s="118">
        <f t="shared" si="16"/>
        <v>36727</v>
      </c>
      <c r="Y47" s="55">
        <f t="shared" si="19"/>
        <v>309.15595117459122</v>
      </c>
      <c r="Z47" s="56">
        <f t="shared" si="20"/>
        <v>7.1664089171602718E-2</v>
      </c>
      <c r="AA47" s="56">
        <f t="shared" si="21"/>
        <v>6.8588166860963584E-2</v>
      </c>
      <c r="AB47" s="42"/>
      <c r="AC47" s="57">
        <v>40287.47283050236</v>
      </c>
      <c r="AD47" s="58">
        <f t="shared" si="22"/>
        <v>339.12685444861972</v>
      </c>
      <c r="AE47" s="56">
        <f t="shared" si="17"/>
        <v>-8.8376673450876297E-2</v>
      </c>
      <c r="AF47" s="56">
        <f t="shared" si="17"/>
        <v>-8.8376673450876186E-2</v>
      </c>
    </row>
    <row r="48" spans="1:32">
      <c r="A48" s="82" t="s">
        <v>109</v>
      </c>
      <c r="B48" s="83" t="s">
        <v>110</v>
      </c>
      <c r="E48" s="103">
        <v>87010</v>
      </c>
      <c r="F48" s="103">
        <v>335719.3125</v>
      </c>
      <c r="G48" s="103">
        <f t="shared" si="5"/>
        <v>259.17484267456314</v>
      </c>
      <c r="H48" s="104">
        <v>-9.4479173772904712E-2</v>
      </c>
      <c r="J48" s="105">
        <v>96131.764110228425</v>
      </c>
      <c r="K48" s="105">
        <v>336312.5</v>
      </c>
      <c r="L48" s="105">
        <f t="shared" si="6"/>
        <v>285.84059203933373</v>
      </c>
      <c r="M48" s="106">
        <f t="shared" si="7"/>
        <v>1.7669150326287131E-3</v>
      </c>
      <c r="O48" s="107">
        <f t="shared" si="8"/>
        <v>-9.4888138116024368E-2</v>
      </c>
      <c r="P48" s="107">
        <f t="shared" si="9"/>
        <v>-9.328888236105104E-2</v>
      </c>
      <c r="Q48" s="106">
        <f t="shared" si="10"/>
        <v>7.0473009742886283E-2</v>
      </c>
      <c r="R48" s="107">
        <f t="shared" si="11"/>
        <v>6.8584910999999998E-2</v>
      </c>
      <c r="S48" s="108">
        <f t="shared" si="12"/>
        <v>93141.85657772854</v>
      </c>
      <c r="T48" s="109">
        <f t="shared" si="13"/>
        <v>0</v>
      </c>
      <c r="U48" s="99">
        <f t="shared" si="14"/>
        <v>7.0473009742886283E-2</v>
      </c>
      <c r="V48" s="99">
        <f t="shared" si="18"/>
        <v>6.8584910999999998E-2</v>
      </c>
      <c r="W48" s="108">
        <f t="shared" si="15"/>
        <v>93141.85657772854</v>
      </c>
      <c r="X48" s="118">
        <f t="shared" si="16"/>
        <v>93142</v>
      </c>
      <c r="Y48" s="55">
        <f t="shared" si="19"/>
        <v>276.95075264820667</v>
      </c>
      <c r="Z48" s="56">
        <f t="shared" si="20"/>
        <v>7.0474658085277531E-2</v>
      </c>
      <c r="AA48" s="56">
        <f t="shared" si="21"/>
        <v>6.858655643504763E-2</v>
      </c>
      <c r="AB48" s="42"/>
      <c r="AC48" s="57">
        <v>103283.1302097952</v>
      </c>
      <c r="AD48" s="58">
        <f t="shared" si="22"/>
        <v>307.10464288361328</v>
      </c>
      <c r="AE48" s="56">
        <f t="shared" si="17"/>
        <v>-9.8187672945193483E-2</v>
      </c>
      <c r="AF48" s="56">
        <f t="shared" si="17"/>
        <v>-9.8187672945193261E-2</v>
      </c>
    </row>
    <row r="49" spans="1:32">
      <c r="A49" s="82" t="s">
        <v>111</v>
      </c>
      <c r="B49" s="83" t="s">
        <v>112</v>
      </c>
      <c r="E49" s="103">
        <v>66302</v>
      </c>
      <c r="F49" s="103">
        <v>222935.90625</v>
      </c>
      <c r="G49" s="103">
        <f t="shared" si="5"/>
        <v>297.40386425526731</v>
      </c>
      <c r="H49" s="104">
        <v>-6.6356405749642411E-2</v>
      </c>
      <c r="J49" s="105">
        <v>71034.635484537095</v>
      </c>
      <c r="K49" s="105">
        <v>223652.9375</v>
      </c>
      <c r="L49" s="105">
        <f t="shared" si="6"/>
        <v>317.61101051729798</v>
      </c>
      <c r="M49" s="106">
        <f t="shared" si="7"/>
        <v>3.2163111903378283E-3</v>
      </c>
      <c r="O49" s="107">
        <f t="shared" si="8"/>
        <v>-6.6624336878131851E-2</v>
      </c>
      <c r="P49" s="107">
        <f t="shared" si="9"/>
        <v>-6.3622310288043771E-2</v>
      </c>
      <c r="Q49" s="106">
        <f t="shared" si="10"/>
        <v>7.2021812607075519E-2</v>
      </c>
      <c r="R49" s="107">
        <f t="shared" si="11"/>
        <v>6.8584910999999998E-2</v>
      </c>
      <c r="S49" s="108">
        <f t="shared" si="12"/>
        <v>71077.190219474316</v>
      </c>
      <c r="T49" s="109">
        <f t="shared" si="13"/>
        <v>0</v>
      </c>
      <c r="U49" s="99">
        <f t="shared" si="14"/>
        <v>7.2021812607075519E-2</v>
      </c>
      <c r="V49" s="99">
        <f t="shared" si="18"/>
        <v>6.8584910999999998E-2</v>
      </c>
      <c r="W49" s="108">
        <f t="shared" si="15"/>
        <v>71077.190219474316</v>
      </c>
      <c r="X49" s="118">
        <f t="shared" si="16"/>
        <v>71077</v>
      </c>
      <c r="Y49" s="55">
        <f t="shared" si="19"/>
        <v>317.80043130441783</v>
      </c>
      <c r="Z49" s="56">
        <f t="shared" si="20"/>
        <v>7.2018943621610099E-2</v>
      </c>
      <c r="AA49" s="56">
        <f t="shared" si="21"/>
        <v>6.8582051212501272E-2</v>
      </c>
      <c r="AB49" s="42"/>
      <c r="AC49" s="57">
        <v>76318.993769242195</v>
      </c>
      <c r="AD49" s="58">
        <f t="shared" si="22"/>
        <v>341.23850382802232</v>
      </c>
      <c r="AE49" s="56">
        <f t="shared" si="17"/>
        <v>-6.8685310305477421E-2</v>
      </c>
      <c r="AF49" s="56">
        <f t="shared" si="17"/>
        <v>-6.8685310305477199E-2</v>
      </c>
    </row>
    <row r="50" spans="1:32">
      <c r="A50" s="82" t="s">
        <v>113</v>
      </c>
      <c r="B50" s="83" t="s">
        <v>114</v>
      </c>
      <c r="E50" s="103">
        <v>39160</v>
      </c>
      <c r="F50" s="103">
        <v>140106.984375</v>
      </c>
      <c r="G50" s="103">
        <f t="shared" si="5"/>
        <v>279.50069851755029</v>
      </c>
      <c r="H50" s="104">
        <v>-0.13738231526421096</v>
      </c>
      <c r="J50" s="105">
        <v>45353.964353744508</v>
      </c>
      <c r="K50" s="105">
        <v>139954.5</v>
      </c>
      <c r="L50" s="105">
        <f t="shared" si="6"/>
        <v>324.0622084587813</v>
      </c>
      <c r="M50" s="106">
        <f t="shared" si="7"/>
        <v>-1.0883424240426542E-3</v>
      </c>
      <c r="O50" s="107">
        <f t="shared" si="8"/>
        <v>-0.13656941442723347</v>
      </c>
      <c r="P50" s="107">
        <f t="shared" si="9"/>
        <v>-0.13750912256372827</v>
      </c>
      <c r="Q50" s="106">
        <f t="shared" si="10"/>
        <v>6.7421924707666836E-2</v>
      </c>
      <c r="R50" s="107">
        <f t="shared" si="11"/>
        <v>6.8584910999999998E-2</v>
      </c>
      <c r="S50" s="108">
        <f t="shared" si="12"/>
        <v>41800.242571552233</v>
      </c>
      <c r="T50" s="109">
        <f t="shared" si="13"/>
        <v>0</v>
      </c>
      <c r="U50" s="99">
        <f t="shared" si="14"/>
        <v>6.7421924707666836E-2</v>
      </c>
      <c r="V50" s="99">
        <f t="shared" si="18"/>
        <v>6.8584910999999998E-2</v>
      </c>
      <c r="W50" s="108">
        <f t="shared" si="15"/>
        <v>41800.242571552233</v>
      </c>
      <c r="X50" s="118">
        <f t="shared" si="16"/>
        <v>41801</v>
      </c>
      <c r="Y50" s="55">
        <f t="shared" si="19"/>
        <v>298.67564101190032</v>
      </c>
      <c r="Z50" s="56">
        <f t="shared" si="20"/>
        <v>6.7441266598569971E-2</v>
      </c>
      <c r="AA50" s="56">
        <f t="shared" si="21"/>
        <v>6.86042739644388E-2</v>
      </c>
      <c r="AB50" s="42"/>
      <c r="AC50" s="57">
        <v>48727.904342907961</v>
      </c>
      <c r="AD50" s="58">
        <f t="shared" si="22"/>
        <v>348.16961471698278</v>
      </c>
      <c r="AE50" s="56">
        <f t="shared" si="17"/>
        <v>-0.14215477633025131</v>
      </c>
      <c r="AF50" s="56">
        <f t="shared" si="17"/>
        <v>-0.14215477633025131</v>
      </c>
    </row>
    <row r="51" spans="1:32">
      <c r="A51" s="82" t="s">
        <v>115</v>
      </c>
      <c r="B51" s="83" t="s">
        <v>116</v>
      </c>
      <c r="E51" s="103">
        <v>98883</v>
      </c>
      <c r="F51" s="103">
        <v>322742.1875</v>
      </c>
      <c r="G51" s="103">
        <f t="shared" si="5"/>
        <v>306.38386870325098</v>
      </c>
      <c r="H51" s="104">
        <v>-8.7792089286627073E-2</v>
      </c>
      <c r="J51" s="105">
        <v>108406.46293559074</v>
      </c>
      <c r="K51" s="105">
        <v>323321.6875</v>
      </c>
      <c r="L51" s="105">
        <f t="shared" si="6"/>
        <v>335.28979690108395</v>
      </c>
      <c r="M51" s="106">
        <f t="shared" si="7"/>
        <v>1.7955508218150396E-3</v>
      </c>
      <c r="O51" s="107">
        <f t="shared" si="8"/>
        <v>-8.7849586433320526E-2</v>
      </c>
      <c r="P51" s="107">
        <f t="shared" si="9"/>
        <v>-8.6211774008621789E-2</v>
      </c>
      <c r="Q51" s="106">
        <f t="shared" si="10"/>
        <v>7.0503609515125243E-2</v>
      </c>
      <c r="R51" s="107">
        <f t="shared" si="11"/>
        <v>6.8584910999999998E-2</v>
      </c>
      <c r="S51" s="108">
        <f t="shared" si="12"/>
        <v>105854.60841968413</v>
      </c>
      <c r="T51" s="109">
        <f t="shared" si="13"/>
        <v>0</v>
      </c>
      <c r="U51" s="99">
        <f t="shared" si="14"/>
        <v>7.0503609515125243E-2</v>
      </c>
      <c r="V51" s="99">
        <f t="shared" si="18"/>
        <v>6.8584910999999998E-2</v>
      </c>
      <c r="W51" s="108">
        <f t="shared" si="15"/>
        <v>105854.60841968413</v>
      </c>
      <c r="X51" s="118">
        <f t="shared" si="16"/>
        <v>105855</v>
      </c>
      <c r="Y51" s="55">
        <f t="shared" si="19"/>
        <v>327.39839018686308</v>
      </c>
      <c r="Z51" s="56">
        <f t="shared" si="20"/>
        <v>7.0507569551894633E-2</v>
      </c>
      <c r="AA51" s="56">
        <f t="shared" si="21"/>
        <v>6.8588863939066602E-2</v>
      </c>
      <c r="AB51" s="42"/>
      <c r="AC51" s="57">
        <v>116470.95973523949</v>
      </c>
      <c r="AD51" s="58">
        <f t="shared" si="22"/>
        <v>360.23243796548445</v>
      </c>
      <c r="AE51" s="56">
        <f t="shared" si="17"/>
        <v>-9.1146838313787226E-2</v>
      </c>
      <c r="AF51" s="56">
        <f t="shared" si="17"/>
        <v>-9.1146838313787115E-2</v>
      </c>
    </row>
    <row r="52" spans="1:32">
      <c r="A52" s="82" t="s">
        <v>117</v>
      </c>
      <c r="B52" s="83" t="s">
        <v>118</v>
      </c>
      <c r="E52" s="103">
        <v>95852</v>
      </c>
      <c r="F52" s="103">
        <v>306030.75</v>
      </c>
      <c r="G52" s="103">
        <f t="shared" si="5"/>
        <v>313.21035549532195</v>
      </c>
      <c r="H52" s="104">
        <v>-4.6418133863812994E-2</v>
      </c>
      <c r="J52" s="105">
        <v>100605.64625398167</v>
      </c>
      <c r="K52" s="105">
        <v>306600.3125</v>
      </c>
      <c r="L52" s="105">
        <f t="shared" si="6"/>
        <v>328.13288882078899</v>
      </c>
      <c r="M52" s="106">
        <f t="shared" si="7"/>
        <v>1.8611283343259455E-3</v>
      </c>
      <c r="O52" s="107">
        <f t="shared" si="8"/>
        <v>-4.7250292910807068E-2</v>
      </c>
      <c r="P52" s="107">
        <f t="shared" si="9"/>
        <v>-4.547710343542255E-2</v>
      </c>
      <c r="Q52" s="106">
        <f t="shared" si="10"/>
        <v>7.0573684655495406E-2</v>
      </c>
      <c r="R52" s="107">
        <f t="shared" si="11"/>
        <v>6.8584910999999998E-2</v>
      </c>
      <c r="S52" s="108">
        <f t="shared" si="12"/>
        <v>102616.62882159854</v>
      </c>
      <c r="T52" s="109">
        <f t="shared" si="13"/>
        <v>0</v>
      </c>
      <c r="U52" s="99">
        <f t="shared" si="14"/>
        <v>7.0573684655495406E-2</v>
      </c>
      <c r="V52" s="99">
        <f t="shared" si="18"/>
        <v>6.8584910999999998E-2</v>
      </c>
      <c r="W52" s="108">
        <f t="shared" si="15"/>
        <v>102616.62882159854</v>
      </c>
      <c r="X52" s="118">
        <f t="shared" si="16"/>
        <v>102617</v>
      </c>
      <c r="Y52" s="55">
        <f t="shared" si="19"/>
        <v>334.69307047754558</v>
      </c>
      <c r="Z52" s="56">
        <f t="shared" si="20"/>
        <v>7.0577557067145191E-2</v>
      </c>
      <c r="AA52" s="56">
        <f t="shared" si="21"/>
        <v>6.8588776217983316E-2</v>
      </c>
      <c r="AB52" s="42"/>
      <c r="AC52" s="57">
        <v>108089.83022485692</v>
      </c>
      <c r="AD52" s="58">
        <f t="shared" si="22"/>
        <v>352.54311824896433</v>
      </c>
      <c r="AE52" s="56">
        <f t="shared" si="17"/>
        <v>-5.0632239994011563E-2</v>
      </c>
      <c r="AF52" s="56">
        <f t="shared" si="17"/>
        <v>-5.0632239994011563E-2</v>
      </c>
    </row>
    <row r="53" spans="1:32">
      <c r="A53" s="82" t="s">
        <v>119</v>
      </c>
      <c r="B53" s="83" t="s">
        <v>120</v>
      </c>
      <c r="E53" s="103">
        <v>59850</v>
      </c>
      <c r="F53" s="103">
        <v>251959.515625</v>
      </c>
      <c r="G53" s="103">
        <f t="shared" si="5"/>
        <v>237.53816104757405</v>
      </c>
      <c r="H53" s="104">
        <v>-8.4248752452527942E-2</v>
      </c>
      <c r="J53" s="105">
        <v>65355.765189350292</v>
      </c>
      <c r="K53" s="105">
        <v>252882.71875</v>
      </c>
      <c r="L53" s="105">
        <f t="shared" si="6"/>
        <v>258.44298697990922</v>
      </c>
      <c r="M53" s="106">
        <f t="shared" si="7"/>
        <v>3.6640931092042361E-3</v>
      </c>
      <c r="O53" s="107">
        <f t="shared" si="8"/>
        <v>-8.4242991775841936E-2</v>
      </c>
      <c r="P53" s="107">
        <f t="shared" si="9"/>
        <v>-8.0887572832302301E-2</v>
      </c>
      <c r="Q53" s="106">
        <f t="shared" si="10"/>
        <v>7.2500305608994786E-2</v>
      </c>
      <c r="R53" s="107">
        <f t="shared" si="11"/>
        <v>6.8584910999999998E-2</v>
      </c>
      <c r="S53" s="108">
        <f t="shared" si="12"/>
        <v>64189.143290698339</v>
      </c>
      <c r="T53" s="109">
        <f t="shared" si="13"/>
        <v>0</v>
      </c>
      <c r="U53" s="99">
        <f t="shared" si="14"/>
        <v>7.2500305608994786E-2</v>
      </c>
      <c r="V53" s="99">
        <f t="shared" si="18"/>
        <v>6.8584910999999998E-2</v>
      </c>
      <c r="W53" s="108">
        <f t="shared" si="15"/>
        <v>64189.143290698339</v>
      </c>
      <c r="X53" s="118">
        <f t="shared" si="16"/>
        <v>64189</v>
      </c>
      <c r="Y53" s="55">
        <f t="shared" si="19"/>
        <v>253.82912805306117</v>
      </c>
      <c r="Z53" s="56">
        <f t="shared" si="20"/>
        <v>7.249791144527995E-2</v>
      </c>
      <c r="AA53" s="56">
        <f t="shared" si="21"/>
        <v>6.8582525576698306E-2</v>
      </c>
      <c r="AB53" s="42"/>
      <c r="AC53" s="57">
        <v>70217.664977753695</v>
      </c>
      <c r="AD53" s="58">
        <f t="shared" si="22"/>
        <v>277.66889459603965</v>
      </c>
      <c r="AE53" s="56">
        <f t="shared" si="17"/>
        <v>-8.585681366168596E-2</v>
      </c>
      <c r="AF53" s="56">
        <f t="shared" si="17"/>
        <v>-8.585681366168596E-2</v>
      </c>
    </row>
    <row r="54" spans="1:32">
      <c r="A54" s="82" t="s">
        <v>121</v>
      </c>
      <c r="B54" s="83" t="s">
        <v>122</v>
      </c>
      <c r="E54" s="103">
        <v>48118</v>
      </c>
      <c r="F54" s="103">
        <v>144141.25</v>
      </c>
      <c r="G54" s="103">
        <f t="shared" si="5"/>
        <v>333.82532758665548</v>
      </c>
      <c r="H54" s="104">
        <v>4.1197863531354129E-2</v>
      </c>
      <c r="J54" s="105">
        <v>46224.976642599984</v>
      </c>
      <c r="K54" s="105">
        <v>144168.25</v>
      </c>
      <c r="L54" s="105">
        <f t="shared" si="6"/>
        <v>320.63215474003454</v>
      </c>
      <c r="M54" s="106">
        <f t="shared" si="7"/>
        <v>1.8731626095935816E-4</v>
      </c>
      <c r="O54" s="107">
        <f t="shared" si="8"/>
        <v>4.0952391864605975E-2</v>
      </c>
      <c r="P54" s="107">
        <f t="shared" si="9"/>
        <v>4.1147379174486742E-2</v>
      </c>
      <c r="Q54" s="106">
        <f t="shared" si="10"/>
        <v>6.8785074330046214E-2</v>
      </c>
      <c r="R54" s="107">
        <f t="shared" si="11"/>
        <v>6.8584910999999998E-2</v>
      </c>
      <c r="S54" s="108">
        <f t="shared" si="12"/>
        <v>51427.800206613167</v>
      </c>
      <c r="T54" s="109">
        <f t="shared" si="13"/>
        <v>0</v>
      </c>
      <c r="U54" s="99">
        <f t="shared" si="14"/>
        <v>6.8785074330046214E-2</v>
      </c>
      <c r="V54" s="99">
        <f t="shared" si="18"/>
        <v>6.8584910999999998E-2</v>
      </c>
      <c r="W54" s="108">
        <f t="shared" si="15"/>
        <v>51427.800206613167</v>
      </c>
      <c r="X54" s="120">
        <f t="shared" si="16"/>
        <v>51428</v>
      </c>
      <c r="Y54" s="55">
        <f t="shared" si="19"/>
        <v>356.72209380359402</v>
      </c>
      <c r="Z54" s="56">
        <f t="shared" si="20"/>
        <v>6.8789226484891275E-2</v>
      </c>
      <c r="AA54" s="56">
        <f t="shared" si="21"/>
        <v>6.8589062377224508E-2</v>
      </c>
      <c r="AB54" s="42"/>
      <c r="AC54" s="57">
        <v>49663.712360963676</v>
      </c>
      <c r="AD54" s="58">
        <f t="shared" si="22"/>
        <v>344.48439487171191</v>
      </c>
      <c r="AE54" s="56">
        <f t="shared" si="17"/>
        <v>3.5524683016307845E-2</v>
      </c>
      <c r="AF54" s="56">
        <f t="shared" si="17"/>
        <v>3.5524683016307623E-2</v>
      </c>
    </row>
    <row r="55" spans="1:32">
      <c r="A55" s="82" t="s">
        <v>123</v>
      </c>
      <c r="B55" s="83" t="s">
        <v>124</v>
      </c>
      <c r="E55" s="103">
        <v>45262</v>
      </c>
      <c r="F55" s="103">
        <v>163420</v>
      </c>
      <c r="G55" s="103">
        <f t="shared" si="5"/>
        <v>276.96732346102073</v>
      </c>
      <c r="H55" s="104">
        <v>-3.1807226970443137E-2</v>
      </c>
      <c r="J55" s="105">
        <v>46800.601458021723</v>
      </c>
      <c r="K55" s="105">
        <v>163457.59375</v>
      </c>
      <c r="L55" s="105">
        <f t="shared" si="6"/>
        <v>286.3164713509783</v>
      </c>
      <c r="M55" s="106">
        <f t="shared" si="7"/>
        <v>2.3004375229462859E-4</v>
      </c>
      <c r="O55" s="107">
        <f t="shared" si="8"/>
        <v>-3.2875677023120886E-2</v>
      </c>
      <c r="P55" s="107">
        <f t="shared" si="9"/>
        <v>-3.2653196114927674E-2</v>
      </c>
      <c r="Q55" s="106">
        <f t="shared" si="10"/>
        <v>6.883073228257186E-2</v>
      </c>
      <c r="R55" s="107">
        <f t="shared" si="11"/>
        <v>6.8584910999999998E-2</v>
      </c>
      <c r="S55" s="108">
        <f t="shared" si="12"/>
        <v>48377.416604573766</v>
      </c>
      <c r="T55" s="109">
        <f t="shared" si="13"/>
        <v>0</v>
      </c>
      <c r="U55" s="99">
        <f t="shared" si="14"/>
        <v>6.883073228257186E-2</v>
      </c>
      <c r="V55" s="99">
        <f t="shared" si="18"/>
        <v>6.8584910999999998E-2</v>
      </c>
      <c r="W55" s="108">
        <f t="shared" si="15"/>
        <v>48377.416604573766</v>
      </c>
      <c r="X55" s="118">
        <f t="shared" si="16"/>
        <v>48377</v>
      </c>
      <c r="Y55" s="55">
        <f t="shared" si="19"/>
        <v>295.96055398925142</v>
      </c>
      <c r="Z55" s="56">
        <f t="shared" si="20"/>
        <v>6.882152799257657E-2</v>
      </c>
      <c r="AA55" s="56">
        <f t="shared" si="21"/>
        <v>6.8575708826907E-2</v>
      </c>
      <c r="AB55" s="42"/>
      <c r="AC55" s="57">
        <v>50282.158649903329</v>
      </c>
      <c r="AD55" s="58">
        <f t="shared" si="22"/>
        <v>307.61592347191475</v>
      </c>
      <c r="AE55" s="56">
        <f t="shared" si="17"/>
        <v>-3.7889356802842666E-2</v>
      </c>
      <c r="AF55" s="56">
        <f t="shared" si="17"/>
        <v>-3.7889356802842666E-2</v>
      </c>
    </row>
    <row r="56" spans="1:32">
      <c r="A56" s="82" t="s">
        <v>125</v>
      </c>
      <c r="B56" s="83" t="s">
        <v>126</v>
      </c>
      <c r="E56" s="103">
        <v>109497</v>
      </c>
      <c r="F56" s="103">
        <v>300771.90625</v>
      </c>
      <c r="G56" s="103">
        <f t="shared" si="5"/>
        <v>364.05328331758045</v>
      </c>
      <c r="H56" s="104">
        <v>-5.8733422906292021E-2</v>
      </c>
      <c r="J56" s="105">
        <v>116316.80239798284</v>
      </c>
      <c r="K56" s="105">
        <v>301211.5</v>
      </c>
      <c r="L56" s="105">
        <f t="shared" si="6"/>
        <v>386.1632188611087</v>
      </c>
      <c r="M56" s="106">
        <f t="shared" si="7"/>
        <v>1.461551896521307E-3</v>
      </c>
      <c r="O56" s="107">
        <f t="shared" si="8"/>
        <v>-5.8631274737493189E-2</v>
      </c>
      <c r="P56" s="107">
        <f t="shared" si="9"/>
        <v>-5.7255415491760053E-2</v>
      </c>
      <c r="Q56" s="106">
        <f t="shared" si="10"/>
        <v>7.0146703303266111E-2</v>
      </c>
      <c r="R56" s="107">
        <f t="shared" si="11"/>
        <v>6.8584910999999998E-2</v>
      </c>
      <c r="S56" s="108">
        <f t="shared" si="12"/>
        <v>117177.85357159773</v>
      </c>
      <c r="T56" s="109">
        <f t="shared" si="13"/>
        <v>0</v>
      </c>
      <c r="U56" s="99">
        <f t="shared" si="14"/>
        <v>7.0146703303266111E-2</v>
      </c>
      <c r="V56" s="99">
        <f t="shared" si="18"/>
        <v>6.8584910999999998E-2</v>
      </c>
      <c r="W56" s="108">
        <f t="shared" si="15"/>
        <v>117177.85357159773</v>
      </c>
      <c r="X56" s="118">
        <f t="shared" si="16"/>
        <v>117178</v>
      </c>
      <c r="Y56" s="55">
        <f t="shared" si="19"/>
        <v>389.0223314846877</v>
      </c>
      <c r="Z56" s="56">
        <f t="shared" si="20"/>
        <v>7.0148040585586768E-2</v>
      </c>
      <c r="AA56" s="56">
        <f t="shared" si="21"/>
        <v>6.8586246330665901E-2</v>
      </c>
      <c r="AB56" s="42"/>
      <c r="AC56" s="57">
        <v>124969.75956753129</v>
      </c>
      <c r="AD56" s="58">
        <f t="shared" si="22"/>
        <v>414.89039949514307</v>
      </c>
      <c r="AE56" s="56">
        <f t="shared" si="17"/>
        <v>-6.2349160264814074E-2</v>
      </c>
      <c r="AF56" s="56">
        <f t="shared" si="17"/>
        <v>-6.2349160264813963E-2</v>
      </c>
    </row>
    <row r="57" spans="1:32">
      <c r="A57" s="82" t="s">
        <v>127</v>
      </c>
      <c r="B57" s="83" t="s">
        <v>128</v>
      </c>
      <c r="E57" s="103">
        <v>54658</v>
      </c>
      <c r="F57" s="103">
        <v>169391.1875</v>
      </c>
      <c r="G57" s="103">
        <f t="shared" si="5"/>
        <v>322.67322052984605</v>
      </c>
      <c r="H57" s="104">
        <v>-8.291620369280206E-2</v>
      </c>
      <c r="J57" s="105">
        <v>59535.101535445589</v>
      </c>
      <c r="K57" s="105">
        <v>169266.1875</v>
      </c>
      <c r="L57" s="105">
        <f t="shared" si="6"/>
        <v>351.72471486926821</v>
      </c>
      <c r="M57" s="106">
        <f t="shared" si="7"/>
        <v>-7.3793685400547204E-4</v>
      </c>
      <c r="O57" s="107">
        <f t="shared" si="8"/>
        <v>-8.1919765141273748E-2</v>
      </c>
      <c r="P57" s="107">
        <f t="shared" si="9"/>
        <v>-8.2597250381510001E-2</v>
      </c>
      <c r="Q57" s="106">
        <f t="shared" si="10"/>
        <v>6.779636281253909E-2</v>
      </c>
      <c r="R57" s="107">
        <f t="shared" si="11"/>
        <v>6.8584910999999998E-2</v>
      </c>
      <c r="S57" s="108">
        <f t="shared" si="12"/>
        <v>58363.613598607764</v>
      </c>
      <c r="T57" s="109">
        <f t="shared" si="13"/>
        <v>0</v>
      </c>
      <c r="U57" s="99">
        <f t="shared" si="14"/>
        <v>6.779636281253909E-2</v>
      </c>
      <c r="V57" s="99">
        <f t="shared" si="18"/>
        <v>6.8584910999999998E-2</v>
      </c>
      <c r="W57" s="108">
        <f t="shared" si="15"/>
        <v>58363.613598607764</v>
      </c>
      <c r="X57" s="118">
        <f t="shared" si="16"/>
        <v>58364</v>
      </c>
      <c r="Y57" s="55">
        <f t="shared" si="19"/>
        <v>344.8060174451557</v>
      </c>
      <c r="Z57" s="56">
        <f t="shared" si="20"/>
        <v>6.7803432251454465E-2</v>
      </c>
      <c r="AA57" s="56">
        <f t="shared" si="21"/>
        <v>6.8591985659567589E-2</v>
      </c>
      <c r="AB57" s="42"/>
      <c r="AC57" s="57">
        <v>63963.994636446645</v>
      </c>
      <c r="AD57" s="58">
        <f t="shared" si="22"/>
        <v>377.88997070928087</v>
      </c>
      <c r="AE57" s="56">
        <f t="shared" si="17"/>
        <v>-8.7549169939673654E-2</v>
      </c>
      <c r="AF57" s="56">
        <f t="shared" si="17"/>
        <v>-8.7549169939673765E-2</v>
      </c>
    </row>
    <row r="58" spans="1:32">
      <c r="A58" s="82" t="s">
        <v>129</v>
      </c>
      <c r="B58" s="83" t="s">
        <v>130</v>
      </c>
      <c r="E58" s="103">
        <v>53645</v>
      </c>
      <c r="F58" s="103">
        <v>196266.046875</v>
      </c>
      <c r="G58" s="103">
        <f t="shared" si="5"/>
        <v>273.32796912227002</v>
      </c>
      <c r="H58" s="104">
        <v>-6.5783331060154882E-2</v>
      </c>
      <c r="J58" s="105">
        <v>57451.178361371938</v>
      </c>
      <c r="K58" s="105">
        <v>196989.609375</v>
      </c>
      <c r="L58" s="105">
        <f t="shared" si="6"/>
        <v>291.64572965879023</v>
      </c>
      <c r="M58" s="106">
        <f t="shared" si="7"/>
        <v>3.6866412276639338E-3</v>
      </c>
      <c r="O58" s="107">
        <f t="shared" si="8"/>
        <v>-6.6250657861720574E-2</v>
      </c>
      <c r="P58" s="107">
        <f t="shared" si="9"/>
        <v>-6.280825904068954E-2</v>
      </c>
      <c r="Q58" s="106">
        <f t="shared" si="10"/>
        <v>7.2524400188152205E-2</v>
      </c>
      <c r="R58" s="107">
        <f t="shared" si="11"/>
        <v>6.8584910999999998E-2</v>
      </c>
      <c r="S58" s="108">
        <f t="shared" si="12"/>
        <v>57535.571448093426</v>
      </c>
      <c r="T58" s="109">
        <f t="shared" si="13"/>
        <v>0</v>
      </c>
      <c r="U58" s="99">
        <f t="shared" si="14"/>
        <v>7.2524400188152205E-2</v>
      </c>
      <c r="V58" s="99">
        <f t="shared" si="18"/>
        <v>6.8584910999999998E-2</v>
      </c>
      <c r="W58" s="108">
        <f t="shared" si="15"/>
        <v>57535.571448093426</v>
      </c>
      <c r="X58" s="118">
        <f t="shared" si="16"/>
        <v>57536</v>
      </c>
      <c r="Y58" s="55">
        <f t="shared" si="19"/>
        <v>292.0763190634658</v>
      </c>
      <c r="Z58" s="56">
        <f t="shared" si="20"/>
        <v>7.2532388852642349E-2</v>
      </c>
      <c r="AA58" s="56">
        <f t="shared" si="21"/>
        <v>6.8592870321327881E-2</v>
      </c>
      <c r="AB58" s="42"/>
      <c r="AC58" s="57">
        <v>61725.045725779994</v>
      </c>
      <c r="AD58" s="58">
        <f t="shared" si="22"/>
        <v>313.34163218871555</v>
      </c>
      <c r="AE58" s="56">
        <f t="shared" si="17"/>
        <v>-6.7866223127484915E-2</v>
      </c>
      <c r="AF58" s="56">
        <f t="shared" si="17"/>
        <v>-6.7866223127485137E-2</v>
      </c>
    </row>
    <row r="59" spans="1:32">
      <c r="A59" s="82" t="s">
        <v>131</v>
      </c>
      <c r="B59" s="83" t="s">
        <v>132</v>
      </c>
      <c r="E59" s="103">
        <v>51592</v>
      </c>
      <c r="F59" s="103">
        <v>178564.71875</v>
      </c>
      <c r="G59" s="103">
        <f t="shared" si="5"/>
        <v>288.92605639656909</v>
      </c>
      <c r="H59" s="104">
        <v>-0.12593560033215179</v>
      </c>
      <c r="J59" s="105">
        <v>59084.611623242272</v>
      </c>
      <c r="K59" s="105">
        <v>178958.21875</v>
      </c>
      <c r="L59" s="105">
        <f t="shared" si="6"/>
        <v>330.15869310691983</v>
      </c>
      <c r="M59" s="106">
        <f t="shared" si="7"/>
        <v>2.203682803381346E-3</v>
      </c>
      <c r="O59" s="107">
        <f t="shared" si="8"/>
        <v>-0.12681155748335127</v>
      </c>
      <c r="P59" s="107">
        <f t="shared" si="9"/>
        <v>-0.12488732712846606</v>
      </c>
      <c r="Q59" s="106">
        <f t="shared" si="10"/>
        <v>7.0939733192323606E-2</v>
      </c>
      <c r="R59" s="107">
        <f t="shared" si="11"/>
        <v>6.8584910999999998E-2</v>
      </c>
      <c r="S59" s="108">
        <f t="shared" si="12"/>
        <v>55251.92271485836</v>
      </c>
      <c r="T59" s="109">
        <f t="shared" si="13"/>
        <v>0</v>
      </c>
      <c r="U59" s="99">
        <f t="shared" si="14"/>
        <v>7.0939733192323606E-2</v>
      </c>
      <c r="V59" s="99">
        <f t="shared" si="18"/>
        <v>6.8584910999999998E-2</v>
      </c>
      <c r="W59" s="108">
        <f t="shared" si="15"/>
        <v>55251.92271485836</v>
      </c>
      <c r="X59" s="118">
        <f t="shared" si="16"/>
        <v>55252</v>
      </c>
      <c r="Y59" s="55">
        <f t="shared" si="19"/>
        <v>308.74245612147951</v>
      </c>
      <c r="Z59" s="56">
        <f t="shared" si="20"/>
        <v>7.094123119863549E-2</v>
      </c>
      <c r="AA59" s="56">
        <f t="shared" si="21"/>
        <v>6.8586405712439902E-2</v>
      </c>
      <c r="AB59" s="42"/>
      <c r="AC59" s="57">
        <v>63479.992197804779</v>
      </c>
      <c r="AD59" s="58">
        <f t="shared" si="22"/>
        <v>354.71962473254541</v>
      </c>
      <c r="AE59" s="56">
        <f t="shared" si="17"/>
        <v>-0.12961551999197174</v>
      </c>
      <c r="AF59" s="56">
        <f t="shared" si="17"/>
        <v>-0.12961551999197163</v>
      </c>
    </row>
    <row r="60" spans="1:32">
      <c r="A60" s="82" t="s">
        <v>133</v>
      </c>
      <c r="B60" s="83" t="s">
        <v>134</v>
      </c>
      <c r="E60" s="103">
        <v>83516</v>
      </c>
      <c r="F60" s="103">
        <v>265637.28125</v>
      </c>
      <c r="G60" s="103">
        <f t="shared" si="5"/>
        <v>314.39864015699038</v>
      </c>
      <c r="H60" s="104">
        <v>-7.5214868340175878E-2</v>
      </c>
      <c r="J60" s="105">
        <v>90277.99882608038</v>
      </c>
      <c r="K60" s="105">
        <v>266398.0625</v>
      </c>
      <c r="L60" s="105">
        <f t="shared" si="6"/>
        <v>338.88384164235566</v>
      </c>
      <c r="M60" s="106">
        <f t="shared" si="7"/>
        <v>2.8639852298593116E-3</v>
      </c>
      <c r="O60" s="107">
        <f t="shared" si="8"/>
        <v>-7.490195744266881E-2</v>
      </c>
      <c r="P60" s="107">
        <f t="shared" si="9"/>
        <v>-7.2252490312612716E-2</v>
      </c>
      <c r="Q60" s="106">
        <f t="shared" si="10"/>
        <v>7.1645322401954648E-2</v>
      </c>
      <c r="R60" s="107">
        <f t="shared" si="11"/>
        <v>6.8584910999999998E-2</v>
      </c>
      <c r="S60" s="108">
        <f t="shared" si="12"/>
        <v>89499.53074572164</v>
      </c>
      <c r="T60" s="109">
        <f t="shared" si="13"/>
        <v>0</v>
      </c>
      <c r="U60" s="99">
        <f t="shared" si="14"/>
        <v>7.1645322401954648E-2</v>
      </c>
      <c r="V60" s="99">
        <f t="shared" si="18"/>
        <v>6.8584910999999998E-2</v>
      </c>
      <c r="W60" s="108">
        <f t="shared" si="15"/>
        <v>89499.53074572164</v>
      </c>
      <c r="X60" s="118">
        <f t="shared" si="16"/>
        <v>89500</v>
      </c>
      <c r="Y60" s="55">
        <f t="shared" si="19"/>
        <v>335.96340438849853</v>
      </c>
      <c r="Z60" s="56">
        <f t="shared" si="20"/>
        <v>7.1650941137027635E-2</v>
      </c>
      <c r="AA60" s="56">
        <f t="shared" si="21"/>
        <v>6.8590513689054333E-2</v>
      </c>
      <c r="AB60" s="42"/>
      <c r="AC60" s="57">
        <v>96993.895765215682</v>
      </c>
      <c r="AD60" s="58">
        <f t="shared" si="22"/>
        <v>364.0938483372629</v>
      </c>
      <c r="AE60" s="56">
        <f t="shared" si="17"/>
        <v>-7.726151946051818E-2</v>
      </c>
      <c r="AF60" s="56">
        <f t="shared" si="17"/>
        <v>-7.7261519460518069E-2</v>
      </c>
    </row>
    <row r="61" spans="1:32">
      <c r="A61" s="82" t="s">
        <v>135</v>
      </c>
      <c r="B61" s="83" t="s">
        <v>136</v>
      </c>
      <c r="E61" s="103">
        <v>36028</v>
      </c>
      <c r="F61" s="103">
        <v>120953.375</v>
      </c>
      <c r="G61" s="103">
        <f t="shared" si="5"/>
        <v>297.86684331875819</v>
      </c>
      <c r="H61" s="104">
        <v>-1.0253272324165508E-3</v>
      </c>
      <c r="J61" s="105">
        <v>36051.266831187517</v>
      </c>
      <c r="K61" s="105">
        <v>121109.2734375</v>
      </c>
      <c r="L61" s="105">
        <f t="shared" si="6"/>
        <v>297.67552729801685</v>
      </c>
      <c r="M61" s="106">
        <f t="shared" si="7"/>
        <v>1.2889134966262983E-3</v>
      </c>
      <c r="O61" s="107">
        <f t="shared" si="8"/>
        <v>-6.45381791892774E-4</v>
      </c>
      <c r="P61" s="107">
        <f t="shared" si="9"/>
        <v>6.4269986343146179E-4</v>
      </c>
      <c r="Q61" s="106">
        <f t="shared" si="10"/>
        <v>6.9962224514079185E-2</v>
      </c>
      <c r="R61" s="107">
        <f t="shared" si="11"/>
        <v>6.8584910999999998E-2</v>
      </c>
      <c r="S61" s="108">
        <f t="shared" si="12"/>
        <v>38548.599024793242</v>
      </c>
      <c r="T61" s="109">
        <f t="shared" si="13"/>
        <v>0</v>
      </c>
      <c r="U61" s="99">
        <f t="shared" si="14"/>
        <v>6.9962224514079185E-2</v>
      </c>
      <c r="V61" s="99">
        <f t="shared" si="18"/>
        <v>6.8584910999999998E-2</v>
      </c>
      <c r="W61" s="108">
        <f t="shared" si="15"/>
        <v>38548.599024793242</v>
      </c>
      <c r="X61" s="118">
        <f t="shared" si="16"/>
        <v>38549</v>
      </c>
      <c r="Y61" s="55">
        <f t="shared" si="19"/>
        <v>318.29932511232266</v>
      </c>
      <c r="Z61" s="56">
        <f t="shared" si="20"/>
        <v>6.9973354057955017E-2</v>
      </c>
      <c r="AA61" s="56">
        <f t="shared" si="21"/>
        <v>6.859602621732197E-2</v>
      </c>
      <c r="AB61" s="42"/>
      <c r="AC61" s="57">
        <v>38733.167135933494</v>
      </c>
      <c r="AD61" s="58">
        <f t="shared" si="22"/>
        <v>319.81999426263792</v>
      </c>
      <c r="AE61" s="56">
        <f t="shared" si="17"/>
        <v>-4.7547657357107642E-3</v>
      </c>
      <c r="AF61" s="56">
        <f t="shared" si="17"/>
        <v>-4.7547657357108752E-3</v>
      </c>
    </row>
    <row r="62" spans="1:32">
      <c r="A62" s="82" t="s">
        <v>137</v>
      </c>
      <c r="B62" s="83" t="s">
        <v>138</v>
      </c>
      <c r="E62" s="103">
        <v>243110</v>
      </c>
      <c r="F62" s="103">
        <v>610593</v>
      </c>
      <c r="G62" s="103">
        <f t="shared" si="5"/>
        <v>398.15392577379691</v>
      </c>
      <c r="H62" s="104">
        <v>5.0844485480581181E-2</v>
      </c>
      <c r="J62" s="105">
        <v>231345.69413130826</v>
      </c>
      <c r="K62" s="105">
        <v>613445.25</v>
      </c>
      <c r="L62" s="105">
        <f t="shared" si="6"/>
        <v>377.12525140802421</v>
      </c>
      <c r="M62" s="106">
        <f t="shared" si="7"/>
        <v>4.6712785767277776E-3</v>
      </c>
      <c r="O62" s="107">
        <f t="shared" si="8"/>
        <v>5.0851630988275387E-2</v>
      </c>
      <c r="P62" s="107">
        <f t="shared" si="9"/>
        <v>5.5760451699430558E-2</v>
      </c>
      <c r="Q62" s="106">
        <f t="shared" si="10"/>
        <v>7.3576568802169007E-2</v>
      </c>
      <c r="R62" s="107">
        <f t="shared" si="11"/>
        <v>6.8584910999999998E-2</v>
      </c>
      <c r="S62" s="108">
        <f t="shared" si="12"/>
        <v>260997.1996414953</v>
      </c>
      <c r="T62" s="109">
        <f t="shared" si="13"/>
        <v>0</v>
      </c>
      <c r="U62" s="99">
        <f t="shared" si="14"/>
        <v>7.3576568802169007E-2</v>
      </c>
      <c r="V62" s="99">
        <f t="shared" si="18"/>
        <v>6.8584910999999998E-2</v>
      </c>
      <c r="W62" s="108">
        <f t="shared" si="15"/>
        <v>260997.1996414953</v>
      </c>
      <c r="X62" s="118">
        <f t="shared" si="16"/>
        <v>260997</v>
      </c>
      <c r="Y62" s="55">
        <f t="shared" si="19"/>
        <v>425.46095189423994</v>
      </c>
      <c r="Z62" s="56">
        <f t="shared" si="20"/>
        <v>7.3575747603965347E-2</v>
      </c>
      <c r="AA62" s="56">
        <f t="shared" si="21"/>
        <v>6.8584093620005948E-2</v>
      </c>
      <c r="AB62" s="42"/>
      <c r="AC62" s="57">
        <v>248555.7991325474</v>
      </c>
      <c r="AD62" s="58">
        <f t="shared" si="22"/>
        <v>405.18008596944458</v>
      </c>
      <c r="AE62" s="56">
        <f t="shared" si="17"/>
        <v>5.0053955332653777E-2</v>
      </c>
      <c r="AF62" s="56">
        <f t="shared" si="17"/>
        <v>5.0053955332653777E-2</v>
      </c>
    </row>
    <row r="63" spans="1:32">
      <c r="A63" s="82" t="s">
        <v>139</v>
      </c>
      <c r="B63" s="83" t="s">
        <v>140</v>
      </c>
      <c r="E63" s="103">
        <v>96934</v>
      </c>
      <c r="F63" s="103">
        <v>361942.90625</v>
      </c>
      <c r="G63" s="103">
        <f t="shared" si="5"/>
        <v>267.81571989988407</v>
      </c>
      <c r="H63" s="104">
        <v>-3.3382797432681799E-2</v>
      </c>
      <c r="J63" s="105">
        <v>100362.97575024464</v>
      </c>
      <c r="K63" s="105">
        <v>363417.84375</v>
      </c>
      <c r="L63" s="105">
        <f t="shared" si="6"/>
        <v>276.16413854264596</v>
      </c>
      <c r="M63" s="106">
        <f t="shared" si="7"/>
        <v>4.0750556911901548E-3</v>
      </c>
      <c r="O63" s="107">
        <f t="shared" si="8"/>
        <v>-3.4165744136340881E-2</v>
      </c>
      <c r="P63" s="107">
        <f t="shared" si="9"/>
        <v>-3.0229915755237369E-2</v>
      </c>
      <c r="Q63" s="106">
        <f t="shared" si="10"/>
        <v>7.2939454023090544E-2</v>
      </c>
      <c r="R63" s="107">
        <f t="shared" si="11"/>
        <v>6.8584910999999998E-2</v>
      </c>
      <c r="S63" s="108">
        <f t="shared" si="12"/>
        <v>104004.31303627425</v>
      </c>
      <c r="T63" s="109">
        <f t="shared" si="13"/>
        <v>0</v>
      </c>
      <c r="U63" s="99">
        <f t="shared" si="14"/>
        <v>7.2939454023090544E-2</v>
      </c>
      <c r="V63" s="99">
        <f t="shared" si="18"/>
        <v>6.8584910999999998E-2</v>
      </c>
      <c r="W63" s="108">
        <f t="shared" si="15"/>
        <v>104004.31303627425</v>
      </c>
      <c r="X63" s="118">
        <f t="shared" si="16"/>
        <v>104004</v>
      </c>
      <c r="Y63" s="55">
        <f t="shared" si="19"/>
        <v>286.1829758462431</v>
      </c>
      <c r="Z63" s="56">
        <f t="shared" si="20"/>
        <v>7.2936224647698333E-2</v>
      </c>
      <c r="AA63" s="56">
        <f t="shared" si="21"/>
        <v>6.8581694731082887E-2</v>
      </c>
      <c r="AB63" s="42"/>
      <c r="AC63" s="57">
        <v>107829.10714890451</v>
      </c>
      <c r="AD63" s="58">
        <f t="shared" si="22"/>
        <v>296.70834551283508</v>
      </c>
      <c r="AE63" s="56">
        <f t="shared" si="17"/>
        <v>-3.547379042675658E-2</v>
      </c>
      <c r="AF63" s="56">
        <f t="shared" si="17"/>
        <v>-3.547379042675658E-2</v>
      </c>
    </row>
    <row r="64" spans="1:32">
      <c r="A64" s="82" t="s">
        <v>141</v>
      </c>
      <c r="B64" s="83" t="s">
        <v>142</v>
      </c>
      <c r="E64" s="103">
        <v>111637</v>
      </c>
      <c r="F64" s="103">
        <v>379592.1875</v>
      </c>
      <c r="G64" s="103">
        <f t="shared" si="5"/>
        <v>294.09720135507268</v>
      </c>
      <c r="H64" s="104">
        <v>-3.7939849306066309E-2</v>
      </c>
      <c r="J64" s="105">
        <v>116095.9132130639</v>
      </c>
      <c r="K64" s="105">
        <v>381399.6875</v>
      </c>
      <c r="L64" s="105">
        <f t="shared" si="6"/>
        <v>304.39435851153888</v>
      </c>
      <c r="M64" s="106">
        <f t="shared" si="7"/>
        <v>4.7616891483046597E-3</v>
      </c>
      <c r="O64" s="107">
        <f t="shared" si="8"/>
        <v>-3.8407150515976651E-2</v>
      </c>
      <c r="P64" s="107">
        <f t="shared" si="9"/>
        <v>-3.3828344279500988E-2</v>
      </c>
      <c r="Q64" s="106">
        <f t="shared" si="10"/>
        <v>7.3673180174750774E-2</v>
      </c>
      <c r="R64" s="107">
        <f t="shared" si="11"/>
        <v>6.8584910999999998E-2</v>
      </c>
      <c r="S64" s="108">
        <f t="shared" si="12"/>
        <v>119861.65281516865</v>
      </c>
      <c r="T64" s="109">
        <f t="shared" si="13"/>
        <v>0</v>
      </c>
      <c r="U64" s="99">
        <f t="shared" si="14"/>
        <v>7.3673180174750774E-2</v>
      </c>
      <c r="V64" s="99">
        <f t="shared" si="18"/>
        <v>6.8584910999999998E-2</v>
      </c>
      <c r="W64" s="108">
        <f t="shared" si="15"/>
        <v>119861.65281516865</v>
      </c>
      <c r="X64" s="118">
        <f t="shared" si="16"/>
        <v>119862</v>
      </c>
      <c r="Y64" s="55">
        <f t="shared" si="19"/>
        <v>314.26874202669609</v>
      </c>
      <c r="Z64" s="56">
        <f t="shared" si="20"/>
        <v>7.3676290118867449E-2</v>
      </c>
      <c r="AA64" s="56">
        <f t="shared" si="21"/>
        <v>6.8588006205709151E-2</v>
      </c>
      <c r="AB64" s="42"/>
      <c r="AC64" s="57">
        <v>124732.43815083745</v>
      </c>
      <c r="AD64" s="58">
        <f t="shared" si="22"/>
        <v>327.03864800842933</v>
      </c>
      <c r="AE64" s="56">
        <f t="shared" si="17"/>
        <v>-3.9047085289455219E-2</v>
      </c>
      <c r="AF64" s="56">
        <f t="shared" si="17"/>
        <v>-3.9047085289455108E-2</v>
      </c>
    </row>
    <row r="65" spans="1:32">
      <c r="A65" s="82" t="s">
        <v>143</v>
      </c>
      <c r="B65" s="83" t="s">
        <v>144</v>
      </c>
      <c r="E65" s="103">
        <v>72962</v>
      </c>
      <c r="F65" s="103">
        <v>253605.703125</v>
      </c>
      <c r="G65" s="103">
        <f t="shared" si="5"/>
        <v>287.69857736218842</v>
      </c>
      <c r="H65" s="104">
        <v>-0.10565644228893956</v>
      </c>
      <c r="J65" s="105">
        <v>81606.232095995976</v>
      </c>
      <c r="K65" s="105">
        <v>254547.03125</v>
      </c>
      <c r="L65" s="105">
        <f t="shared" si="6"/>
        <v>320.59392598394714</v>
      </c>
      <c r="M65" s="106">
        <f t="shared" si="7"/>
        <v>3.711778218709938E-3</v>
      </c>
      <c r="O65" s="107">
        <f t="shared" si="8"/>
        <v>-0.10592612688976366</v>
      </c>
      <c r="P65" s="107">
        <f t="shared" si="9"/>
        <v>-0.10260752296163544</v>
      </c>
      <c r="Q65" s="106">
        <f t="shared" si="10"/>
        <v>7.255126119749189E-2</v>
      </c>
      <c r="R65" s="107">
        <f t="shared" si="11"/>
        <v>6.8584910999999998E-2</v>
      </c>
      <c r="S65" s="108">
        <f t="shared" si="12"/>
        <v>78255.485119491408</v>
      </c>
      <c r="T65" s="109">
        <f t="shared" si="13"/>
        <v>0</v>
      </c>
      <c r="U65" s="99">
        <f t="shared" si="14"/>
        <v>7.255126119749189E-2</v>
      </c>
      <c r="V65" s="99">
        <f t="shared" si="18"/>
        <v>6.8584910999999998E-2</v>
      </c>
      <c r="W65" s="108">
        <f t="shared" si="15"/>
        <v>78255.485119491408</v>
      </c>
      <c r="X65" s="118">
        <f t="shared" si="16"/>
        <v>78255</v>
      </c>
      <c r="Y65" s="55">
        <f t="shared" si="19"/>
        <v>307.42845287063233</v>
      </c>
      <c r="Z65" s="56">
        <f t="shared" si="20"/>
        <v>7.2544612263918173E-2</v>
      </c>
      <c r="AA65" s="56">
        <f t="shared" si="21"/>
        <v>6.8578286654527476E-2</v>
      </c>
      <c r="AB65" s="42"/>
      <c r="AC65" s="57">
        <v>87677.025107299807</v>
      </c>
      <c r="AD65" s="58">
        <f t="shared" si="22"/>
        <v>344.44332222908139</v>
      </c>
      <c r="AE65" s="56">
        <f t="shared" si="17"/>
        <v>-0.10746287406272126</v>
      </c>
      <c r="AF65" s="56">
        <f t="shared" si="17"/>
        <v>-0.10746287406272115</v>
      </c>
    </row>
    <row r="66" spans="1:32">
      <c r="A66" s="82" t="s">
        <v>145</v>
      </c>
      <c r="B66" s="83" t="s">
        <v>146</v>
      </c>
      <c r="E66" s="103">
        <v>21462</v>
      </c>
      <c r="F66" s="103">
        <v>82345.015625</v>
      </c>
      <c r="G66" s="103">
        <f t="shared" si="5"/>
        <v>260.63508321788601</v>
      </c>
      <c r="H66" s="104">
        <v>-5.042314629721445E-2</v>
      </c>
      <c r="J66" s="105">
        <v>22730.329152280476</v>
      </c>
      <c r="K66" s="105">
        <v>83501.453125</v>
      </c>
      <c r="L66" s="105">
        <f t="shared" si="6"/>
        <v>272.21477353518179</v>
      </c>
      <c r="M66" s="106">
        <f t="shared" si="7"/>
        <v>1.4043806916819612E-2</v>
      </c>
      <c r="O66" s="107">
        <f t="shared" si="8"/>
        <v>-5.579897870300865E-2</v>
      </c>
      <c r="P66" s="107">
        <f t="shared" si="9"/>
        <v>-4.2538801869249743E-2</v>
      </c>
      <c r="Q66" s="106">
        <f t="shared" si="10"/>
        <v>8.3591911164310861E-2</v>
      </c>
      <c r="R66" s="107">
        <f t="shared" si="11"/>
        <v>6.8584910999999998E-2</v>
      </c>
      <c r="S66" s="108">
        <f t="shared" si="12"/>
        <v>23256.049597408441</v>
      </c>
      <c r="T66" s="109">
        <f t="shared" si="13"/>
        <v>0</v>
      </c>
      <c r="U66" s="99">
        <f t="shared" si="14"/>
        <v>8.3591911164310861E-2</v>
      </c>
      <c r="V66" s="99">
        <f t="shared" si="18"/>
        <v>6.8584910999999998E-2</v>
      </c>
      <c r="W66" s="108">
        <f t="shared" si="15"/>
        <v>23256.049597408441</v>
      </c>
      <c r="X66" s="118">
        <f t="shared" si="16"/>
        <v>23256</v>
      </c>
      <c r="Y66" s="55">
        <f t="shared" si="19"/>
        <v>278.51012323325955</v>
      </c>
      <c r="Z66" s="56">
        <f t="shared" si="20"/>
        <v>8.3589600223651139E-2</v>
      </c>
      <c r="AA66" s="56">
        <f t="shared" si="21"/>
        <v>6.8582632064273286E-2</v>
      </c>
      <c r="AB66" s="42"/>
      <c r="AC66" s="57">
        <v>24421.267697267787</v>
      </c>
      <c r="AD66" s="58">
        <f t="shared" si="22"/>
        <v>292.4651821413172</v>
      </c>
      <c r="AE66" s="56">
        <f t="shared" si="17"/>
        <v>-4.7715282912940471E-2</v>
      </c>
      <c r="AF66" s="56">
        <f t="shared" si="17"/>
        <v>-4.7715282912940582E-2</v>
      </c>
    </row>
    <row r="67" spans="1:32">
      <c r="A67" s="82" t="s">
        <v>147</v>
      </c>
      <c r="B67" s="83" t="s">
        <v>148</v>
      </c>
      <c r="E67" s="103">
        <v>100065</v>
      </c>
      <c r="F67" s="103">
        <v>336898.34375</v>
      </c>
      <c r="G67" s="103">
        <f t="shared" si="5"/>
        <v>297.01837915313291</v>
      </c>
      <c r="H67" s="104">
        <v>-2.4077872069579342E-2</v>
      </c>
      <c r="J67" s="105">
        <v>102698.8786307244</v>
      </c>
      <c r="K67" s="105">
        <v>338844.3125</v>
      </c>
      <c r="L67" s="105">
        <f t="shared" si="6"/>
        <v>303.08573832333218</v>
      </c>
      <c r="M67" s="106">
        <f t="shared" si="7"/>
        <v>5.7761303553454102E-3</v>
      </c>
      <c r="O67" s="107">
        <f t="shared" si="8"/>
        <v>-2.564661528773915E-2</v>
      </c>
      <c r="P67" s="107">
        <f t="shared" si="9"/>
        <v>-2.0018623125468871E-2</v>
      </c>
      <c r="Q67" s="106">
        <f t="shared" si="10"/>
        <v>7.4757196741691345E-2</v>
      </c>
      <c r="R67" s="107">
        <f t="shared" si="11"/>
        <v>6.8584910999999998E-2</v>
      </c>
      <c r="S67" s="108">
        <f t="shared" si="12"/>
        <v>107545.57889195734</v>
      </c>
      <c r="T67" s="109">
        <f t="shared" si="13"/>
        <v>0</v>
      </c>
      <c r="U67" s="99">
        <f t="shared" si="14"/>
        <v>7.4757196741691345E-2</v>
      </c>
      <c r="V67" s="99">
        <f t="shared" si="18"/>
        <v>6.8584910999999998E-2</v>
      </c>
      <c r="W67" s="108">
        <f t="shared" si="15"/>
        <v>107545.57889195734</v>
      </c>
      <c r="X67" s="118">
        <f t="shared" si="16"/>
        <v>107546</v>
      </c>
      <c r="Y67" s="55">
        <f t="shared" si="19"/>
        <v>317.39060103008222</v>
      </c>
      <c r="Z67" s="56">
        <f t="shared" si="20"/>
        <v>7.47614050866936E-2</v>
      </c>
      <c r="AA67" s="56">
        <f t="shared" si="21"/>
        <v>6.858909517665257E-2</v>
      </c>
      <c r="AB67" s="42"/>
      <c r="AC67" s="57">
        <v>110338.7808618033</v>
      </c>
      <c r="AD67" s="58">
        <f t="shared" si="22"/>
        <v>325.63267787415879</v>
      </c>
      <c r="AE67" s="56">
        <f t="shared" si="17"/>
        <v>-2.5310963561408162E-2</v>
      </c>
      <c r="AF67" s="56">
        <f t="shared" si="17"/>
        <v>-2.5310963561408051E-2</v>
      </c>
    </row>
    <row r="68" spans="1:32">
      <c r="A68" s="82" t="s">
        <v>149</v>
      </c>
      <c r="B68" s="83" t="s">
        <v>150</v>
      </c>
      <c r="E68" s="103">
        <v>127771</v>
      </c>
      <c r="F68" s="103">
        <v>415521.0625</v>
      </c>
      <c r="G68" s="103">
        <f t="shared" si="5"/>
        <v>307.49584444952171</v>
      </c>
      <c r="H68" s="104">
        <v>-7.4534068946156218E-2</v>
      </c>
      <c r="J68" s="105">
        <v>138202.50204991887</v>
      </c>
      <c r="K68" s="105">
        <v>418147.4375</v>
      </c>
      <c r="L68" s="105">
        <f t="shared" si="6"/>
        <v>330.51141692078136</v>
      </c>
      <c r="M68" s="106">
        <f t="shared" si="7"/>
        <v>6.320678389197143E-3</v>
      </c>
      <c r="O68" s="107">
        <f t="shared" si="8"/>
        <v>-7.5479834989897632E-2</v>
      </c>
      <c r="P68" s="107">
        <f t="shared" si="9"/>
        <v>-6.9636240362541346E-2</v>
      </c>
      <c r="Q68" s="106">
        <f t="shared" si="10"/>
        <v>7.5339092553979858E-2</v>
      </c>
      <c r="R68" s="107">
        <f t="shared" si="11"/>
        <v>6.8584910999999998E-2</v>
      </c>
      <c r="S68" s="108">
        <f t="shared" si="12"/>
        <v>137397.15119471456</v>
      </c>
      <c r="T68" s="109">
        <f t="shared" si="13"/>
        <v>0</v>
      </c>
      <c r="U68" s="99">
        <f t="shared" si="14"/>
        <v>7.5339092553979858E-2</v>
      </c>
      <c r="V68" s="99">
        <f t="shared" si="18"/>
        <v>6.8584910999999998E-2</v>
      </c>
      <c r="W68" s="108">
        <f t="shared" si="15"/>
        <v>137397.15119471456</v>
      </c>
      <c r="X68" s="118">
        <f t="shared" si="16"/>
        <v>137397</v>
      </c>
      <c r="Y68" s="55">
        <f t="shared" si="19"/>
        <v>328.5850579916563</v>
      </c>
      <c r="Z68" s="56">
        <f t="shared" si="20"/>
        <v>7.5337909228228694E-2</v>
      </c>
      <c r="AA68" s="56">
        <f t="shared" si="21"/>
        <v>6.8583735106692023E-2</v>
      </c>
      <c r="AB68" s="42"/>
      <c r="AC68" s="57">
        <v>148483.5646849687</v>
      </c>
      <c r="AD68" s="58">
        <f t="shared" si="22"/>
        <v>355.09858812651146</v>
      </c>
      <c r="AE68" s="56">
        <f t="shared" si="17"/>
        <v>-7.4665264862751601E-2</v>
      </c>
      <c r="AF68" s="56">
        <f t="shared" si="17"/>
        <v>-7.4665264862751712E-2</v>
      </c>
    </row>
    <row r="69" spans="1:32">
      <c r="A69" s="82" t="s">
        <v>151</v>
      </c>
      <c r="B69" s="83" t="s">
        <v>152</v>
      </c>
      <c r="E69" s="103">
        <v>78674</v>
      </c>
      <c r="F69" s="103">
        <v>240844.4375</v>
      </c>
      <c r="G69" s="103">
        <f t="shared" si="5"/>
        <v>326.65898708995513</v>
      </c>
      <c r="H69" s="104">
        <v>-4.7040730576205725E-2</v>
      </c>
      <c r="J69" s="105">
        <v>82626.217178643506</v>
      </c>
      <c r="K69" s="105">
        <v>241950.1875</v>
      </c>
      <c r="L69" s="105">
        <f t="shared" si="6"/>
        <v>341.50094295191855</v>
      </c>
      <c r="M69" s="106">
        <f t="shared" si="7"/>
        <v>4.5911377961551647E-3</v>
      </c>
      <c r="O69" s="107">
        <f t="shared" si="8"/>
        <v>-4.7832483606245035E-2</v>
      </c>
      <c r="P69" s="107">
        <f t="shared" si="9"/>
        <v>-4.3460951333458175E-2</v>
      </c>
      <c r="Q69" s="106">
        <f t="shared" si="10"/>
        <v>7.3490931573293228E-2</v>
      </c>
      <c r="R69" s="107">
        <f t="shared" si="11"/>
        <v>6.8584910999999998E-2</v>
      </c>
      <c r="S69" s="108">
        <f t="shared" si="12"/>
        <v>84455.825550597277</v>
      </c>
      <c r="T69" s="109">
        <f t="shared" si="13"/>
        <v>0</v>
      </c>
      <c r="U69" s="99">
        <f t="shared" si="14"/>
        <v>7.3490931573293228E-2</v>
      </c>
      <c r="V69" s="99">
        <f t="shared" si="18"/>
        <v>6.8584910999999998E-2</v>
      </c>
      <c r="W69" s="108">
        <f t="shared" si="15"/>
        <v>84455.825550597277</v>
      </c>
      <c r="X69" s="118">
        <f t="shared" si="16"/>
        <v>84456</v>
      </c>
      <c r="Y69" s="55">
        <f t="shared" si="19"/>
        <v>349.06358566058151</v>
      </c>
      <c r="Z69" s="56">
        <f t="shared" si="20"/>
        <v>7.3493148943742481E-2</v>
      </c>
      <c r="AA69" s="56">
        <f t="shared" si="21"/>
        <v>6.8587118236721256E-2</v>
      </c>
      <c r="AB69" s="42"/>
      <c r="AC69" s="57">
        <v>88772.888197696622</v>
      </c>
      <c r="AD69" s="58">
        <f t="shared" si="22"/>
        <v>366.90563919359073</v>
      </c>
      <c r="AE69" s="56">
        <f t="shared" si="17"/>
        <v>-4.8628452733034178E-2</v>
      </c>
      <c r="AF69" s="56">
        <f t="shared" si="17"/>
        <v>-4.8628452733034178E-2</v>
      </c>
    </row>
    <row r="70" spans="1:32">
      <c r="A70" s="82" t="s">
        <v>153</v>
      </c>
      <c r="B70" s="83" t="s">
        <v>154</v>
      </c>
      <c r="E70" s="103">
        <v>61516</v>
      </c>
      <c r="F70" s="103">
        <v>197463.0625</v>
      </c>
      <c r="G70" s="103">
        <f t="shared" si="5"/>
        <v>311.53168203293717</v>
      </c>
      <c r="H70" s="104">
        <v>-6.4417747521940627E-2</v>
      </c>
      <c r="J70" s="105">
        <v>65851.306455935555</v>
      </c>
      <c r="K70" s="105">
        <v>198553.5625</v>
      </c>
      <c r="L70" s="105">
        <f t="shared" si="6"/>
        <v>331.65512432412567</v>
      </c>
      <c r="M70" s="106">
        <f t="shared" si="7"/>
        <v>5.5225518443480226E-3</v>
      </c>
      <c r="O70" s="107">
        <f t="shared" si="8"/>
        <v>-6.5834782774378597E-2</v>
      </c>
      <c r="P70" s="107">
        <f t="shared" si="9"/>
        <v>-6.0675806931063447E-2</v>
      </c>
      <c r="Q70" s="106">
        <f t="shared" si="10"/>
        <v>7.4486226571085501E-2</v>
      </c>
      <c r="R70" s="107">
        <f t="shared" si="11"/>
        <v>6.8584910999999998E-2</v>
      </c>
      <c r="S70" s="108">
        <f t="shared" si="12"/>
        <v>66098.09471374689</v>
      </c>
      <c r="T70" s="109">
        <f t="shared" si="13"/>
        <v>0</v>
      </c>
      <c r="U70" s="99">
        <f t="shared" si="14"/>
        <v>7.4486226571085501E-2</v>
      </c>
      <c r="V70" s="99">
        <f t="shared" si="18"/>
        <v>6.8584910999999998E-2</v>
      </c>
      <c r="W70" s="108">
        <f t="shared" si="15"/>
        <v>66098.09471374689</v>
      </c>
      <c r="X70" s="118">
        <f t="shared" si="16"/>
        <v>66098</v>
      </c>
      <c r="Y70" s="55">
        <f t="shared" si="19"/>
        <v>332.89757770022385</v>
      </c>
      <c r="Z70" s="56">
        <f t="shared" si="20"/>
        <v>7.448468691072252E-2</v>
      </c>
      <c r="AA70" s="56">
        <f t="shared" si="21"/>
        <v>6.8583379795791544E-2</v>
      </c>
      <c r="AB70" s="42"/>
      <c r="AC70" s="57">
        <v>70750.07019921999</v>
      </c>
      <c r="AD70" s="58">
        <f t="shared" si="22"/>
        <v>356.32737740084616</v>
      </c>
      <c r="AE70" s="56">
        <f t="shared" si="17"/>
        <v>-6.5753577150108322E-2</v>
      </c>
      <c r="AF70" s="56">
        <f t="shared" si="17"/>
        <v>-6.5753577150108322E-2</v>
      </c>
    </row>
    <row r="71" spans="1:32">
      <c r="A71" s="82" t="s">
        <v>155</v>
      </c>
      <c r="B71" s="83" t="s">
        <v>156</v>
      </c>
      <c r="E71" s="103">
        <v>88058</v>
      </c>
      <c r="F71" s="103">
        <v>302910.25</v>
      </c>
      <c r="G71" s="103">
        <f t="shared" si="5"/>
        <v>290.70657067563741</v>
      </c>
      <c r="H71" s="104">
        <v>-2.8187684169568294E-2</v>
      </c>
      <c r="J71" s="105">
        <v>90862.312544090542</v>
      </c>
      <c r="K71" s="105">
        <v>305531.875</v>
      </c>
      <c r="L71" s="105">
        <f t="shared" si="6"/>
        <v>297.39061609886215</v>
      </c>
      <c r="M71" s="106">
        <f t="shared" si="7"/>
        <v>8.654791311947907E-3</v>
      </c>
      <c r="O71" s="107">
        <f t="shared" si="8"/>
        <v>-3.0863319076649742E-2</v>
      </c>
      <c r="P71" s="107">
        <f t="shared" si="9"/>
        <v>-2.2475643350504226E-2</v>
      </c>
      <c r="Q71" s="106">
        <f t="shared" si="10"/>
        <v>7.7833290403801492E-2</v>
      </c>
      <c r="R71" s="107">
        <f t="shared" si="11"/>
        <v>6.8584910999999998E-2</v>
      </c>
      <c r="S71" s="108">
        <f t="shared" si="12"/>
        <v>94911.843886377945</v>
      </c>
      <c r="T71" s="109">
        <f t="shared" si="13"/>
        <v>0</v>
      </c>
      <c r="U71" s="99">
        <f t="shared" si="14"/>
        <v>7.7833290403801492E-2</v>
      </c>
      <c r="V71" s="99">
        <f t="shared" si="18"/>
        <v>6.8584910999999998E-2</v>
      </c>
      <c r="W71" s="108">
        <f t="shared" si="15"/>
        <v>94911.843886377945</v>
      </c>
      <c r="X71" s="118">
        <f t="shared" si="16"/>
        <v>94912</v>
      </c>
      <c r="Y71" s="55">
        <f t="shared" si="19"/>
        <v>310.64516590944891</v>
      </c>
      <c r="Z71" s="56">
        <f t="shared" si="20"/>
        <v>7.7835063253764547E-2</v>
      </c>
      <c r="AA71" s="56">
        <f t="shared" si="21"/>
        <v>6.8586668637973247E-2</v>
      </c>
      <c r="AB71" s="42"/>
      <c r="AC71" s="57">
        <v>97621.677335430228</v>
      </c>
      <c r="AD71" s="58">
        <f t="shared" si="22"/>
        <v>319.51388815137608</v>
      </c>
      <c r="AE71" s="56">
        <f t="shared" si="17"/>
        <v>-2.7756922533913375E-2</v>
      </c>
      <c r="AF71" s="56">
        <f t="shared" si="17"/>
        <v>-2.7756922533913264E-2</v>
      </c>
    </row>
    <row r="72" spans="1:32">
      <c r="A72" s="82" t="s">
        <v>157</v>
      </c>
      <c r="B72" s="83" t="s">
        <v>158</v>
      </c>
      <c r="E72" s="103">
        <v>213468</v>
      </c>
      <c r="F72" s="103">
        <v>700670.125</v>
      </c>
      <c r="G72" s="103">
        <f t="shared" si="5"/>
        <v>304.66262565426206</v>
      </c>
      <c r="H72" s="104">
        <v>-3.159147967056708E-2</v>
      </c>
      <c r="J72" s="105">
        <v>220856.10662533154</v>
      </c>
      <c r="K72" s="105">
        <v>705242.9375</v>
      </c>
      <c r="L72" s="105">
        <f t="shared" si="6"/>
        <v>313.16315964572357</v>
      </c>
      <c r="M72" s="106">
        <f t="shared" si="7"/>
        <v>6.5263414791660868E-3</v>
      </c>
      <c r="O72" s="107">
        <f t="shared" si="8"/>
        <v>-3.3452127442710866E-2</v>
      </c>
      <c r="P72" s="107">
        <f t="shared" si="9"/>
        <v>-2.7144105970440591E-2</v>
      </c>
      <c r="Q72" s="106">
        <f t="shared" si="10"/>
        <v>7.5558861028670377E-2</v>
      </c>
      <c r="R72" s="107">
        <f t="shared" si="11"/>
        <v>6.8584910999999998E-2</v>
      </c>
      <c r="S72" s="108">
        <f t="shared" si="12"/>
        <v>229597.39894606822</v>
      </c>
      <c r="T72" s="109">
        <f t="shared" si="13"/>
        <v>0</v>
      </c>
      <c r="U72" s="99">
        <f t="shared" si="14"/>
        <v>7.5558861028670377E-2</v>
      </c>
      <c r="V72" s="99">
        <f t="shared" si="18"/>
        <v>6.8584910999999998E-2</v>
      </c>
      <c r="W72" s="108">
        <f t="shared" si="15"/>
        <v>229597.39894606822</v>
      </c>
      <c r="X72" s="118">
        <f t="shared" si="16"/>
        <v>229597</v>
      </c>
      <c r="Y72" s="55">
        <f t="shared" si="19"/>
        <v>325.55731903376909</v>
      </c>
      <c r="Z72" s="56">
        <f t="shared" si="20"/>
        <v>7.5556992148706037E-2</v>
      </c>
      <c r="AA72" s="56">
        <f t="shared" si="21"/>
        <v>6.8583054237899121E-2</v>
      </c>
      <c r="AB72" s="42"/>
      <c r="AC72" s="57">
        <v>237285.8776632548</v>
      </c>
      <c r="AD72" s="58">
        <f t="shared" si="22"/>
        <v>336.45977158509976</v>
      </c>
      <c r="AE72" s="56">
        <f t="shared" si="17"/>
        <v>-3.2403435632045952E-2</v>
      </c>
      <c r="AF72" s="56">
        <f t="shared" si="17"/>
        <v>-3.2403435632045952E-2</v>
      </c>
    </row>
    <row r="73" spans="1:32">
      <c r="A73" s="82" t="s">
        <v>159</v>
      </c>
      <c r="B73" s="83" t="s">
        <v>160</v>
      </c>
      <c r="E73" s="103">
        <v>37638</v>
      </c>
      <c r="F73" s="103">
        <v>137881.5625</v>
      </c>
      <c r="G73" s="103">
        <f t="shared" si="5"/>
        <v>272.97340788403091</v>
      </c>
      <c r="H73" s="104">
        <v>-4.3395922275019427E-2</v>
      </c>
      <c r="J73" s="105">
        <v>39432.573379403017</v>
      </c>
      <c r="K73" s="105">
        <v>138786.6875</v>
      </c>
      <c r="L73" s="105">
        <f t="shared" si="6"/>
        <v>284.1236006832645</v>
      </c>
      <c r="M73" s="106">
        <f t="shared" si="7"/>
        <v>6.5645107553811144E-3</v>
      </c>
      <c r="O73" s="107">
        <f t="shared" si="8"/>
        <v>-4.5509923030800259E-2</v>
      </c>
      <c r="P73" s="107">
        <f t="shared" si="9"/>
        <v>-3.9244162654631487E-2</v>
      </c>
      <c r="Q73" s="106">
        <f t="shared" si="10"/>
        <v>7.5599648141297493E-2</v>
      </c>
      <c r="R73" s="107">
        <f t="shared" si="11"/>
        <v>6.8584910999999998E-2</v>
      </c>
      <c r="S73" s="108">
        <f t="shared" si="12"/>
        <v>40483.419556742156</v>
      </c>
      <c r="T73" s="109">
        <f t="shared" si="13"/>
        <v>0</v>
      </c>
      <c r="U73" s="99">
        <f t="shared" si="14"/>
        <v>7.5599648141297493E-2</v>
      </c>
      <c r="V73" s="99">
        <f t="shared" ref="V73:V104" si="23">MAX(R73,NewMinGrowthPerHead(P73,$P$2,$L$1,$U$1,$T$2,AD73,G73,T73, $P$1))</f>
        <v>6.8584910999999998E-2</v>
      </c>
      <c r="W73" s="108">
        <f t="shared" si="15"/>
        <v>40483.419556742156</v>
      </c>
      <c r="X73" s="118">
        <f t="shared" si="16"/>
        <v>40483</v>
      </c>
      <c r="Y73" s="55">
        <f t="shared" ref="Y73:Y104" si="24">X73/K73*1000</f>
        <v>291.69224173608148</v>
      </c>
      <c r="Z73" s="56">
        <f t="shared" ref="Z73:Z104" si="25">X73/E73-1</f>
        <v>7.5588500983049034E-2</v>
      </c>
      <c r="AA73" s="56">
        <f t="shared" ref="AA73:AA104" si="26">Y73/G73-1</f>
        <v>6.8573836540162247E-2</v>
      </c>
      <c r="AB73" s="42"/>
      <c r="AC73" s="57">
        <v>42366.013445693628</v>
      </c>
      <c r="AD73" s="58">
        <f t="shared" ref="AD73:AD104" si="27">AC73/K73*1000</f>
        <v>305.25992232283539</v>
      </c>
      <c r="AE73" s="56">
        <f t="shared" si="17"/>
        <v>-4.4446321297314073E-2</v>
      </c>
      <c r="AF73" s="56">
        <f t="shared" si="17"/>
        <v>-4.4446321297314184E-2</v>
      </c>
    </row>
    <row r="74" spans="1:32">
      <c r="A74" s="82" t="s">
        <v>161</v>
      </c>
      <c r="B74" s="83" t="s">
        <v>162</v>
      </c>
      <c r="E74" s="103">
        <v>149437</v>
      </c>
      <c r="F74" s="103">
        <v>384540.0625</v>
      </c>
      <c r="G74" s="103">
        <f t="shared" ref="G74:G137" si="28">E74/F74*1000</f>
        <v>388.61230486225344</v>
      </c>
      <c r="H74" s="104">
        <v>2.601227050269328E-3</v>
      </c>
      <c r="J74" s="105">
        <v>149127.29908369048</v>
      </c>
      <c r="K74" s="105">
        <v>386002.6875</v>
      </c>
      <c r="L74" s="105">
        <f t="shared" ref="L74:L137" si="29">J74/K74*1000</f>
        <v>386.33746321698987</v>
      </c>
      <c r="M74" s="106">
        <f t="shared" ref="M74:M137" si="30">K74/F74-1</f>
        <v>3.8035698816167862E-3</v>
      </c>
      <c r="O74" s="107">
        <f t="shared" ref="O74:O137" si="31">E74/J74-1</f>
        <v>2.0767553507134995E-3</v>
      </c>
      <c r="P74" s="107">
        <f t="shared" ref="P74:P137" si="32">G74/L74-1</f>
        <v>5.8882243164335435E-3</v>
      </c>
      <c r="Q74" s="106">
        <f t="shared" ref="Q74:Q137" si="33">(1+M74)*(1+R74)-1</f>
        <v>7.2649348383429846E-2</v>
      </c>
      <c r="R74" s="107">
        <f t="shared" ref="R74:R137" si="34">MinGrowthPerHead(P74,0,1,$Q$1,$Q$2,$R$1,$R$2)</f>
        <v>6.8584910999999998E-2</v>
      </c>
      <c r="S74" s="108">
        <f t="shared" ref="S74:S137" si="35">(1+IF($S$2=1,Q74,0))*$E74</f>
        <v>160293.50067437461</v>
      </c>
      <c r="T74" s="109">
        <f t="shared" ref="T74:T137" si="36">MinMaxRamp(P74,0,1,$P$2,$T$2)</f>
        <v>0</v>
      </c>
      <c r="U74" s="99">
        <f t="shared" ref="U74:U137" si="37">(1+M74)*(1+V74)-1</f>
        <v>7.2649348383429846E-2</v>
      </c>
      <c r="V74" s="99">
        <f t="shared" si="23"/>
        <v>6.8584910999999998E-2</v>
      </c>
      <c r="W74" s="108">
        <f t="shared" ref="W74:W137" si="38">(1+IF($S$2=1,U74,0))*$E74</f>
        <v>160293.50067437461</v>
      </c>
      <c r="X74" s="118">
        <f t="shared" ref="X74:X137" si="39">IF(ROUND(W74,0)/E74&gt;$X$1,ROUND(W74,0),ROUNDUP(W74,0))</f>
        <v>160294</v>
      </c>
      <c r="Y74" s="55">
        <f t="shared" si="24"/>
        <v>415.26653878543266</v>
      </c>
      <c r="Z74" s="56">
        <f t="shared" si="25"/>
        <v>7.2652689762241041E-2</v>
      </c>
      <c r="AA74" s="56">
        <f t="shared" si="26"/>
        <v>6.8588239717800592E-2</v>
      </c>
      <c r="AB74" s="42"/>
      <c r="AC74" s="57">
        <v>160221.07148096189</v>
      </c>
      <c r="AD74" s="58">
        <f t="shared" si="27"/>
        <v>415.07760611371879</v>
      </c>
      <c r="AE74" s="56">
        <f t="shared" ref="AE74:AF137" si="40">X74/AC74-1</f>
        <v>4.5517433109143468E-4</v>
      </c>
      <c r="AF74" s="56">
        <f t="shared" si="40"/>
        <v>4.5517433109143468E-4</v>
      </c>
    </row>
    <row r="75" spans="1:32">
      <c r="A75" s="82" t="s">
        <v>163</v>
      </c>
      <c r="B75" s="83" t="s">
        <v>164</v>
      </c>
      <c r="E75" s="103">
        <v>52355</v>
      </c>
      <c r="F75" s="103">
        <v>155536.734375</v>
      </c>
      <c r="G75" s="103">
        <f t="shared" si="28"/>
        <v>336.60858452750966</v>
      </c>
      <c r="H75" s="104">
        <v>4.7012373539679908E-2</v>
      </c>
      <c r="J75" s="105">
        <v>50077.808943807388</v>
      </c>
      <c r="K75" s="105">
        <v>156546.078125</v>
      </c>
      <c r="L75" s="105">
        <f t="shared" si="29"/>
        <v>319.89181424156095</v>
      </c>
      <c r="M75" s="106">
        <f t="shared" si="30"/>
        <v>6.4894235696530966E-3</v>
      </c>
      <c r="O75" s="107">
        <f t="shared" si="31"/>
        <v>4.5473056913249987E-2</v>
      </c>
      <c r="P75" s="107">
        <f t="shared" si="32"/>
        <v>5.2257574410220275E-2</v>
      </c>
      <c r="Q75" s="106">
        <f t="shared" si="33"/>
        <v>7.5519411107619172E-2</v>
      </c>
      <c r="R75" s="107">
        <f t="shared" si="34"/>
        <v>6.8584910999999998E-2</v>
      </c>
      <c r="S75" s="108">
        <f t="shared" si="35"/>
        <v>56308.8187685394</v>
      </c>
      <c r="T75" s="109">
        <f t="shared" si="36"/>
        <v>0</v>
      </c>
      <c r="U75" s="99">
        <f t="shared" si="37"/>
        <v>7.5519411107619172E-2</v>
      </c>
      <c r="V75" s="99">
        <f t="shared" si="23"/>
        <v>6.8584910999999998E-2</v>
      </c>
      <c r="W75" s="108">
        <f t="shared" si="38"/>
        <v>56308.8187685394</v>
      </c>
      <c r="X75" s="118">
        <f t="shared" si="39"/>
        <v>56309</v>
      </c>
      <c r="Y75" s="55">
        <f t="shared" si="24"/>
        <v>359.69601202681042</v>
      </c>
      <c r="Z75" s="56">
        <f t="shared" si="25"/>
        <v>7.552287269601754E-2</v>
      </c>
      <c r="AA75" s="56">
        <f t="shared" si="26"/>
        <v>6.8588350269521703E-2</v>
      </c>
      <c r="AB75" s="42"/>
      <c r="AC75" s="57">
        <v>53803.161833521197</v>
      </c>
      <c r="AD75" s="58">
        <f t="shared" si="27"/>
        <v>343.68897948730512</v>
      </c>
      <c r="AE75" s="56">
        <f t="shared" si="40"/>
        <v>4.6574180421448341E-2</v>
      </c>
      <c r="AF75" s="56">
        <f t="shared" si="40"/>
        <v>4.6574180421448563E-2</v>
      </c>
    </row>
    <row r="76" spans="1:32">
      <c r="A76" s="82" t="s">
        <v>165</v>
      </c>
      <c r="B76" s="83" t="s">
        <v>166</v>
      </c>
      <c r="E76" s="103">
        <v>32581</v>
      </c>
      <c r="F76" s="103">
        <v>95606.65625</v>
      </c>
      <c r="G76" s="103">
        <f t="shared" si="28"/>
        <v>340.7817120473764</v>
      </c>
      <c r="H76" s="104">
        <v>1.1183828055553846E-2</v>
      </c>
      <c r="J76" s="105">
        <v>32229.952677032197</v>
      </c>
      <c r="K76" s="105">
        <v>96096.2890625</v>
      </c>
      <c r="L76" s="105">
        <f t="shared" si="29"/>
        <v>335.39227155868815</v>
      </c>
      <c r="M76" s="106">
        <f t="shared" si="30"/>
        <v>5.1213255614721565E-3</v>
      </c>
      <c r="O76" s="107">
        <f t="shared" si="31"/>
        <v>1.0891958994962092E-2</v>
      </c>
      <c r="P76" s="107">
        <f t="shared" si="32"/>
        <v>1.6069065824449558E-2</v>
      </c>
      <c r="Q76" s="106">
        <f t="shared" si="33"/>
        <v>7.4057482219307857E-2</v>
      </c>
      <c r="R76" s="107">
        <f t="shared" si="34"/>
        <v>6.8584910999999998E-2</v>
      </c>
      <c r="S76" s="108">
        <f t="shared" si="35"/>
        <v>34993.866828187267</v>
      </c>
      <c r="T76" s="109">
        <f t="shared" si="36"/>
        <v>0</v>
      </c>
      <c r="U76" s="99">
        <f t="shared" si="37"/>
        <v>7.4057482219307857E-2</v>
      </c>
      <c r="V76" s="99">
        <f t="shared" si="23"/>
        <v>6.8584910999999998E-2</v>
      </c>
      <c r="W76" s="108">
        <f t="shared" si="38"/>
        <v>34993.866828187267</v>
      </c>
      <c r="X76" s="118">
        <f t="shared" si="39"/>
        <v>34994</v>
      </c>
      <c r="Y76" s="55">
        <f t="shared" si="24"/>
        <v>364.15558125496682</v>
      </c>
      <c r="Z76" s="56">
        <f t="shared" si="25"/>
        <v>7.4061569626469481E-2</v>
      </c>
      <c r="AA76" s="56">
        <f t="shared" si="26"/>
        <v>6.8588977580877009E-2</v>
      </c>
      <c r="AB76" s="42"/>
      <c r="AC76" s="57">
        <v>34627.580486097293</v>
      </c>
      <c r="AD76" s="58">
        <f t="shared" si="27"/>
        <v>360.34253584522799</v>
      </c>
      <c r="AE76" s="56">
        <f t="shared" si="40"/>
        <v>1.0581724416172333E-2</v>
      </c>
      <c r="AF76" s="56">
        <f t="shared" si="40"/>
        <v>1.0581724416172111E-2</v>
      </c>
    </row>
    <row r="77" spans="1:32">
      <c r="A77" s="82" t="s">
        <v>167</v>
      </c>
      <c r="B77" s="83" t="s">
        <v>168</v>
      </c>
      <c r="E77" s="103">
        <v>40310</v>
      </c>
      <c r="F77" s="103">
        <v>129817.625</v>
      </c>
      <c r="G77" s="103">
        <f t="shared" si="28"/>
        <v>310.51253633703436</v>
      </c>
      <c r="H77" s="104">
        <v>2.4456787951226522E-2</v>
      </c>
      <c r="J77" s="105">
        <v>39444.882004958337</v>
      </c>
      <c r="K77" s="105">
        <v>130702.5</v>
      </c>
      <c r="L77" s="105">
        <f t="shared" si="29"/>
        <v>301.79133532226501</v>
      </c>
      <c r="M77" s="106">
        <f t="shared" si="30"/>
        <v>6.8162932421540479E-3</v>
      </c>
      <c r="O77" s="107">
        <f t="shared" si="31"/>
        <v>2.1932325591262236E-2</v>
      </c>
      <c r="P77" s="107">
        <f t="shared" si="32"/>
        <v>2.8898115996128571E-2</v>
      </c>
      <c r="Q77" s="106">
        <f t="shared" si="33"/>
        <v>7.5868699107517257E-2</v>
      </c>
      <c r="R77" s="107">
        <f t="shared" si="34"/>
        <v>6.8584910999999998E-2</v>
      </c>
      <c r="S77" s="108">
        <f t="shared" si="35"/>
        <v>43368.267261024019</v>
      </c>
      <c r="T77" s="109">
        <f t="shared" si="36"/>
        <v>0</v>
      </c>
      <c r="U77" s="99">
        <f t="shared" si="37"/>
        <v>7.5868699107517257E-2</v>
      </c>
      <c r="V77" s="99">
        <f t="shared" si="23"/>
        <v>6.8584910999999998E-2</v>
      </c>
      <c r="W77" s="108">
        <f t="shared" si="38"/>
        <v>43368.267261024019</v>
      </c>
      <c r="X77" s="118">
        <f t="shared" si="39"/>
        <v>43368</v>
      </c>
      <c r="Y77" s="55">
        <f t="shared" si="24"/>
        <v>331.80696620187069</v>
      </c>
      <c r="Z77" s="56">
        <f t="shared" si="25"/>
        <v>7.5862068965517171E-2</v>
      </c>
      <c r="AA77" s="56">
        <f t="shared" si="26"/>
        <v>6.8578325745029201E-2</v>
      </c>
      <c r="AB77" s="42"/>
      <c r="AC77" s="57">
        <v>42379.23772580229</v>
      </c>
      <c r="AD77" s="58">
        <f t="shared" si="27"/>
        <v>324.24198256194245</v>
      </c>
      <c r="AE77" s="56">
        <f t="shared" si="40"/>
        <v>2.3331289736618022E-2</v>
      </c>
      <c r="AF77" s="56">
        <f t="shared" si="40"/>
        <v>2.3331289736618466E-2</v>
      </c>
    </row>
    <row r="78" spans="1:32">
      <c r="A78" s="82" t="s">
        <v>169</v>
      </c>
      <c r="B78" s="83" t="s">
        <v>170</v>
      </c>
      <c r="E78" s="103">
        <v>37995</v>
      </c>
      <c r="F78" s="103">
        <v>136527.40625</v>
      </c>
      <c r="G78" s="103">
        <f t="shared" si="28"/>
        <v>278.29577257496607</v>
      </c>
      <c r="H78" s="104">
        <v>-5.4382775200500721E-2</v>
      </c>
      <c r="J78" s="105">
        <v>40280.368251199747</v>
      </c>
      <c r="K78" s="105">
        <v>137420.75</v>
      </c>
      <c r="L78" s="105">
        <f t="shared" si="29"/>
        <v>293.11707475908662</v>
      </c>
      <c r="M78" s="106">
        <f t="shared" si="30"/>
        <v>6.5433290980725367E-3</v>
      </c>
      <c r="O78" s="107">
        <f t="shared" si="31"/>
        <v>-5.6736528249879625E-2</v>
      </c>
      <c r="P78" s="107">
        <f t="shared" si="32"/>
        <v>-5.0564444928028141E-2</v>
      </c>
      <c r="Q78" s="106">
        <f t="shared" si="33"/>
        <v>7.5577013741907617E-2</v>
      </c>
      <c r="R78" s="107">
        <f t="shared" si="34"/>
        <v>6.8584910999999998E-2</v>
      </c>
      <c r="S78" s="108">
        <f t="shared" si="35"/>
        <v>40866.548637123778</v>
      </c>
      <c r="T78" s="109">
        <f t="shared" si="36"/>
        <v>0</v>
      </c>
      <c r="U78" s="99">
        <f t="shared" si="37"/>
        <v>7.5577013741907617E-2</v>
      </c>
      <c r="V78" s="99">
        <f t="shared" si="23"/>
        <v>6.8584910999999998E-2</v>
      </c>
      <c r="W78" s="108">
        <f t="shared" si="38"/>
        <v>40866.548637123778</v>
      </c>
      <c r="X78" s="118">
        <f t="shared" si="39"/>
        <v>40867</v>
      </c>
      <c r="Y78" s="55">
        <f t="shared" si="24"/>
        <v>297.38594790088109</v>
      </c>
      <c r="Z78" s="56">
        <f t="shared" si="25"/>
        <v>7.5588893275430946E-2</v>
      </c>
      <c r="AA78" s="56">
        <f t="shared" si="26"/>
        <v>6.8596713307143675E-2</v>
      </c>
      <c r="AB78" s="42"/>
      <c r="AC78" s="57">
        <v>43276.876873047098</v>
      </c>
      <c r="AD78" s="58">
        <f t="shared" si="27"/>
        <v>314.92243255146769</v>
      </c>
      <c r="AE78" s="56">
        <f t="shared" si="40"/>
        <v>-5.5685092066982578E-2</v>
      </c>
      <c r="AF78" s="56">
        <f t="shared" si="40"/>
        <v>-5.5685092066982578E-2</v>
      </c>
    </row>
    <row r="79" spans="1:32">
      <c r="A79" s="82" t="s">
        <v>171</v>
      </c>
      <c r="B79" s="83" t="s">
        <v>172</v>
      </c>
      <c r="E79" s="103">
        <v>114214</v>
      </c>
      <c r="F79" s="103">
        <v>402919.5625</v>
      </c>
      <c r="G79" s="103">
        <f t="shared" si="28"/>
        <v>283.46600818122351</v>
      </c>
      <c r="H79" s="104">
        <v>-4.279117747987482E-2</v>
      </c>
      <c r="J79" s="105">
        <v>119605.57167800974</v>
      </c>
      <c r="K79" s="105">
        <v>406123.09375</v>
      </c>
      <c r="L79" s="105">
        <f t="shared" si="29"/>
        <v>294.50571395389835</v>
      </c>
      <c r="M79" s="106">
        <f t="shared" si="30"/>
        <v>7.9507960103077924E-3</v>
      </c>
      <c r="O79" s="107">
        <f t="shared" si="31"/>
        <v>-4.5077930754968465E-2</v>
      </c>
      <c r="P79" s="107">
        <f t="shared" si="32"/>
        <v>-3.748554017666017E-2</v>
      </c>
      <c r="Q79" s="106">
        <f t="shared" si="33"/>
        <v>7.7081011647053943E-2</v>
      </c>
      <c r="R79" s="107">
        <f t="shared" si="34"/>
        <v>6.8584910999999998E-2</v>
      </c>
      <c r="S79" s="108">
        <f t="shared" si="35"/>
        <v>123017.73066425663</v>
      </c>
      <c r="T79" s="109">
        <f t="shared" si="36"/>
        <v>0</v>
      </c>
      <c r="U79" s="99">
        <f t="shared" si="37"/>
        <v>7.7081011647053943E-2</v>
      </c>
      <c r="V79" s="99">
        <f t="shared" si="23"/>
        <v>6.8584910999999998E-2</v>
      </c>
      <c r="W79" s="108">
        <f t="shared" si="38"/>
        <v>123017.73066425663</v>
      </c>
      <c r="X79" s="118">
        <f t="shared" si="39"/>
        <v>123018</v>
      </c>
      <c r="Y79" s="55">
        <f t="shared" si="24"/>
        <v>302.90816231131896</v>
      </c>
      <c r="Z79" s="56">
        <f t="shared" si="25"/>
        <v>7.7083369814558544E-2</v>
      </c>
      <c r="AA79" s="56">
        <f t="shared" si="26"/>
        <v>6.8587250566092051E-2</v>
      </c>
      <c r="AB79" s="42"/>
      <c r="AC79" s="57">
        <v>128503.18464219765</v>
      </c>
      <c r="AD79" s="58">
        <f t="shared" si="27"/>
        <v>316.41437440960021</v>
      </c>
      <c r="AE79" s="56">
        <f t="shared" si="40"/>
        <v>-4.2685203930708182E-2</v>
      </c>
      <c r="AF79" s="56">
        <f t="shared" si="40"/>
        <v>-4.2685203930708182E-2</v>
      </c>
    </row>
    <row r="80" spans="1:32">
      <c r="A80" s="82" t="s">
        <v>173</v>
      </c>
      <c r="B80" s="83" t="s">
        <v>174</v>
      </c>
      <c r="E80" s="103">
        <v>42579</v>
      </c>
      <c r="F80" s="103">
        <v>133701.59375</v>
      </c>
      <c r="G80" s="103">
        <f t="shared" si="28"/>
        <v>318.46292034196489</v>
      </c>
      <c r="H80" s="104">
        <v>7.1280096806063398E-3</v>
      </c>
      <c r="J80" s="105">
        <v>42268.768427625582</v>
      </c>
      <c r="K80" s="105">
        <v>133863.078125</v>
      </c>
      <c r="L80" s="105">
        <f t="shared" si="29"/>
        <v>315.76121675728558</v>
      </c>
      <c r="M80" s="106">
        <f t="shared" si="30"/>
        <v>1.2077969339838734E-3</v>
      </c>
      <c r="O80" s="107">
        <f t="shared" si="31"/>
        <v>7.3394987342867424E-3</v>
      </c>
      <c r="P80" s="107">
        <f t="shared" si="32"/>
        <v>8.5561602923389657E-3</v>
      </c>
      <c r="Q80" s="106">
        <f t="shared" si="33"/>
        <v>6.9875544579207416E-2</v>
      </c>
      <c r="R80" s="107">
        <f t="shared" si="34"/>
        <v>6.8584910999999998E-2</v>
      </c>
      <c r="S80" s="108">
        <f t="shared" si="35"/>
        <v>45554.230812638074</v>
      </c>
      <c r="T80" s="109">
        <f t="shared" si="36"/>
        <v>0</v>
      </c>
      <c r="U80" s="99">
        <f t="shared" si="37"/>
        <v>6.9875544579207416E-2</v>
      </c>
      <c r="V80" s="99">
        <f t="shared" si="23"/>
        <v>6.8584910999999998E-2</v>
      </c>
      <c r="W80" s="108">
        <f t="shared" si="38"/>
        <v>45554.230812638074</v>
      </c>
      <c r="X80" s="118">
        <f t="shared" si="39"/>
        <v>45554</v>
      </c>
      <c r="Y80" s="55">
        <f t="shared" si="24"/>
        <v>340.30294714620362</v>
      </c>
      <c r="Z80" s="56">
        <f t="shared" si="25"/>
        <v>6.9870123769933512E-2</v>
      </c>
      <c r="AA80" s="56">
        <f t="shared" si="26"/>
        <v>6.8579496730065026E-2</v>
      </c>
      <c r="AB80" s="42"/>
      <c r="AC80" s="57">
        <v>45413.196706889808</v>
      </c>
      <c r="AD80" s="58">
        <f t="shared" si="27"/>
        <v>339.25110152093936</v>
      </c>
      <c r="AE80" s="56">
        <f t="shared" si="40"/>
        <v>3.1004928813749277E-3</v>
      </c>
      <c r="AF80" s="56">
        <f t="shared" si="40"/>
        <v>3.1004928813749277E-3</v>
      </c>
    </row>
    <row r="81" spans="1:32">
      <c r="A81" s="82" t="s">
        <v>175</v>
      </c>
      <c r="B81" s="83" t="s">
        <v>176</v>
      </c>
      <c r="E81" s="103">
        <v>180051</v>
      </c>
      <c r="F81" s="103">
        <v>534572.25</v>
      </c>
      <c r="G81" s="103">
        <f t="shared" si="28"/>
        <v>336.81321841902565</v>
      </c>
      <c r="H81" s="104">
        <v>3.7562121201812682E-2</v>
      </c>
      <c r="J81" s="105">
        <v>173709.64748053323</v>
      </c>
      <c r="K81" s="105">
        <v>540727.25</v>
      </c>
      <c r="L81" s="105">
        <f t="shared" si="29"/>
        <v>321.2518834228037</v>
      </c>
      <c r="M81" s="106">
        <f t="shared" si="30"/>
        <v>1.1513878619775042E-2</v>
      </c>
      <c r="O81" s="107">
        <f t="shared" si="31"/>
        <v>3.6505471120580113E-2</v>
      </c>
      <c r="P81" s="107">
        <f t="shared" si="32"/>
        <v>4.8439669303795174E-2</v>
      </c>
      <c r="Q81" s="106">
        <f t="shared" si="33"/>
        <v>8.0888467960177124E-2</v>
      </c>
      <c r="R81" s="107">
        <f t="shared" si="34"/>
        <v>6.8584910999999998E-2</v>
      </c>
      <c r="S81" s="108">
        <f t="shared" si="35"/>
        <v>194615.04954469786</v>
      </c>
      <c r="T81" s="109">
        <f t="shared" si="36"/>
        <v>0</v>
      </c>
      <c r="U81" s="99">
        <f t="shared" si="37"/>
        <v>8.0888467960177124E-2</v>
      </c>
      <c r="V81" s="99">
        <f t="shared" si="23"/>
        <v>6.8584910999999998E-2</v>
      </c>
      <c r="W81" s="108">
        <f t="shared" si="38"/>
        <v>194615.04954469786</v>
      </c>
      <c r="X81" s="118">
        <f t="shared" si="39"/>
        <v>194615</v>
      </c>
      <c r="Y81" s="55">
        <f t="shared" si="24"/>
        <v>359.91343140187587</v>
      </c>
      <c r="Z81" s="56">
        <f t="shared" si="25"/>
        <v>8.0888192789820623E-2</v>
      </c>
      <c r="AA81" s="56">
        <f t="shared" si="26"/>
        <v>6.8584638961857847E-2</v>
      </c>
      <c r="AB81" s="42"/>
      <c r="AC81" s="57">
        <v>186632.13252653275</v>
      </c>
      <c r="AD81" s="58">
        <f t="shared" si="27"/>
        <v>345.15022597165711</v>
      </c>
      <c r="AE81" s="56">
        <f t="shared" si="40"/>
        <v>4.277327470569614E-2</v>
      </c>
      <c r="AF81" s="56">
        <f t="shared" si="40"/>
        <v>4.277327470569614E-2</v>
      </c>
    </row>
    <row r="82" spans="1:32">
      <c r="A82" s="82" t="s">
        <v>177</v>
      </c>
      <c r="B82" s="83" t="s">
        <v>178</v>
      </c>
      <c r="E82" s="103">
        <v>98095</v>
      </c>
      <c r="F82" s="103">
        <v>322034.875</v>
      </c>
      <c r="G82" s="103">
        <f t="shared" si="28"/>
        <v>304.60986562402599</v>
      </c>
      <c r="H82" s="104">
        <v>-5.0315616903788052E-2</v>
      </c>
      <c r="J82" s="105">
        <v>103151.2030864167</v>
      </c>
      <c r="K82" s="105">
        <v>322859.25</v>
      </c>
      <c r="L82" s="105">
        <f t="shared" si="29"/>
        <v>319.4927916310798</v>
      </c>
      <c r="M82" s="106">
        <f t="shared" si="30"/>
        <v>2.5598935519017818E-3</v>
      </c>
      <c r="O82" s="107">
        <f t="shared" si="31"/>
        <v>-4.9017393255033403E-2</v>
      </c>
      <c r="P82" s="107">
        <f t="shared" si="32"/>
        <v>-4.6582979012056103E-2</v>
      </c>
      <c r="Q82" s="106">
        <f t="shared" si="33"/>
        <v>7.1320374623328631E-2</v>
      </c>
      <c r="R82" s="107">
        <f t="shared" si="34"/>
        <v>6.8584910999999998E-2</v>
      </c>
      <c r="S82" s="108">
        <f t="shared" si="35"/>
        <v>105091.17214867542</v>
      </c>
      <c r="T82" s="109">
        <f t="shared" si="36"/>
        <v>0</v>
      </c>
      <c r="U82" s="99">
        <f t="shared" si="37"/>
        <v>7.1320374623328631E-2</v>
      </c>
      <c r="V82" s="99">
        <f t="shared" si="23"/>
        <v>6.8584910999999998E-2</v>
      </c>
      <c r="W82" s="108">
        <f t="shared" si="38"/>
        <v>105091.17214867542</v>
      </c>
      <c r="X82" s="118">
        <f t="shared" si="39"/>
        <v>105091</v>
      </c>
      <c r="Y82" s="55">
        <f t="shared" si="24"/>
        <v>325.50097294718984</v>
      </c>
      <c r="Z82" s="56">
        <f t="shared" si="25"/>
        <v>7.1318619705387665E-2</v>
      </c>
      <c r="AA82" s="56">
        <f t="shared" si="26"/>
        <v>6.858316056299163E-2</v>
      </c>
      <c r="AB82" s="42"/>
      <c r="AC82" s="57">
        <v>110824.75431799385</v>
      </c>
      <c r="AD82" s="58">
        <f t="shared" si="27"/>
        <v>343.26027306943769</v>
      </c>
      <c r="AE82" s="56">
        <f t="shared" si="40"/>
        <v>-5.1737126360251295E-2</v>
      </c>
      <c r="AF82" s="56">
        <f t="shared" si="40"/>
        <v>-5.1737126360251295E-2</v>
      </c>
    </row>
    <row r="83" spans="1:32">
      <c r="A83" s="82" t="s">
        <v>179</v>
      </c>
      <c r="B83" s="83" t="s">
        <v>180</v>
      </c>
      <c r="E83" s="103">
        <v>36479</v>
      </c>
      <c r="F83" s="103">
        <v>143672.5</v>
      </c>
      <c r="G83" s="103">
        <f t="shared" si="28"/>
        <v>253.90384381144614</v>
      </c>
      <c r="H83" s="104">
        <v>-7.6694310312734659E-2</v>
      </c>
      <c r="J83" s="105">
        <v>39570.800980023407</v>
      </c>
      <c r="K83" s="105">
        <v>144150.78125</v>
      </c>
      <c r="L83" s="105">
        <f t="shared" si="29"/>
        <v>274.50979201698505</v>
      </c>
      <c r="M83" s="106">
        <f t="shared" si="30"/>
        <v>3.3289686613653391E-3</v>
      </c>
      <c r="O83" s="107">
        <f t="shared" si="31"/>
        <v>-7.8133393902848902E-2</v>
      </c>
      <c r="P83" s="107">
        <f t="shared" si="32"/>
        <v>-7.5064528861192414E-2</v>
      </c>
      <c r="Q83" s="106">
        <f t="shared" si="33"/>
        <v>7.2142196680726967E-2</v>
      </c>
      <c r="R83" s="107">
        <f t="shared" si="34"/>
        <v>6.8584910999999998E-2</v>
      </c>
      <c r="S83" s="108">
        <f t="shared" si="35"/>
        <v>39110.67519271624</v>
      </c>
      <c r="T83" s="109">
        <f t="shared" si="36"/>
        <v>0</v>
      </c>
      <c r="U83" s="99">
        <f t="shared" si="37"/>
        <v>7.2142196680726967E-2</v>
      </c>
      <c r="V83" s="99">
        <f t="shared" si="23"/>
        <v>6.8584910999999998E-2</v>
      </c>
      <c r="W83" s="108">
        <f t="shared" si="38"/>
        <v>39110.67519271624</v>
      </c>
      <c r="X83" s="118">
        <f t="shared" si="39"/>
        <v>39111</v>
      </c>
      <c r="Y83" s="55">
        <f t="shared" si="24"/>
        <v>271.32006958859267</v>
      </c>
      <c r="Z83" s="56">
        <f t="shared" si="25"/>
        <v>7.215110063324115E-2</v>
      </c>
      <c r="AA83" s="56">
        <f t="shared" si="26"/>
        <v>6.8593785409881924E-2</v>
      </c>
      <c r="AB83" s="42"/>
      <c r="AC83" s="57">
        <v>42514.523976064142</v>
      </c>
      <c r="AD83" s="58">
        <f t="shared" si="27"/>
        <v>294.93093001231404</v>
      </c>
      <c r="AE83" s="56">
        <f t="shared" si="40"/>
        <v>-8.0055558848085462E-2</v>
      </c>
      <c r="AF83" s="56">
        <f t="shared" si="40"/>
        <v>-8.0055558848085351E-2</v>
      </c>
    </row>
    <row r="84" spans="1:32">
      <c r="A84" s="82" t="s">
        <v>181</v>
      </c>
      <c r="B84" s="83" t="s">
        <v>182</v>
      </c>
      <c r="E84" s="103">
        <v>55698</v>
      </c>
      <c r="F84" s="103">
        <v>190084.8125</v>
      </c>
      <c r="G84" s="103">
        <f t="shared" si="28"/>
        <v>293.01657122133309</v>
      </c>
      <c r="H84" s="104">
        <v>-3.2902837618315806E-2</v>
      </c>
      <c r="J84" s="105">
        <v>57654.664884139798</v>
      </c>
      <c r="K84" s="105">
        <v>190942.375</v>
      </c>
      <c r="L84" s="105">
        <f t="shared" si="29"/>
        <v>301.94798239070712</v>
      </c>
      <c r="M84" s="106">
        <f t="shared" si="30"/>
        <v>4.5114730036626138E-3</v>
      </c>
      <c r="O84" s="107">
        <f t="shared" si="31"/>
        <v>-3.3937668150041733E-2</v>
      </c>
      <c r="P84" s="107">
        <f t="shared" si="32"/>
        <v>-2.9579304020045383E-2</v>
      </c>
      <c r="Q84" s="106">
        <f t="shared" si="33"/>
        <v>7.3405802978097734E-2</v>
      </c>
      <c r="R84" s="107">
        <f t="shared" si="34"/>
        <v>6.8584910999999998E-2</v>
      </c>
      <c r="S84" s="108">
        <f t="shared" si="35"/>
        <v>59786.556414274084</v>
      </c>
      <c r="T84" s="109">
        <f t="shared" si="36"/>
        <v>0</v>
      </c>
      <c r="U84" s="99">
        <f t="shared" si="37"/>
        <v>7.3405802978097734E-2</v>
      </c>
      <c r="V84" s="99">
        <f t="shared" si="23"/>
        <v>6.8584910999999998E-2</v>
      </c>
      <c r="W84" s="108">
        <f t="shared" si="38"/>
        <v>59786.556414274084</v>
      </c>
      <c r="X84" s="118">
        <f t="shared" si="39"/>
        <v>59787</v>
      </c>
      <c r="Y84" s="55">
        <f t="shared" si="24"/>
        <v>313.11540981932376</v>
      </c>
      <c r="Z84" s="56">
        <f t="shared" si="25"/>
        <v>7.3413767101152549E-2</v>
      </c>
      <c r="AA84" s="56">
        <f t="shared" si="26"/>
        <v>6.8592839354497892E-2</v>
      </c>
      <c r="AB84" s="42"/>
      <c r="AC84" s="57">
        <v>61943.669873807419</v>
      </c>
      <c r="AD84" s="58">
        <f t="shared" si="27"/>
        <v>324.41028280813737</v>
      </c>
      <c r="AE84" s="56">
        <f t="shared" si="40"/>
        <v>-3.4816630629102563E-2</v>
      </c>
      <c r="AF84" s="56">
        <f t="shared" si="40"/>
        <v>-3.4816630629102563E-2</v>
      </c>
    </row>
    <row r="85" spans="1:32">
      <c r="A85" s="82" t="s">
        <v>183</v>
      </c>
      <c r="B85" s="83" t="s">
        <v>184</v>
      </c>
      <c r="E85" s="103">
        <v>84719</v>
      </c>
      <c r="F85" s="103">
        <v>220264.125</v>
      </c>
      <c r="G85" s="103">
        <f t="shared" si="28"/>
        <v>384.62459558495965</v>
      </c>
      <c r="H85" s="104">
        <v>4.6431433139176859E-2</v>
      </c>
      <c r="J85" s="105">
        <v>80895.43394291804</v>
      </c>
      <c r="K85" s="105">
        <v>220962.984375</v>
      </c>
      <c r="L85" s="105">
        <f t="shared" si="29"/>
        <v>366.10400683957562</v>
      </c>
      <c r="M85" s="106">
        <f t="shared" si="30"/>
        <v>3.1728243307891368E-3</v>
      </c>
      <c r="O85" s="107">
        <f t="shared" si="31"/>
        <v>4.7265536146081644E-2</v>
      </c>
      <c r="P85" s="107">
        <f t="shared" si="32"/>
        <v>5.0588325719963079E-2</v>
      </c>
      <c r="Q85" s="106">
        <f t="shared" si="33"/>
        <v>7.1975343205135101E-2</v>
      </c>
      <c r="R85" s="107">
        <f t="shared" si="34"/>
        <v>6.8584910999999998E-2</v>
      </c>
      <c r="S85" s="108">
        <f t="shared" si="35"/>
        <v>90816.67910099584</v>
      </c>
      <c r="T85" s="109">
        <f t="shared" si="36"/>
        <v>0</v>
      </c>
      <c r="U85" s="99">
        <f t="shared" si="37"/>
        <v>7.1975343205135101E-2</v>
      </c>
      <c r="V85" s="99">
        <f t="shared" si="23"/>
        <v>6.8584910999999998E-2</v>
      </c>
      <c r="W85" s="108">
        <f t="shared" si="38"/>
        <v>90816.67910099584</v>
      </c>
      <c r="X85" s="118">
        <f t="shared" si="39"/>
        <v>90817</v>
      </c>
      <c r="Y85" s="55">
        <f t="shared" si="24"/>
        <v>411.00549151650188</v>
      </c>
      <c r="Z85" s="56">
        <f t="shared" si="25"/>
        <v>7.1979131009572761E-2</v>
      </c>
      <c r="AA85" s="56">
        <f t="shared" si="26"/>
        <v>6.8588686824410106E-2</v>
      </c>
      <c r="AB85" s="42"/>
      <c r="AC85" s="57">
        <v>86913.349761520745</v>
      </c>
      <c r="AD85" s="58">
        <f t="shared" si="27"/>
        <v>393.3389567820945</v>
      </c>
      <c r="AE85" s="56">
        <f t="shared" si="40"/>
        <v>4.4914276681204734E-2</v>
      </c>
      <c r="AF85" s="56">
        <f t="shared" si="40"/>
        <v>4.4914276681204512E-2</v>
      </c>
    </row>
    <row r="86" spans="1:32">
      <c r="A86" s="82" t="s">
        <v>185</v>
      </c>
      <c r="B86" s="83" t="s">
        <v>186</v>
      </c>
      <c r="E86" s="103">
        <v>64667</v>
      </c>
      <c r="F86" s="103">
        <v>193794.265625</v>
      </c>
      <c r="G86" s="103">
        <f t="shared" si="28"/>
        <v>333.68892413531648</v>
      </c>
      <c r="H86" s="104">
        <v>-2.0202132125427541E-2</v>
      </c>
      <c r="J86" s="105">
        <v>65958.938182406258</v>
      </c>
      <c r="K86" s="105">
        <v>194543.78125</v>
      </c>
      <c r="L86" s="105">
        <f t="shared" si="29"/>
        <v>339.04418716754151</v>
      </c>
      <c r="M86" s="106">
        <f t="shared" si="30"/>
        <v>3.8675841237238995E-3</v>
      </c>
      <c r="O86" s="107">
        <f t="shared" si="31"/>
        <v>-1.95870069774845E-2</v>
      </c>
      <c r="P86" s="107">
        <f t="shared" si="32"/>
        <v>-1.5795177250977788E-2</v>
      </c>
      <c r="Q86" s="106">
        <f t="shared" si="33"/>
        <v>7.2717753036634525E-2</v>
      </c>
      <c r="R86" s="107">
        <f t="shared" si="34"/>
        <v>6.8584910999999998E-2</v>
      </c>
      <c r="S86" s="108">
        <f t="shared" si="35"/>
        <v>69369.438935620041</v>
      </c>
      <c r="T86" s="109">
        <f t="shared" si="36"/>
        <v>0</v>
      </c>
      <c r="U86" s="99">
        <f t="shared" si="37"/>
        <v>7.2717753036634525E-2</v>
      </c>
      <c r="V86" s="99">
        <f t="shared" si="23"/>
        <v>6.8584910999999998E-2</v>
      </c>
      <c r="W86" s="108">
        <f t="shared" si="38"/>
        <v>69369.438935620041</v>
      </c>
      <c r="X86" s="118">
        <f t="shared" si="39"/>
        <v>69369</v>
      </c>
      <c r="Y86" s="55">
        <f t="shared" si="24"/>
        <v>356.5726930682859</v>
      </c>
      <c r="Z86" s="56">
        <f t="shared" si="25"/>
        <v>7.2710965407394745E-2</v>
      </c>
      <c r="AA86" s="56">
        <f t="shared" si="26"/>
        <v>6.8578149521347775E-2</v>
      </c>
      <c r="AB86" s="42"/>
      <c r="AC86" s="57">
        <v>70865.708788844058</v>
      </c>
      <c r="AD86" s="58">
        <f t="shared" si="27"/>
        <v>364.26612217317569</v>
      </c>
      <c r="AE86" s="56">
        <f t="shared" si="40"/>
        <v>-2.1120353051202079E-2</v>
      </c>
      <c r="AF86" s="56">
        <f t="shared" si="40"/>
        <v>-2.1120353051202079E-2</v>
      </c>
    </row>
    <row r="87" spans="1:32">
      <c r="A87" s="82" t="s">
        <v>187</v>
      </c>
      <c r="B87" s="83" t="s">
        <v>188</v>
      </c>
      <c r="E87" s="103">
        <v>57081</v>
      </c>
      <c r="F87" s="103">
        <v>179792.78125</v>
      </c>
      <c r="G87" s="103">
        <f t="shared" si="28"/>
        <v>317.48215697619952</v>
      </c>
      <c r="H87" s="104">
        <v>8.3710975099422491E-3</v>
      </c>
      <c r="J87" s="105">
        <v>56652.242266933223</v>
      </c>
      <c r="K87" s="105">
        <v>180447.46875</v>
      </c>
      <c r="L87" s="105">
        <f t="shared" si="29"/>
        <v>313.95420872000022</v>
      </c>
      <c r="M87" s="106">
        <f t="shared" si="30"/>
        <v>3.6413447494849649E-3</v>
      </c>
      <c r="O87" s="107">
        <f t="shared" si="31"/>
        <v>7.5682394184251045E-3</v>
      </c>
      <c r="P87" s="107">
        <f t="shared" si="32"/>
        <v>1.1237142736779449E-2</v>
      </c>
      <c r="Q87" s="106">
        <f t="shared" si="33"/>
        <v>7.2475997055048813E-2</v>
      </c>
      <c r="R87" s="107">
        <f t="shared" si="34"/>
        <v>6.8584910999999998E-2</v>
      </c>
      <c r="S87" s="108">
        <f t="shared" si="35"/>
        <v>61218.002387899243</v>
      </c>
      <c r="T87" s="109">
        <f t="shared" si="36"/>
        <v>0</v>
      </c>
      <c r="U87" s="99">
        <f t="shared" si="37"/>
        <v>7.2475997055048813E-2</v>
      </c>
      <c r="V87" s="99">
        <f t="shared" si="23"/>
        <v>6.8584910999999998E-2</v>
      </c>
      <c r="W87" s="108">
        <f t="shared" si="38"/>
        <v>61218.002387899243</v>
      </c>
      <c r="X87" s="118">
        <f t="shared" si="39"/>
        <v>61218</v>
      </c>
      <c r="Y87" s="55">
        <f t="shared" si="24"/>
        <v>339.25662922329025</v>
      </c>
      <c r="Z87" s="56">
        <f t="shared" si="25"/>
        <v>7.2475955221527277E-2</v>
      </c>
      <c r="AA87" s="56">
        <f t="shared" si="26"/>
        <v>6.8584869318256247E-2</v>
      </c>
      <c r="AB87" s="42"/>
      <c r="AC87" s="57">
        <v>60866.675743340042</v>
      </c>
      <c r="AD87" s="58">
        <f t="shared" si="27"/>
        <v>337.30966782176068</v>
      </c>
      <c r="AE87" s="56">
        <f t="shared" si="40"/>
        <v>5.7720296429759621E-3</v>
      </c>
      <c r="AF87" s="56">
        <f t="shared" si="40"/>
        <v>5.7720296429759621E-3</v>
      </c>
    </row>
    <row r="88" spans="1:32">
      <c r="A88" s="82" t="s">
        <v>189</v>
      </c>
      <c r="B88" s="83" t="s">
        <v>190</v>
      </c>
      <c r="E88" s="103">
        <v>201594</v>
      </c>
      <c r="F88" s="103">
        <v>583751.6875</v>
      </c>
      <c r="G88" s="103">
        <f t="shared" si="28"/>
        <v>345.34204237311087</v>
      </c>
      <c r="H88" s="104">
        <v>-3.0477890237249117E-2</v>
      </c>
      <c r="J88" s="105">
        <v>208182.41490486497</v>
      </c>
      <c r="K88" s="105">
        <v>587474.25</v>
      </c>
      <c r="L88" s="105">
        <f t="shared" si="29"/>
        <v>354.36857854597878</v>
      </c>
      <c r="M88" s="106">
        <f t="shared" si="30"/>
        <v>6.3769622935778703E-3</v>
      </c>
      <c r="O88" s="107">
        <f t="shared" si="31"/>
        <v>-3.1647317127509234E-2</v>
      </c>
      <c r="P88" s="107">
        <f t="shared" si="32"/>
        <v>-2.5472168581946453E-2</v>
      </c>
      <c r="Q88" s="106">
        <f t="shared" si="33"/>
        <v>7.5399236684933424E-2</v>
      </c>
      <c r="R88" s="107">
        <f t="shared" si="34"/>
        <v>6.8584910999999998E-2</v>
      </c>
      <c r="S88" s="108">
        <f t="shared" si="35"/>
        <v>216794.03372026247</v>
      </c>
      <c r="T88" s="109">
        <f t="shared" si="36"/>
        <v>0</v>
      </c>
      <c r="U88" s="99">
        <f t="shared" si="37"/>
        <v>7.5399236684933424E-2</v>
      </c>
      <c r="V88" s="99">
        <f t="shared" si="23"/>
        <v>6.8584910999999998E-2</v>
      </c>
      <c r="W88" s="108">
        <f t="shared" si="38"/>
        <v>216794.03372026247</v>
      </c>
      <c r="X88" s="118">
        <f t="shared" si="39"/>
        <v>216794</v>
      </c>
      <c r="Y88" s="55">
        <f t="shared" si="24"/>
        <v>369.02723821512177</v>
      </c>
      <c r="Z88" s="56">
        <f t="shared" si="25"/>
        <v>7.5399069416748565E-2</v>
      </c>
      <c r="AA88" s="56">
        <f t="shared" si="26"/>
        <v>6.8584744791719165E-2</v>
      </c>
      <c r="AB88" s="42"/>
      <c r="AC88" s="57">
        <v>223669.37364588518</v>
      </c>
      <c r="AD88" s="58">
        <f t="shared" si="27"/>
        <v>380.73051481981577</v>
      </c>
      <c r="AE88" s="56">
        <f t="shared" si="40"/>
        <v>-3.0739003439828605E-2</v>
      </c>
      <c r="AF88" s="56">
        <f t="shared" si="40"/>
        <v>-3.0739003439828494E-2</v>
      </c>
    </row>
    <row r="89" spans="1:32">
      <c r="A89" s="82" t="s">
        <v>191</v>
      </c>
      <c r="B89" s="83" t="s">
        <v>192</v>
      </c>
      <c r="E89" s="103">
        <v>92391</v>
      </c>
      <c r="F89" s="103">
        <v>313786.34375</v>
      </c>
      <c r="G89" s="103">
        <f t="shared" si="28"/>
        <v>294.4391999213637</v>
      </c>
      <c r="H89" s="104">
        <v>-2.6915365081157439E-2</v>
      </c>
      <c r="J89" s="105">
        <v>95196.538459661591</v>
      </c>
      <c r="K89" s="105">
        <v>315019.0625</v>
      </c>
      <c r="L89" s="105">
        <f t="shared" si="29"/>
        <v>302.19294573534449</v>
      </c>
      <c r="M89" s="106">
        <f t="shared" si="30"/>
        <v>3.9285289960933056E-3</v>
      </c>
      <c r="O89" s="107">
        <f t="shared" si="31"/>
        <v>-2.9471013390370282E-2</v>
      </c>
      <c r="P89" s="107">
        <f t="shared" si="32"/>
        <v>-2.565826212492528E-2</v>
      </c>
      <c r="Q89" s="106">
        <f t="shared" si="33"/>
        <v>7.2782877807651358E-2</v>
      </c>
      <c r="R89" s="107">
        <f t="shared" si="34"/>
        <v>6.8584910999999998E-2</v>
      </c>
      <c r="S89" s="108">
        <f t="shared" si="35"/>
        <v>99115.482863526719</v>
      </c>
      <c r="T89" s="109">
        <f t="shared" si="36"/>
        <v>0</v>
      </c>
      <c r="U89" s="99">
        <f t="shared" si="37"/>
        <v>7.2782877807651358E-2</v>
      </c>
      <c r="V89" s="99">
        <f t="shared" si="23"/>
        <v>6.8584910999999998E-2</v>
      </c>
      <c r="W89" s="108">
        <f t="shared" si="38"/>
        <v>99115.482863526719</v>
      </c>
      <c r="X89" s="118">
        <f t="shared" si="39"/>
        <v>99115</v>
      </c>
      <c r="Y89" s="55">
        <f t="shared" si="24"/>
        <v>314.63175343555599</v>
      </c>
      <c r="Z89" s="56">
        <f t="shared" si="25"/>
        <v>7.2777651502851981E-2</v>
      </c>
      <c r="AA89" s="56">
        <f t="shared" si="26"/>
        <v>6.8579705146546877E-2</v>
      </c>
      <c r="AB89" s="42"/>
      <c r="AC89" s="57">
        <v>102278.33191511001</v>
      </c>
      <c r="AD89" s="58">
        <f t="shared" si="27"/>
        <v>324.67346929238613</v>
      </c>
      <c r="AE89" s="56">
        <f t="shared" si="40"/>
        <v>-3.0928661583330741E-2</v>
      </c>
      <c r="AF89" s="56">
        <f t="shared" si="40"/>
        <v>-3.0928661583330741E-2</v>
      </c>
    </row>
    <row r="90" spans="1:32">
      <c r="A90" s="82" t="s">
        <v>193</v>
      </c>
      <c r="B90" s="83" t="s">
        <v>194</v>
      </c>
      <c r="E90" s="103">
        <v>65676</v>
      </c>
      <c r="F90" s="103">
        <v>218756.5625</v>
      </c>
      <c r="G90" s="103">
        <f t="shared" si="28"/>
        <v>300.22413613305889</v>
      </c>
      <c r="H90" s="104">
        <v>9.2747983572882831E-4</v>
      </c>
      <c r="J90" s="105">
        <v>65596.281985163878</v>
      </c>
      <c r="K90" s="105">
        <v>219024.84375</v>
      </c>
      <c r="L90" s="105">
        <f t="shared" si="29"/>
        <v>299.49242680449976</v>
      </c>
      <c r="M90" s="106">
        <f t="shared" si="30"/>
        <v>1.2263917796750956E-3</v>
      </c>
      <c r="O90" s="107">
        <f t="shared" si="31"/>
        <v>1.2152825194291506E-3</v>
      </c>
      <c r="P90" s="107">
        <f t="shared" si="32"/>
        <v>2.4431647115963351E-3</v>
      </c>
      <c r="Q90" s="106">
        <f t="shared" si="33"/>
        <v>6.9895414750735352E-2</v>
      </c>
      <c r="R90" s="107">
        <f t="shared" si="34"/>
        <v>6.8584910999999998E-2</v>
      </c>
      <c r="S90" s="108">
        <f t="shared" si="35"/>
        <v>70266.451259169291</v>
      </c>
      <c r="T90" s="109">
        <f t="shared" si="36"/>
        <v>0</v>
      </c>
      <c r="U90" s="99">
        <f t="shared" si="37"/>
        <v>6.9895414750735352E-2</v>
      </c>
      <c r="V90" s="99">
        <f t="shared" si="23"/>
        <v>6.8584910999999998E-2</v>
      </c>
      <c r="W90" s="108">
        <f t="shared" si="38"/>
        <v>70266.451259169291</v>
      </c>
      <c r="X90" s="118">
        <f t="shared" si="39"/>
        <v>70266</v>
      </c>
      <c r="Y90" s="55">
        <f t="shared" si="24"/>
        <v>320.81292147936983</v>
      </c>
      <c r="Z90" s="56">
        <f t="shared" si="25"/>
        <v>6.9888543760277644E-2</v>
      </c>
      <c r="AA90" s="56">
        <f t="shared" si="26"/>
        <v>6.8578048425746996E-2</v>
      </c>
      <c r="AB90" s="42"/>
      <c r="AC90" s="57">
        <v>70476.074128668406</v>
      </c>
      <c r="AD90" s="58">
        <f t="shared" si="27"/>
        <v>321.77205527018401</v>
      </c>
      <c r="AE90" s="56">
        <f t="shared" si="40"/>
        <v>-2.9807864763419234E-3</v>
      </c>
      <c r="AF90" s="56">
        <f t="shared" si="40"/>
        <v>-2.9807864763421454E-3</v>
      </c>
    </row>
    <row r="91" spans="1:32">
      <c r="A91" s="82" t="s">
        <v>195</v>
      </c>
      <c r="B91" s="83" t="s">
        <v>196</v>
      </c>
      <c r="E91" s="103">
        <v>90498</v>
      </c>
      <c r="F91" s="103">
        <v>290531.75</v>
      </c>
      <c r="G91" s="103">
        <f t="shared" si="28"/>
        <v>311.49091278319838</v>
      </c>
      <c r="H91" s="104">
        <v>6.5041676522981096E-2</v>
      </c>
      <c r="J91" s="105">
        <v>84905.038733640788</v>
      </c>
      <c r="K91" s="105">
        <v>291609.40625</v>
      </c>
      <c r="L91" s="105">
        <f t="shared" si="29"/>
        <v>291.16015092068307</v>
      </c>
      <c r="M91" s="106">
        <f t="shared" si="30"/>
        <v>3.7092546683796801E-3</v>
      </c>
      <c r="O91" s="107">
        <f t="shared" si="31"/>
        <v>6.587313721044441E-2</v>
      </c>
      <c r="P91" s="107">
        <f t="shared" si="32"/>
        <v>6.9826732120542578E-2</v>
      </c>
      <c r="Q91" s="106">
        <f t="shared" si="33"/>
        <v>7.2548564569686835E-2</v>
      </c>
      <c r="R91" s="107">
        <f t="shared" si="34"/>
        <v>6.8584910999999998E-2</v>
      </c>
      <c r="S91" s="108">
        <f t="shared" si="35"/>
        <v>97063.499996427519</v>
      </c>
      <c r="T91" s="109">
        <f t="shared" si="36"/>
        <v>0</v>
      </c>
      <c r="U91" s="99">
        <f t="shared" si="37"/>
        <v>7.2548564569686835E-2</v>
      </c>
      <c r="V91" s="99">
        <f t="shared" si="23"/>
        <v>6.8584910999999998E-2</v>
      </c>
      <c r="W91" s="108">
        <f t="shared" si="38"/>
        <v>97063.499996427519</v>
      </c>
      <c r="X91" s="118">
        <f t="shared" si="39"/>
        <v>97063</v>
      </c>
      <c r="Y91" s="55">
        <f t="shared" si="24"/>
        <v>332.85277470366236</v>
      </c>
      <c r="Z91" s="56">
        <f t="shared" si="25"/>
        <v>7.2543039625185157E-2</v>
      </c>
      <c r="AA91" s="56">
        <f t="shared" si="26"/>
        <v>6.8579406473190163E-2</v>
      </c>
      <c r="AB91" s="42"/>
      <c r="AC91" s="57">
        <v>91221.234231581897</v>
      </c>
      <c r="AD91" s="58">
        <f t="shared" si="27"/>
        <v>312.81993062108882</v>
      </c>
      <c r="AE91" s="56">
        <f t="shared" si="40"/>
        <v>6.4039538794089301E-2</v>
      </c>
      <c r="AF91" s="56">
        <f t="shared" si="40"/>
        <v>6.4039538794089301E-2</v>
      </c>
    </row>
    <row r="92" spans="1:32">
      <c r="A92" s="82" t="s">
        <v>197</v>
      </c>
      <c r="B92" s="83" t="s">
        <v>198</v>
      </c>
      <c r="E92" s="103">
        <v>96898</v>
      </c>
      <c r="F92" s="103">
        <v>317283.6875</v>
      </c>
      <c r="G92" s="103">
        <f t="shared" si="28"/>
        <v>305.39861901976917</v>
      </c>
      <c r="H92" s="104">
        <v>-2.0398142818903731E-2</v>
      </c>
      <c r="J92" s="105">
        <v>99140.327519359373</v>
      </c>
      <c r="K92" s="105">
        <v>319072.6875</v>
      </c>
      <c r="L92" s="105">
        <f t="shared" si="29"/>
        <v>310.7139263349182</v>
      </c>
      <c r="M92" s="106">
        <f t="shared" si="30"/>
        <v>5.6384871661578906E-3</v>
      </c>
      <c r="O92" s="107">
        <f t="shared" si="31"/>
        <v>-2.2617713451889787E-2</v>
      </c>
      <c r="P92" s="107">
        <f t="shared" si="32"/>
        <v>-1.7106755972758236E-2</v>
      </c>
      <c r="Q92" s="106">
        <f t="shared" si="33"/>
        <v>7.4610113306623482E-2</v>
      </c>
      <c r="R92" s="107">
        <f t="shared" si="34"/>
        <v>6.8584910999999998E-2</v>
      </c>
      <c r="S92" s="108">
        <f t="shared" si="35"/>
        <v>104127.5707591852</v>
      </c>
      <c r="T92" s="109">
        <f t="shared" si="36"/>
        <v>0</v>
      </c>
      <c r="U92" s="99">
        <f t="shared" si="37"/>
        <v>7.4610113306623482E-2</v>
      </c>
      <c r="V92" s="99">
        <f t="shared" si="23"/>
        <v>6.8584910999999998E-2</v>
      </c>
      <c r="W92" s="108">
        <f t="shared" si="38"/>
        <v>104127.5707591852</v>
      </c>
      <c r="X92" s="118">
        <f t="shared" si="39"/>
        <v>104128</v>
      </c>
      <c r="Y92" s="55">
        <f t="shared" si="24"/>
        <v>326.34570140071924</v>
      </c>
      <c r="Z92" s="56">
        <f t="shared" si="25"/>
        <v>7.4614543127825117E-2</v>
      </c>
      <c r="AA92" s="56">
        <f t="shared" si="26"/>
        <v>6.8589315983757393E-2</v>
      </c>
      <c r="AB92" s="42"/>
      <c r="AC92" s="57">
        <v>106515.50453690519</v>
      </c>
      <c r="AD92" s="58">
        <f t="shared" si="27"/>
        <v>333.82833664478159</v>
      </c>
      <c r="AE92" s="56">
        <f t="shared" si="40"/>
        <v>-2.2414619799110858E-2</v>
      </c>
      <c r="AF92" s="56">
        <f t="shared" si="40"/>
        <v>-2.2414619799110858E-2</v>
      </c>
    </row>
    <row r="93" spans="1:32">
      <c r="A93" s="82" t="s">
        <v>199</v>
      </c>
      <c r="B93" s="83" t="s">
        <v>200</v>
      </c>
      <c r="E93" s="103">
        <v>53821</v>
      </c>
      <c r="F93" s="103">
        <v>150473.53125</v>
      </c>
      <c r="G93" s="103">
        <f t="shared" si="28"/>
        <v>357.67752343487319</v>
      </c>
      <c r="H93" s="104">
        <v>6.6711245455050028E-2</v>
      </c>
      <c r="J93" s="105">
        <v>50456.20935526937</v>
      </c>
      <c r="K93" s="105">
        <v>150934</v>
      </c>
      <c r="L93" s="105">
        <f t="shared" si="29"/>
        <v>334.29319673015601</v>
      </c>
      <c r="M93" s="106">
        <f t="shared" si="30"/>
        <v>3.0601312149374227E-3</v>
      </c>
      <c r="O93" s="107">
        <f t="shared" si="31"/>
        <v>6.6687345080536309E-2</v>
      </c>
      <c r="P93" s="107">
        <f t="shared" si="32"/>
        <v>6.9951548321796064E-2</v>
      </c>
      <c r="Q93" s="106">
        <f t="shared" si="33"/>
        <v>7.1854921041962339E-2</v>
      </c>
      <c r="R93" s="107">
        <f t="shared" si="34"/>
        <v>6.8584910999999998E-2</v>
      </c>
      <c r="S93" s="108">
        <f t="shared" si="35"/>
        <v>57688.303705399456</v>
      </c>
      <c r="T93" s="109">
        <f t="shared" si="36"/>
        <v>0</v>
      </c>
      <c r="U93" s="99">
        <f t="shared" si="37"/>
        <v>7.1854921041962339E-2</v>
      </c>
      <c r="V93" s="99">
        <f t="shared" si="23"/>
        <v>6.8584910999999998E-2</v>
      </c>
      <c r="W93" s="108">
        <f t="shared" si="38"/>
        <v>57688.303705399456</v>
      </c>
      <c r="X93" s="118">
        <f t="shared" si="39"/>
        <v>57688</v>
      </c>
      <c r="Y93" s="55">
        <f t="shared" si="24"/>
        <v>382.20679237282525</v>
      </c>
      <c r="Z93" s="56">
        <f t="shared" si="25"/>
        <v>7.1849278162798846E-2</v>
      </c>
      <c r="AA93" s="56">
        <f t="shared" si="26"/>
        <v>6.8579285336106466E-2</v>
      </c>
      <c r="AB93" s="42"/>
      <c r="AC93" s="57">
        <v>54209.711940348061</v>
      </c>
      <c r="AD93" s="58">
        <f t="shared" si="27"/>
        <v>359.16169942059486</v>
      </c>
      <c r="AE93" s="56">
        <f t="shared" si="40"/>
        <v>6.4163559169608142E-2</v>
      </c>
      <c r="AF93" s="56">
        <f t="shared" si="40"/>
        <v>6.4163559169608142E-2</v>
      </c>
    </row>
    <row r="94" spans="1:32">
      <c r="A94" s="82" t="s">
        <v>201</v>
      </c>
      <c r="B94" s="83" t="s">
        <v>202</v>
      </c>
      <c r="E94" s="103">
        <v>115114</v>
      </c>
      <c r="F94" s="103">
        <v>293995</v>
      </c>
      <c r="G94" s="103">
        <f t="shared" si="28"/>
        <v>391.55087671559039</v>
      </c>
      <c r="H94" s="104">
        <v>4.5255828375121432E-3</v>
      </c>
      <c r="J94" s="105">
        <v>114549.43755463754</v>
      </c>
      <c r="K94" s="105">
        <v>294842.5</v>
      </c>
      <c r="L94" s="105">
        <f t="shared" si="29"/>
        <v>388.51060330392511</v>
      </c>
      <c r="M94" s="106">
        <f t="shared" si="30"/>
        <v>2.8827020867701059E-3</v>
      </c>
      <c r="O94" s="107">
        <f t="shared" si="31"/>
        <v>4.9285483841261524E-3</v>
      </c>
      <c r="P94" s="107">
        <f t="shared" si="32"/>
        <v>7.8254580076078106E-3</v>
      </c>
      <c r="Q94" s="106">
        <f t="shared" si="33"/>
        <v>7.166532295283079E-2</v>
      </c>
      <c r="R94" s="107">
        <f t="shared" si="34"/>
        <v>6.8584910999999998E-2</v>
      </c>
      <c r="S94" s="108">
        <f t="shared" si="35"/>
        <v>123363.68198639217</v>
      </c>
      <c r="T94" s="109">
        <f t="shared" si="36"/>
        <v>0</v>
      </c>
      <c r="U94" s="99">
        <f t="shared" si="37"/>
        <v>7.166532295283079E-2</v>
      </c>
      <c r="V94" s="99">
        <f t="shared" si="23"/>
        <v>6.8584910999999998E-2</v>
      </c>
      <c r="W94" s="108">
        <f t="shared" si="38"/>
        <v>123363.68198639217</v>
      </c>
      <c r="X94" s="118">
        <f t="shared" si="39"/>
        <v>123364</v>
      </c>
      <c r="Y94" s="55">
        <f t="shared" si="24"/>
        <v>418.40643733518743</v>
      </c>
      <c r="Z94" s="56">
        <f t="shared" si="25"/>
        <v>7.1668085549976501E-2</v>
      </c>
      <c r="AA94" s="56">
        <f t="shared" si="26"/>
        <v>6.8587665656292263E-2</v>
      </c>
      <c r="AB94" s="42"/>
      <c r="AC94" s="57">
        <v>123070.91817069454</v>
      </c>
      <c r="AD94" s="58">
        <f t="shared" si="27"/>
        <v>417.41240889863076</v>
      </c>
      <c r="AE94" s="56">
        <f t="shared" si="40"/>
        <v>2.3814060515821023E-3</v>
      </c>
      <c r="AF94" s="56">
        <f t="shared" si="40"/>
        <v>2.3814060515821023E-3</v>
      </c>
    </row>
    <row r="95" spans="1:32">
      <c r="A95" s="82" t="s">
        <v>203</v>
      </c>
      <c r="B95" s="83" t="s">
        <v>204</v>
      </c>
      <c r="E95" s="103">
        <v>60171</v>
      </c>
      <c r="F95" s="103">
        <v>189833.40625</v>
      </c>
      <c r="G95" s="103">
        <f t="shared" si="28"/>
        <v>316.96739361436812</v>
      </c>
      <c r="H95" s="104">
        <v>8.9282350880690586E-3</v>
      </c>
      <c r="J95" s="105">
        <v>59768.72433874046</v>
      </c>
      <c r="K95" s="105">
        <v>190842.6875</v>
      </c>
      <c r="L95" s="105">
        <f t="shared" si="29"/>
        <v>313.18320403940265</v>
      </c>
      <c r="M95" s="106">
        <f t="shared" si="30"/>
        <v>5.3166682826668588E-3</v>
      </c>
      <c r="O95" s="107">
        <f t="shared" si="31"/>
        <v>6.7305378475142064E-3</v>
      </c>
      <c r="P95" s="107">
        <f t="shared" si="32"/>
        <v>1.2082990167280316E-2</v>
      </c>
      <c r="Q95" s="106">
        <f t="shared" si="33"/>
        <v>7.4266222503650114E-2</v>
      </c>
      <c r="R95" s="107">
        <f t="shared" si="34"/>
        <v>6.8584910999999998E-2</v>
      </c>
      <c r="S95" s="108">
        <f t="shared" si="35"/>
        <v>64639.672874267133</v>
      </c>
      <c r="T95" s="109">
        <f t="shared" si="36"/>
        <v>0</v>
      </c>
      <c r="U95" s="99">
        <f t="shared" si="37"/>
        <v>7.4266222503650114E-2</v>
      </c>
      <c r="V95" s="99">
        <f t="shared" si="23"/>
        <v>6.8584910999999998E-2</v>
      </c>
      <c r="W95" s="108">
        <f t="shared" si="38"/>
        <v>64639.672874267133</v>
      </c>
      <c r="X95" s="118">
        <f t="shared" si="39"/>
        <v>64640</v>
      </c>
      <c r="Y95" s="55">
        <f t="shared" si="24"/>
        <v>338.70828820727019</v>
      </c>
      <c r="Z95" s="56">
        <f t="shared" si="25"/>
        <v>7.4271659104884424E-2</v>
      </c>
      <c r="AA95" s="56">
        <f t="shared" si="26"/>
        <v>6.8590318849492293E-2</v>
      </c>
      <c r="AB95" s="42"/>
      <c r="AC95" s="57">
        <v>64214.99694183463</v>
      </c>
      <c r="AD95" s="58">
        <f t="shared" si="27"/>
        <v>336.48130710711479</v>
      </c>
      <c r="AE95" s="56">
        <f t="shared" si="40"/>
        <v>6.6184392806298842E-3</v>
      </c>
      <c r="AF95" s="56">
        <f t="shared" si="40"/>
        <v>6.6184392806298842E-3</v>
      </c>
    </row>
    <row r="96" spans="1:32">
      <c r="A96" s="82" t="s">
        <v>205</v>
      </c>
      <c r="B96" s="83" t="s">
        <v>206</v>
      </c>
      <c r="E96" s="103">
        <v>90935</v>
      </c>
      <c r="F96" s="103">
        <v>291028.75</v>
      </c>
      <c r="G96" s="103">
        <f t="shared" si="28"/>
        <v>312.46053869248311</v>
      </c>
      <c r="H96" s="104">
        <v>-4.4244268265545728E-2</v>
      </c>
      <c r="J96" s="105">
        <v>95152.250327222457</v>
      </c>
      <c r="K96" s="105">
        <v>292661.875</v>
      </c>
      <c r="L96" s="105">
        <f t="shared" si="29"/>
        <v>325.12690738150451</v>
      </c>
      <c r="M96" s="106">
        <f t="shared" si="30"/>
        <v>5.6115589954601752E-3</v>
      </c>
      <c r="O96" s="107">
        <f t="shared" si="31"/>
        <v>-4.4321078195414199E-2</v>
      </c>
      <c r="P96" s="107">
        <f t="shared" si="32"/>
        <v>-3.8958229544990175E-2</v>
      </c>
      <c r="Q96" s="106">
        <f t="shared" si="33"/>
        <v>7.458133826973512E-2</v>
      </c>
      <c r="R96" s="107">
        <f t="shared" si="34"/>
        <v>6.8584910999999998E-2</v>
      </c>
      <c r="S96" s="108">
        <f t="shared" si="35"/>
        <v>97717.053995558366</v>
      </c>
      <c r="T96" s="109">
        <f t="shared" si="36"/>
        <v>0</v>
      </c>
      <c r="U96" s="99">
        <f t="shared" si="37"/>
        <v>7.458133826973512E-2</v>
      </c>
      <c r="V96" s="99">
        <f t="shared" si="23"/>
        <v>6.8584910999999998E-2</v>
      </c>
      <c r="W96" s="108">
        <f t="shared" si="38"/>
        <v>97717.053995558366</v>
      </c>
      <c r="X96" s="118">
        <f t="shared" si="39"/>
        <v>97717</v>
      </c>
      <c r="Y96" s="55">
        <f t="shared" si="24"/>
        <v>333.89043243162439</v>
      </c>
      <c r="Z96" s="56">
        <f t="shared" si="25"/>
        <v>7.4580744487821038E-2</v>
      </c>
      <c r="AA96" s="56">
        <f t="shared" si="26"/>
        <v>6.8584320531534848E-2</v>
      </c>
      <c r="AB96" s="42"/>
      <c r="AC96" s="57">
        <v>102230.74913129453</v>
      </c>
      <c r="AD96" s="58">
        <f t="shared" si="27"/>
        <v>349.31351796777267</v>
      </c>
      <c r="AE96" s="56">
        <f t="shared" si="40"/>
        <v>-4.4152558497811079E-2</v>
      </c>
      <c r="AF96" s="56">
        <f t="shared" si="40"/>
        <v>-4.4152558497811079E-2</v>
      </c>
    </row>
    <row r="97" spans="1:32">
      <c r="A97" s="82" t="s">
        <v>207</v>
      </c>
      <c r="B97" s="83" t="s">
        <v>208</v>
      </c>
      <c r="E97" s="103">
        <v>106750</v>
      </c>
      <c r="F97" s="103">
        <v>285175.65625</v>
      </c>
      <c r="G97" s="103">
        <f t="shared" si="28"/>
        <v>374.33068938541282</v>
      </c>
      <c r="H97" s="104">
        <v>3.6727533725062989E-2</v>
      </c>
      <c r="J97" s="105">
        <v>102977.92610156647</v>
      </c>
      <c r="K97" s="105">
        <v>286551.59375</v>
      </c>
      <c r="L97" s="105">
        <f t="shared" si="29"/>
        <v>359.36958072342412</v>
      </c>
      <c r="M97" s="106">
        <f t="shared" si="30"/>
        <v>4.8248771234309373E-3</v>
      </c>
      <c r="O97" s="107">
        <f t="shared" si="31"/>
        <v>3.662992683221411E-2</v>
      </c>
      <c r="P97" s="107">
        <f t="shared" si="32"/>
        <v>4.1631538851650829E-2</v>
      </c>
      <c r="Q97" s="106">
        <f t="shared" si="33"/>
        <v>7.3740701891527483E-2</v>
      </c>
      <c r="R97" s="107">
        <f t="shared" si="34"/>
        <v>6.8584910999999998E-2</v>
      </c>
      <c r="S97" s="108">
        <f t="shared" si="35"/>
        <v>114621.81992692057</v>
      </c>
      <c r="T97" s="109">
        <f t="shared" si="36"/>
        <v>0</v>
      </c>
      <c r="U97" s="99">
        <f t="shared" si="37"/>
        <v>7.3740701891527483E-2</v>
      </c>
      <c r="V97" s="99">
        <f t="shared" si="23"/>
        <v>6.8584910999999998E-2</v>
      </c>
      <c r="W97" s="108">
        <f t="shared" si="38"/>
        <v>114621.81992692057</v>
      </c>
      <c r="X97" s="118">
        <f t="shared" si="39"/>
        <v>114622</v>
      </c>
      <c r="Y97" s="55">
        <f t="shared" si="24"/>
        <v>400.00475481564132</v>
      </c>
      <c r="Z97" s="56">
        <f t="shared" si="25"/>
        <v>7.3742388758782251E-2</v>
      </c>
      <c r="AA97" s="56">
        <f t="shared" si="26"/>
        <v>6.8586589767408501E-2</v>
      </c>
      <c r="AB97" s="42"/>
      <c r="AC97" s="57">
        <v>110638.58703442954</v>
      </c>
      <c r="AD97" s="58">
        <f t="shared" si="27"/>
        <v>386.10354800872415</v>
      </c>
      <c r="AE97" s="56">
        <f t="shared" si="40"/>
        <v>3.6003830782210366E-2</v>
      </c>
      <c r="AF97" s="56">
        <f t="shared" si="40"/>
        <v>3.6003830782210366E-2</v>
      </c>
    </row>
    <row r="98" spans="1:32">
      <c r="A98" s="82" t="s">
        <v>209</v>
      </c>
      <c r="B98" s="83" t="s">
        <v>210</v>
      </c>
      <c r="E98" s="103">
        <v>33659</v>
      </c>
      <c r="F98" s="103">
        <v>117548.75</v>
      </c>
      <c r="G98" s="103">
        <f t="shared" si="28"/>
        <v>286.34077350886332</v>
      </c>
      <c r="H98" s="104">
        <v>-7.3609952753807661E-2</v>
      </c>
      <c r="J98" s="105">
        <v>36344.526603337996</v>
      </c>
      <c r="K98" s="105">
        <v>117911.875</v>
      </c>
      <c r="L98" s="105">
        <f t="shared" si="29"/>
        <v>308.23465917523566</v>
      </c>
      <c r="M98" s="106">
        <f t="shared" si="30"/>
        <v>3.0891438658429138E-3</v>
      </c>
      <c r="O98" s="107">
        <f t="shared" si="31"/>
        <v>-7.3890812573999765E-2</v>
      </c>
      <c r="P98" s="107">
        <f t="shared" si="32"/>
        <v>-7.1029928058561898E-2</v>
      </c>
      <c r="Q98" s="106">
        <f t="shared" si="33"/>
        <v>7.1885923522948092E-2</v>
      </c>
      <c r="R98" s="107">
        <f t="shared" si="34"/>
        <v>6.8584910999999998E-2</v>
      </c>
      <c r="S98" s="108">
        <f t="shared" si="35"/>
        <v>36078.608299858912</v>
      </c>
      <c r="T98" s="109">
        <f t="shared" si="36"/>
        <v>0</v>
      </c>
      <c r="U98" s="99">
        <f t="shared" si="37"/>
        <v>7.1885923522948092E-2</v>
      </c>
      <c r="V98" s="99">
        <f t="shared" si="23"/>
        <v>6.8584910999999998E-2</v>
      </c>
      <c r="W98" s="108">
        <f t="shared" si="38"/>
        <v>36078.608299858912</v>
      </c>
      <c r="X98" s="118">
        <f t="shared" si="39"/>
        <v>36079</v>
      </c>
      <c r="Y98" s="55">
        <f t="shared" si="24"/>
        <v>305.98275194928414</v>
      </c>
      <c r="Z98" s="56">
        <f t="shared" si="25"/>
        <v>7.1897560830684215E-2</v>
      </c>
      <c r="AA98" s="56">
        <f t="shared" si="26"/>
        <v>6.8596512469129012E-2</v>
      </c>
      <c r="AB98" s="42"/>
      <c r="AC98" s="57">
        <v>39048.242881319617</v>
      </c>
      <c r="AD98" s="58">
        <f t="shared" si="27"/>
        <v>331.16463359877554</v>
      </c>
      <c r="AE98" s="56">
        <f t="shared" si="40"/>
        <v>-7.6040371146638197E-2</v>
      </c>
      <c r="AF98" s="56">
        <f t="shared" si="40"/>
        <v>-7.6040371146638419E-2</v>
      </c>
    </row>
    <row r="99" spans="1:32">
      <c r="A99" s="82" t="s">
        <v>211</v>
      </c>
      <c r="B99" s="83" t="s">
        <v>212</v>
      </c>
      <c r="E99" s="103">
        <v>149537</v>
      </c>
      <c r="F99" s="103">
        <v>497931.125</v>
      </c>
      <c r="G99" s="103">
        <f t="shared" si="28"/>
        <v>300.31663515712137</v>
      </c>
      <c r="H99" s="104">
        <v>1.003287660015717E-2</v>
      </c>
      <c r="J99" s="105">
        <v>148334.90255851188</v>
      </c>
      <c r="K99" s="105">
        <v>503442.40625</v>
      </c>
      <c r="L99" s="105">
        <f t="shared" si="29"/>
        <v>294.64125531938515</v>
      </c>
      <c r="M99" s="106">
        <f t="shared" si="30"/>
        <v>1.1068360609110428E-2</v>
      </c>
      <c r="O99" s="107">
        <f t="shared" si="31"/>
        <v>8.1039419634494347E-3</v>
      </c>
      <c r="P99" s="107">
        <f t="shared" si="32"/>
        <v>1.9261999924566675E-2</v>
      </c>
      <c r="Q99" s="106">
        <f t="shared" si="33"/>
        <v>8.0412394136402332E-2</v>
      </c>
      <c r="R99" s="107">
        <f t="shared" si="34"/>
        <v>6.8584910999999998E-2</v>
      </c>
      <c r="S99" s="108">
        <f t="shared" si="35"/>
        <v>161561.62818197519</v>
      </c>
      <c r="T99" s="109">
        <f t="shared" si="36"/>
        <v>0</v>
      </c>
      <c r="U99" s="99">
        <f t="shared" si="37"/>
        <v>8.0412394136402332E-2</v>
      </c>
      <c r="V99" s="99">
        <f t="shared" si="23"/>
        <v>6.8584910999999998E-2</v>
      </c>
      <c r="W99" s="108">
        <f t="shared" si="38"/>
        <v>161561.62818197519</v>
      </c>
      <c r="X99" s="118">
        <f t="shared" si="39"/>
        <v>161562</v>
      </c>
      <c r="Y99" s="55">
        <f t="shared" si="24"/>
        <v>320.91456340245475</v>
      </c>
      <c r="Z99" s="56">
        <f t="shared" si="25"/>
        <v>8.0414880598112859E-2</v>
      </c>
      <c r="AA99" s="56">
        <f t="shared" si="26"/>
        <v>6.8587370241934176E-2</v>
      </c>
      <c r="AB99" s="42"/>
      <c r="AC99" s="57">
        <v>159369.72755478605</v>
      </c>
      <c r="AD99" s="58">
        <f t="shared" si="27"/>
        <v>316.55999887233588</v>
      </c>
      <c r="AE99" s="56">
        <f t="shared" si="40"/>
        <v>1.3755890022842054E-2</v>
      </c>
      <c r="AF99" s="56">
        <f t="shared" si="40"/>
        <v>1.3755890022842054E-2</v>
      </c>
    </row>
    <row r="100" spans="1:32">
      <c r="A100" s="82" t="s">
        <v>213</v>
      </c>
      <c r="B100" s="83" t="s">
        <v>214</v>
      </c>
      <c r="E100" s="103">
        <v>285268</v>
      </c>
      <c r="F100" s="103">
        <v>983454</v>
      </c>
      <c r="G100" s="103">
        <f t="shared" si="28"/>
        <v>290.06745612911226</v>
      </c>
      <c r="H100" s="104">
        <v>-1.7868823344267315E-2</v>
      </c>
      <c r="J100" s="105">
        <v>290908.2012859424</v>
      </c>
      <c r="K100" s="105">
        <v>988083.5</v>
      </c>
      <c r="L100" s="105">
        <f t="shared" si="29"/>
        <v>294.41661690124607</v>
      </c>
      <c r="M100" s="106">
        <f t="shared" si="30"/>
        <v>4.7073884492818685E-3</v>
      </c>
      <c r="O100" s="107">
        <f t="shared" si="31"/>
        <v>-1.9388251211241991E-2</v>
      </c>
      <c r="P100" s="107">
        <f t="shared" si="32"/>
        <v>-1.477213079176376E-2</v>
      </c>
      <c r="Q100" s="106">
        <f t="shared" si="33"/>
        <v>7.3615155267118482E-2</v>
      </c>
      <c r="R100" s="107">
        <f t="shared" si="34"/>
        <v>6.8584910999999998E-2</v>
      </c>
      <c r="S100" s="108">
        <f t="shared" si="35"/>
        <v>306268.04811274033</v>
      </c>
      <c r="T100" s="109">
        <f t="shared" si="36"/>
        <v>0</v>
      </c>
      <c r="U100" s="99">
        <f t="shared" si="37"/>
        <v>7.3615155267118482E-2</v>
      </c>
      <c r="V100" s="99">
        <f t="shared" si="23"/>
        <v>6.8584910999999998E-2</v>
      </c>
      <c r="W100" s="108">
        <f t="shared" si="38"/>
        <v>306268.04811274033</v>
      </c>
      <c r="X100" s="118">
        <f t="shared" si="39"/>
        <v>306268</v>
      </c>
      <c r="Y100" s="55">
        <f t="shared" si="24"/>
        <v>309.96165809873355</v>
      </c>
      <c r="Z100" s="56">
        <f t="shared" si="25"/>
        <v>7.3614986609083388E-2</v>
      </c>
      <c r="AA100" s="56">
        <f t="shared" si="26"/>
        <v>6.8584743132184212E-2</v>
      </c>
      <c r="AB100" s="42"/>
      <c r="AC100" s="57">
        <v>312549.23812759214</v>
      </c>
      <c r="AD100" s="58">
        <f t="shared" si="27"/>
        <v>316.31864931211999</v>
      </c>
      <c r="AE100" s="56">
        <f t="shared" si="40"/>
        <v>-2.0096795516832966E-2</v>
      </c>
      <c r="AF100" s="56">
        <f t="shared" si="40"/>
        <v>-2.0096795516832855E-2</v>
      </c>
    </row>
    <row r="101" spans="1:32">
      <c r="A101" s="82" t="s">
        <v>215</v>
      </c>
      <c r="B101" s="83" t="s">
        <v>216</v>
      </c>
      <c r="E101" s="103">
        <v>188135</v>
      </c>
      <c r="F101" s="103">
        <v>613067.4375</v>
      </c>
      <c r="G101" s="103">
        <f t="shared" si="28"/>
        <v>306.8748860112147</v>
      </c>
      <c r="H101" s="104">
        <v>2.5523608671170317E-2</v>
      </c>
      <c r="J101" s="105">
        <v>183099.73021631202</v>
      </c>
      <c r="K101" s="105">
        <v>617798</v>
      </c>
      <c r="L101" s="105">
        <f t="shared" si="29"/>
        <v>296.37475391035906</v>
      </c>
      <c r="M101" s="106">
        <f t="shared" si="30"/>
        <v>7.7162188213593108E-3</v>
      </c>
      <c r="O101" s="107">
        <f t="shared" si="31"/>
        <v>2.7500148567883631E-2</v>
      </c>
      <c r="P101" s="107">
        <f t="shared" si="32"/>
        <v>3.5428564553212638E-2</v>
      </c>
      <c r="Q101" s="106">
        <f t="shared" si="33"/>
        <v>7.6830346002478844E-2</v>
      </c>
      <c r="R101" s="107">
        <f t="shared" si="34"/>
        <v>6.8584910999999998E-2</v>
      </c>
      <c r="S101" s="108">
        <f t="shared" si="35"/>
        <v>202589.47714517635</v>
      </c>
      <c r="T101" s="109">
        <f t="shared" si="36"/>
        <v>0</v>
      </c>
      <c r="U101" s="99">
        <f t="shared" si="37"/>
        <v>7.6830346002478844E-2</v>
      </c>
      <c r="V101" s="99">
        <f t="shared" si="23"/>
        <v>6.8584910999999998E-2</v>
      </c>
      <c r="W101" s="108">
        <f t="shared" si="38"/>
        <v>202589.47714517635</v>
      </c>
      <c r="X101" s="118">
        <f t="shared" si="39"/>
        <v>202589</v>
      </c>
      <c r="Y101" s="55">
        <f t="shared" si="24"/>
        <v>327.92110042441061</v>
      </c>
      <c r="Z101" s="56">
        <f t="shared" si="25"/>
        <v>7.6827809817418435E-2</v>
      </c>
      <c r="AA101" s="56">
        <f t="shared" si="26"/>
        <v>6.8582394234850463E-2</v>
      </c>
      <c r="AB101" s="42"/>
      <c r="AC101" s="57">
        <v>196720.7556456106</v>
      </c>
      <c r="AD101" s="58">
        <f t="shared" si="27"/>
        <v>318.4224546625444</v>
      </c>
      <c r="AE101" s="56">
        <f t="shared" si="40"/>
        <v>2.9830326419449937E-2</v>
      </c>
      <c r="AF101" s="56">
        <f t="shared" si="40"/>
        <v>2.9830326419449937E-2</v>
      </c>
    </row>
    <row r="102" spans="1:32">
      <c r="A102" s="82" t="s">
        <v>217</v>
      </c>
      <c r="B102" s="83" t="s">
        <v>218</v>
      </c>
      <c r="E102" s="103">
        <v>119640</v>
      </c>
      <c r="F102" s="103">
        <v>413861.6875</v>
      </c>
      <c r="G102" s="103">
        <f t="shared" si="28"/>
        <v>289.08208614985654</v>
      </c>
      <c r="H102" s="104">
        <v>-4.9257318144723117E-3</v>
      </c>
      <c r="J102" s="105">
        <v>120436.74644611066</v>
      </c>
      <c r="K102" s="105">
        <v>415892.8125</v>
      </c>
      <c r="L102" s="105">
        <f t="shared" si="29"/>
        <v>289.58602511581194</v>
      </c>
      <c r="M102" s="106">
        <f t="shared" si="30"/>
        <v>4.9077386512130783E-3</v>
      </c>
      <c r="O102" s="107">
        <f t="shared" si="31"/>
        <v>-6.6154763360961599E-3</v>
      </c>
      <c r="P102" s="107">
        <f t="shared" si="32"/>
        <v>-1.7402047137939913E-3</v>
      </c>
      <c r="Q102" s="106">
        <f t="shared" si="33"/>
        <v>7.3829246469817811E-2</v>
      </c>
      <c r="R102" s="107">
        <f t="shared" si="34"/>
        <v>6.8584910999999998E-2</v>
      </c>
      <c r="S102" s="108">
        <f t="shared" si="35"/>
        <v>128472.93104764901</v>
      </c>
      <c r="T102" s="109">
        <f t="shared" si="36"/>
        <v>0</v>
      </c>
      <c r="U102" s="99">
        <f t="shared" si="37"/>
        <v>7.3829246469817811E-2</v>
      </c>
      <c r="V102" s="99">
        <f t="shared" si="23"/>
        <v>6.8584910999999998E-2</v>
      </c>
      <c r="W102" s="108">
        <f t="shared" si="38"/>
        <v>128472.93104764901</v>
      </c>
      <c r="X102" s="118">
        <f t="shared" si="39"/>
        <v>128473</v>
      </c>
      <c r="Y102" s="55">
        <f t="shared" si="24"/>
        <v>308.90892109370128</v>
      </c>
      <c r="Z102" s="56">
        <f t="shared" si="25"/>
        <v>7.3829822801738443E-2</v>
      </c>
      <c r="AA102" s="56">
        <f t="shared" si="26"/>
        <v>6.8585484517247997E-2</v>
      </c>
      <c r="AB102" s="42"/>
      <c r="AC102" s="57">
        <v>129396.19157487423</v>
      </c>
      <c r="AD102" s="58">
        <f t="shared" si="27"/>
        <v>311.12870356439316</v>
      </c>
      <c r="AE102" s="56">
        <f t="shared" si="40"/>
        <v>-7.1346116422602579E-3</v>
      </c>
      <c r="AF102" s="56">
        <f t="shared" si="40"/>
        <v>-7.1346116422603689E-3</v>
      </c>
    </row>
    <row r="103" spans="1:32">
      <c r="A103" s="82" t="s">
        <v>219</v>
      </c>
      <c r="B103" s="83" t="s">
        <v>220</v>
      </c>
      <c r="E103" s="103">
        <v>71846</v>
      </c>
      <c r="F103" s="103">
        <v>242140.625</v>
      </c>
      <c r="G103" s="103">
        <f t="shared" si="28"/>
        <v>296.71187971865521</v>
      </c>
      <c r="H103" s="104">
        <v>-6.9743381364558599E-2</v>
      </c>
      <c r="J103" s="105">
        <v>77264.013093813337</v>
      </c>
      <c r="K103" s="105">
        <v>242885.5625</v>
      </c>
      <c r="L103" s="105">
        <f t="shared" si="29"/>
        <v>318.10871053240697</v>
      </c>
      <c r="M103" s="106">
        <f t="shared" si="30"/>
        <v>3.0764664128541952E-3</v>
      </c>
      <c r="O103" s="107">
        <f t="shared" si="31"/>
        <v>-7.0123371500711795E-2</v>
      </c>
      <c r="P103" s="107">
        <f t="shared" si="32"/>
        <v>-6.7262637285035898E-2</v>
      </c>
      <c r="Q103" s="106">
        <f t="shared" si="33"/>
        <v>7.1872376587974296E-2</v>
      </c>
      <c r="R103" s="107">
        <f t="shared" si="34"/>
        <v>6.8584910999999998E-2</v>
      </c>
      <c r="S103" s="108">
        <f t="shared" si="35"/>
        <v>77009.742768339594</v>
      </c>
      <c r="T103" s="109">
        <f t="shared" si="36"/>
        <v>0</v>
      </c>
      <c r="U103" s="99">
        <f t="shared" si="37"/>
        <v>7.1872376587974296E-2</v>
      </c>
      <c r="V103" s="99">
        <f t="shared" si="23"/>
        <v>6.8584910999999998E-2</v>
      </c>
      <c r="W103" s="108">
        <f t="shared" si="38"/>
        <v>77009.742768339594</v>
      </c>
      <c r="X103" s="118">
        <f t="shared" si="39"/>
        <v>77010</v>
      </c>
      <c r="Y103" s="55">
        <f t="shared" si="24"/>
        <v>317.06289664705781</v>
      </c>
      <c r="Z103" s="56">
        <f t="shared" si="25"/>
        <v>7.1875956907830663E-2</v>
      </c>
      <c r="AA103" s="56">
        <f t="shared" si="26"/>
        <v>6.8588480338905189E-2</v>
      </c>
      <c r="AB103" s="42"/>
      <c r="AC103" s="57">
        <v>83011.782824971204</v>
      </c>
      <c r="AD103" s="58">
        <f t="shared" si="27"/>
        <v>341.77322839010327</v>
      </c>
      <c r="AE103" s="56">
        <f t="shared" si="40"/>
        <v>-7.2300372558265047E-2</v>
      </c>
      <c r="AF103" s="56">
        <f t="shared" si="40"/>
        <v>-7.2300372558265047E-2</v>
      </c>
    </row>
    <row r="104" spans="1:32">
      <c r="A104" s="82" t="s">
        <v>221</v>
      </c>
      <c r="B104" s="83" t="s">
        <v>222</v>
      </c>
      <c r="E104" s="103">
        <v>218636</v>
      </c>
      <c r="F104" s="103">
        <v>661256.5</v>
      </c>
      <c r="G104" s="103">
        <f t="shared" si="28"/>
        <v>330.63720356624094</v>
      </c>
      <c r="H104" s="104">
        <v>1.9157014790752491E-2</v>
      </c>
      <c r="J104" s="105">
        <v>213876.13113469142</v>
      </c>
      <c r="K104" s="105">
        <v>665965.0625</v>
      </c>
      <c r="L104" s="105">
        <f t="shared" si="29"/>
        <v>321.15217926269429</v>
      </c>
      <c r="M104" s="106">
        <f t="shared" si="30"/>
        <v>7.1206294380470325E-3</v>
      </c>
      <c r="O104" s="107">
        <f t="shared" si="31"/>
        <v>2.2255259808823702E-2</v>
      </c>
      <c r="P104" s="107">
        <f t="shared" si="32"/>
        <v>2.9534360705016915E-2</v>
      </c>
      <c r="Q104" s="106">
        <f t="shared" si="33"/>
        <v>7.619390817431948E-2</v>
      </c>
      <c r="R104" s="107">
        <f t="shared" si="34"/>
        <v>6.8584910999999998E-2</v>
      </c>
      <c r="S104" s="108">
        <f t="shared" si="35"/>
        <v>235294.73130760051</v>
      </c>
      <c r="T104" s="109">
        <f t="shared" si="36"/>
        <v>0</v>
      </c>
      <c r="U104" s="99">
        <f t="shared" si="37"/>
        <v>7.619390817431948E-2</v>
      </c>
      <c r="V104" s="99">
        <f t="shared" si="23"/>
        <v>6.8584910999999998E-2</v>
      </c>
      <c r="W104" s="108">
        <f t="shared" si="38"/>
        <v>235294.73130760051</v>
      </c>
      <c r="X104" s="118">
        <f t="shared" si="39"/>
        <v>235295</v>
      </c>
      <c r="Y104" s="55">
        <f t="shared" si="24"/>
        <v>353.31433020932684</v>
      </c>
      <c r="Z104" s="56">
        <f t="shared" si="25"/>
        <v>7.6195137122889278E-2</v>
      </c>
      <c r="AA104" s="56">
        <f t="shared" si="26"/>
        <v>6.8586131259553484E-2</v>
      </c>
      <c r="AB104" s="42"/>
      <c r="AC104" s="57">
        <v>229786.65278026671</v>
      </c>
      <c r="AD104" s="58">
        <f t="shared" si="27"/>
        <v>345.04310469029554</v>
      </c>
      <c r="AE104" s="56">
        <f t="shared" si="40"/>
        <v>2.3971571686544513E-2</v>
      </c>
      <c r="AF104" s="56">
        <f t="shared" si="40"/>
        <v>2.3971571686544513E-2</v>
      </c>
    </row>
    <row r="105" spans="1:32">
      <c r="A105" s="82" t="s">
        <v>223</v>
      </c>
      <c r="B105" s="83" t="s">
        <v>224</v>
      </c>
      <c r="E105" s="103">
        <v>77217</v>
      </c>
      <c r="F105" s="103">
        <v>239908.109375</v>
      </c>
      <c r="G105" s="103">
        <f t="shared" si="28"/>
        <v>321.86073326642838</v>
      </c>
      <c r="H105" s="104">
        <v>-3.8078123744543557E-2</v>
      </c>
      <c r="J105" s="105">
        <v>80109.789764225439</v>
      </c>
      <c r="K105" s="105">
        <v>241516.59375</v>
      </c>
      <c r="L105" s="105">
        <f t="shared" si="29"/>
        <v>331.69476482079375</v>
      </c>
      <c r="M105" s="106">
        <f t="shared" si="30"/>
        <v>6.7045852647098503E-3</v>
      </c>
      <c r="O105" s="107">
        <f t="shared" si="31"/>
        <v>-3.6110315265329374E-2</v>
      </c>
      <c r="P105" s="107">
        <f t="shared" si="32"/>
        <v>-2.9647834688251495E-2</v>
      </c>
      <c r="Q105" s="106">
        <f t="shared" si="33"/>
        <v>7.5749329648381991E-2</v>
      </c>
      <c r="R105" s="107">
        <f t="shared" si="34"/>
        <v>6.8584910999999998E-2</v>
      </c>
      <c r="S105" s="108">
        <f t="shared" si="35"/>
        <v>83066.135987459114</v>
      </c>
      <c r="T105" s="109">
        <f t="shared" si="36"/>
        <v>0</v>
      </c>
      <c r="U105" s="99">
        <f t="shared" si="37"/>
        <v>7.5749329648381991E-2</v>
      </c>
      <c r="V105" s="99">
        <f t="shared" ref="V105:V136" si="41">MAX(R105,NewMinGrowthPerHead(P105,$P$2,$L$1,$U$1,$T$2,AD105,G105,T105, $P$1))</f>
        <v>6.8584910999999998E-2</v>
      </c>
      <c r="W105" s="108">
        <f t="shared" si="38"/>
        <v>83066.135987459114</v>
      </c>
      <c r="X105" s="118">
        <f t="shared" si="39"/>
        <v>83066</v>
      </c>
      <c r="Y105" s="55">
        <f t="shared" ref="Y105:Y136" si="42">X105/K105*1000</f>
        <v>343.93495995552064</v>
      </c>
      <c r="Z105" s="56">
        <f t="shared" ref="Z105:Z136" si="43">X105/E105-1</f>
        <v>7.574756854060638E-2</v>
      </c>
      <c r="AA105" s="56">
        <f t="shared" ref="AA105:AA136" si="44">Y105/G105-1</f>
        <v>6.8583161621084576E-2</v>
      </c>
      <c r="AB105" s="42"/>
      <c r="AC105" s="57">
        <v>86069.260497607596</v>
      </c>
      <c r="AD105" s="58">
        <f t="shared" ref="AD105:AD136" si="45">AC105/K105*1000</f>
        <v>356.36996680526261</v>
      </c>
      <c r="AE105" s="56">
        <f t="shared" si="40"/>
        <v>-3.4893532025769836E-2</v>
      </c>
      <c r="AF105" s="56">
        <f t="shared" si="40"/>
        <v>-3.4893532025769836E-2</v>
      </c>
    </row>
    <row r="106" spans="1:32">
      <c r="A106" s="82" t="s">
        <v>225</v>
      </c>
      <c r="B106" s="83" t="s">
        <v>226</v>
      </c>
      <c r="E106" s="103">
        <v>119725</v>
      </c>
      <c r="F106" s="103">
        <v>397889.4375</v>
      </c>
      <c r="G106" s="103">
        <f t="shared" si="28"/>
        <v>300.90017154577021</v>
      </c>
      <c r="H106" s="104">
        <v>-5.7406264485988512E-3</v>
      </c>
      <c r="J106" s="105">
        <v>120177.55646096183</v>
      </c>
      <c r="K106" s="105">
        <v>399975.65625</v>
      </c>
      <c r="L106" s="105">
        <f t="shared" si="29"/>
        <v>300.46217709271355</v>
      </c>
      <c r="M106" s="106">
        <f t="shared" si="30"/>
        <v>5.2432121925829467E-3</v>
      </c>
      <c r="O106" s="107">
        <f t="shared" si="31"/>
        <v>-3.765731924403326E-3</v>
      </c>
      <c r="P106" s="107">
        <f t="shared" si="32"/>
        <v>1.4577357366398758E-3</v>
      </c>
      <c r="Q106" s="106">
        <f t="shared" si="33"/>
        <v>7.4187728434165434E-2</v>
      </c>
      <c r="R106" s="107">
        <f t="shared" si="34"/>
        <v>6.8584910999999998E-2</v>
      </c>
      <c r="S106" s="108">
        <f t="shared" si="35"/>
        <v>128607.12578678045</v>
      </c>
      <c r="T106" s="109">
        <f t="shared" si="36"/>
        <v>0</v>
      </c>
      <c r="U106" s="99">
        <f t="shared" si="37"/>
        <v>7.4187728434165434E-2</v>
      </c>
      <c r="V106" s="99">
        <f t="shared" si="41"/>
        <v>6.8584910999999998E-2</v>
      </c>
      <c r="W106" s="108">
        <f t="shared" si="38"/>
        <v>128607.12578678045</v>
      </c>
      <c r="X106" s="118">
        <f t="shared" si="39"/>
        <v>128607</v>
      </c>
      <c r="Y106" s="55">
        <f t="shared" si="42"/>
        <v>321.53706854503099</v>
      </c>
      <c r="Z106" s="56">
        <f t="shared" si="43"/>
        <v>7.4186677803299128E-2</v>
      </c>
      <c r="AA106" s="56">
        <f t="shared" si="44"/>
        <v>6.8583865849081826E-2</v>
      </c>
      <c r="AB106" s="42"/>
      <c r="AC106" s="57">
        <v>129117.72011195064</v>
      </c>
      <c r="AD106" s="58">
        <f t="shared" si="45"/>
        <v>322.81394653490395</v>
      </c>
      <c r="AE106" s="56">
        <f t="shared" si="40"/>
        <v>-3.9554610436725035E-3</v>
      </c>
      <c r="AF106" s="56">
        <f t="shared" si="40"/>
        <v>-3.9554610436723925E-3</v>
      </c>
    </row>
    <row r="107" spans="1:32">
      <c r="A107" s="82" t="s">
        <v>227</v>
      </c>
      <c r="B107" s="83" t="s">
        <v>228</v>
      </c>
      <c r="E107" s="103">
        <v>112239</v>
      </c>
      <c r="F107" s="103">
        <v>362455.78125</v>
      </c>
      <c r="G107" s="103">
        <f t="shared" si="28"/>
        <v>309.66260108452889</v>
      </c>
      <c r="H107" s="104">
        <v>-1.535896216933319E-2</v>
      </c>
      <c r="J107" s="105">
        <v>114078.52957982681</v>
      </c>
      <c r="K107" s="105">
        <v>365919.3125</v>
      </c>
      <c r="L107" s="105">
        <f t="shared" si="29"/>
        <v>311.75870112028264</v>
      </c>
      <c r="M107" s="106">
        <f t="shared" si="30"/>
        <v>9.5557346003845023E-3</v>
      </c>
      <c r="O107" s="107">
        <f t="shared" si="31"/>
        <v>-1.6125116501783054E-2</v>
      </c>
      <c r="P107" s="107">
        <f t="shared" si="32"/>
        <v>-6.7234692350897074E-3</v>
      </c>
      <c r="Q107" s="106">
        <f t="shared" si="33"/>
        <v>7.8796024807491483E-2</v>
      </c>
      <c r="R107" s="107">
        <f t="shared" si="34"/>
        <v>6.8584910999999998E-2</v>
      </c>
      <c r="S107" s="108">
        <f t="shared" si="35"/>
        <v>121082.98702836804</v>
      </c>
      <c r="T107" s="109">
        <f t="shared" si="36"/>
        <v>0</v>
      </c>
      <c r="U107" s="99">
        <f t="shared" si="37"/>
        <v>7.8796024807491483E-2</v>
      </c>
      <c r="V107" s="99">
        <f t="shared" si="41"/>
        <v>6.8584910999999998E-2</v>
      </c>
      <c r="W107" s="108">
        <f t="shared" si="38"/>
        <v>121082.98702836804</v>
      </c>
      <c r="X107" s="118">
        <f t="shared" si="39"/>
        <v>121083</v>
      </c>
      <c r="Y107" s="55">
        <f t="shared" si="42"/>
        <v>330.90081846937227</v>
      </c>
      <c r="Z107" s="56">
        <f t="shared" si="43"/>
        <v>7.8796140379012725E-2</v>
      </c>
      <c r="AA107" s="56">
        <f t="shared" si="44"/>
        <v>6.8585025477603478E-2</v>
      </c>
      <c r="AB107" s="42"/>
      <c r="AC107" s="57">
        <v>122564.97874339516</v>
      </c>
      <c r="AD107" s="58">
        <f t="shared" si="45"/>
        <v>334.95083357589976</v>
      </c>
      <c r="AE107" s="56">
        <f t="shared" si="40"/>
        <v>-1.2091371928500516E-2</v>
      </c>
      <c r="AF107" s="56">
        <f t="shared" si="40"/>
        <v>-1.2091371928500516E-2</v>
      </c>
    </row>
    <row r="108" spans="1:32">
      <c r="A108" s="82" t="s">
        <v>229</v>
      </c>
      <c r="B108" s="83" t="s">
        <v>230</v>
      </c>
      <c r="E108" s="103">
        <v>57325</v>
      </c>
      <c r="F108" s="103">
        <v>175923.09375</v>
      </c>
      <c r="G108" s="103">
        <f t="shared" si="28"/>
        <v>325.8526142193881</v>
      </c>
      <c r="H108" s="104">
        <v>-2.6772981653365502E-2</v>
      </c>
      <c r="J108" s="105">
        <v>58955.232051410931</v>
      </c>
      <c r="K108" s="105">
        <v>176687.609375</v>
      </c>
      <c r="L108" s="105">
        <f t="shared" si="29"/>
        <v>333.66930629688324</v>
      </c>
      <c r="M108" s="106">
        <f t="shared" si="30"/>
        <v>4.345737723817189E-3</v>
      </c>
      <c r="O108" s="107">
        <f t="shared" si="31"/>
        <v>-2.7652033495336181E-2</v>
      </c>
      <c r="P108" s="107">
        <f t="shared" si="32"/>
        <v>-2.3426464256619983E-2</v>
      </c>
      <c r="Q108" s="106">
        <f t="shared" si="33"/>
        <v>7.3228700758834586E-2</v>
      </c>
      <c r="R108" s="107">
        <f t="shared" si="34"/>
        <v>6.8584910999999998E-2</v>
      </c>
      <c r="S108" s="108">
        <f t="shared" si="35"/>
        <v>61522.835271000193</v>
      </c>
      <c r="T108" s="109">
        <f t="shared" si="36"/>
        <v>0</v>
      </c>
      <c r="U108" s="99">
        <f t="shared" si="37"/>
        <v>7.3228700758834586E-2</v>
      </c>
      <c r="V108" s="99">
        <f t="shared" si="41"/>
        <v>6.8584910999999998E-2</v>
      </c>
      <c r="W108" s="108">
        <f t="shared" si="38"/>
        <v>61522.835271000193</v>
      </c>
      <c r="X108" s="118">
        <f t="shared" si="39"/>
        <v>61523</v>
      </c>
      <c r="Y108" s="55">
        <f t="shared" si="42"/>
        <v>348.2021190825227</v>
      </c>
      <c r="Z108" s="56">
        <f t="shared" si="43"/>
        <v>7.3231574356737994E-2</v>
      </c>
      <c r="AA108" s="56">
        <f t="shared" si="44"/>
        <v>6.858777216403511E-2</v>
      </c>
      <c r="AB108" s="42"/>
      <c r="AC108" s="57">
        <v>63340.987912513381</v>
      </c>
      <c r="AD108" s="58">
        <f t="shared" si="45"/>
        <v>358.49139697215048</v>
      </c>
      <c r="AE108" s="56">
        <f t="shared" si="40"/>
        <v>-2.870160337606964E-2</v>
      </c>
      <c r="AF108" s="56">
        <f t="shared" si="40"/>
        <v>-2.870160337606964E-2</v>
      </c>
    </row>
    <row r="109" spans="1:32">
      <c r="A109" s="82" t="s">
        <v>231</v>
      </c>
      <c r="B109" s="83" t="s">
        <v>232</v>
      </c>
      <c r="E109" s="103">
        <v>65867</v>
      </c>
      <c r="F109" s="103">
        <v>239075.65625</v>
      </c>
      <c r="G109" s="103">
        <f t="shared" si="28"/>
        <v>275.50692961864456</v>
      </c>
      <c r="H109" s="104">
        <v>-4.7042319105172092E-2</v>
      </c>
      <c r="J109" s="105">
        <v>69166.881543123396</v>
      </c>
      <c r="K109" s="105">
        <v>240052.09375</v>
      </c>
      <c r="L109" s="105">
        <f t="shared" si="29"/>
        <v>288.13279843814485</v>
      </c>
      <c r="M109" s="106">
        <f t="shared" si="30"/>
        <v>4.0842196788908325E-3</v>
      </c>
      <c r="O109" s="107">
        <f t="shared" si="31"/>
        <v>-4.7708982528958166E-2</v>
      </c>
      <c r="P109" s="107">
        <f t="shared" si="32"/>
        <v>-4.3819616815371831E-2</v>
      </c>
      <c r="Q109" s="106">
        <f t="shared" si="33"/>
        <v>7.294924652207202E-2</v>
      </c>
      <c r="R109" s="107">
        <f t="shared" si="34"/>
        <v>6.8584910999999998E-2</v>
      </c>
      <c r="S109" s="108">
        <f t="shared" si="35"/>
        <v>70671.948020669312</v>
      </c>
      <c r="T109" s="109">
        <f t="shared" si="36"/>
        <v>0</v>
      </c>
      <c r="U109" s="99">
        <f t="shared" si="37"/>
        <v>7.294924652207202E-2</v>
      </c>
      <c r="V109" s="99">
        <f t="shared" si="41"/>
        <v>6.8584910999999998E-2</v>
      </c>
      <c r="W109" s="108">
        <f t="shared" si="38"/>
        <v>70671.948020669312</v>
      </c>
      <c r="X109" s="118">
        <f t="shared" si="39"/>
        <v>70672</v>
      </c>
      <c r="Y109" s="55">
        <f t="shared" si="42"/>
        <v>294.40276439996683</v>
      </c>
      <c r="Z109" s="56">
        <f t="shared" si="43"/>
        <v>7.2950035677957104E-2</v>
      </c>
      <c r="AA109" s="56">
        <f t="shared" si="44"/>
        <v>6.8585696945909103E-2</v>
      </c>
      <c r="AB109" s="42"/>
      <c r="AC109" s="57">
        <v>74312.295199665386</v>
      </c>
      <c r="AD109" s="58">
        <f t="shared" si="45"/>
        <v>309.56736947713205</v>
      </c>
      <c r="AE109" s="56">
        <f t="shared" si="40"/>
        <v>-4.8986445511936982E-2</v>
      </c>
      <c r="AF109" s="56">
        <f t="shared" si="40"/>
        <v>-4.8986445511937093E-2</v>
      </c>
    </row>
    <row r="110" spans="1:32">
      <c r="A110" s="82" t="s">
        <v>233</v>
      </c>
      <c r="B110" s="83" t="s">
        <v>234</v>
      </c>
      <c r="E110" s="103">
        <v>68285</v>
      </c>
      <c r="F110" s="103">
        <v>234526.75</v>
      </c>
      <c r="G110" s="103">
        <f t="shared" si="28"/>
        <v>291.16081641006838</v>
      </c>
      <c r="H110" s="104">
        <v>-1.6265265428825115E-2</v>
      </c>
      <c r="J110" s="105">
        <v>69624.388534580343</v>
      </c>
      <c r="K110" s="105">
        <v>236620.125</v>
      </c>
      <c r="L110" s="105">
        <f t="shared" si="29"/>
        <v>294.24542200110977</v>
      </c>
      <c r="M110" s="106">
        <f t="shared" si="30"/>
        <v>8.9259540756012612E-3</v>
      </c>
      <c r="O110" s="107">
        <f t="shared" si="31"/>
        <v>-1.9237347182088471E-2</v>
      </c>
      <c r="P110" s="107">
        <f t="shared" si="32"/>
        <v>-1.0483104783970965E-2</v>
      </c>
      <c r="Q110" s="106">
        <f t="shared" si="33"/>
        <v>7.8123050841466535E-2</v>
      </c>
      <c r="R110" s="107">
        <f t="shared" si="34"/>
        <v>6.8584910999999998E-2</v>
      </c>
      <c r="S110" s="108">
        <f t="shared" si="35"/>
        <v>73619.632526709538</v>
      </c>
      <c r="T110" s="109">
        <f t="shared" si="36"/>
        <v>0</v>
      </c>
      <c r="U110" s="99">
        <f t="shared" si="37"/>
        <v>7.8123050841466535E-2</v>
      </c>
      <c r="V110" s="99">
        <f t="shared" si="41"/>
        <v>6.8584910999999998E-2</v>
      </c>
      <c r="W110" s="108">
        <f t="shared" si="38"/>
        <v>73619.632526709538</v>
      </c>
      <c r="X110" s="118">
        <f t="shared" si="39"/>
        <v>73620</v>
      </c>
      <c r="Y110" s="55">
        <f t="shared" si="42"/>
        <v>311.13160809969145</v>
      </c>
      <c r="Z110" s="56">
        <f t="shared" si="43"/>
        <v>7.8128432305777151E-2</v>
      </c>
      <c r="AA110" s="56">
        <f t="shared" si="44"/>
        <v>6.8590244854569882E-2</v>
      </c>
      <c r="AB110" s="42"/>
      <c r="AC110" s="57">
        <v>74803.836727150076</v>
      </c>
      <c r="AD110" s="58">
        <f t="shared" si="45"/>
        <v>316.13471900224073</v>
      </c>
      <c r="AE110" s="56">
        <f t="shared" si="40"/>
        <v>-1.5825882453973095E-2</v>
      </c>
      <c r="AF110" s="56">
        <f t="shared" si="40"/>
        <v>-1.5825882453973095E-2</v>
      </c>
    </row>
    <row r="111" spans="1:32">
      <c r="A111" s="82" t="s">
        <v>235</v>
      </c>
      <c r="B111" s="83" t="s">
        <v>236</v>
      </c>
      <c r="E111" s="103">
        <v>55339</v>
      </c>
      <c r="F111" s="103">
        <v>182607.109375</v>
      </c>
      <c r="G111" s="103">
        <f t="shared" si="28"/>
        <v>303.04953727927659</v>
      </c>
      <c r="H111" s="104">
        <v>-1.5937988207489928E-2</v>
      </c>
      <c r="J111" s="105">
        <v>56231.637545954793</v>
      </c>
      <c r="K111" s="105">
        <v>184554.375</v>
      </c>
      <c r="L111" s="105">
        <f t="shared" si="29"/>
        <v>304.68872680994309</v>
      </c>
      <c r="M111" s="106">
        <f t="shared" si="30"/>
        <v>1.0663690103111634E-2</v>
      </c>
      <c r="O111" s="107">
        <f t="shared" si="31"/>
        <v>-1.5874293990198907E-2</v>
      </c>
      <c r="P111" s="107">
        <f t="shared" si="32"/>
        <v>-5.3798824388044952E-3</v>
      </c>
      <c r="Q111" s="106">
        <f t="shared" si="33"/>
        <v>7.9979969339765145E-2</v>
      </c>
      <c r="R111" s="107">
        <f t="shared" si="34"/>
        <v>6.8584910999999998E-2</v>
      </c>
      <c r="S111" s="108">
        <f t="shared" si="35"/>
        <v>59765.011523293266</v>
      </c>
      <c r="T111" s="109">
        <f t="shared" si="36"/>
        <v>0</v>
      </c>
      <c r="U111" s="99">
        <f t="shared" si="37"/>
        <v>7.9979969339765145E-2</v>
      </c>
      <c r="V111" s="99">
        <f t="shared" si="41"/>
        <v>6.8584910999999998E-2</v>
      </c>
      <c r="W111" s="108">
        <f t="shared" si="38"/>
        <v>59765.011523293266</v>
      </c>
      <c r="X111" s="118">
        <f t="shared" si="39"/>
        <v>59765</v>
      </c>
      <c r="Y111" s="55">
        <f t="shared" si="42"/>
        <v>323.83410038369453</v>
      </c>
      <c r="Z111" s="56">
        <f t="shared" si="43"/>
        <v>7.9979761108802006E-2</v>
      </c>
      <c r="AA111" s="56">
        <f t="shared" si="44"/>
        <v>6.858470496611857E-2</v>
      </c>
      <c r="AB111" s="42"/>
      <c r="AC111" s="57">
        <v>60414.781693899124</v>
      </c>
      <c r="AD111" s="58">
        <f t="shared" si="45"/>
        <v>327.35491474476896</v>
      </c>
      <c r="AE111" s="56">
        <f t="shared" si="40"/>
        <v>-1.0755342909146703E-2</v>
      </c>
      <c r="AF111" s="56">
        <f t="shared" si="40"/>
        <v>-1.0755342909146592E-2</v>
      </c>
    </row>
    <row r="112" spans="1:32">
      <c r="A112" s="82" t="s">
        <v>237</v>
      </c>
      <c r="B112" s="83" t="s">
        <v>238</v>
      </c>
      <c r="E112" s="103">
        <v>105225</v>
      </c>
      <c r="F112" s="103">
        <v>321457</v>
      </c>
      <c r="G112" s="103">
        <f t="shared" si="28"/>
        <v>327.3377154642767</v>
      </c>
      <c r="H112" s="104">
        <v>4.042433712147786E-2</v>
      </c>
      <c r="J112" s="105">
        <v>101015.6124090418</v>
      </c>
      <c r="K112" s="105">
        <v>324123.21875</v>
      </c>
      <c r="L112" s="105">
        <f t="shared" si="29"/>
        <v>311.65805645955999</v>
      </c>
      <c r="M112" s="106">
        <f t="shared" si="30"/>
        <v>8.2941692045903626E-3</v>
      </c>
      <c r="O112" s="107">
        <f t="shared" si="31"/>
        <v>4.1670663480345649E-2</v>
      </c>
      <c r="P112" s="107">
        <f t="shared" si="32"/>
        <v>5.0310456218709332E-2</v>
      </c>
      <c r="Q112" s="106">
        <f t="shared" si="33"/>
        <v>7.7447935061306206E-2</v>
      </c>
      <c r="R112" s="107">
        <f t="shared" si="34"/>
        <v>6.8584910999999998E-2</v>
      </c>
      <c r="S112" s="108">
        <f t="shared" si="35"/>
        <v>113374.45896682594</v>
      </c>
      <c r="T112" s="109">
        <f t="shared" si="36"/>
        <v>0</v>
      </c>
      <c r="U112" s="99">
        <f t="shared" si="37"/>
        <v>7.7447935061306206E-2</v>
      </c>
      <c r="V112" s="99">
        <f t="shared" si="41"/>
        <v>6.8584910999999998E-2</v>
      </c>
      <c r="W112" s="108">
        <f t="shared" si="38"/>
        <v>113374.45896682594</v>
      </c>
      <c r="X112" s="118">
        <f t="shared" si="39"/>
        <v>113374</v>
      </c>
      <c r="Y112" s="55">
        <f t="shared" si="42"/>
        <v>349.78672752058128</v>
      </c>
      <c r="Z112" s="56">
        <f t="shared" si="43"/>
        <v>7.744357329531959E-2</v>
      </c>
      <c r="AA112" s="56">
        <f t="shared" si="44"/>
        <v>6.8580585113646952E-2</v>
      </c>
      <c r="AB112" s="42"/>
      <c r="AC112" s="57">
        <v>108530.29429171969</v>
      </c>
      <c r="AD112" s="58">
        <f t="shared" si="45"/>
        <v>334.84270182886951</v>
      </c>
      <c r="AE112" s="56">
        <f t="shared" si="40"/>
        <v>4.4629987782589531E-2</v>
      </c>
      <c r="AF112" s="56">
        <f t="shared" si="40"/>
        <v>4.4629987782589753E-2</v>
      </c>
    </row>
    <row r="113" spans="1:32">
      <c r="A113" s="82" t="s">
        <v>239</v>
      </c>
      <c r="B113" s="83" t="s">
        <v>240</v>
      </c>
      <c r="E113" s="103">
        <v>49322</v>
      </c>
      <c r="F113" s="103">
        <v>178607.328125</v>
      </c>
      <c r="G113" s="103">
        <f t="shared" si="28"/>
        <v>276.1476839599859</v>
      </c>
      <c r="H113" s="104">
        <v>-0.14102672353757861</v>
      </c>
      <c r="J113" s="105">
        <v>57495.758235065608</v>
      </c>
      <c r="K113" s="105">
        <v>179520.9375</v>
      </c>
      <c r="L113" s="105">
        <f t="shared" si="29"/>
        <v>320.27327305521459</v>
      </c>
      <c r="M113" s="106">
        <f t="shared" si="30"/>
        <v>5.1151841561651867E-3</v>
      </c>
      <c r="O113" s="107">
        <f t="shared" si="31"/>
        <v>-0.14216280445677443</v>
      </c>
      <c r="P113" s="107">
        <f t="shared" si="32"/>
        <v>-0.13777480922556251</v>
      </c>
      <c r="Q113" s="106">
        <f t="shared" si="33"/>
        <v>7.405091960626442E-2</v>
      </c>
      <c r="R113" s="107">
        <f t="shared" si="34"/>
        <v>6.8584910999999998E-2</v>
      </c>
      <c r="S113" s="108">
        <f t="shared" si="35"/>
        <v>52974.339456820177</v>
      </c>
      <c r="T113" s="109">
        <f t="shared" si="36"/>
        <v>0</v>
      </c>
      <c r="U113" s="99">
        <f t="shared" si="37"/>
        <v>7.405091960626442E-2</v>
      </c>
      <c r="V113" s="99">
        <f t="shared" si="41"/>
        <v>6.8584910999999998E-2</v>
      </c>
      <c r="W113" s="108">
        <f t="shared" si="38"/>
        <v>52974.339456820177</v>
      </c>
      <c r="X113" s="118">
        <f t="shared" si="39"/>
        <v>52974</v>
      </c>
      <c r="Y113" s="55">
        <f t="shared" si="42"/>
        <v>295.08535738345284</v>
      </c>
      <c r="Z113" s="56">
        <f t="shared" si="43"/>
        <v>7.404403714366814E-2</v>
      </c>
      <c r="AA113" s="56">
        <f t="shared" si="44"/>
        <v>6.8578063563303537E-2</v>
      </c>
      <c r="AB113" s="42"/>
      <c r="AC113" s="57">
        <v>61772.941953858783</v>
      </c>
      <c r="AD113" s="58">
        <f t="shared" si="45"/>
        <v>344.09881551481305</v>
      </c>
      <c r="AE113" s="56">
        <f t="shared" si="40"/>
        <v>-0.14244006640368756</v>
      </c>
      <c r="AF113" s="56">
        <f t="shared" si="40"/>
        <v>-0.14244006640368756</v>
      </c>
    </row>
    <row r="114" spans="1:32">
      <c r="A114" s="82" t="s">
        <v>241</v>
      </c>
      <c r="B114" s="83" t="s">
        <v>242</v>
      </c>
      <c r="E114" s="103">
        <v>77404</v>
      </c>
      <c r="F114" s="103">
        <v>255215.78125</v>
      </c>
      <c r="G114" s="103">
        <f t="shared" si="28"/>
        <v>303.28845505120972</v>
      </c>
      <c r="H114" s="104">
        <v>-2.0999259672261794E-2</v>
      </c>
      <c r="J114" s="105">
        <v>79158.256564093754</v>
      </c>
      <c r="K114" s="105">
        <v>256610.453125</v>
      </c>
      <c r="L114" s="105">
        <f t="shared" si="29"/>
        <v>308.47635238590306</v>
      </c>
      <c r="M114" s="106">
        <f t="shared" si="30"/>
        <v>5.4646772553372802E-3</v>
      </c>
      <c r="O114" s="107">
        <f t="shared" si="31"/>
        <v>-2.2161384550875574E-2</v>
      </c>
      <c r="P114" s="107">
        <f t="shared" si="32"/>
        <v>-1.6817812109640395E-2</v>
      </c>
      <c r="Q114" s="106">
        <f t="shared" si="33"/>
        <v>7.4424382658538457E-2</v>
      </c>
      <c r="R114" s="107">
        <f t="shared" si="34"/>
        <v>6.8584910999999998E-2</v>
      </c>
      <c r="S114" s="108">
        <f t="shared" si="35"/>
        <v>83164.744915301504</v>
      </c>
      <c r="T114" s="109">
        <f t="shared" si="36"/>
        <v>0</v>
      </c>
      <c r="U114" s="99">
        <f t="shared" si="37"/>
        <v>7.4424382658538457E-2</v>
      </c>
      <c r="V114" s="99">
        <f t="shared" si="41"/>
        <v>6.8584910999999998E-2</v>
      </c>
      <c r="W114" s="108">
        <f t="shared" si="38"/>
        <v>83164.744915301504</v>
      </c>
      <c r="X114" s="118">
        <f t="shared" si="39"/>
        <v>83165</v>
      </c>
      <c r="Y114" s="55">
        <f t="shared" si="42"/>
        <v>324.09046080242371</v>
      </c>
      <c r="Z114" s="56">
        <f t="shared" si="43"/>
        <v>7.4427678156167687E-2</v>
      </c>
      <c r="AA114" s="56">
        <f t="shared" si="44"/>
        <v>6.8588188586675924E-2</v>
      </c>
      <c r="AB114" s="42"/>
      <c r="AC114" s="57">
        <v>85046.941513681988</v>
      </c>
      <c r="AD114" s="58">
        <f t="shared" si="45"/>
        <v>331.42430667956438</v>
      </c>
      <c r="AE114" s="56">
        <f t="shared" si="40"/>
        <v>-2.2128267991615269E-2</v>
      </c>
      <c r="AF114" s="56">
        <f t="shared" si="40"/>
        <v>-2.2128267991615269E-2</v>
      </c>
    </row>
    <row r="115" spans="1:32">
      <c r="A115" s="82" t="s">
        <v>243</v>
      </c>
      <c r="B115" s="83" t="s">
        <v>244</v>
      </c>
      <c r="E115" s="103">
        <v>86641</v>
      </c>
      <c r="F115" s="103">
        <v>235011.34375</v>
      </c>
      <c r="G115" s="103">
        <f t="shared" si="28"/>
        <v>368.6673103412694</v>
      </c>
      <c r="H115" s="104">
        <v>-2.7575030811143098E-2</v>
      </c>
      <c r="J115" s="105">
        <v>89216.74179462975</v>
      </c>
      <c r="K115" s="105">
        <v>238261.5625</v>
      </c>
      <c r="L115" s="105">
        <f t="shared" si="29"/>
        <v>374.44873968972547</v>
      </c>
      <c r="M115" s="106">
        <f t="shared" si="30"/>
        <v>1.3830050490913903E-2</v>
      </c>
      <c r="O115" s="107">
        <f t="shared" si="31"/>
        <v>-2.8870610412549236E-2</v>
      </c>
      <c r="P115" s="107">
        <f t="shared" si="32"/>
        <v>-1.5439841921344621E-2</v>
      </c>
      <c r="Q115" s="106">
        <f t="shared" si="33"/>
        <v>8.336349427295886E-2</v>
      </c>
      <c r="R115" s="107">
        <f t="shared" si="34"/>
        <v>6.8584910999999998E-2</v>
      </c>
      <c r="S115" s="108">
        <f t="shared" si="35"/>
        <v>93863.696507303423</v>
      </c>
      <c r="T115" s="109">
        <f t="shared" si="36"/>
        <v>0</v>
      </c>
      <c r="U115" s="99">
        <f t="shared" si="37"/>
        <v>8.336349427295886E-2</v>
      </c>
      <c r="V115" s="99">
        <f t="shared" si="41"/>
        <v>6.8584910999999998E-2</v>
      </c>
      <c r="W115" s="108">
        <f t="shared" si="38"/>
        <v>93863.696507303423</v>
      </c>
      <c r="X115" s="118">
        <f t="shared" si="39"/>
        <v>93864</v>
      </c>
      <c r="Y115" s="55">
        <f t="shared" si="42"/>
        <v>393.95359878914587</v>
      </c>
      <c r="Z115" s="56">
        <f t="shared" si="43"/>
        <v>8.3366997149155742E-2</v>
      </c>
      <c r="AA115" s="56">
        <f t="shared" si="44"/>
        <v>6.8588366092098951E-2</v>
      </c>
      <c r="AB115" s="42"/>
      <c r="AC115" s="57">
        <v>95853.690452435883</v>
      </c>
      <c r="AD115" s="58">
        <f t="shared" si="45"/>
        <v>402.30446508733814</v>
      </c>
      <c r="AE115" s="56">
        <f t="shared" si="40"/>
        <v>-2.0757577961207474E-2</v>
      </c>
      <c r="AF115" s="56">
        <f t="shared" si="40"/>
        <v>-2.0757577961207474E-2</v>
      </c>
    </row>
    <row r="116" spans="1:32">
      <c r="A116" s="82" t="s">
        <v>245</v>
      </c>
      <c r="B116" s="83" t="s">
        <v>246</v>
      </c>
      <c r="E116" s="103">
        <v>163933</v>
      </c>
      <c r="F116" s="103">
        <v>437661.96875</v>
      </c>
      <c r="G116" s="103">
        <f t="shared" si="28"/>
        <v>374.56533056369199</v>
      </c>
      <c r="H116" s="104">
        <v>4.7303576047733387E-2</v>
      </c>
      <c r="J116" s="105">
        <v>156372.74487569451</v>
      </c>
      <c r="K116" s="105">
        <v>441642.9375</v>
      </c>
      <c r="L116" s="105">
        <f t="shared" si="29"/>
        <v>354.07052077153276</v>
      </c>
      <c r="M116" s="106">
        <f t="shared" si="30"/>
        <v>9.0959896775357763E-3</v>
      </c>
      <c r="O116" s="107">
        <f t="shared" si="31"/>
        <v>4.8347652465366542E-2</v>
      </c>
      <c r="P116" s="107">
        <f t="shared" si="32"/>
        <v>5.7883411890660375E-2</v>
      </c>
      <c r="Q116" s="106">
        <f t="shared" si="33"/>
        <v>7.830474832002654E-2</v>
      </c>
      <c r="R116" s="107">
        <f t="shared" si="34"/>
        <v>6.8584910999999998E-2</v>
      </c>
      <c r="S116" s="108">
        <f t="shared" si="35"/>
        <v>176769.73230634691</v>
      </c>
      <c r="T116" s="109">
        <f t="shared" si="36"/>
        <v>0</v>
      </c>
      <c r="U116" s="99">
        <f t="shared" si="37"/>
        <v>7.830474832002654E-2</v>
      </c>
      <c r="V116" s="99">
        <f t="shared" si="41"/>
        <v>6.8584910999999998E-2</v>
      </c>
      <c r="W116" s="108">
        <f t="shared" si="38"/>
        <v>176769.73230634691</v>
      </c>
      <c r="X116" s="118">
        <f t="shared" si="39"/>
        <v>176770</v>
      </c>
      <c r="Y116" s="55">
        <f t="shared" si="42"/>
        <v>400.2554665554909</v>
      </c>
      <c r="Z116" s="56">
        <f t="shared" si="43"/>
        <v>7.8306381265516922E-2</v>
      </c>
      <c r="AA116" s="56">
        <f t="shared" si="44"/>
        <v>6.8586529226122517E-2</v>
      </c>
      <c r="AB116" s="42"/>
      <c r="AC116" s="57">
        <v>168005.51534392376</v>
      </c>
      <c r="AD116" s="58">
        <f t="shared" si="45"/>
        <v>380.41028414254617</v>
      </c>
      <c r="AE116" s="56">
        <f t="shared" si="40"/>
        <v>5.2167838883946605E-2</v>
      </c>
      <c r="AF116" s="56">
        <f t="shared" si="40"/>
        <v>5.2167838883946605E-2</v>
      </c>
    </row>
    <row r="117" spans="1:32">
      <c r="A117" s="82" t="s">
        <v>247</v>
      </c>
      <c r="B117" s="83" t="s">
        <v>248</v>
      </c>
      <c r="E117" s="103">
        <v>95325</v>
      </c>
      <c r="F117" s="103">
        <v>248993.375</v>
      </c>
      <c r="G117" s="103">
        <f t="shared" si="28"/>
        <v>382.84151134543237</v>
      </c>
      <c r="H117" s="104">
        <v>7.0779465401569874E-2</v>
      </c>
      <c r="J117" s="105">
        <v>88682.002578187239</v>
      </c>
      <c r="K117" s="105">
        <v>251494.125</v>
      </c>
      <c r="L117" s="105">
        <f t="shared" si="29"/>
        <v>352.62057345549221</v>
      </c>
      <c r="M117" s="106">
        <f t="shared" si="30"/>
        <v>1.0043439910800922E-2</v>
      </c>
      <c r="O117" s="107">
        <f t="shared" si="31"/>
        <v>7.490806734947042E-2</v>
      </c>
      <c r="P117" s="107">
        <f t="shared" si="32"/>
        <v>8.5703841933529867E-2</v>
      </c>
      <c r="Q117" s="106">
        <f t="shared" si="33"/>
        <v>7.9317179343217026E-2</v>
      </c>
      <c r="R117" s="107">
        <f t="shared" si="34"/>
        <v>6.8584910999999998E-2</v>
      </c>
      <c r="S117" s="108">
        <f t="shared" si="35"/>
        <v>102885.91012089216</v>
      </c>
      <c r="T117" s="109">
        <f t="shared" si="36"/>
        <v>0</v>
      </c>
      <c r="U117" s="99">
        <f t="shared" si="37"/>
        <v>7.9317179343217026E-2</v>
      </c>
      <c r="V117" s="99">
        <f t="shared" si="41"/>
        <v>6.8584910999999998E-2</v>
      </c>
      <c r="W117" s="108">
        <f t="shared" si="38"/>
        <v>102885.91012089216</v>
      </c>
      <c r="X117" s="118">
        <f t="shared" si="39"/>
        <v>102886</v>
      </c>
      <c r="Y117" s="55">
        <f t="shared" si="42"/>
        <v>409.0990197087109</v>
      </c>
      <c r="Z117" s="56">
        <f t="shared" si="43"/>
        <v>7.9318122213480224E-2</v>
      </c>
      <c r="AA117" s="56">
        <f t="shared" si="44"/>
        <v>6.8585844494764681E-2</v>
      </c>
      <c r="AB117" s="42"/>
      <c r="AC117" s="57">
        <v>95279.171294992921</v>
      </c>
      <c r="AD117" s="58">
        <f t="shared" si="45"/>
        <v>378.85247337285875</v>
      </c>
      <c r="AE117" s="56">
        <f t="shared" si="40"/>
        <v>7.9837267700992642E-2</v>
      </c>
      <c r="AF117" s="56">
        <f t="shared" si="40"/>
        <v>7.9837267700992642E-2</v>
      </c>
    </row>
    <row r="118" spans="1:32">
      <c r="A118" s="82" t="s">
        <v>249</v>
      </c>
      <c r="B118" s="83" t="s">
        <v>250</v>
      </c>
      <c r="E118" s="103">
        <v>142736</v>
      </c>
      <c r="F118" s="103">
        <v>386772.15625</v>
      </c>
      <c r="G118" s="103">
        <f t="shared" si="28"/>
        <v>369.04414574181232</v>
      </c>
      <c r="H118" s="104">
        <v>-1.4895864501554779E-2</v>
      </c>
      <c r="J118" s="105">
        <v>144600.09997845767</v>
      </c>
      <c r="K118" s="105">
        <v>387949.21875</v>
      </c>
      <c r="L118" s="105">
        <f t="shared" si="29"/>
        <v>372.729452695818</v>
      </c>
      <c r="M118" s="106">
        <f t="shared" si="30"/>
        <v>3.0432968893427947E-3</v>
      </c>
      <c r="O118" s="107">
        <f t="shared" si="31"/>
        <v>-1.2891415557357067E-2</v>
      </c>
      <c r="P118" s="107">
        <f t="shared" si="32"/>
        <v>-9.8873510728791913E-3</v>
      </c>
      <c r="Q118" s="106">
        <f t="shared" si="33"/>
        <v>7.1836932135645126E-2</v>
      </c>
      <c r="R118" s="107">
        <f t="shared" si="34"/>
        <v>6.8584910999999998E-2</v>
      </c>
      <c r="S118" s="108">
        <f t="shared" si="35"/>
        <v>152989.71634531344</v>
      </c>
      <c r="T118" s="109">
        <f t="shared" si="36"/>
        <v>0</v>
      </c>
      <c r="U118" s="99">
        <f t="shared" si="37"/>
        <v>7.1836932135645126E-2</v>
      </c>
      <c r="V118" s="99">
        <f t="shared" si="41"/>
        <v>6.8584910999999998E-2</v>
      </c>
      <c r="W118" s="108">
        <f t="shared" si="38"/>
        <v>152989.71634531344</v>
      </c>
      <c r="X118" s="118">
        <f t="shared" si="39"/>
        <v>152990</v>
      </c>
      <c r="Y118" s="55">
        <f t="shared" si="42"/>
        <v>394.35573679705988</v>
      </c>
      <c r="Z118" s="56">
        <f t="shared" si="43"/>
        <v>7.1838919403654389E-2</v>
      </c>
      <c r="AA118" s="56">
        <f t="shared" si="44"/>
        <v>6.8586892238512442E-2</v>
      </c>
      <c r="AB118" s="42"/>
      <c r="AC118" s="57">
        <v>155357.08818678994</v>
      </c>
      <c r="AD118" s="58">
        <f t="shared" si="45"/>
        <v>400.4572781132581</v>
      </c>
      <c r="AE118" s="56">
        <f t="shared" si="40"/>
        <v>-1.5236435069791776E-2</v>
      </c>
      <c r="AF118" s="56">
        <f t="shared" si="40"/>
        <v>-1.5236435069791776E-2</v>
      </c>
    </row>
    <row r="119" spans="1:32">
      <c r="A119" s="82" t="s">
        <v>251</v>
      </c>
      <c r="B119" s="83" t="s">
        <v>252</v>
      </c>
      <c r="E119" s="103">
        <v>141611</v>
      </c>
      <c r="F119" s="103">
        <v>360567.53125</v>
      </c>
      <c r="G119" s="103">
        <f t="shared" si="28"/>
        <v>392.74473635789968</v>
      </c>
      <c r="H119" s="104">
        <v>8.951988364448682E-2</v>
      </c>
      <c r="J119" s="105">
        <v>129574.17899924569</v>
      </c>
      <c r="K119" s="105">
        <v>364165.25</v>
      </c>
      <c r="L119" s="105">
        <f t="shared" si="29"/>
        <v>355.81148667876926</v>
      </c>
      <c r="M119" s="106">
        <f t="shared" si="30"/>
        <v>9.9779332252341035E-3</v>
      </c>
      <c r="O119" s="107">
        <f t="shared" si="31"/>
        <v>9.2895213334320159E-2</v>
      </c>
      <c r="P119" s="107">
        <f t="shared" si="32"/>
        <v>0.10380004879514804</v>
      </c>
      <c r="Q119" s="106">
        <f t="shared" si="33"/>
        <v>7.924717988745078E-2</v>
      </c>
      <c r="R119" s="107">
        <f t="shared" si="34"/>
        <v>6.8584910999999998E-2</v>
      </c>
      <c r="S119" s="108">
        <f t="shared" si="35"/>
        <v>152833.2723910418</v>
      </c>
      <c r="T119" s="109">
        <f t="shared" si="36"/>
        <v>0</v>
      </c>
      <c r="U119" s="99">
        <f t="shared" si="37"/>
        <v>7.924717988745078E-2</v>
      </c>
      <c r="V119" s="99">
        <f t="shared" si="41"/>
        <v>6.8584910999999998E-2</v>
      </c>
      <c r="W119" s="108">
        <f t="shared" si="38"/>
        <v>152833.2723910418</v>
      </c>
      <c r="X119" s="118">
        <f t="shared" si="39"/>
        <v>152833</v>
      </c>
      <c r="Y119" s="55">
        <f t="shared" si="42"/>
        <v>419.68035115926079</v>
      </c>
      <c r="Z119" s="56">
        <f t="shared" si="43"/>
        <v>7.9245256371327066E-2</v>
      </c>
      <c r="AA119" s="56">
        <f t="shared" si="44"/>
        <v>6.8583006486980125E-2</v>
      </c>
      <c r="AB119" s="42"/>
      <c r="AC119" s="57">
        <v>139213.36953788897</v>
      </c>
      <c r="AD119" s="58">
        <f t="shared" si="45"/>
        <v>382.28076275231911</v>
      </c>
      <c r="AE119" s="56">
        <f t="shared" si="40"/>
        <v>9.7832776459047199E-2</v>
      </c>
      <c r="AF119" s="56">
        <f t="shared" si="40"/>
        <v>9.7832776459047199E-2</v>
      </c>
    </row>
    <row r="120" spans="1:32">
      <c r="A120" s="82" t="s">
        <v>253</v>
      </c>
      <c r="B120" s="83" t="s">
        <v>254</v>
      </c>
      <c r="E120" s="103">
        <v>123055</v>
      </c>
      <c r="F120" s="103">
        <v>293392.75</v>
      </c>
      <c r="G120" s="103">
        <f t="shared" si="28"/>
        <v>419.42072529058743</v>
      </c>
      <c r="H120" s="104">
        <v>-3.7559343924842281E-4</v>
      </c>
      <c r="J120" s="105">
        <v>123039.98963300364</v>
      </c>
      <c r="K120" s="105">
        <v>295595.875</v>
      </c>
      <c r="L120" s="105">
        <f t="shared" si="29"/>
        <v>416.24393315029732</v>
      </c>
      <c r="M120" s="106">
        <f t="shared" si="30"/>
        <v>7.5091323831280032E-3</v>
      </c>
      <c r="O120" s="107">
        <f t="shared" si="31"/>
        <v>1.2199584087357884E-4</v>
      </c>
      <c r="P120" s="107">
        <f t="shared" si="32"/>
        <v>7.6320443069208821E-3</v>
      </c>
      <c r="Q120" s="106">
        <f t="shared" si="33"/>
        <v>7.660905655931205E-2</v>
      </c>
      <c r="R120" s="107">
        <f t="shared" si="34"/>
        <v>6.8584910999999998E-2</v>
      </c>
      <c r="S120" s="108">
        <f t="shared" si="35"/>
        <v>132482.12745490615</v>
      </c>
      <c r="T120" s="109">
        <f t="shared" si="36"/>
        <v>0</v>
      </c>
      <c r="U120" s="99">
        <f t="shared" si="37"/>
        <v>7.660905655931205E-2</v>
      </c>
      <c r="V120" s="99">
        <f t="shared" si="41"/>
        <v>6.8584910999999998E-2</v>
      </c>
      <c r="W120" s="108">
        <f t="shared" si="38"/>
        <v>132482.12745490615</v>
      </c>
      <c r="X120" s="118">
        <f t="shared" si="39"/>
        <v>132482</v>
      </c>
      <c r="Y120" s="55">
        <f t="shared" si="42"/>
        <v>448.18622722661473</v>
      </c>
      <c r="Z120" s="56">
        <f t="shared" si="43"/>
        <v>7.6608020803705656E-2</v>
      </c>
      <c r="AA120" s="56">
        <f t="shared" si="44"/>
        <v>6.8583882964051712E-2</v>
      </c>
      <c r="AB120" s="42"/>
      <c r="AC120" s="57">
        <v>132193.09338488712</v>
      </c>
      <c r="AD120" s="58">
        <f t="shared" si="45"/>
        <v>447.20885697368789</v>
      </c>
      <c r="AE120" s="56">
        <f t="shared" si="40"/>
        <v>2.1854894814490322E-3</v>
      </c>
      <c r="AF120" s="56">
        <f t="shared" si="40"/>
        <v>2.1854894814490322E-3</v>
      </c>
    </row>
    <row r="121" spans="1:32">
      <c r="A121" s="82" t="s">
        <v>255</v>
      </c>
      <c r="B121" s="83" t="s">
        <v>256</v>
      </c>
      <c r="E121" s="103">
        <v>134167</v>
      </c>
      <c r="F121" s="103">
        <v>331951.25</v>
      </c>
      <c r="G121" s="103">
        <f t="shared" si="28"/>
        <v>404.17681813218053</v>
      </c>
      <c r="H121" s="104">
        <v>1.2055550875570642E-2</v>
      </c>
      <c r="J121" s="105">
        <v>132643.82961540957</v>
      </c>
      <c r="K121" s="105">
        <v>335825.71875</v>
      </c>
      <c r="L121" s="105">
        <f t="shared" si="29"/>
        <v>394.97817531406554</v>
      </c>
      <c r="M121" s="106">
        <f t="shared" si="30"/>
        <v>1.1671800452626613E-2</v>
      </c>
      <c r="O121" s="107">
        <f t="shared" si="31"/>
        <v>1.1483160498356737E-2</v>
      </c>
      <c r="P121" s="107">
        <f t="shared" si="32"/>
        <v>2.3288990108885743E-2</v>
      </c>
      <c r="Q121" s="106">
        <f t="shared" si="33"/>
        <v>8.1057220847879918E-2</v>
      </c>
      <c r="R121" s="107">
        <f t="shared" si="34"/>
        <v>6.8584910999999998E-2</v>
      </c>
      <c r="S121" s="108">
        <f t="shared" si="35"/>
        <v>145042.2041494975</v>
      </c>
      <c r="T121" s="109">
        <f t="shared" si="36"/>
        <v>0</v>
      </c>
      <c r="U121" s="99">
        <f t="shared" si="37"/>
        <v>8.1057220847879918E-2</v>
      </c>
      <c r="V121" s="99">
        <f t="shared" si="41"/>
        <v>6.8584910999999998E-2</v>
      </c>
      <c r="W121" s="108">
        <f t="shared" si="38"/>
        <v>145042.2041494975</v>
      </c>
      <c r="X121" s="118">
        <f t="shared" si="39"/>
        <v>145042</v>
      </c>
      <c r="Y121" s="55">
        <f t="shared" si="42"/>
        <v>431.89664132893336</v>
      </c>
      <c r="Z121" s="56">
        <f t="shared" si="43"/>
        <v>8.1055699240498713E-2</v>
      </c>
      <c r="AA121" s="56">
        <f t="shared" si="44"/>
        <v>6.8583406947618331E-2</v>
      </c>
      <c r="AB121" s="42"/>
      <c r="AC121" s="57">
        <v>142511.37542826563</v>
      </c>
      <c r="AD121" s="58">
        <f t="shared" si="45"/>
        <v>424.36111194436518</v>
      </c>
      <c r="AE121" s="56">
        <f t="shared" si="40"/>
        <v>1.775735139829715E-2</v>
      </c>
      <c r="AF121" s="56">
        <f t="shared" si="40"/>
        <v>1.775735139829715E-2</v>
      </c>
    </row>
    <row r="122" spans="1:32">
      <c r="A122" s="82" t="s">
        <v>257</v>
      </c>
      <c r="B122" s="83" t="s">
        <v>258</v>
      </c>
      <c r="E122" s="103">
        <v>164089</v>
      </c>
      <c r="F122" s="103">
        <v>422190.90625</v>
      </c>
      <c r="G122" s="103">
        <f t="shared" si="28"/>
        <v>388.66066883694276</v>
      </c>
      <c r="H122" s="104">
        <v>-3.9717656531808032E-3</v>
      </c>
      <c r="J122" s="105">
        <v>164657.46515964816</v>
      </c>
      <c r="K122" s="105">
        <v>425217.75</v>
      </c>
      <c r="L122" s="105">
        <f t="shared" si="29"/>
        <v>387.23093088105605</v>
      </c>
      <c r="M122" s="106">
        <f t="shared" si="30"/>
        <v>7.1693722086179079E-3</v>
      </c>
      <c r="O122" s="107">
        <f t="shared" si="31"/>
        <v>-3.4524104880212514E-3</v>
      </c>
      <c r="P122" s="107">
        <f t="shared" si="32"/>
        <v>3.6922101047911493E-3</v>
      </c>
      <c r="Q122" s="106">
        <f t="shared" si="33"/>
        <v>7.624599396347187E-2</v>
      </c>
      <c r="R122" s="107">
        <f t="shared" si="34"/>
        <v>6.8584910999999998E-2</v>
      </c>
      <c r="S122" s="108">
        <f t="shared" si="35"/>
        <v>176600.12890347213</v>
      </c>
      <c r="T122" s="109">
        <f t="shared" si="36"/>
        <v>0</v>
      </c>
      <c r="U122" s="99">
        <f t="shared" si="37"/>
        <v>7.624599396347187E-2</v>
      </c>
      <c r="V122" s="99">
        <f t="shared" si="41"/>
        <v>6.8584910999999998E-2</v>
      </c>
      <c r="W122" s="108">
        <f t="shared" si="38"/>
        <v>176600.12890347213</v>
      </c>
      <c r="X122" s="118">
        <f t="shared" si="39"/>
        <v>176600</v>
      </c>
      <c r="Y122" s="55">
        <f t="shared" si="42"/>
        <v>415.31662307135582</v>
      </c>
      <c r="Z122" s="56">
        <f t="shared" si="43"/>
        <v>7.6245208393006303E-2</v>
      </c>
      <c r="AA122" s="56">
        <f t="shared" si="44"/>
        <v>6.8584131021490524E-2</v>
      </c>
      <c r="AB122" s="42"/>
      <c r="AC122" s="57">
        <v>176906.54667065744</v>
      </c>
      <c r="AD122" s="58">
        <f t="shared" si="45"/>
        <v>416.03753999135137</v>
      </c>
      <c r="AE122" s="56">
        <f t="shared" si="40"/>
        <v>-1.7328169953377826E-3</v>
      </c>
      <c r="AF122" s="56">
        <f t="shared" si="40"/>
        <v>-1.7328169953377826E-3</v>
      </c>
    </row>
    <row r="123" spans="1:32">
      <c r="A123" s="82" t="s">
        <v>259</v>
      </c>
      <c r="B123" s="83" t="s">
        <v>260</v>
      </c>
      <c r="E123" s="103">
        <v>153679</v>
      </c>
      <c r="F123" s="103">
        <v>439261.75</v>
      </c>
      <c r="G123" s="103">
        <f t="shared" si="28"/>
        <v>349.85745970369601</v>
      </c>
      <c r="H123" s="104">
        <v>-2.2785848048174628E-3</v>
      </c>
      <c r="J123" s="105">
        <v>153558.93868003998</v>
      </c>
      <c r="K123" s="105">
        <v>439611</v>
      </c>
      <c r="L123" s="105">
        <f t="shared" si="29"/>
        <v>349.30640652768011</v>
      </c>
      <c r="M123" s="106">
        <f t="shared" si="30"/>
        <v>7.950840245025681E-4</v>
      </c>
      <c r="O123" s="107">
        <f t="shared" si="31"/>
        <v>7.818582297587362E-4</v>
      </c>
      <c r="P123" s="107">
        <f t="shared" si="32"/>
        <v>1.5775638972490569E-3</v>
      </c>
      <c r="Q123" s="106">
        <f t="shared" si="33"/>
        <v>6.9434525791560731E-2</v>
      </c>
      <c r="R123" s="107">
        <f t="shared" si="34"/>
        <v>6.8584910999999998E-2</v>
      </c>
      <c r="S123" s="108">
        <f t="shared" si="35"/>
        <v>164349.62848912127</v>
      </c>
      <c r="T123" s="109">
        <f t="shared" si="36"/>
        <v>0</v>
      </c>
      <c r="U123" s="99">
        <f t="shared" si="37"/>
        <v>6.9434525791560731E-2</v>
      </c>
      <c r="V123" s="99">
        <f t="shared" si="41"/>
        <v>6.8584910999999998E-2</v>
      </c>
      <c r="W123" s="108">
        <f t="shared" si="38"/>
        <v>164349.62848912127</v>
      </c>
      <c r="X123" s="118">
        <f t="shared" si="39"/>
        <v>164350</v>
      </c>
      <c r="Y123" s="55">
        <f t="shared" si="42"/>
        <v>373.85324753020285</v>
      </c>
      <c r="Z123" s="56">
        <f t="shared" si="43"/>
        <v>6.9436943238829096E-2</v>
      </c>
      <c r="AA123" s="56">
        <f t="shared" si="44"/>
        <v>6.8587326526721837E-2</v>
      </c>
      <c r="AB123" s="42"/>
      <c r="AC123" s="57">
        <v>164982.38647095644</v>
      </c>
      <c r="AD123" s="58">
        <f t="shared" si="45"/>
        <v>375.29176128658395</v>
      </c>
      <c r="AE123" s="56">
        <f t="shared" si="40"/>
        <v>-3.8330544519536991E-3</v>
      </c>
      <c r="AF123" s="56">
        <f t="shared" si="40"/>
        <v>-3.8330544519536991E-3</v>
      </c>
    </row>
    <row r="124" spans="1:32">
      <c r="A124" s="82" t="s">
        <v>261</v>
      </c>
      <c r="B124" s="83" t="s">
        <v>262</v>
      </c>
      <c r="E124" s="103">
        <v>145701</v>
      </c>
      <c r="F124" s="103">
        <v>349809.375</v>
      </c>
      <c r="G124" s="103">
        <f t="shared" si="28"/>
        <v>416.5154235789135</v>
      </c>
      <c r="H124" s="104">
        <v>7.1404005391773495E-2</v>
      </c>
      <c r="J124" s="105">
        <v>135724.47389599736</v>
      </c>
      <c r="K124" s="105">
        <v>352776.875</v>
      </c>
      <c r="L124" s="105">
        <f t="shared" si="29"/>
        <v>384.73177669595651</v>
      </c>
      <c r="M124" s="106">
        <f t="shared" si="30"/>
        <v>8.4831917383574318E-3</v>
      </c>
      <c r="O124" s="107">
        <f t="shared" si="31"/>
        <v>7.3505726842215902E-2</v>
      </c>
      <c r="P124" s="107">
        <f t="shared" si="32"/>
        <v>8.2612481755243161E-2</v>
      </c>
      <c r="Q124" s="106">
        <f t="shared" si="33"/>
        <v>7.7649921688728751E-2</v>
      </c>
      <c r="R124" s="107">
        <f t="shared" si="34"/>
        <v>6.8584910999999998E-2</v>
      </c>
      <c r="S124" s="108">
        <f t="shared" si="35"/>
        <v>157014.67123996947</v>
      </c>
      <c r="T124" s="109">
        <f t="shared" si="36"/>
        <v>0</v>
      </c>
      <c r="U124" s="99">
        <f t="shared" si="37"/>
        <v>7.7649921688728751E-2</v>
      </c>
      <c r="V124" s="99">
        <f t="shared" si="41"/>
        <v>6.8584910999999998E-2</v>
      </c>
      <c r="W124" s="108">
        <f t="shared" si="38"/>
        <v>157014.67123996947</v>
      </c>
      <c r="X124" s="118">
        <f t="shared" si="39"/>
        <v>157015</v>
      </c>
      <c r="Y124" s="55">
        <f t="shared" si="42"/>
        <v>445.08302875578227</v>
      </c>
      <c r="Z124" s="56">
        <f t="shared" si="43"/>
        <v>7.7652178090747537E-2</v>
      </c>
      <c r="AA124" s="56">
        <f t="shared" si="44"/>
        <v>6.8587148421543009E-2</v>
      </c>
      <c r="AB124" s="42"/>
      <c r="AC124" s="57">
        <v>145821.19281596251</v>
      </c>
      <c r="AD124" s="58">
        <f t="shared" si="45"/>
        <v>413.35247049842059</v>
      </c>
      <c r="AE124" s="56">
        <f t="shared" si="40"/>
        <v>7.676392551640232E-2</v>
      </c>
      <c r="AF124" s="56">
        <f t="shared" si="40"/>
        <v>7.676392551640232E-2</v>
      </c>
    </row>
    <row r="125" spans="1:32">
      <c r="A125" s="82" t="s">
        <v>263</v>
      </c>
      <c r="B125" s="83" t="s">
        <v>264</v>
      </c>
      <c r="E125" s="103">
        <v>104681</v>
      </c>
      <c r="F125" s="103">
        <v>322603.25</v>
      </c>
      <c r="G125" s="103">
        <f t="shared" si="28"/>
        <v>324.48836147806941</v>
      </c>
      <c r="H125" s="104">
        <v>2.1459658034663764E-3</v>
      </c>
      <c r="J125" s="105">
        <v>104302.93732754537</v>
      </c>
      <c r="K125" s="105">
        <v>324125.59375</v>
      </c>
      <c r="L125" s="105">
        <f t="shared" si="29"/>
        <v>321.79790593147311</v>
      </c>
      <c r="M125" s="106">
        <f t="shared" si="30"/>
        <v>4.7189349456335794E-3</v>
      </c>
      <c r="O125" s="107">
        <f t="shared" si="31"/>
        <v>3.6246598815083964E-3</v>
      </c>
      <c r="P125" s="107">
        <f t="shared" si="32"/>
        <v>8.3606993613227765E-3</v>
      </c>
      <c r="Q125" s="106">
        <f t="shared" si="33"/>
        <v>7.3627493678894762E-2</v>
      </c>
      <c r="R125" s="107">
        <f t="shared" si="34"/>
        <v>6.8584910999999998E-2</v>
      </c>
      <c r="S125" s="108">
        <f t="shared" si="35"/>
        <v>112388.39966580039</v>
      </c>
      <c r="T125" s="109">
        <f t="shared" si="36"/>
        <v>0</v>
      </c>
      <c r="U125" s="99">
        <f t="shared" si="37"/>
        <v>7.3627493678894762E-2</v>
      </c>
      <c r="V125" s="99">
        <f t="shared" si="41"/>
        <v>6.8584910999999998E-2</v>
      </c>
      <c r="W125" s="108">
        <f t="shared" si="38"/>
        <v>112388.39966580039</v>
      </c>
      <c r="X125" s="118">
        <f t="shared" si="39"/>
        <v>112388</v>
      </c>
      <c r="Y125" s="55">
        <f t="shared" si="42"/>
        <v>346.74213381213434</v>
      </c>
      <c r="Z125" s="56">
        <f t="shared" si="43"/>
        <v>7.3623675738672789E-2</v>
      </c>
      <c r="AA125" s="56">
        <f t="shared" si="44"/>
        <v>6.8581110991769556E-2</v>
      </c>
      <c r="AB125" s="42"/>
      <c r="AC125" s="57">
        <v>112062.1675569434</v>
      </c>
      <c r="AD125" s="58">
        <f t="shared" si="45"/>
        <v>345.73686780000975</v>
      </c>
      <c r="AE125" s="56">
        <f t="shared" si="40"/>
        <v>2.9076043249924854E-3</v>
      </c>
      <c r="AF125" s="56">
        <f t="shared" si="40"/>
        <v>2.9076043249922634E-3</v>
      </c>
    </row>
    <row r="126" spans="1:32">
      <c r="A126" s="82" t="s">
        <v>265</v>
      </c>
      <c r="B126" s="83" t="s">
        <v>266</v>
      </c>
      <c r="E126" s="103">
        <v>132943</v>
      </c>
      <c r="F126" s="103">
        <v>308253.96875</v>
      </c>
      <c r="G126" s="103">
        <f t="shared" si="28"/>
        <v>431.27749673133769</v>
      </c>
      <c r="H126" s="104">
        <v>3.2983688105745257E-2</v>
      </c>
      <c r="J126" s="105">
        <v>128711.4773671963</v>
      </c>
      <c r="K126" s="105">
        <v>311805.4375</v>
      </c>
      <c r="L126" s="105">
        <f t="shared" si="29"/>
        <v>412.79420397277806</v>
      </c>
      <c r="M126" s="106">
        <f t="shared" si="30"/>
        <v>1.1521242579297652E-2</v>
      </c>
      <c r="O126" s="107">
        <f t="shared" si="31"/>
        <v>3.2876031876564848E-2</v>
      </c>
      <c r="P126" s="107">
        <f t="shared" si="32"/>
        <v>4.4776047194157176E-2</v>
      </c>
      <c r="Q126" s="106">
        <f t="shared" si="33"/>
        <v>8.089633697620835E-2</v>
      </c>
      <c r="R126" s="107">
        <f t="shared" si="34"/>
        <v>6.8584910999999998E-2</v>
      </c>
      <c r="S126" s="108">
        <f t="shared" si="35"/>
        <v>143697.60172662805</v>
      </c>
      <c r="T126" s="109">
        <f t="shared" si="36"/>
        <v>0</v>
      </c>
      <c r="U126" s="99">
        <f t="shared" si="37"/>
        <v>8.089633697620835E-2</v>
      </c>
      <c r="V126" s="99">
        <f t="shared" si="41"/>
        <v>6.8584910999999998E-2</v>
      </c>
      <c r="W126" s="108">
        <f t="shared" si="38"/>
        <v>143697.60172662805</v>
      </c>
      <c r="X126" s="118">
        <f t="shared" si="39"/>
        <v>143698</v>
      </c>
      <c r="Y126" s="55">
        <f t="shared" si="42"/>
        <v>460.85790277470704</v>
      </c>
      <c r="Z126" s="56">
        <f t="shared" si="43"/>
        <v>8.0899332796762424E-2</v>
      </c>
      <c r="AA126" s="56">
        <f t="shared" si="44"/>
        <v>6.8587872698111951E-2</v>
      </c>
      <c r="AB126" s="42"/>
      <c r="AC126" s="57">
        <v>138286.49041713352</v>
      </c>
      <c r="AD126" s="58">
        <f t="shared" si="45"/>
        <v>443.50249798685286</v>
      </c>
      <c r="AE126" s="56">
        <f t="shared" si="40"/>
        <v>3.9132597598962482E-2</v>
      </c>
      <c r="AF126" s="56">
        <f t="shared" si="40"/>
        <v>3.9132597598962482E-2</v>
      </c>
    </row>
    <row r="127" spans="1:32">
      <c r="A127" s="82" t="s">
        <v>267</v>
      </c>
      <c r="B127" s="83" t="s">
        <v>268</v>
      </c>
      <c r="E127" s="103">
        <v>81130</v>
      </c>
      <c r="F127" s="103">
        <v>238742.609375</v>
      </c>
      <c r="G127" s="103">
        <f t="shared" si="28"/>
        <v>339.82203768480531</v>
      </c>
      <c r="H127" s="104">
        <v>-6.5439430701086376E-3</v>
      </c>
      <c r="J127" s="105">
        <v>81390.207968935079</v>
      </c>
      <c r="K127" s="105">
        <v>238384.3125</v>
      </c>
      <c r="L127" s="105">
        <f t="shared" si="29"/>
        <v>341.42434590336171</v>
      </c>
      <c r="M127" s="106">
        <f t="shared" si="30"/>
        <v>-1.5007663522568215E-3</v>
      </c>
      <c r="O127" s="107">
        <f t="shared" si="31"/>
        <v>-3.1970426839846855E-3</v>
      </c>
      <c r="P127" s="107">
        <f t="shared" si="32"/>
        <v>-4.6930110221545807E-3</v>
      </c>
      <c r="Q127" s="106">
        <f t="shared" si="33"/>
        <v>6.6981214721042015E-2</v>
      </c>
      <c r="R127" s="107">
        <f t="shared" si="34"/>
        <v>6.8584910999999998E-2</v>
      </c>
      <c r="S127" s="108">
        <f t="shared" si="35"/>
        <v>86564.185950318133</v>
      </c>
      <c r="T127" s="109">
        <f t="shared" si="36"/>
        <v>0</v>
      </c>
      <c r="U127" s="99">
        <f t="shared" si="37"/>
        <v>6.6981214721042015E-2</v>
      </c>
      <c r="V127" s="99">
        <f t="shared" si="41"/>
        <v>6.8584910999999998E-2</v>
      </c>
      <c r="W127" s="108">
        <f t="shared" si="38"/>
        <v>86564.185950318133</v>
      </c>
      <c r="X127" s="120">
        <f t="shared" si="39"/>
        <v>86565</v>
      </c>
      <c r="Y127" s="55">
        <f t="shared" si="42"/>
        <v>363.13211675789279</v>
      </c>
      <c r="Z127" s="56">
        <f t="shared" si="43"/>
        <v>6.6991248613336607E-2</v>
      </c>
      <c r="AA127" s="56">
        <f t="shared" si="44"/>
        <v>6.8594959973456104E-2</v>
      </c>
      <c r="AB127" s="42"/>
      <c r="AC127" s="57">
        <v>87444.930666401953</v>
      </c>
      <c r="AD127" s="58">
        <f t="shared" si="45"/>
        <v>366.82334399165609</v>
      </c>
      <c r="AE127" s="56">
        <f t="shared" si="40"/>
        <v>-1.0062683562056307E-2</v>
      </c>
      <c r="AF127" s="56">
        <f t="shared" si="40"/>
        <v>-1.0062683562056085E-2</v>
      </c>
    </row>
    <row r="128" spans="1:32">
      <c r="A128" s="82" t="s">
        <v>269</v>
      </c>
      <c r="B128" s="83" t="s">
        <v>270</v>
      </c>
      <c r="E128" s="103">
        <v>135319</v>
      </c>
      <c r="F128" s="103">
        <v>327288.625</v>
      </c>
      <c r="G128" s="103">
        <f t="shared" si="28"/>
        <v>413.45463808893453</v>
      </c>
      <c r="H128" s="104">
        <v>1.5236441160618952E-2</v>
      </c>
      <c r="J128" s="105">
        <v>133187.70931044762</v>
      </c>
      <c r="K128" s="105">
        <v>329761.8125</v>
      </c>
      <c r="L128" s="105">
        <f t="shared" si="29"/>
        <v>403.89063943068794</v>
      </c>
      <c r="M128" s="106">
        <f t="shared" si="30"/>
        <v>7.5565947334710337E-3</v>
      </c>
      <c r="O128" s="107">
        <f t="shared" si="31"/>
        <v>1.6002157410670348E-2</v>
      </c>
      <c r="P128" s="107">
        <f t="shared" si="32"/>
        <v>2.3679673962555103E-2</v>
      </c>
      <c r="Q128" s="106">
        <f t="shared" si="33"/>
        <v>7.6659774110729328E-2</v>
      </c>
      <c r="R128" s="107">
        <f t="shared" si="34"/>
        <v>6.8584910999999998E-2</v>
      </c>
      <c r="S128" s="108">
        <f t="shared" si="35"/>
        <v>145692.52397288979</v>
      </c>
      <c r="T128" s="109">
        <f t="shared" si="36"/>
        <v>0</v>
      </c>
      <c r="U128" s="99">
        <f t="shared" si="37"/>
        <v>7.6659774110729328E-2</v>
      </c>
      <c r="V128" s="99">
        <f t="shared" si="41"/>
        <v>6.8584910999999998E-2</v>
      </c>
      <c r="W128" s="108">
        <f t="shared" si="38"/>
        <v>145692.52397288979</v>
      </c>
      <c r="X128" s="118">
        <f t="shared" si="39"/>
        <v>145693</v>
      </c>
      <c r="Y128" s="55">
        <f t="shared" si="42"/>
        <v>441.81283119312064</v>
      </c>
      <c r="Z128" s="56">
        <f t="shared" si="43"/>
        <v>7.666329192500676E-2</v>
      </c>
      <c r="AA128" s="56">
        <f t="shared" si="44"/>
        <v>6.8588402430948658E-2</v>
      </c>
      <c r="AB128" s="42"/>
      <c r="AC128" s="57">
        <v>143095.71503631308</v>
      </c>
      <c r="AD128" s="58">
        <f t="shared" si="45"/>
        <v>433.9365857782974</v>
      </c>
      <c r="AE128" s="56">
        <f t="shared" si="40"/>
        <v>1.8150683009814816E-2</v>
      </c>
      <c r="AF128" s="56">
        <f t="shared" si="40"/>
        <v>1.8150683009815038E-2</v>
      </c>
    </row>
    <row r="129" spans="1:32">
      <c r="A129" s="82" t="s">
        <v>271</v>
      </c>
      <c r="B129" s="83" t="s">
        <v>272</v>
      </c>
      <c r="E129" s="103">
        <v>93441</v>
      </c>
      <c r="F129" s="103">
        <v>270413.25</v>
      </c>
      <c r="G129" s="103">
        <f t="shared" si="28"/>
        <v>345.54889599529611</v>
      </c>
      <c r="H129" s="104">
        <v>-1.7548101707958175E-3</v>
      </c>
      <c r="J129" s="105">
        <v>93282.430674695177</v>
      </c>
      <c r="K129" s="105">
        <v>271209.5625</v>
      </c>
      <c r="L129" s="105">
        <f t="shared" si="29"/>
        <v>343.94963737569242</v>
      </c>
      <c r="M129" s="106">
        <f t="shared" si="30"/>
        <v>2.9447983780379605E-3</v>
      </c>
      <c r="O129" s="107">
        <f t="shared" si="31"/>
        <v>1.699884149222175E-3</v>
      </c>
      <c r="P129" s="107">
        <f t="shared" si="32"/>
        <v>4.6496883433455594E-3</v>
      </c>
      <c r="Q129" s="106">
        <f t="shared" si="33"/>
        <v>7.1731678112708641E-2</v>
      </c>
      <c r="R129" s="107">
        <f t="shared" si="34"/>
        <v>6.8584910999999998E-2</v>
      </c>
      <c r="S129" s="108">
        <f t="shared" si="35"/>
        <v>100143.67973452961</v>
      </c>
      <c r="T129" s="109">
        <f t="shared" si="36"/>
        <v>0</v>
      </c>
      <c r="U129" s="99">
        <f t="shared" si="37"/>
        <v>7.1731678112708641E-2</v>
      </c>
      <c r="V129" s="99">
        <f t="shared" si="41"/>
        <v>6.8584910999999998E-2</v>
      </c>
      <c r="W129" s="108">
        <f t="shared" si="38"/>
        <v>100143.67973452961</v>
      </c>
      <c r="X129" s="118">
        <f t="shared" si="39"/>
        <v>100144</v>
      </c>
      <c r="Y129" s="55">
        <f t="shared" si="42"/>
        <v>369.24951715152002</v>
      </c>
      <c r="Z129" s="56">
        <f t="shared" si="43"/>
        <v>7.173510557464069E-2</v>
      </c>
      <c r="AA129" s="56">
        <f t="shared" si="44"/>
        <v>6.8588328398382581E-2</v>
      </c>
      <c r="AB129" s="42"/>
      <c r="AC129" s="57">
        <v>100221.83117968625</v>
      </c>
      <c r="AD129" s="58">
        <f t="shared" si="45"/>
        <v>369.53649515837498</v>
      </c>
      <c r="AE129" s="56">
        <f t="shared" si="40"/>
        <v>-7.765890801447739E-4</v>
      </c>
      <c r="AF129" s="56">
        <f t="shared" si="40"/>
        <v>-7.765890801447739E-4</v>
      </c>
    </row>
    <row r="130" spans="1:32">
      <c r="A130" s="82" t="s">
        <v>273</v>
      </c>
      <c r="B130" s="83" t="s">
        <v>274</v>
      </c>
      <c r="E130" s="103">
        <v>102260</v>
      </c>
      <c r="F130" s="103">
        <v>288470.59375</v>
      </c>
      <c r="G130" s="103">
        <f t="shared" si="28"/>
        <v>354.4902052949721</v>
      </c>
      <c r="H130" s="104">
        <v>-1.1305132400640461E-2</v>
      </c>
      <c r="J130" s="105">
        <v>103282.46499354913</v>
      </c>
      <c r="K130" s="105">
        <v>291887.28125</v>
      </c>
      <c r="L130" s="105">
        <f t="shared" si="29"/>
        <v>353.84366372952104</v>
      </c>
      <c r="M130" s="106">
        <f t="shared" si="30"/>
        <v>1.1844144859219252E-2</v>
      </c>
      <c r="O130" s="107">
        <f t="shared" si="31"/>
        <v>-9.8996958836429227E-3</v>
      </c>
      <c r="P130" s="107">
        <f t="shared" si="32"/>
        <v>1.8271955434683296E-3</v>
      </c>
      <c r="Q130" s="106">
        <f t="shared" si="33"/>
        <v>8.1241385480260053E-2</v>
      </c>
      <c r="R130" s="107">
        <f t="shared" si="34"/>
        <v>6.8584910999999998E-2</v>
      </c>
      <c r="S130" s="108">
        <f t="shared" si="35"/>
        <v>110567.74407921139</v>
      </c>
      <c r="T130" s="109">
        <f t="shared" si="36"/>
        <v>0</v>
      </c>
      <c r="U130" s="99">
        <f t="shared" si="37"/>
        <v>8.1241385480260053E-2</v>
      </c>
      <c r="V130" s="99">
        <f t="shared" si="41"/>
        <v>6.8584910999999998E-2</v>
      </c>
      <c r="W130" s="108">
        <f t="shared" si="38"/>
        <v>110567.74407921139</v>
      </c>
      <c r="X130" s="118">
        <f t="shared" si="39"/>
        <v>110568</v>
      </c>
      <c r="Y130" s="55">
        <f t="shared" si="42"/>
        <v>378.80376125501357</v>
      </c>
      <c r="Z130" s="56">
        <f t="shared" si="43"/>
        <v>8.1243888128300412E-2</v>
      </c>
      <c r="AA130" s="56">
        <f t="shared" si="44"/>
        <v>6.8587384353285819E-2</v>
      </c>
      <c r="AB130" s="42"/>
      <c r="AC130" s="57">
        <v>110965.78096794069</v>
      </c>
      <c r="AD130" s="58">
        <f t="shared" si="45"/>
        <v>380.16655091216205</v>
      </c>
      <c r="AE130" s="56">
        <f t="shared" si="40"/>
        <v>-3.5847174189277409E-3</v>
      </c>
      <c r="AF130" s="56">
        <f t="shared" si="40"/>
        <v>-3.5847174189276299E-3</v>
      </c>
    </row>
    <row r="131" spans="1:32">
      <c r="A131" s="82" t="s">
        <v>275</v>
      </c>
      <c r="B131" s="83" t="s">
        <v>276</v>
      </c>
      <c r="E131" s="103">
        <v>106151</v>
      </c>
      <c r="F131" s="103">
        <v>324011.6875</v>
      </c>
      <c r="G131" s="103">
        <f t="shared" si="28"/>
        <v>327.61472531758596</v>
      </c>
      <c r="H131" s="104">
        <v>2.746721395076035E-3</v>
      </c>
      <c r="J131" s="105">
        <v>105695.14751232979</v>
      </c>
      <c r="K131" s="105">
        <v>327147.875</v>
      </c>
      <c r="L131" s="105">
        <f t="shared" si="29"/>
        <v>323.080648200236</v>
      </c>
      <c r="M131" s="106">
        <f t="shared" si="30"/>
        <v>9.6792418946307635E-3</v>
      </c>
      <c r="O131" s="107">
        <f t="shared" si="31"/>
        <v>4.3128989210885482E-3</v>
      </c>
      <c r="P131" s="107">
        <f t="shared" si="32"/>
        <v>1.403388640764347E-2</v>
      </c>
      <c r="Q131" s="106">
        <f t="shared" si="33"/>
        <v>7.8928002838521527E-2</v>
      </c>
      <c r="R131" s="107">
        <f t="shared" si="34"/>
        <v>6.8584910999999998E-2</v>
      </c>
      <c r="S131" s="108">
        <f t="shared" si="35"/>
        <v>114529.28642931191</v>
      </c>
      <c r="T131" s="109">
        <f t="shared" si="36"/>
        <v>0</v>
      </c>
      <c r="U131" s="99">
        <f t="shared" si="37"/>
        <v>7.8928002838521527E-2</v>
      </c>
      <c r="V131" s="99">
        <f t="shared" si="41"/>
        <v>6.8584910999999998E-2</v>
      </c>
      <c r="W131" s="108">
        <f t="shared" si="38"/>
        <v>114529.28642931191</v>
      </c>
      <c r="X131" s="118">
        <f t="shared" si="39"/>
        <v>114529</v>
      </c>
      <c r="Y131" s="55">
        <f t="shared" si="42"/>
        <v>350.0832765610964</v>
      </c>
      <c r="Z131" s="56">
        <f t="shared" si="43"/>
        <v>7.8925304519034123E-2</v>
      </c>
      <c r="AA131" s="56">
        <f t="shared" si="44"/>
        <v>6.8582238547823637E-2</v>
      </c>
      <c r="AB131" s="42"/>
      <c r="AC131" s="57">
        <v>113557.94605560505</v>
      </c>
      <c r="AD131" s="58">
        <f t="shared" si="45"/>
        <v>347.11503492298414</v>
      </c>
      <c r="AE131" s="56">
        <f t="shared" si="40"/>
        <v>8.5511756607457023E-3</v>
      </c>
      <c r="AF131" s="56">
        <f t="shared" si="40"/>
        <v>8.5511756607454803E-3</v>
      </c>
    </row>
    <row r="132" spans="1:32">
      <c r="A132" s="82" t="s">
        <v>277</v>
      </c>
      <c r="B132" s="83" t="s">
        <v>278</v>
      </c>
      <c r="E132" s="103">
        <v>122227</v>
      </c>
      <c r="F132" s="103">
        <v>261858.03125</v>
      </c>
      <c r="G132" s="103">
        <f t="shared" si="28"/>
        <v>466.76819273611642</v>
      </c>
      <c r="H132" s="104">
        <v>2.0944038093692718E-2</v>
      </c>
      <c r="J132" s="105">
        <v>119541.01440064814</v>
      </c>
      <c r="K132" s="105">
        <v>264313.28125</v>
      </c>
      <c r="L132" s="105">
        <f t="shared" si="29"/>
        <v>452.27017664534458</v>
      </c>
      <c r="M132" s="106">
        <f t="shared" si="30"/>
        <v>9.3762638796284214E-3</v>
      </c>
      <c r="O132" s="107">
        <f t="shared" si="31"/>
        <v>2.2469155149960729E-2</v>
      </c>
      <c r="P132" s="107">
        <f t="shared" si="32"/>
        <v>3.2056095757427627E-2</v>
      </c>
      <c r="Q132" s="106">
        <f t="shared" si="33"/>
        <v>7.860424510332531E-2</v>
      </c>
      <c r="R132" s="107">
        <f t="shared" si="34"/>
        <v>6.8584910999999998E-2</v>
      </c>
      <c r="S132" s="108">
        <f t="shared" si="35"/>
        <v>131834.56106624415</v>
      </c>
      <c r="T132" s="109">
        <f t="shared" si="36"/>
        <v>0</v>
      </c>
      <c r="U132" s="99">
        <f t="shared" si="37"/>
        <v>7.860424510332531E-2</v>
      </c>
      <c r="V132" s="99">
        <f t="shared" si="41"/>
        <v>6.8584910999999998E-2</v>
      </c>
      <c r="W132" s="108">
        <f t="shared" si="38"/>
        <v>131834.56106624415</v>
      </c>
      <c r="X132" s="118">
        <f t="shared" si="39"/>
        <v>131835</v>
      </c>
      <c r="Y132" s="55">
        <f t="shared" si="42"/>
        <v>498.78310834976253</v>
      </c>
      <c r="Z132" s="56">
        <f t="shared" si="43"/>
        <v>7.8607836239128925E-2</v>
      </c>
      <c r="AA132" s="56">
        <f t="shared" si="44"/>
        <v>6.8588468777146305E-2</v>
      </c>
      <c r="AB132" s="42"/>
      <c r="AC132" s="57">
        <v>128433.82486558851</v>
      </c>
      <c r="AD132" s="58">
        <f t="shared" si="45"/>
        <v>485.91513925518456</v>
      </c>
      <c r="AE132" s="56">
        <f t="shared" si="40"/>
        <v>2.6481926688479263E-2</v>
      </c>
      <c r="AF132" s="56">
        <f t="shared" si="40"/>
        <v>2.6481926688479263E-2</v>
      </c>
    </row>
    <row r="133" spans="1:32">
      <c r="A133" s="82" t="s">
        <v>279</v>
      </c>
      <c r="B133" s="83" t="s">
        <v>280</v>
      </c>
      <c r="E133" s="103">
        <v>62685</v>
      </c>
      <c r="F133" s="103">
        <v>216840.5625</v>
      </c>
      <c r="G133" s="103">
        <f t="shared" si="28"/>
        <v>289.08336741655523</v>
      </c>
      <c r="H133" s="104">
        <v>1.2468368441109101E-2</v>
      </c>
      <c r="J133" s="105">
        <v>61875.727166990589</v>
      </c>
      <c r="K133" s="105">
        <v>218864.765625</v>
      </c>
      <c r="L133" s="105">
        <f t="shared" si="29"/>
        <v>282.71214414204815</v>
      </c>
      <c r="M133" s="106">
        <f t="shared" si="30"/>
        <v>9.3349837394929303E-3</v>
      </c>
      <c r="O133" s="107">
        <f t="shared" si="31"/>
        <v>1.3079003190141769E-2</v>
      </c>
      <c r="P133" s="107">
        <f t="shared" si="32"/>
        <v>2.253607921174372E-2</v>
      </c>
      <c r="Q133" s="106">
        <f t="shared" si="33"/>
        <v>7.85601337684525E-2</v>
      </c>
      <c r="R133" s="107">
        <f t="shared" si="34"/>
        <v>6.8584910999999998E-2</v>
      </c>
      <c r="S133" s="108">
        <f t="shared" si="35"/>
        <v>67609.541985275442</v>
      </c>
      <c r="T133" s="109">
        <f t="shared" si="36"/>
        <v>0</v>
      </c>
      <c r="U133" s="99">
        <f t="shared" si="37"/>
        <v>7.85601337684525E-2</v>
      </c>
      <c r="V133" s="99">
        <f t="shared" si="41"/>
        <v>6.8584910999999998E-2</v>
      </c>
      <c r="W133" s="108">
        <f t="shared" si="38"/>
        <v>67609.541985275442</v>
      </c>
      <c r="X133" s="118">
        <f t="shared" si="39"/>
        <v>67610</v>
      </c>
      <c r="Y133" s="55">
        <f t="shared" si="42"/>
        <v>308.91221712608638</v>
      </c>
      <c r="Z133" s="56">
        <f t="shared" si="43"/>
        <v>7.8567440376485553E-2</v>
      </c>
      <c r="AA133" s="56">
        <f t="shared" si="44"/>
        <v>6.8592150031788979E-2</v>
      </c>
      <c r="AB133" s="42"/>
      <c r="AC133" s="57">
        <v>66478.742431962484</v>
      </c>
      <c r="AD133" s="58">
        <f t="shared" si="45"/>
        <v>303.74346570642751</v>
      </c>
      <c r="AE133" s="56">
        <f t="shared" si="40"/>
        <v>1.7016831646526676E-2</v>
      </c>
      <c r="AF133" s="56">
        <f t="shared" si="40"/>
        <v>1.7016831646526898E-2</v>
      </c>
    </row>
    <row r="134" spans="1:32">
      <c r="A134" s="82" t="s">
        <v>281</v>
      </c>
      <c r="B134" s="83" t="s">
        <v>282</v>
      </c>
      <c r="E134" s="103">
        <v>190501</v>
      </c>
      <c r="F134" s="103">
        <v>421847.875</v>
      </c>
      <c r="G134" s="103">
        <f t="shared" si="28"/>
        <v>451.58696129499288</v>
      </c>
      <c r="H134" s="104">
        <v>4.8045630704190101E-2</v>
      </c>
      <c r="J134" s="105">
        <v>181423.51577169937</v>
      </c>
      <c r="K134" s="105">
        <v>423982.5</v>
      </c>
      <c r="L134" s="105">
        <f t="shared" si="29"/>
        <v>427.90331150861033</v>
      </c>
      <c r="M134" s="106">
        <f t="shared" si="30"/>
        <v>5.0601772025045122E-3</v>
      </c>
      <c r="O134" s="107">
        <f t="shared" si="31"/>
        <v>5.0034771896514174E-2</v>
      </c>
      <c r="P134" s="107">
        <f t="shared" si="32"/>
        <v>5.5348133911101938E-2</v>
      </c>
      <c r="Q134" s="106">
        <f t="shared" si="33"/>
        <v>7.3992140005582518E-2</v>
      </c>
      <c r="R134" s="107">
        <f t="shared" si="34"/>
        <v>6.8584910999999998E-2</v>
      </c>
      <c r="S134" s="108">
        <f t="shared" si="35"/>
        <v>204596.57666320348</v>
      </c>
      <c r="T134" s="109">
        <f t="shared" si="36"/>
        <v>0</v>
      </c>
      <c r="U134" s="99">
        <f t="shared" si="37"/>
        <v>7.3992140005582518E-2</v>
      </c>
      <c r="V134" s="99">
        <f t="shared" si="41"/>
        <v>6.8584910999999998E-2</v>
      </c>
      <c r="W134" s="108">
        <f t="shared" si="38"/>
        <v>204596.57666320348</v>
      </c>
      <c r="X134" s="118">
        <f t="shared" si="39"/>
        <v>204597</v>
      </c>
      <c r="Y134" s="55">
        <f t="shared" si="42"/>
        <v>482.56001132122202</v>
      </c>
      <c r="Z134" s="56">
        <f t="shared" si="43"/>
        <v>7.3994362234318878E-2</v>
      </c>
      <c r="AA134" s="56">
        <f t="shared" si="44"/>
        <v>6.8587122040479898E-2</v>
      </c>
      <c r="AB134" s="42"/>
      <c r="AC134" s="57">
        <v>194919.84544340151</v>
      </c>
      <c r="AD134" s="58">
        <f t="shared" si="45"/>
        <v>459.73559154776797</v>
      </c>
      <c r="AE134" s="56">
        <f t="shared" si="40"/>
        <v>4.9646840908297518E-2</v>
      </c>
      <c r="AF134" s="56">
        <f t="shared" si="40"/>
        <v>4.9646840908297518E-2</v>
      </c>
    </row>
    <row r="135" spans="1:32">
      <c r="A135" s="82" t="s">
        <v>283</v>
      </c>
      <c r="B135" s="83" t="s">
        <v>284</v>
      </c>
      <c r="E135" s="103">
        <v>145023</v>
      </c>
      <c r="F135" s="103">
        <v>342115.71875</v>
      </c>
      <c r="G135" s="103">
        <f t="shared" si="28"/>
        <v>423.90042915851842</v>
      </c>
      <c r="H135" s="104">
        <v>5.4976916421709987E-2</v>
      </c>
      <c r="J135" s="105">
        <v>137390.10699130112</v>
      </c>
      <c r="K135" s="105">
        <v>345633.59375</v>
      </c>
      <c r="L135" s="105">
        <f t="shared" si="29"/>
        <v>397.50217998391861</v>
      </c>
      <c r="M135" s="106">
        <f t="shared" si="30"/>
        <v>1.0282704965598688E-2</v>
      </c>
      <c r="O135" s="107">
        <f t="shared" si="31"/>
        <v>5.5556351005550564E-2</v>
      </c>
      <c r="P135" s="107">
        <f t="shared" si="32"/>
        <v>6.6410325537504589E-2</v>
      </c>
      <c r="Q135" s="106">
        <f t="shared" si="33"/>
        <v>7.9572854370503654E-2</v>
      </c>
      <c r="R135" s="107">
        <f t="shared" si="34"/>
        <v>6.8584910999999998E-2</v>
      </c>
      <c r="S135" s="108">
        <f t="shared" si="35"/>
        <v>156562.89405937356</v>
      </c>
      <c r="T135" s="109">
        <f t="shared" si="36"/>
        <v>0</v>
      </c>
      <c r="U135" s="99">
        <f t="shared" si="37"/>
        <v>7.9572854370503654E-2</v>
      </c>
      <c r="V135" s="99">
        <f t="shared" si="41"/>
        <v>6.8584910999999998E-2</v>
      </c>
      <c r="W135" s="108">
        <f t="shared" si="38"/>
        <v>156562.89405937356</v>
      </c>
      <c r="X135" s="118">
        <f t="shared" si="39"/>
        <v>156563</v>
      </c>
      <c r="Y135" s="55">
        <f t="shared" si="42"/>
        <v>452.97390887658764</v>
      </c>
      <c r="Z135" s="56">
        <f t="shared" si="43"/>
        <v>7.9573584879639725E-2</v>
      </c>
      <c r="AA135" s="56">
        <f t="shared" si="44"/>
        <v>6.8585634073979884E-2</v>
      </c>
      <c r="AB135" s="42"/>
      <c r="AC135" s="57">
        <v>147610.73450862037</v>
      </c>
      <c r="AD135" s="58">
        <f t="shared" si="45"/>
        <v>427.07288058170809</v>
      </c>
      <c r="AE135" s="56">
        <f t="shared" si="40"/>
        <v>6.0647794492593832E-2</v>
      </c>
      <c r="AF135" s="56">
        <f t="shared" si="40"/>
        <v>6.0647794492594054E-2</v>
      </c>
    </row>
    <row r="136" spans="1:32">
      <c r="A136" s="82" t="s">
        <v>285</v>
      </c>
      <c r="B136" s="83" t="s">
        <v>286</v>
      </c>
      <c r="E136" s="103">
        <v>150557</v>
      </c>
      <c r="F136" s="103">
        <v>414677.0625</v>
      </c>
      <c r="G136" s="103">
        <f t="shared" si="28"/>
        <v>363.07047969406312</v>
      </c>
      <c r="H136" s="104">
        <v>3.0866703907213688E-2</v>
      </c>
      <c r="J136" s="105">
        <v>146204.93182239507</v>
      </c>
      <c r="K136" s="105">
        <v>418245.5625</v>
      </c>
      <c r="L136" s="105">
        <f t="shared" si="29"/>
        <v>349.56720388968876</v>
      </c>
      <c r="M136" s="106">
        <f t="shared" si="30"/>
        <v>8.6054916529172409E-3</v>
      </c>
      <c r="O136" s="107">
        <f t="shared" si="31"/>
        <v>2.9766904052810572E-2</v>
      </c>
      <c r="P136" s="107">
        <f t="shared" si="32"/>
        <v>3.8628554550087513E-2</v>
      </c>
      <c r="Q136" s="106">
        <f t="shared" si="33"/>
        <v>7.7780609532043909E-2</v>
      </c>
      <c r="R136" s="107">
        <f t="shared" si="34"/>
        <v>6.8584910999999998E-2</v>
      </c>
      <c r="S136" s="108">
        <f t="shared" si="35"/>
        <v>162267.41522931593</v>
      </c>
      <c r="T136" s="109">
        <f t="shared" si="36"/>
        <v>0</v>
      </c>
      <c r="U136" s="99">
        <f t="shared" si="37"/>
        <v>7.7780609532043909E-2</v>
      </c>
      <c r="V136" s="99">
        <f t="shared" si="41"/>
        <v>6.8584910999999998E-2</v>
      </c>
      <c r="W136" s="108">
        <f t="shared" si="38"/>
        <v>162267.41522931593</v>
      </c>
      <c r="X136" s="118">
        <f t="shared" si="39"/>
        <v>162267</v>
      </c>
      <c r="Y136" s="55">
        <f t="shared" si="42"/>
        <v>387.97064344227198</v>
      </c>
      <c r="Z136" s="56">
        <f t="shared" si="43"/>
        <v>7.7777851577807811E-2</v>
      </c>
      <c r="AA136" s="56">
        <f t="shared" si="44"/>
        <v>6.8582176576819753E-2</v>
      </c>
      <c r="AB136" s="42"/>
      <c r="AC136" s="57">
        <v>157081.30554445912</v>
      </c>
      <c r="AD136" s="58">
        <f t="shared" si="45"/>
        <v>375.57195970120813</v>
      </c>
      <c r="AE136" s="56">
        <f t="shared" si="40"/>
        <v>3.3012804659133366E-2</v>
      </c>
      <c r="AF136" s="56">
        <f t="shared" si="40"/>
        <v>3.3012804659133144E-2</v>
      </c>
    </row>
    <row r="137" spans="1:32">
      <c r="A137" s="82" t="s">
        <v>287</v>
      </c>
      <c r="B137" s="83" t="s">
        <v>288</v>
      </c>
      <c r="E137" s="103">
        <v>113019</v>
      </c>
      <c r="F137" s="103">
        <v>331471.375</v>
      </c>
      <c r="G137" s="103">
        <f t="shared" si="28"/>
        <v>340.96156870257647</v>
      </c>
      <c r="H137" s="104">
        <v>2.4684556421648018E-3</v>
      </c>
      <c r="J137" s="105">
        <v>112740.54345169003</v>
      </c>
      <c r="K137" s="105">
        <v>334617.5</v>
      </c>
      <c r="L137" s="105">
        <f t="shared" si="29"/>
        <v>336.92363206254913</v>
      </c>
      <c r="M137" s="106">
        <f t="shared" si="30"/>
        <v>9.4913927333846182E-3</v>
      </c>
      <c r="O137" s="107">
        <f t="shared" si="31"/>
        <v>2.4698882920437537E-3</v>
      </c>
      <c r="P137" s="107">
        <f t="shared" si="32"/>
        <v>1.1984723705215528E-2</v>
      </c>
      <c r="Q137" s="106">
        <f t="shared" si="33"/>
        <v>7.8727270059269827E-2</v>
      </c>
      <c r="R137" s="107">
        <f t="shared" si="34"/>
        <v>6.8584910999999998E-2</v>
      </c>
      <c r="S137" s="108">
        <f t="shared" si="35"/>
        <v>121916.67733482862</v>
      </c>
      <c r="T137" s="109">
        <f t="shared" si="36"/>
        <v>0</v>
      </c>
      <c r="U137" s="99">
        <f t="shared" si="37"/>
        <v>7.8727270059269827E-2</v>
      </c>
      <c r="V137" s="99">
        <f t="shared" ref="V137:V168" si="46">MAX(R137,NewMinGrowthPerHead(P137,$P$2,$L$1,$U$1,$T$2,AD137,G137,T137, $P$1))</f>
        <v>6.8584910999999998E-2</v>
      </c>
      <c r="W137" s="108">
        <f t="shared" si="38"/>
        <v>121916.67733482862</v>
      </c>
      <c r="X137" s="118">
        <f t="shared" si="39"/>
        <v>121917</v>
      </c>
      <c r="Y137" s="55">
        <f t="shared" ref="Y137:Y168" si="47">X137/K137*1000</f>
        <v>364.34735182708619</v>
      </c>
      <c r="Z137" s="56">
        <f t="shared" ref="Z137:Z168" si="48">X137/E137-1</f>
        <v>7.8730125023226183E-2</v>
      </c>
      <c r="AA137" s="56">
        <f t="shared" ref="AA137:AA168" si="49">Y137/G137-1</f>
        <v>6.8587739121148017E-2</v>
      </c>
      <c r="AB137" s="42"/>
      <c r="AC137" s="57">
        <v>121127.45809899301</v>
      </c>
      <c r="AD137" s="58">
        <f t="shared" ref="AD137:AD168" si="50">AC137/K137*1000</f>
        <v>361.98781623493392</v>
      </c>
      <c r="AE137" s="56">
        <f t="shared" si="40"/>
        <v>6.5182735062576658E-3</v>
      </c>
      <c r="AF137" s="56">
        <f t="shared" si="40"/>
        <v>6.5182735062576658E-3</v>
      </c>
    </row>
    <row r="138" spans="1:32">
      <c r="A138" s="82" t="s">
        <v>289</v>
      </c>
      <c r="B138" s="83" t="s">
        <v>290</v>
      </c>
      <c r="E138" s="103">
        <v>63556</v>
      </c>
      <c r="F138" s="103">
        <v>222806.078125</v>
      </c>
      <c r="G138" s="103">
        <f t="shared" ref="G138:G200" si="51">E138/F138*1000</f>
        <v>285.25254128993475</v>
      </c>
      <c r="H138" s="104">
        <v>-1.633890459353482E-2</v>
      </c>
      <c r="J138" s="105">
        <v>64547.591838702341</v>
      </c>
      <c r="K138" s="105">
        <v>224239.25</v>
      </c>
      <c r="L138" s="105">
        <f t="shared" ref="L138:L200" si="52">J138/K138*1000</f>
        <v>287.85144366431098</v>
      </c>
      <c r="M138" s="106">
        <f t="shared" ref="M138:M200" si="53">K138/F138-1</f>
        <v>6.4323733313771392E-3</v>
      </c>
      <c r="O138" s="107">
        <f t="shared" ref="O138:O200" si="54">E138/J138-1</f>
        <v>-1.5362181770936179E-2</v>
      </c>
      <c r="P138" s="107">
        <f t="shared" ref="P138:P200" si="55">G138/L138-1</f>
        <v>-9.0286237278942583E-3</v>
      </c>
      <c r="Q138" s="106">
        <f t="shared" ref="Q138:Q200" si="56">(1+M138)*(1+R138)-1</f>
        <v>7.5458448083828511E-2</v>
      </c>
      <c r="R138" s="107">
        <f t="shared" ref="R138:R200" si="57">MinGrowthPerHead(P138,0,1,$Q$1,$Q$2,$R$1,$R$2)</f>
        <v>6.8584910999999998E-2</v>
      </c>
      <c r="S138" s="108">
        <f t="shared" ref="S138:S200" si="58">(1+IF($S$2=1,Q138,0))*$E138</f>
        <v>68351.837126415805</v>
      </c>
      <c r="T138" s="109">
        <f t="shared" ref="T138:T200" si="59">MinMaxRamp(P138,0,1,$P$2,$T$2)</f>
        <v>0</v>
      </c>
      <c r="U138" s="99">
        <f t="shared" ref="U138:U200" si="60">(1+M138)*(1+V138)-1</f>
        <v>7.5458448083828511E-2</v>
      </c>
      <c r="V138" s="99">
        <f t="shared" si="46"/>
        <v>6.8584910999999998E-2</v>
      </c>
      <c r="W138" s="108">
        <f t="shared" ref="W138:W200" si="61">(1+IF($S$2=1,U138,0))*$E138</f>
        <v>68351.837126415805</v>
      </c>
      <c r="X138" s="118">
        <f t="shared" ref="X138:X200" si="62">IF(ROUND(W138,0)/E138&gt;$X$1,ROUND(W138,0),ROUNDUP(W138,0))</f>
        <v>68352</v>
      </c>
      <c r="Y138" s="55">
        <f t="shared" si="47"/>
        <v>304.81728778525616</v>
      </c>
      <c r="Z138" s="56">
        <f t="shared" si="48"/>
        <v>7.5461010762162495E-2</v>
      </c>
      <c r="AA138" s="56">
        <f t="shared" si="49"/>
        <v>6.8587457299584598E-2</v>
      </c>
      <c r="AB138" s="42"/>
      <c r="AC138" s="57">
        <v>69349.370567683916</v>
      </c>
      <c r="AD138" s="58">
        <f t="shared" si="50"/>
        <v>309.26508435826429</v>
      </c>
      <c r="AE138" s="56">
        <f t="shared" ref="AE138:AF200" si="63">X138/AC138-1</f>
        <v>-1.4381825812110227E-2</v>
      </c>
      <c r="AF138" s="56">
        <f t="shared" si="63"/>
        <v>-1.4381825812110227E-2</v>
      </c>
    </row>
    <row r="139" spans="1:32">
      <c r="A139" s="82" t="s">
        <v>291</v>
      </c>
      <c r="B139" s="83" t="s">
        <v>292</v>
      </c>
      <c r="E139" s="103">
        <v>155901</v>
      </c>
      <c r="F139" s="103">
        <v>340549.5</v>
      </c>
      <c r="G139" s="103">
        <f t="shared" si="51"/>
        <v>457.79247950738437</v>
      </c>
      <c r="H139" s="104">
        <v>9.1824054350724715E-2</v>
      </c>
      <c r="J139" s="105">
        <v>142685.09657754353</v>
      </c>
      <c r="K139" s="105">
        <v>343179.9375</v>
      </c>
      <c r="L139" s="105">
        <f t="shared" si="52"/>
        <v>415.77342083857548</v>
      </c>
      <c r="M139" s="106">
        <f t="shared" si="53"/>
        <v>7.7240973779142408E-3</v>
      </c>
      <c r="O139" s="107">
        <f t="shared" si="54"/>
        <v>9.2622871900809756E-2</v>
      </c>
      <c r="P139" s="107">
        <f t="shared" si="55"/>
        <v>0.10106239736070788</v>
      </c>
      <c r="Q139" s="106">
        <f t="shared" si="56"/>
        <v>7.6838764909133994E-2</v>
      </c>
      <c r="R139" s="107">
        <f t="shared" si="57"/>
        <v>6.8584910999999998E-2</v>
      </c>
      <c r="S139" s="108">
        <f t="shared" si="58"/>
        <v>167880.2402880989</v>
      </c>
      <c r="T139" s="109">
        <f t="shared" si="59"/>
        <v>0</v>
      </c>
      <c r="U139" s="99">
        <f t="shared" si="60"/>
        <v>7.6838764909133994E-2</v>
      </c>
      <c r="V139" s="99">
        <f t="shared" si="46"/>
        <v>6.8584910999999998E-2</v>
      </c>
      <c r="W139" s="108">
        <f t="shared" si="61"/>
        <v>167880.2402880989</v>
      </c>
      <c r="X139" s="118">
        <f t="shared" si="62"/>
        <v>167880</v>
      </c>
      <c r="Y139" s="55">
        <f t="shared" si="47"/>
        <v>489.18943578978883</v>
      </c>
      <c r="Z139" s="56">
        <f t="shared" si="48"/>
        <v>7.6837223622683526E-2</v>
      </c>
      <c r="AA139" s="56">
        <f t="shared" si="49"/>
        <v>6.8583381527345555E-2</v>
      </c>
      <c r="AB139" s="42"/>
      <c r="AC139" s="57">
        <v>153299.62520939132</v>
      </c>
      <c r="AD139" s="58">
        <f t="shared" si="50"/>
        <v>446.70334264336572</v>
      </c>
      <c r="AE139" s="56">
        <f t="shared" si="63"/>
        <v>9.5110309439396357E-2</v>
      </c>
      <c r="AF139" s="56">
        <f t="shared" si="63"/>
        <v>9.5110309439396135E-2</v>
      </c>
    </row>
    <row r="140" spans="1:32">
      <c r="A140" s="82" t="s">
        <v>293</v>
      </c>
      <c r="B140" s="83" t="s">
        <v>294</v>
      </c>
      <c r="E140" s="103">
        <v>75717</v>
      </c>
      <c r="F140" s="103">
        <v>229528.40625</v>
      </c>
      <c r="G140" s="103">
        <f t="shared" si="51"/>
        <v>329.88073780083596</v>
      </c>
      <c r="H140" s="104">
        <v>-4.3350367039354798E-2</v>
      </c>
      <c r="J140" s="105">
        <v>79035.980356508153</v>
      </c>
      <c r="K140" s="105">
        <v>230764.5</v>
      </c>
      <c r="L140" s="105">
        <f t="shared" si="52"/>
        <v>342.4962693850577</v>
      </c>
      <c r="M140" s="106">
        <f t="shared" si="53"/>
        <v>5.3853628411189014E-3</v>
      </c>
      <c r="O140" s="107">
        <f t="shared" si="54"/>
        <v>-4.1993283837781337E-2</v>
      </c>
      <c r="P140" s="107">
        <f t="shared" si="55"/>
        <v>-3.6834070067018776E-2</v>
      </c>
      <c r="Q140" s="106">
        <f t="shared" si="56"/>
        <v>7.4339628472279928E-2</v>
      </c>
      <c r="R140" s="107">
        <f t="shared" si="57"/>
        <v>6.8584910999999998E-2</v>
      </c>
      <c r="S140" s="108">
        <f t="shared" si="58"/>
        <v>81345.773649035618</v>
      </c>
      <c r="T140" s="109">
        <f t="shared" si="59"/>
        <v>0</v>
      </c>
      <c r="U140" s="99">
        <f t="shared" si="60"/>
        <v>7.4339628472279928E-2</v>
      </c>
      <c r="V140" s="99">
        <f t="shared" si="46"/>
        <v>6.8584910999999998E-2</v>
      </c>
      <c r="W140" s="108">
        <f t="shared" si="61"/>
        <v>81345.773649035618</v>
      </c>
      <c r="X140" s="118">
        <f t="shared" si="62"/>
        <v>81346</v>
      </c>
      <c r="Y140" s="55">
        <f t="shared" si="47"/>
        <v>352.50655971780753</v>
      </c>
      <c r="Z140" s="56">
        <f t="shared" si="48"/>
        <v>7.4342617906150599E-2</v>
      </c>
      <c r="AA140" s="56">
        <f t="shared" si="49"/>
        <v>6.8587884420920009E-2</v>
      </c>
      <c r="AB140" s="42"/>
      <c r="AC140" s="57">
        <v>84915.56902107755</v>
      </c>
      <c r="AD140" s="58">
        <f t="shared" si="50"/>
        <v>367.97500924569226</v>
      </c>
      <c r="AE140" s="56">
        <f t="shared" si="63"/>
        <v>-4.2036684935733315E-2</v>
      </c>
      <c r="AF140" s="56">
        <f t="shared" si="63"/>
        <v>-4.2036684935733315E-2</v>
      </c>
    </row>
    <row r="141" spans="1:32">
      <c r="A141" s="82" t="s">
        <v>295</v>
      </c>
      <c r="B141" s="83" t="s">
        <v>296</v>
      </c>
      <c r="E141" s="103">
        <v>69418</v>
      </c>
      <c r="F141" s="103">
        <v>201969.25</v>
      </c>
      <c r="G141" s="103">
        <f t="shared" si="51"/>
        <v>343.70578689577746</v>
      </c>
      <c r="H141" s="104">
        <v>5.201283367477938E-3</v>
      </c>
      <c r="J141" s="105">
        <v>69000.12543738565</v>
      </c>
      <c r="K141" s="105">
        <v>203703.515625</v>
      </c>
      <c r="L141" s="105">
        <f t="shared" si="52"/>
        <v>338.72820125701082</v>
      </c>
      <c r="M141" s="106">
        <f t="shared" si="53"/>
        <v>8.5867805371362405E-3</v>
      </c>
      <c r="O141" s="107">
        <f t="shared" si="54"/>
        <v>6.0561420717060166E-3</v>
      </c>
      <c r="P141" s="107">
        <f t="shared" si="55"/>
        <v>1.4694925371713907E-2</v>
      </c>
      <c r="Q141" s="106">
        <f t="shared" si="56"/>
        <v>7.7760615116052367E-2</v>
      </c>
      <c r="R141" s="107">
        <f t="shared" si="57"/>
        <v>6.8584910999999998E-2</v>
      </c>
      <c r="S141" s="108">
        <f t="shared" si="58"/>
        <v>74815.986380126124</v>
      </c>
      <c r="T141" s="109">
        <f t="shared" si="59"/>
        <v>0</v>
      </c>
      <c r="U141" s="99">
        <f t="shared" si="60"/>
        <v>7.7760615116052367E-2</v>
      </c>
      <c r="V141" s="99">
        <f t="shared" si="46"/>
        <v>6.8584910999999998E-2</v>
      </c>
      <c r="W141" s="108">
        <f t="shared" si="61"/>
        <v>74815.986380126124</v>
      </c>
      <c r="X141" s="118">
        <f t="shared" si="62"/>
        <v>74816</v>
      </c>
      <c r="Y141" s="55">
        <f t="shared" si="47"/>
        <v>367.27888456147014</v>
      </c>
      <c r="Z141" s="56">
        <f t="shared" si="48"/>
        <v>7.7760811316949452E-2</v>
      </c>
      <c r="AA141" s="56">
        <f t="shared" si="49"/>
        <v>6.8585105530506452E-2</v>
      </c>
      <c r="AB141" s="42"/>
      <c r="AC141" s="57">
        <v>74133.133891833349</v>
      </c>
      <c r="AD141" s="58">
        <f t="shared" si="50"/>
        <v>363.92662966262122</v>
      </c>
      <c r="AE141" s="56">
        <f t="shared" si="63"/>
        <v>9.211348182892376E-3</v>
      </c>
      <c r="AF141" s="56">
        <f t="shared" si="63"/>
        <v>9.211348182892376E-3</v>
      </c>
    </row>
    <row r="142" spans="1:32">
      <c r="A142" s="82" t="s">
        <v>297</v>
      </c>
      <c r="B142" s="83" t="s">
        <v>298</v>
      </c>
      <c r="E142" s="103">
        <v>134008</v>
      </c>
      <c r="F142" s="103">
        <v>341834.90625</v>
      </c>
      <c r="G142" s="103">
        <f t="shared" si="51"/>
        <v>392.02549988266452</v>
      </c>
      <c r="H142" s="104">
        <v>8.322932595087118E-2</v>
      </c>
      <c r="J142" s="105">
        <v>124110.36688113453</v>
      </c>
      <c r="K142" s="105">
        <v>346486.375</v>
      </c>
      <c r="L142" s="105">
        <f t="shared" si="52"/>
        <v>358.19696194730466</v>
      </c>
      <c r="M142" s="106">
        <f t="shared" si="53"/>
        <v>1.3607354500532409E-2</v>
      </c>
      <c r="O142" s="107">
        <f t="shared" si="54"/>
        <v>7.974864121016445E-2</v>
      </c>
      <c r="P142" s="107">
        <f t="shared" si="55"/>
        <v>9.444116374257927E-2</v>
      </c>
      <c r="Q142" s="106">
        <f t="shared" si="56"/>
        <v>8.3125524697897024E-2</v>
      </c>
      <c r="R142" s="107">
        <f t="shared" si="57"/>
        <v>6.8584910999999998E-2</v>
      </c>
      <c r="S142" s="108">
        <f t="shared" si="58"/>
        <v>145147.48531371579</v>
      </c>
      <c r="T142" s="109">
        <f t="shared" si="59"/>
        <v>0</v>
      </c>
      <c r="U142" s="99">
        <f t="shared" si="60"/>
        <v>8.3125524697897024E-2</v>
      </c>
      <c r="V142" s="99">
        <f t="shared" si="46"/>
        <v>6.8584910999999998E-2</v>
      </c>
      <c r="W142" s="108">
        <f t="shared" si="61"/>
        <v>145147.48531371579</v>
      </c>
      <c r="X142" s="118">
        <f t="shared" si="62"/>
        <v>145147</v>
      </c>
      <c r="Y142" s="55">
        <f t="shared" si="47"/>
        <v>418.91113322998632</v>
      </c>
      <c r="Z142" s="56">
        <f t="shared" si="48"/>
        <v>8.3121903169959932E-2</v>
      </c>
      <c r="AA142" s="56">
        <f t="shared" si="49"/>
        <v>6.8581338089917177E-2</v>
      </c>
      <c r="AB142" s="42"/>
      <c r="AC142" s="57">
        <v>133343.09737904603</v>
      </c>
      <c r="AD142" s="58">
        <f t="shared" si="50"/>
        <v>384.84369660725048</v>
      </c>
      <c r="AE142" s="56">
        <f t="shared" si="63"/>
        <v>8.8522787103105571E-2</v>
      </c>
      <c r="AF142" s="56">
        <f t="shared" si="63"/>
        <v>8.8522787103105793E-2</v>
      </c>
    </row>
    <row r="143" spans="1:32">
      <c r="A143" s="82" t="s">
        <v>299</v>
      </c>
      <c r="B143" s="83" t="s">
        <v>300</v>
      </c>
      <c r="E143" s="103">
        <v>128802</v>
      </c>
      <c r="F143" s="103">
        <v>319246.5625</v>
      </c>
      <c r="G143" s="103">
        <f t="shared" si="51"/>
        <v>403.456184434249</v>
      </c>
      <c r="H143" s="104">
        <v>5.8568322345704749E-2</v>
      </c>
      <c r="J143" s="105">
        <v>121586.91257907901</v>
      </c>
      <c r="K143" s="105">
        <v>321376.71875</v>
      </c>
      <c r="L143" s="105">
        <f t="shared" si="52"/>
        <v>378.33142690607241</v>
      </c>
      <c r="M143" s="106">
        <f t="shared" si="53"/>
        <v>6.6724485091362862E-3</v>
      </c>
      <c r="O143" s="107">
        <f t="shared" si="54"/>
        <v>5.934098718255032E-2</v>
      </c>
      <c r="P143" s="107">
        <f t="shared" si="55"/>
        <v>6.6409385373143337E-2</v>
      </c>
      <c r="Q143" s="106">
        <f t="shared" si="56"/>
        <v>7.5714988796287575E-2</v>
      </c>
      <c r="R143" s="107">
        <f t="shared" si="57"/>
        <v>6.8584910999999998E-2</v>
      </c>
      <c r="S143" s="108">
        <f t="shared" si="58"/>
        <v>138554.24198693942</v>
      </c>
      <c r="T143" s="109">
        <f t="shared" si="59"/>
        <v>0</v>
      </c>
      <c r="U143" s="99">
        <f t="shared" si="60"/>
        <v>7.5714988796287575E-2</v>
      </c>
      <c r="V143" s="99">
        <f t="shared" si="46"/>
        <v>6.8584910999999998E-2</v>
      </c>
      <c r="W143" s="108">
        <f t="shared" si="61"/>
        <v>138554.24198693942</v>
      </c>
      <c r="X143" s="118">
        <f t="shared" si="62"/>
        <v>138554</v>
      </c>
      <c r="Y143" s="55">
        <f t="shared" si="47"/>
        <v>431.12643796634694</v>
      </c>
      <c r="Z143" s="56">
        <f t="shared" si="48"/>
        <v>7.5713110044875132E-2</v>
      </c>
      <c r="AA143" s="56">
        <f t="shared" si="49"/>
        <v>6.8583044701369111E-2</v>
      </c>
      <c r="AB143" s="42"/>
      <c r="AC143" s="57">
        <v>130631.92005207199</v>
      </c>
      <c r="AD143" s="58">
        <f t="shared" si="50"/>
        <v>406.47599042073421</v>
      </c>
      <c r="AE143" s="56">
        <f t="shared" si="63"/>
        <v>6.0644289273021013E-2</v>
      </c>
      <c r="AF143" s="56">
        <f t="shared" si="63"/>
        <v>6.0644289273021013E-2</v>
      </c>
    </row>
    <row r="144" spans="1:32">
      <c r="A144" s="82" t="s">
        <v>301</v>
      </c>
      <c r="B144" s="83" t="s">
        <v>302</v>
      </c>
      <c r="E144" s="103">
        <v>137368</v>
      </c>
      <c r="F144" s="103">
        <v>411126.6875</v>
      </c>
      <c r="G144" s="103">
        <f t="shared" si="51"/>
        <v>334.12571885156444</v>
      </c>
      <c r="H144" s="104">
        <v>-3.138379520211787E-2</v>
      </c>
      <c r="J144" s="105">
        <v>141560.34385416636</v>
      </c>
      <c r="K144" s="105">
        <v>413009.53125</v>
      </c>
      <c r="L144" s="105">
        <f t="shared" si="52"/>
        <v>342.75321304504729</v>
      </c>
      <c r="M144" s="106">
        <f t="shared" si="53"/>
        <v>4.5797166840453318E-3</v>
      </c>
      <c r="O144" s="107">
        <f t="shared" si="54"/>
        <v>-2.9615242094108374E-2</v>
      </c>
      <c r="P144" s="107">
        <f t="shared" si="55"/>
        <v>-2.5171154828383613E-2</v>
      </c>
      <c r="Q144" s="106">
        <f t="shared" si="56"/>
        <v>7.3478727145225964E-2</v>
      </c>
      <c r="R144" s="107">
        <f t="shared" si="57"/>
        <v>6.8584910999999998E-2</v>
      </c>
      <c r="S144" s="108">
        <f t="shared" si="58"/>
        <v>147461.62579048541</v>
      </c>
      <c r="T144" s="109">
        <f t="shared" si="59"/>
        <v>0</v>
      </c>
      <c r="U144" s="99">
        <f t="shared" si="60"/>
        <v>7.3478727145225964E-2</v>
      </c>
      <c r="V144" s="99">
        <f t="shared" si="46"/>
        <v>6.8584910999999998E-2</v>
      </c>
      <c r="W144" s="108">
        <f t="shared" si="61"/>
        <v>147461.62579048541</v>
      </c>
      <c r="X144" s="118">
        <f t="shared" si="62"/>
        <v>147462</v>
      </c>
      <c r="Y144" s="55">
        <f t="shared" si="47"/>
        <v>357.04260759720665</v>
      </c>
      <c r="Z144" s="56">
        <f t="shared" si="48"/>
        <v>7.3481451284141963E-2</v>
      </c>
      <c r="AA144" s="56">
        <f t="shared" si="49"/>
        <v>6.8587622720006847E-2</v>
      </c>
      <c r="AB144" s="42"/>
      <c r="AC144" s="57">
        <v>152091.20067814912</v>
      </c>
      <c r="AD144" s="58">
        <f t="shared" si="50"/>
        <v>368.25106727642645</v>
      </c>
      <c r="AE144" s="56">
        <f t="shared" si="63"/>
        <v>-3.0437005280438911E-2</v>
      </c>
      <c r="AF144" s="56">
        <f t="shared" si="63"/>
        <v>-3.04370052804388E-2</v>
      </c>
    </row>
    <row r="145" spans="1:32">
      <c r="A145" s="82" t="s">
        <v>303</v>
      </c>
      <c r="B145" s="83" t="s">
        <v>304</v>
      </c>
      <c r="E145" s="103">
        <v>99308</v>
      </c>
      <c r="F145" s="103">
        <v>250546.515625</v>
      </c>
      <c r="G145" s="103">
        <f t="shared" si="51"/>
        <v>396.36552019999777</v>
      </c>
      <c r="H145" s="104">
        <v>-2.6198997158330961E-3</v>
      </c>
      <c r="J145" s="105">
        <v>99259.920626358959</v>
      </c>
      <c r="K145" s="105">
        <v>250463.65625</v>
      </c>
      <c r="L145" s="105">
        <f t="shared" si="52"/>
        <v>396.3046859272979</v>
      </c>
      <c r="M145" s="106">
        <f t="shared" si="53"/>
        <v>-3.3071453735167289E-4</v>
      </c>
      <c r="O145" s="107">
        <f t="shared" si="54"/>
        <v>4.843785219417196E-4</v>
      </c>
      <c r="P145" s="107">
        <f t="shared" si="55"/>
        <v>1.5350379357115251E-4</v>
      </c>
      <c r="Q145" s="106">
        <f t="shared" si="56"/>
        <v>6.8231514435537655E-2</v>
      </c>
      <c r="R145" s="107">
        <f t="shared" si="57"/>
        <v>6.8584910999999998E-2</v>
      </c>
      <c r="S145" s="108">
        <f t="shared" si="58"/>
        <v>106083.93523556438</v>
      </c>
      <c r="T145" s="109">
        <f t="shared" si="59"/>
        <v>0</v>
      </c>
      <c r="U145" s="99">
        <f t="shared" si="60"/>
        <v>6.8231514435537655E-2</v>
      </c>
      <c r="V145" s="99">
        <f t="shared" si="46"/>
        <v>6.8584910999999998E-2</v>
      </c>
      <c r="W145" s="108">
        <f t="shared" si="61"/>
        <v>106083.93523556438</v>
      </c>
      <c r="X145" s="118">
        <f t="shared" si="62"/>
        <v>106084</v>
      </c>
      <c r="Y145" s="55">
        <f t="shared" si="47"/>
        <v>423.55047270456032</v>
      </c>
      <c r="Z145" s="56">
        <f t="shared" si="48"/>
        <v>6.8232166592822274E-2</v>
      </c>
      <c r="AA145" s="56">
        <f t="shared" si="49"/>
        <v>6.858556337303412E-2</v>
      </c>
      <c r="AB145" s="42"/>
      <c r="AC145" s="57">
        <v>106643.99432960546</v>
      </c>
      <c r="AD145" s="58">
        <f t="shared" si="50"/>
        <v>425.78630339548693</v>
      </c>
      <c r="AE145" s="56">
        <f t="shared" si="63"/>
        <v>-5.2510629700784905E-3</v>
      </c>
      <c r="AF145" s="56">
        <f t="shared" si="63"/>
        <v>-5.2510629700783795E-3</v>
      </c>
    </row>
    <row r="146" spans="1:32">
      <c r="A146" s="82" t="s">
        <v>305</v>
      </c>
      <c r="B146" s="83" t="s">
        <v>306</v>
      </c>
      <c r="E146" s="103">
        <v>80851</v>
      </c>
      <c r="F146" s="103">
        <v>234253.84375</v>
      </c>
      <c r="G146" s="103">
        <f t="shared" si="51"/>
        <v>345.1426824239677</v>
      </c>
      <c r="H146" s="104">
        <v>-2.4242974256136751E-3</v>
      </c>
      <c r="J146" s="105">
        <v>80975.030354205592</v>
      </c>
      <c r="K146" s="105">
        <v>235275.015625</v>
      </c>
      <c r="L146" s="105">
        <f t="shared" si="52"/>
        <v>344.17182011059782</v>
      </c>
      <c r="M146" s="106">
        <f t="shared" si="53"/>
        <v>4.359253443413369E-3</v>
      </c>
      <c r="O146" s="107">
        <f t="shared" si="54"/>
        <v>-1.5317111171561093E-3</v>
      </c>
      <c r="P146" s="107">
        <f t="shared" si="55"/>
        <v>2.8208652092953646E-3</v>
      </c>
      <c r="Q146" s="106">
        <f t="shared" si="56"/>
        <v>7.324314345285643E-2</v>
      </c>
      <c r="R146" s="107">
        <f t="shared" si="57"/>
        <v>6.8584910999999998E-2</v>
      </c>
      <c r="S146" s="108">
        <f t="shared" si="58"/>
        <v>86772.781391306897</v>
      </c>
      <c r="T146" s="109">
        <f t="shared" si="59"/>
        <v>0</v>
      </c>
      <c r="U146" s="99">
        <f t="shared" si="60"/>
        <v>7.324314345285643E-2</v>
      </c>
      <c r="V146" s="99">
        <f t="shared" si="46"/>
        <v>6.8584910999999998E-2</v>
      </c>
      <c r="W146" s="108">
        <f t="shared" si="61"/>
        <v>86772.781391306897</v>
      </c>
      <c r="X146" s="118">
        <f t="shared" si="62"/>
        <v>86773</v>
      </c>
      <c r="Y146" s="55">
        <f t="shared" si="47"/>
        <v>368.81519174269528</v>
      </c>
      <c r="Z146" s="56">
        <f t="shared" si="48"/>
        <v>7.3245847299353128E-2</v>
      </c>
      <c r="AA146" s="56">
        <f t="shared" si="49"/>
        <v>6.8587603110903173E-2</v>
      </c>
      <c r="AB146" s="42"/>
      <c r="AC146" s="57">
        <v>86998.867452653692</v>
      </c>
      <c r="AD146" s="58">
        <f t="shared" si="50"/>
        <v>369.77520635390965</v>
      </c>
      <c r="AE146" s="56">
        <f t="shared" si="63"/>
        <v>-2.5962114136326431E-3</v>
      </c>
      <c r="AF146" s="56">
        <f t="shared" si="63"/>
        <v>-2.5962114136326431E-3</v>
      </c>
    </row>
    <row r="147" spans="1:32">
      <c r="A147" s="82" t="s">
        <v>307</v>
      </c>
      <c r="B147" s="83" t="s">
        <v>308</v>
      </c>
      <c r="E147" s="103">
        <v>39915</v>
      </c>
      <c r="F147" s="103">
        <v>137529.625</v>
      </c>
      <c r="G147" s="103">
        <f t="shared" si="51"/>
        <v>290.22837806763454</v>
      </c>
      <c r="H147" s="104">
        <v>-8.1424887030936866E-2</v>
      </c>
      <c r="J147" s="105">
        <v>43475.712983203441</v>
      </c>
      <c r="K147" s="105">
        <v>138788.390625</v>
      </c>
      <c r="L147" s="105">
        <f t="shared" si="52"/>
        <v>313.2517985648588</v>
      </c>
      <c r="M147" s="106">
        <f t="shared" si="53"/>
        <v>9.1526871028697609E-3</v>
      </c>
      <c r="O147" s="107">
        <f t="shared" si="54"/>
        <v>-8.1901198137431352E-2</v>
      </c>
      <c r="P147" s="107">
        <f t="shared" si="55"/>
        <v>-7.3498127074463571E-2</v>
      </c>
      <c r="Q147" s="106">
        <f t="shared" si="56"/>
        <v>7.8365334333231118E-2</v>
      </c>
      <c r="R147" s="107">
        <f t="shared" si="57"/>
        <v>6.8584910999999998E-2</v>
      </c>
      <c r="S147" s="108">
        <f t="shared" si="58"/>
        <v>43042.952319910917</v>
      </c>
      <c r="T147" s="109">
        <f t="shared" si="59"/>
        <v>0</v>
      </c>
      <c r="U147" s="99">
        <f t="shared" si="60"/>
        <v>7.8365334333231118E-2</v>
      </c>
      <c r="V147" s="99">
        <f t="shared" si="46"/>
        <v>6.8584910999999998E-2</v>
      </c>
      <c r="W147" s="108">
        <f t="shared" si="61"/>
        <v>43042.952319910917</v>
      </c>
      <c r="X147" s="118">
        <f t="shared" si="62"/>
        <v>43043</v>
      </c>
      <c r="Y147" s="55">
        <f t="shared" si="47"/>
        <v>310.1340090923041</v>
      </c>
      <c r="Z147" s="56">
        <f t="shared" si="48"/>
        <v>7.8366528873856867E-2</v>
      </c>
      <c r="AA147" s="56">
        <f t="shared" si="49"/>
        <v>6.8586094706530654E-2</v>
      </c>
      <c r="AB147" s="42"/>
      <c r="AC147" s="57">
        <v>46709.927426892144</v>
      </c>
      <c r="AD147" s="58">
        <f t="shared" si="50"/>
        <v>336.55500446791888</v>
      </c>
      <c r="AE147" s="56">
        <f t="shared" si="63"/>
        <v>-7.8504241579724576E-2</v>
      </c>
      <c r="AF147" s="56">
        <f t="shared" si="63"/>
        <v>-7.8504241579724576E-2</v>
      </c>
    </row>
    <row r="148" spans="1:32">
      <c r="A148" s="82" t="s">
        <v>309</v>
      </c>
      <c r="B148" s="83" t="s">
        <v>310</v>
      </c>
      <c r="E148" s="103">
        <v>109357</v>
      </c>
      <c r="F148" s="103">
        <v>323240.625</v>
      </c>
      <c r="G148" s="103">
        <f t="shared" si="51"/>
        <v>338.31452961706162</v>
      </c>
      <c r="H148" s="104">
        <v>7.0858045684021986E-2</v>
      </c>
      <c r="J148" s="105">
        <v>102115.78367990261</v>
      </c>
      <c r="K148" s="105">
        <v>324853.5625</v>
      </c>
      <c r="L148" s="105">
        <f t="shared" si="52"/>
        <v>314.34404749648576</v>
      </c>
      <c r="M148" s="106">
        <f t="shared" si="53"/>
        <v>4.9898972321316126E-3</v>
      </c>
      <c r="O148" s="107">
        <f t="shared" si="54"/>
        <v>7.0911822434777338E-2</v>
      </c>
      <c r="P148" s="107">
        <f t="shared" si="55"/>
        <v>7.6255562373401808E-2</v>
      </c>
      <c r="Q148" s="106">
        <f t="shared" si="56"/>
        <v>7.3917039889696667E-2</v>
      </c>
      <c r="R148" s="107">
        <f t="shared" si="57"/>
        <v>6.8584910999999998E-2</v>
      </c>
      <c r="S148" s="108">
        <f t="shared" si="58"/>
        <v>117440.34573121756</v>
      </c>
      <c r="T148" s="109">
        <f t="shared" si="59"/>
        <v>0</v>
      </c>
      <c r="U148" s="99">
        <f t="shared" si="60"/>
        <v>7.3917039889696667E-2</v>
      </c>
      <c r="V148" s="99">
        <f t="shared" si="46"/>
        <v>6.8584910999999998E-2</v>
      </c>
      <c r="W148" s="108">
        <f t="shared" si="61"/>
        <v>117440.34573121756</v>
      </c>
      <c r="X148" s="118">
        <f t="shared" si="62"/>
        <v>117440</v>
      </c>
      <c r="Y148" s="55">
        <f t="shared" si="47"/>
        <v>361.51673725295842</v>
      </c>
      <c r="Z148" s="56">
        <f t="shared" si="48"/>
        <v>7.3913878398273569E-2</v>
      </c>
      <c r="AA148" s="56">
        <f t="shared" si="49"/>
        <v>6.8581765205766976E-2</v>
      </c>
      <c r="AB148" s="42"/>
      <c r="AC148" s="57">
        <v>109712.30872444248</v>
      </c>
      <c r="AD148" s="58">
        <f t="shared" si="50"/>
        <v>337.72850720835942</v>
      </c>
      <c r="AE148" s="56">
        <f t="shared" si="63"/>
        <v>7.0435955321719312E-2</v>
      </c>
      <c r="AF148" s="56">
        <f t="shared" si="63"/>
        <v>7.0435955321719534E-2</v>
      </c>
    </row>
    <row r="149" spans="1:32">
      <c r="A149" s="82" t="s">
        <v>311</v>
      </c>
      <c r="B149" s="83" t="s">
        <v>312</v>
      </c>
      <c r="E149" s="103">
        <v>71753</v>
      </c>
      <c r="F149" s="103">
        <v>231243.75</v>
      </c>
      <c r="G149" s="103">
        <f t="shared" si="51"/>
        <v>310.29162950350008</v>
      </c>
      <c r="H149" s="104">
        <v>-4.074281040644423E-2</v>
      </c>
      <c r="J149" s="105">
        <v>74762.340076308217</v>
      </c>
      <c r="K149" s="105">
        <v>233047.328125</v>
      </c>
      <c r="L149" s="105">
        <f t="shared" si="52"/>
        <v>320.80324918467983</v>
      </c>
      <c r="M149" s="106">
        <f t="shared" si="53"/>
        <v>7.7994675531771751E-3</v>
      </c>
      <c r="O149" s="107">
        <f t="shared" si="54"/>
        <v>-4.0252085117141179E-2</v>
      </c>
      <c r="P149" s="107">
        <f t="shared" si="55"/>
        <v>-3.2766562395783017E-2</v>
      </c>
      <c r="Q149" s="106">
        <f t="shared" si="56"/>
        <v>7.6919304341159345E-2</v>
      </c>
      <c r="R149" s="107">
        <f t="shared" si="57"/>
        <v>6.8584910999999998E-2</v>
      </c>
      <c r="S149" s="108">
        <f t="shared" si="58"/>
        <v>77272.190844391211</v>
      </c>
      <c r="T149" s="109">
        <f t="shared" si="59"/>
        <v>0</v>
      </c>
      <c r="U149" s="99">
        <f t="shared" si="60"/>
        <v>7.6919304341159345E-2</v>
      </c>
      <c r="V149" s="99">
        <f t="shared" si="46"/>
        <v>6.8584910999999998E-2</v>
      </c>
      <c r="W149" s="108">
        <f t="shared" si="61"/>
        <v>77272.190844391211</v>
      </c>
      <c r="X149" s="118">
        <f t="shared" si="62"/>
        <v>77272</v>
      </c>
      <c r="Y149" s="55">
        <f t="shared" si="47"/>
        <v>331.57213438874305</v>
      </c>
      <c r="Z149" s="56">
        <f t="shared" si="48"/>
        <v>7.6916644600225847E-2</v>
      </c>
      <c r="AA149" s="56">
        <f t="shared" si="49"/>
        <v>6.8582271843085296E-2</v>
      </c>
      <c r="AB149" s="42"/>
      <c r="AC149" s="57">
        <v>80324.007120438808</v>
      </c>
      <c r="AD149" s="58">
        <f t="shared" si="50"/>
        <v>344.66821725308637</v>
      </c>
      <c r="AE149" s="56">
        <f t="shared" si="63"/>
        <v>-3.7996201009526165E-2</v>
      </c>
      <c r="AF149" s="56">
        <f t="shared" si="63"/>
        <v>-3.7996201009526165E-2</v>
      </c>
    </row>
    <row r="150" spans="1:32">
      <c r="A150" s="82" t="s">
        <v>313</v>
      </c>
      <c r="B150" s="83" t="s">
        <v>314</v>
      </c>
      <c r="E150" s="103">
        <v>74027</v>
      </c>
      <c r="F150" s="103">
        <v>201453.15625</v>
      </c>
      <c r="G150" s="103">
        <f t="shared" si="51"/>
        <v>367.46507911811381</v>
      </c>
      <c r="H150" s="104">
        <v>4.2177534844848097E-2</v>
      </c>
      <c r="J150" s="105">
        <v>71155.088721393564</v>
      </c>
      <c r="K150" s="105">
        <v>203103.09375</v>
      </c>
      <c r="L150" s="105">
        <f t="shared" si="52"/>
        <v>350.3397580392276</v>
      </c>
      <c r="M150" s="106">
        <f t="shared" si="53"/>
        <v>8.1901794477345913E-3</v>
      </c>
      <c r="O150" s="107">
        <f t="shared" si="54"/>
        <v>4.0361291514249276E-2</v>
      </c>
      <c r="P150" s="107">
        <f t="shared" si="55"/>
        <v>4.8882037182227833E-2</v>
      </c>
      <c r="Q150" s="106">
        <f t="shared" si="56"/>
        <v>7.7336813176231534E-2</v>
      </c>
      <c r="R150" s="107">
        <f t="shared" si="57"/>
        <v>6.8584910999999998E-2</v>
      </c>
      <c r="S150" s="108">
        <f t="shared" si="58"/>
        <v>79752.012268996885</v>
      </c>
      <c r="T150" s="109">
        <f t="shared" si="59"/>
        <v>0</v>
      </c>
      <c r="U150" s="99">
        <f t="shared" si="60"/>
        <v>7.7336813176231534E-2</v>
      </c>
      <c r="V150" s="99">
        <f t="shared" si="46"/>
        <v>6.8584910999999998E-2</v>
      </c>
      <c r="W150" s="108">
        <f t="shared" si="61"/>
        <v>79752.012268996885</v>
      </c>
      <c r="X150" s="118">
        <f t="shared" si="62"/>
        <v>79752</v>
      </c>
      <c r="Y150" s="55">
        <f t="shared" si="47"/>
        <v>392.66757845730751</v>
      </c>
      <c r="Z150" s="56">
        <f t="shared" si="48"/>
        <v>7.7336647439447681E-2</v>
      </c>
      <c r="AA150" s="56">
        <f t="shared" si="49"/>
        <v>6.8584746609603453E-2</v>
      </c>
      <c r="AB150" s="42"/>
      <c r="AC150" s="57">
        <v>76448.407677970346</v>
      </c>
      <c r="AD150" s="58">
        <f t="shared" si="50"/>
        <v>376.40198515179111</v>
      </c>
      <c r="AE150" s="56">
        <f t="shared" si="63"/>
        <v>4.3213356855588581E-2</v>
      </c>
      <c r="AF150" s="56">
        <f t="shared" si="63"/>
        <v>4.3213356855588803E-2</v>
      </c>
    </row>
    <row r="151" spans="1:32">
      <c r="A151" s="82" t="s">
        <v>315</v>
      </c>
      <c r="B151" s="83" t="s">
        <v>316</v>
      </c>
      <c r="E151" s="103">
        <v>172032</v>
      </c>
      <c r="F151" s="103">
        <v>527714.875</v>
      </c>
      <c r="G151" s="103">
        <f t="shared" si="51"/>
        <v>325.9942217850122</v>
      </c>
      <c r="H151" s="104">
        <v>-2.8539298684027714E-2</v>
      </c>
      <c r="J151" s="105">
        <v>177117.27244514352</v>
      </c>
      <c r="K151" s="105">
        <v>531866.75</v>
      </c>
      <c r="L151" s="105">
        <f t="shared" si="52"/>
        <v>333.01061298745134</v>
      </c>
      <c r="M151" s="106">
        <f t="shared" si="53"/>
        <v>7.8676482257582503E-3</v>
      </c>
      <c r="O151" s="107">
        <f t="shared" si="54"/>
        <v>-2.8711329928132967E-2</v>
      </c>
      <c r="P151" s="107">
        <f t="shared" si="55"/>
        <v>-2.1069572346342991E-2</v>
      </c>
      <c r="Q151" s="106">
        <f t="shared" si="56"/>
        <v>7.6992161179101348E-2</v>
      </c>
      <c r="R151" s="107">
        <f t="shared" si="57"/>
        <v>6.8584910999999998E-2</v>
      </c>
      <c r="S151" s="108">
        <f t="shared" si="58"/>
        <v>185277.11547196316</v>
      </c>
      <c r="T151" s="109">
        <f t="shared" si="59"/>
        <v>0</v>
      </c>
      <c r="U151" s="99">
        <f t="shared" si="60"/>
        <v>7.6992161179101348E-2</v>
      </c>
      <c r="V151" s="99">
        <f t="shared" si="46"/>
        <v>6.8584910999999998E-2</v>
      </c>
      <c r="W151" s="108">
        <f t="shared" si="61"/>
        <v>185277.11547196316</v>
      </c>
      <c r="X151" s="118">
        <f t="shared" si="62"/>
        <v>185277</v>
      </c>
      <c r="Y151" s="55">
        <f t="shared" si="47"/>
        <v>348.35228936571048</v>
      </c>
      <c r="Z151" s="56">
        <f t="shared" si="48"/>
        <v>7.6991489955357206E-2</v>
      </c>
      <c r="AA151" s="56">
        <f t="shared" si="49"/>
        <v>6.8584245015983925E-2</v>
      </c>
      <c r="AB151" s="42"/>
      <c r="AC151" s="57">
        <v>190293.25511367715</v>
      </c>
      <c r="AD151" s="58">
        <f t="shared" si="50"/>
        <v>357.7837026166369</v>
      </c>
      <c r="AE151" s="56">
        <f t="shared" si="63"/>
        <v>-2.6360656402038773E-2</v>
      </c>
      <c r="AF151" s="56">
        <f t="shared" si="63"/>
        <v>-2.6360656402038884E-2</v>
      </c>
    </row>
    <row r="152" spans="1:32">
      <c r="A152" s="82" t="s">
        <v>317</v>
      </c>
      <c r="B152" s="83" t="s">
        <v>318</v>
      </c>
      <c r="E152" s="103">
        <v>47142</v>
      </c>
      <c r="F152" s="103">
        <v>135874.75</v>
      </c>
      <c r="G152" s="103">
        <f t="shared" si="51"/>
        <v>346.95188031624713</v>
      </c>
      <c r="H152" s="104">
        <v>6.0503146166333233E-2</v>
      </c>
      <c r="J152" s="105">
        <v>44399.899398756344</v>
      </c>
      <c r="K152" s="105">
        <v>136575.90625</v>
      </c>
      <c r="L152" s="105">
        <f t="shared" si="52"/>
        <v>325.09320727100317</v>
      </c>
      <c r="M152" s="106">
        <f t="shared" si="53"/>
        <v>5.1603130824526833E-3</v>
      </c>
      <c r="O152" s="107">
        <f t="shared" si="54"/>
        <v>6.1759162484058772E-2</v>
      </c>
      <c r="P152" s="107">
        <f t="shared" si="55"/>
        <v>6.7238172180639211E-2</v>
      </c>
      <c r="Q152" s="106">
        <f t="shared" si="56"/>
        <v>7.4099143695944836E-2</v>
      </c>
      <c r="R152" s="107">
        <f t="shared" si="57"/>
        <v>6.8584910999999998E-2</v>
      </c>
      <c r="S152" s="108">
        <f t="shared" si="58"/>
        <v>50635.181832114235</v>
      </c>
      <c r="T152" s="109">
        <f t="shared" si="59"/>
        <v>0</v>
      </c>
      <c r="U152" s="99">
        <f t="shared" si="60"/>
        <v>7.4099143695944836E-2</v>
      </c>
      <c r="V152" s="99">
        <f t="shared" si="46"/>
        <v>6.8584910999999998E-2</v>
      </c>
      <c r="W152" s="108">
        <f t="shared" si="61"/>
        <v>50635.181832114235</v>
      </c>
      <c r="X152" s="118">
        <f t="shared" si="62"/>
        <v>50635</v>
      </c>
      <c r="Y152" s="55">
        <f t="shared" si="47"/>
        <v>370.7462127859759</v>
      </c>
      <c r="Z152" s="56">
        <f t="shared" si="48"/>
        <v>7.4095286580968089E-2</v>
      </c>
      <c r="AA152" s="56">
        <f t="shared" si="49"/>
        <v>6.8581073686760918E-2</v>
      </c>
      <c r="AB152" s="42"/>
      <c r="AC152" s="57">
        <v>47702.86526361201</v>
      </c>
      <c r="AD152" s="58">
        <f t="shared" si="50"/>
        <v>349.27731086252271</v>
      </c>
      <c r="AE152" s="56">
        <f t="shared" si="63"/>
        <v>6.1466637699531201E-2</v>
      </c>
      <c r="AF152" s="56">
        <f t="shared" si="63"/>
        <v>6.1466637699531201E-2</v>
      </c>
    </row>
    <row r="153" spans="1:32">
      <c r="A153" s="82" t="s">
        <v>319</v>
      </c>
      <c r="B153" s="83" t="s">
        <v>320</v>
      </c>
      <c r="E153" s="103">
        <v>96341</v>
      </c>
      <c r="F153" s="103">
        <v>276750.8125</v>
      </c>
      <c r="G153" s="103">
        <f t="shared" si="51"/>
        <v>348.11460580626118</v>
      </c>
      <c r="H153" s="104">
        <v>-6.5221065610751694E-2</v>
      </c>
      <c r="J153" s="105">
        <v>102879.16501860735</v>
      </c>
      <c r="K153" s="105">
        <v>279204.625</v>
      </c>
      <c r="L153" s="105">
        <f t="shared" si="52"/>
        <v>368.47228092517219</v>
      </c>
      <c r="M153" s="106">
        <f t="shared" si="53"/>
        <v>8.8665051344700707E-3</v>
      </c>
      <c r="O153" s="107">
        <f t="shared" si="54"/>
        <v>-6.3551886501264088E-2</v>
      </c>
      <c r="P153" s="107">
        <f t="shared" si="55"/>
        <v>-5.5248864494762739E-2</v>
      </c>
      <c r="Q153" s="106">
        <f t="shared" si="56"/>
        <v>7.8059524599998875E-2</v>
      </c>
      <c r="R153" s="107">
        <f t="shared" si="57"/>
        <v>6.8584910999999998E-2</v>
      </c>
      <c r="S153" s="108">
        <f t="shared" si="58"/>
        <v>103861.33265948849</v>
      </c>
      <c r="T153" s="109">
        <f t="shared" si="59"/>
        <v>0</v>
      </c>
      <c r="U153" s="99">
        <f t="shared" si="60"/>
        <v>7.8059524599998875E-2</v>
      </c>
      <c r="V153" s="99">
        <f t="shared" si="46"/>
        <v>6.8584910999999998E-2</v>
      </c>
      <c r="W153" s="108">
        <f t="shared" si="61"/>
        <v>103861.33265948849</v>
      </c>
      <c r="X153" s="118">
        <f t="shared" si="62"/>
        <v>103861</v>
      </c>
      <c r="Y153" s="55">
        <f t="shared" si="47"/>
        <v>371.98882360920777</v>
      </c>
      <c r="Z153" s="56">
        <f t="shared" si="48"/>
        <v>7.805607166211681E-2</v>
      </c>
      <c r="AA153" s="56">
        <f t="shared" si="49"/>
        <v>6.8581488408542945E-2</v>
      </c>
      <c r="AB153" s="42"/>
      <c r="AC153" s="57">
        <v>110532.47898694556</v>
      </c>
      <c r="AD153" s="58">
        <f t="shared" si="50"/>
        <v>395.88340983587057</v>
      </c>
      <c r="AE153" s="56">
        <f t="shared" si="63"/>
        <v>-6.0357634679789385E-2</v>
      </c>
      <c r="AF153" s="56">
        <f t="shared" si="63"/>
        <v>-6.0357634679789385E-2</v>
      </c>
    </row>
    <row r="154" spans="1:32">
      <c r="A154" s="82" t="s">
        <v>321</v>
      </c>
      <c r="B154" s="83" t="s">
        <v>322</v>
      </c>
      <c r="E154" s="103">
        <v>63268</v>
      </c>
      <c r="F154" s="103">
        <v>186638.5</v>
      </c>
      <c r="G154" s="103">
        <f t="shared" si="51"/>
        <v>338.98686498230535</v>
      </c>
      <c r="H154" s="104">
        <v>3.7121283979462572E-2</v>
      </c>
      <c r="J154" s="105">
        <v>60941.681825215477</v>
      </c>
      <c r="K154" s="105">
        <v>187932.59375</v>
      </c>
      <c r="L154" s="105">
        <f t="shared" si="52"/>
        <v>324.2741485613933</v>
      </c>
      <c r="M154" s="106">
        <f t="shared" si="53"/>
        <v>6.933691333781633E-3</v>
      </c>
      <c r="O154" s="107">
        <f t="shared" si="54"/>
        <v>3.817285813438076E-2</v>
      </c>
      <c r="P154" s="107">
        <f t="shared" si="55"/>
        <v>4.5371228283794363E-2</v>
      </c>
      <c r="Q154" s="106">
        <f t="shared" si="56"/>
        <v>7.5994148936810557E-2</v>
      </c>
      <c r="R154" s="107">
        <f t="shared" si="57"/>
        <v>6.8584910999999998E-2</v>
      </c>
      <c r="S154" s="108">
        <f t="shared" si="58"/>
        <v>68075.997814934133</v>
      </c>
      <c r="T154" s="109">
        <f t="shared" si="59"/>
        <v>0</v>
      </c>
      <c r="U154" s="99">
        <f t="shared" si="60"/>
        <v>7.5994148936810557E-2</v>
      </c>
      <c r="V154" s="99">
        <f t="shared" si="46"/>
        <v>6.8584910999999998E-2</v>
      </c>
      <c r="W154" s="108">
        <f t="shared" si="61"/>
        <v>68075.997814934133</v>
      </c>
      <c r="X154" s="118">
        <f t="shared" si="62"/>
        <v>68076</v>
      </c>
      <c r="Y154" s="55">
        <f t="shared" si="47"/>
        <v>362.23626057414538</v>
      </c>
      <c r="Z154" s="56">
        <f t="shared" si="48"/>
        <v>7.5994183473477861E-2</v>
      </c>
      <c r="AA154" s="56">
        <f t="shared" si="49"/>
        <v>6.8584945298849842E-2</v>
      </c>
      <c r="AB154" s="42"/>
      <c r="AC154" s="57">
        <v>65475.212250764591</v>
      </c>
      <c r="AD154" s="58">
        <f t="shared" si="50"/>
        <v>348.39732131757796</v>
      </c>
      <c r="AE154" s="56">
        <f t="shared" si="63"/>
        <v>3.9721715437509575E-2</v>
      </c>
      <c r="AF154" s="56">
        <f t="shared" si="63"/>
        <v>3.9721715437509575E-2</v>
      </c>
    </row>
    <row r="155" spans="1:32">
      <c r="A155" s="82" t="s">
        <v>323</v>
      </c>
      <c r="B155" s="83" t="s">
        <v>324</v>
      </c>
      <c r="E155" s="103">
        <v>62151</v>
      </c>
      <c r="F155" s="103">
        <v>229021.34375</v>
      </c>
      <c r="G155" s="103">
        <f t="shared" si="51"/>
        <v>271.37645331364445</v>
      </c>
      <c r="H155" s="104">
        <v>8.2048606101591703E-2</v>
      </c>
      <c r="J155" s="105">
        <v>57217.772714879553</v>
      </c>
      <c r="K155" s="105">
        <v>230016.984375</v>
      </c>
      <c r="L155" s="105">
        <f t="shared" si="52"/>
        <v>248.75455554011</v>
      </c>
      <c r="M155" s="106">
        <f t="shared" si="53"/>
        <v>4.3473704620597964E-3</v>
      </c>
      <c r="O155" s="107">
        <f t="shared" si="54"/>
        <v>8.6218443169801207E-2</v>
      </c>
      <c r="P155" s="107">
        <f t="shared" si="55"/>
        <v>9.0940637144982128E-2</v>
      </c>
      <c r="Q155" s="106">
        <f t="shared" si="56"/>
        <v>7.3230445478284167E-2</v>
      </c>
      <c r="R155" s="107">
        <f t="shared" si="57"/>
        <v>6.8584910999999998E-2</v>
      </c>
      <c r="S155" s="108">
        <f t="shared" si="58"/>
        <v>66702.345416920842</v>
      </c>
      <c r="T155" s="109">
        <f t="shared" si="59"/>
        <v>0</v>
      </c>
      <c r="U155" s="99">
        <f t="shared" si="60"/>
        <v>7.3230445478284167E-2</v>
      </c>
      <c r="V155" s="99">
        <f t="shared" si="46"/>
        <v>6.8584910999999998E-2</v>
      </c>
      <c r="W155" s="108">
        <f t="shared" si="61"/>
        <v>66702.345416920842</v>
      </c>
      <c r="X155" s="118">
        <f t="shared" si="62"/>
        <v>66702</v>
      </c>
      <c r="Y155" s="55">
        <f t="shared" si="47"/>
        <v>289.9872815098505</v>
      </c>
      <c r="Z155" s="56">
        <f t="shared" si="48"/>
        <v>7.3224887773326364E-2</v>
      </c>
      <c r="AA155" s="56">
        <f t="shared" si="49"/>
        <v>6.8579377351860815E-2</v>
      </c>
      <c r="AB155" s="42"/>
      <c r="AC155" s="57">
        <v>61474.276731769518</v>
      </c>
      <c r="AD155" s="58">
        <f t="shared" si="50"/>
        <v>267.25972822749088</v>
      </c>
      <c r="AE155" s="56">
        <f t="shared" si="63"/>
        <v>8.5039199257936682E-2</v>
      </c>
      <c r="AF155" s="56">
        <f t="shared" si="63"/>
        <v>8.5039199257936682E-2</v>
      </c>
    </row>
    <row r="156" spans="1:32">
      <c r="A156" s="82" t="s">
        <v>325</v>
      </c>
      <c r="B156" s="83" t="s">
        <v>326</v>
      </c>
      <c r="E156" s="103">
        <v>60668</v>
      </c>
      <c r="F156" s="103">
        <v>192509.03125</v>
      </c>
      <c r="G156" s="103">
        <f t="shared" si="51"/>
        <v>315.1436564096262</v>
      </c>
      <c r="H156" s="104">
        <v>-4.4082425785152091E-2</v>
      </c>
      <c r="J156" s="105">
        <v>63522.354899135047</v>
      </c>
      <c r="K156" s="105">
        <v>193872.28125</v>
      </c>
      <c r="L156" s="105">
        <f t="shared" si="52"/>
        <v>327.65052584914093</v>
      </c>
      <c r="M156" s="106">
        <f t="shared" si="53"/>
        <v>7.0814859497663196E-3</v>
      </c>
      <c r="O156" s="107">
        <f t="shared" si="54"/>
        <v>-4.493465180356393E-2</v>
      </c>
      <c r="P156" s="107">
        <f t="shared" si="55"/>
        <v>-3.8171369959202339E-2</v>
      </c>
      <c r="Q156" s="106">
        <f t="shared" si="56"/>
        <v>7.6152080033378811E-2</v>
      </c>
      <c r="R156" s="107">
        <f t="shared" si="57"/>
        <v>6.8584910999999998E-2</v>
      </c>
      <c r="S156" s="108">
        <f t="shared" si="58"/>
        <v>65287.994391465028</v>
      </c>
      <c r="T156" s="109">
        <f t="shared" si="59"/>
        <v>0</v>
      </c>
      <c r="U156" s="99">
        <f t="shared" si="60"/>
        <v>7.6152080033378811E-2</v>
      </c>
      <c r="V156" s="99">
        <f t="shared" si="46"/>
        <v>6.8584910999999998E-2</v>
      </c>
      <c r="W156" s="108">
        <f t="shared" si="61"/>
        <v>65287.994391465028</v>
      </c>
      <c r="X156" s="118">
        <f t="shared" si="62"/>
        <v>65288</v>
      </c>
      <c r="Y156" s="55">
        <f t="shared" si="47"/>
        <v>336.75778496571439</v>
      </c>
      <c r="Z156" s="56">
        <f t="shared" si="48"/>
        <v>7.6152172479725611E-2</v>
      </c>
      <c r="AA156" s="56">
        <f t="shared" si="49"/>
        <v>6.8585002796292871E-2</v>
      </c>
      <c r="AB156" s="42"/>
      <c r="AC156" s="57">
        <v>68247.864927947565</v>
      </c>
      <c r="AD156" s="58">
        <f t="shared" si="50"/>
        <v>352.02487167281714</v>
      </c>
      <c r="AE156" s="56">
        <f t="shared" si="63"/>
        <v>-4.3369341020007446E-2</v>
      </c>
      <c r="AF156" s="56">
        <f t="shared" si="63"/>
        <v>-4.3369341020007446E-2</v>
      </c>
    </row>
    <row r="157" spans="1:32">
      <c r="A157" s="82" t="s">
        <v>327</v>
      </c>
      <c r="B157" s="83" t="s">
        <v>328</v>
      </c>
      <c r="E157" s="103">
        <v>99535</v>
      </c>
      <c r="F157" s="103">
        <v>307258.8125</v>
      </c>
      <c r="G157" s="103">
        <f t="shared" si="51"/>
        <v>323.94514315191532</v>
      </c>
      <c r="H157" s="104">
        <v>-3.7824581459168005E-2</v>
      </c>
      <c r="J157" s="105">
        <v>103241.98226861581</v>
      </c>
      <c r="K157" s="105">
        <v>309786.53125</v>
      </c>
      <c r="L157" s="105">
        <f t="shared" si="52"/>
        <v>333.26814387969239</v>
      </c>
      <c r="M157" s="106">
        <f t="shared" si="53"/>
        <v>8.2266761673435163E-3</v>
      </c>
      <c r="O157" s="107">
        <f t="shared" si="54"/>
        <v>-3.5905764178093325E-2</v>
      </c>
      <c r="P157" s="107">
        <f t="shared" si="55"/>
        <v>-2.7974473105184083E-2</v>
      </c>
      <c r="Q157" s="106">
        <f t="shared" si="56"/>
        <v>7.7375813020106765E-2</v>
      </c>
      <c r="R157" s="107">
        <f t="shared" si="57"/>
        <v>6.8584910999999998E-2</v>
      </c>
      <c r="S157" s="108">
        <f t="shared" si="58"/>
        <v>107236.60154895633</v>
      </c>
      <c r="T157" s="109">
        <f t="shared" si="59"/>
        <v>0</v>
      </c>
      <c r="U157" s="99">
        <f t="shared" si="60"/>
        <v>7.7375813020106765E-2</v>
      </c>
      <c r="V157" s="99">
        <f t="shared" si="46"/>
        <v>6.8584910999999998E-2</v>
      </c>
      <c r="W157" s="108">
        <f t="shared" si="61"/>
        <v>107236.60154895633</v>
      </c>
      <c r="X157" s="118">
        <f t="shared" si="62"/>
        <v>107237</v>
      </c>
      <c r="Y157" s="55">
        <f t="shared" si="47"/>
        <v>346.16417817551581</v>
      </c>
      <c r="Z157" s="56">
        <f t="shared" si="48"/>
        <v>7.7379816145074498E-2</v>
      </c>
      <c r="AA157" s="56">
        <f t="shared" si="49"/>
        <v>6.8588881461268958E-2</v>
      </c>
      <c r="AB157" s="42"/>
      <c r="AC157" s="57">
        <v>110922.28668081056</v>
      </c>
      <c r="AD157" s="58">
        <f t="shared" si="50"/>
        <v>358.06039156458831</v>
      </c>
      <c r="AE157" s="56">
        <f t="shared" si="63"/>
        <v>-3.3224041724052467E-2</v>
      </c>
      <c r="AF157" s="56">
        <f t="shared" si="63"/>
        <v>-3.3224041724052578E-2</v>
      </c>
    </row>
    <row r="158" spans="1:32">
      <c r="A158" s="82" t="s">
        <v>329</v>
      </c>
      <c r="B158" s="83" t="s">
        <v>330</v>
      </c>
      <c r="E158" s="103">
        <v>78036</v>
      </c>
      <c r="F158" s="103">
        <v>246907.328125</v>
      </c>
      <c r="G158" s="103">
        <f t="shared" si="51"/>
        <v>316.05380282797148</v>
      </c>
      <c r="H158" s="104">
        <v>5.7251773456758359E-2</v>
      </c>
      <c r="J158" s="105">
        <v>73831.270868737309</v>
      </c>
      <c r="K158" s="105">
        <v>248844.328125</v>
      </c>
      <c r="L158" s="105">
        <f t="shared" si="52"/>
        <v>296.69661922794654</v>
      </c>
      <c r="M158" s="106">
        <f t="shared" si="53"/>
        <v>7.8450486452121826E-3</v>
      </c>
      <c r="O158" s="107">
        <f t="shared" si="54"/>
        <v>5.6950518144786688E-2</v>
      </c>
      <c r="P158" s="107">
        <f t="shared" si="55"/>
        <v>6.5242346375214977E-2</v>
      </c>
      <c r="Q158" s="106">
        <f t="shared" si="56"/>
        <v>7.6968011608334885E-2</v>
      </c>
      <c r="R158" s="107">
        <f t="shared" si="57"/>
        <v>6.8584910999999998E-2</v>
      </c>
      <c r="S158" s="108">
        <f t="shared" si="58"/>
        <v>84042.275753868016</v>
      </c>
      <c r="T158" s="109">
        <f t="shared" si="59"/>
        <v>0</v>
      </c>
      <c r="U158" s="99">
        <f t="shared" si="60"/>
        <v>7.6968011608334885E-2</v>
      </c>
      <c r="V158" s="99">
        <f t="shared" si="46"/>
        <v>6.8584910999999998E-2</v>
      </c>
      <c r="W158" s="108">
        <f t="shared" si="61"/>
        <v>84042.275753868016</v>
      </c>
      <c r="X158" s="118">
        <f t="shared" si="62"/>
        <v>84042</v>
      </c>
      <c r="Y158" s="55">
        <f t="shared" si="47"/>
        <v>337.72921662809148</v>
      </c>
      <c r="Z158" s="56">
        <f t="shared" si="48"/>
        <v>7.6964477933261666E-2</v>
      </c>
      <c r="AA158" s="56">
        <f t="shared" si="49"/>
        <v>6.8581404830993176E-2</v>
      </c>
      <c r="AB158" s="42"/>
      <c r="AC158" s="57">
        <v>79323.674471912644</v>
      </c>
      <c r="AD158" s="58">
        <f t="shared" si="50"/>
        <v>318.76826395684054</v>
      </c>
      <c r="AE158" s="56">
        <f t="shared" si="63"/>
        <v>5.9481933476972948E-2</v>
      </c>
      <c r="AF158" s="56">
        <f t="shared" si="63"/>
        <v>5.9481933476972948E-2</v>
      </c>
    </row>
    <row r="159" spans="1:32">
      <c r="A159" s="82" t="s">
        <v>331</v>
      </c>
      <c r="B159" s="83" t="s">
        <v>332</v>
      </c>
      <c r="E159" s="103">
        <v>116032</v>
      </c>
      <c r="F159" s="103">
        <v>377786.0625</v>
      </c>
      <c r="G159" s="103">
        <f t="shared" si="51"/>
        <v>307.13679385670827</v>
      </c>
      <c r="H159" s="104">
        <v>7.0515365265088059E-2</v>
      </c>
      <c r="J159" s="105">
        <v>108072.43420561116</v>
      </c>
      <c r="K159" s="105">
        <v>379443.6875</v>
      </c>
      <c r="L159" s="105">
        <f t="shared" si="52"/>
        <v>284.81811073905703</v>
      </c>
      <c r="M159" s="106">
        <f t="shared" si="53"/>
        <v>4.3877346586866928E-3</v>
      </c>
      <c r="O159" s="107">
        <f t="shared" si="54"/>
        <v>7.3650286984796809E-2</v>
      </c>
      <c r="P159" s="107">
        <f t="shared" si="55"/>
        <v>7.8361179560308969E-2</v>
      </c>
      <c r="Q159" s="106">
        <f t="shared" si="56"/>
        <v>7.3273578049744437E-2</v>
      </c>
      <c r="R159" s="107">
        <f t="shared" si="57"/>
        <v>6.8584910999999998E-2</v>
      </c>
      <c r="S159" s="108">
        <f t="shared" si="58"/>
        <v>124534.07980826794</v>
      </c>
      <c r="T159" s="109">
        <f t="shared" si="59"/>
        <v>0</v>
      </c>
      <c r="U159" s="99">
        <f t="shared" si="60"/>
        <v>7.3273578049744437E-2</v>
      </c>
      <c r="V159" s="99">
        <f t="shared" si="46"/>
        <v>6.8584910999999998E-2</v>
      </c>
      <c r="W159" s="108">
        <f t="shared" si="61"/>
        <v>124534.07980826794</v>
      </c>
      <c r="X159" s="118">
        <f t="shared" si="62"/>
        <v>124534</v>
      </c>
      <c r="Y159" s="55">
        <f t="shared" si="47"/>
        <v>328.20153319851977</v>
      </c>
      <c r="Z159" s="56">
        <f t="shared" si="48"/>
        <v>7.327289023717598E-2</v>
      </c>
      <c r="AA159" s="56">
        <f t="shared" si="49"/>
        <v>6.8584226192186737E-2</v>
      </c>
      <c r="AB159" s="42"/>
      <c r="AC159" s="57">
        <v>116112.08217659265</v>
      </c>
      <c r="AD159" s="58">
        <f t="shared" si="50"/>
        <v>306.00609787873373</v>
      </c>
      <c r="AE159" s="56">
        <f t="shared" si="63"/>
        <v>7.253265694261346E-2</v>
      </c>
      <c r="AF159" s="56">
        <f t="shared" si="63"/>
        <v>7.2532656942613682E-2</v>
      </c>
    </row>
    <row r="160" spans="1:32">
      <c r="A160" s="82" t="s">
        <v>333</v>
      </c>
      <c r="B160" s="83" t="s">
        <v>334</v>
      </c>
      <c r="E160" s="103">
        <v>72993</v>
      </c>
      <c r="F160" s="103">
        <v>209772.328125</v>
      </c>
      <c r="G160" s="103">
        <f t="shared" si="51"/>
        <v>347.9629589490213</v>
      </c>
      <c r="H160" s="104">
        <v>-5.071907169424239E-2</v>
      </c>
      <c r="J160" s="105">
        <v>76865.879649440671</v>
      </c>
      <c r="K160" s="105">
        <v>210935</v>
      </c>
      <c r="L160" s="105">
        <f t="shared" si="52"/>
        <v>364.40552610728741</v>
      </c>
      <c r="M160" s="106">
        <f t="shared" si="53"/>
        <v>5.5425416945709127E-3</v>
      </c>
      <c r="O160" s="107">
        <f t="shared" si="54"/>
        <v>-5.0384899868492594E-2</v>
      </c>
      <c r="P160" s="107">
        <f t="shared" si="55"/>
        <v>-4.5121618582219636E-2</v>
      </c>
      <c r="Q160" s="106">
        <f t="shared" si="56"/>
        <v>7.4507587423406907E-2</v>
      </c>
      <c r="R160" s="107">
        <f t="shared" si="57"/>
        <v>6.8584910999999998E-2</v>
      </c>
      <c r="S160" s="108">
        <f t="shared" si="58"/>
        <v>78431.532328796748</v>
      </c>
      <c r="T160" s="109">
        <f t="shared" si="59"/>
        <v>0</v>
      </c>
      <c r="U160" s="99">
        <f t="shared" si="60"/>
        <v>7.4507587423406907E-2</v>
      </c>
      <c r="V160" s="99">
        <f t="shared" si="46"/>
        <v>6.8584910999999998E-2</v>
      </c>
      <c r="W160" s="108">
        <f t="shared" si="61"/>
        <v>78431.532328796748</v>
      </c>
      <c r="X160" s="118">
        <f t="shared" si="62"/>
        <v>78432</v>
      </c>
      <c r="Y160" s="55">
        <f t="shared" si="47"/>
        <v>371.83018465404035</v>
      </c>
      <c r="Z160" s="56">
        <f t="shared" si="48"/>
        <v>7.4513994492622526E-2</v>
      </c>
      <c r="AA160" s="56">
        <f t="shared" si="49"/>
        <v>6.8591282753506455E-2</v>
      </c>
      <c r="AB160" s="42"/>
      <c r="AC160" s="57">
        <v>82584.031719427512</v>
      </c>
      <c r="AD160" s="58">
        <f t="shared" si="50"/>
        <v>391.51412387430969</v>
      </c>
      <c r="AE160" s="56">
        <f t="shared" si="63"/>
        <v>-5.0276447310464323E-2</v>
      </c>
      <c r="AF160" s="56">
        <f t="shared" si="63"/>
        <v>-5.0276447310464323E-2</v>
      </c>
    </row>
    <row r="161" spans="1:32">
      <c r="A161" s="82" t="s">
        <v>335</v>
      </c>
      <c r="B161" s="83" t="s">
        <v>336</v>
      </c>
      <c r="E161" s="103">
        <v>32551</v>
      </c>
      <c r="F161" s="103">
        <v>97835.65625</v>
      </c>
      <c r="G161" s="103">
        <f t="shared" si="51"/>
        <v>332.71100994940178</v>
      </c>
      <c r="H161" s="104">
        <v>-2.0926597389931301E-2</v>
      </c>
      <c r="J161" s="105">
        <v>33149.664910460677</v>
      </c>
      <c r="K161" s="105">
        <v>98114.6796875</v>
      </c>
      <c r="L161" s="105">
        <f t="shared" si="52"/>
        <v>337.86651514374773</v>
      </c>
      <c r="M161" s="106">
        <f t="shared" si="53"/>
        <v>2.851960606131243E-3</v>
      </c>
      <c r="O161" s="107">
        <f t="shared" si="54"/>
        <v>-1.8059455867131979E-2</v>
      </c>
      <c r="P161" s="107">
        <f t="shared" si="55"/>
        <v>-1.5259000117701871E-2</v>
      </c>
      <c r="Q161" s="106">
        <f t="shared" si="56"/>
        <v>7.1632473070478264E-2</v>
      </c>
      <c r="R161" s="107">
        <f t="shared" si="57"/>
        <v>6.8584910999999998E-2</v>
      </c>
      <c r="S161" s="108">
        <f t="shared" si="58"/>
        <v>34882.708630917135</v>
      </c>
      <c r="T161" s="109">
        <f t="shared" si="59"/>
        <v>0</v>
      </c>
      <c r="U161" s="99">
        <f t="shared" si="60"/>
        <v>7.1632473070478264E-2</v>
      </c>
      <c r="V161" s="99">
        <f t="shared" si="46"/>
        <v>6.8584910999999998E-2</v>
      </c>
      <c r="W161" s="108">
        <f t="shared" si="61"/>
        <v>34882.708630917135</v>
      </c>
      <c r="X161" s="118">
        <f t="shared" si="62"/>
        <v>34883</v>
      </c>
      <c r="Y161" s="55">
        <f t="shared" si="47"/>
        <v>355.53293463428759</v>
      </c>
      <c r="Z161" s="56">
        <f t="shared" si="48"/>
        <v>7.164142422659836E-2</v>
      </c>
      <c r="AA161" s="56">
        <f t="shared" si="49"/>
        <v>6.8593836700374E-2</v>
      </c>
      <c r="AB161" s="42"/>
      <c r="AC161" s="57">
        <v>35615.711300505471</v>
      </c>
      <c r="AD161" s="58">
        <f t="shared" si="50"/>
        <v>363.0008416064062</v>
      </c>
      <c r="AE161" s="56">
        <f t="shared" si="63"/>
        <v>-2.0572698782378995E-2</v>
      </c>
      <c r="AF161" s="56">
        <f t="shared" si="63"/>
        <v>-2.0572698782378884E-2</v>
      </c>
    </row>
    <row r="162" spans="1:32">
      <c r="A162" s="82" t="s">
        <v>337</v>
      </c>
      <c r="B162" s="83" t="s">
        <v>338</v>
      </c>
      <c r="E162" s="103">
        <v>39713</v>
      </c>
      <c r="F162" s="103">
        <v>116668.421875</v>
      </c>
      <c r="G162" s="103">
        <f t="shared" si="51"/>
        <v>340.39202178074373</v>
      </c>
      <c r="H162" s="104">
        <v>-2.4752029572878476E-2</v>
      </c>
      <c r="J162" s="105">
        <v>40690.403517729887</v>
      </c>
      <c r="K162" s="105">
        <v>117802.734375</v>
      </c>
      <c r="L162" s="105">
        <f t="shared" si="52"/>
        <v>345.41136700783721</v>
      </c>
      <c r="M162" s="106">
        <f t="shared" si="53"/>
        <v>9.7225322994025642E-3</v>
      </c>
      <c r="O162" s="107">
        <f t="shared" si="54"/>
        <v>-2.4020492136530569E-2</v>
      </c>
      <c r="P162" s="107">
        <f t="shared" si="55"/>
        <v>-1.4531499847773133E-2</v>
      </c>
      <c r="Q162" s="106">
        <f t="shared" si="56"/>
        <v>7.8974262311851895E-2</v>
      </c>
      <c r="R162" s="107">
        <f t="shared" si="57"/>
        <v>6.8584910999999998E-2</v>
      </c>
      <c r="S162" s="108">
        <f t="shared" si="58"/>
        <v>42849.304879190575</v>
      </c>
      <c r="T162" s="109">
        <f t="shared" si="59"/>
        <v>0</v>
      </c>
      <c r="U162" s="99">
        <f t="shared" si="60"/>
        <v>7.8974262311851895E-2</v>
      </c>
      <c r="V162" s="99">
        <f t="shared" si="46"/>
        <v>6.8584910999999998E-2</v>
      </c>
      <c r="W162" s="108">
        <f t="shared" si="61"/>
        <v>42849.304879190575</v>
      </c>
      <c r="X162" s="118">
        <f t="shared" si="62"/>
        <v>42849</v>
      </c>
      <c r="Y162" s="55">
        <f t="shared" si="47"/>
        <v>363.73519025118128</v>
      </c>
      <c r="Z162" s="56">
        <f t="shared" si="48"/>
        <v>7.896658524916278E-2</v>
      </c>
      <c r="AA162" s="56">
        <f t="shared" si="49"/>
        <v>6.8577307859094105E-2</v>
      </c>
      <c r="AB162" s="42"/>
      <c r="AC162" s="57">
        <v>43717.415192671411</v>
      </c>
      <c r="AD162" s="58">
        <f t="shared" si="50"/>
        <v>371.10696474588019</v>
      </c>
      <c r="AE162" s="56">
        <f t="shared" si="63"/>
        <v>-1.986428495015391E-2</v>
      </c>
      <c r="AF162" s="56">
        <f t="shared" si="63"/>
        <v>-1.9864284950154021E-2</v>
      </c>
    </row>
    <row r="163" spans="1:32">
      <c r="A163" s="82" t="s">
        <v>339</v>
      </c>
      <c r="B163" s="83" t="s">
        <v>340</v>
      </c>
      <c r="E163" s="103">
        <v>54829</v>
      </c>
      <c r="F163" s="103">
        <v>149464.4375</v>
      </c>
      <c r="G163" s="103">
        <f t="shared" si="51"/>
        <v>366.83642555440656</v>
      </c>
      <c r="H163" s="104">
        <v>-7.7200309585083726E-2</v>
      </c>
      <c r="J163" s="105">
        <v>59452.164996861909</v>
      </c>
      <c r="K163" s="105">
        <v>150796.78125</v>
      </c>
      <c r="L163" s="105">
        <f t="shared" si="52"/>
        <v>394.25354111702507</v>
      </c>
      <c r="M163" s="106">
        <f t="shared" si="53"/>
        <v>8.9141187849450798E-3</v>
      </c>
      <c r="O163" s="107">
        <f t="shared" si="54"/>
        <v>-7.7762769397984655E-2</v>
      </c>
      <c r="P163" s="107">
        <f t="shared" si="55"/>
        <v>-6.9541837176499532E-2</v>
      </c>
      <c r="Q163" s="106">
        <f t="shared" si="56"/>
        <v>7.8110403828454134E-2</v>
      </c>
      <c r="R163" s="107">
        <f t="shared" si="57"/>
        <v>6.8584910999999998E-2</v>
      </c>
      <c r="S163" s="108">
        <f t="shared" si="58"/>
        <v>59111.715331510313</v>
      </c>
      <c r="T163" s="109">
        <f t="shared" si="59"/>
        <v>0</v>
      </c>
      <c r="U163" s="99">
        <f t="shared" si="60"/>
        <v>7.8110403828454134E-2</v>
      </c>
      <c r="V163" s="99">
        <f t="shared" si="46"/>
        <v>6.8584910999999998E-2</v>
      </c>
      <c r="W163" s="108">
        <f t="shared" si="61"/>
        <v>59111.715331510313</v>
      </c>
      <c r="X163" s="118">
        <f t="shared" si="62"/>
        <v>59112</v>
      </c>
      <c r="Y163" s="55">
        <f t="shared" si="47"/>
        <v>391.99775691498724</v>
      </c>
      <c r="Z163" s="56">
        <f t="shared" si="48"/>
        <v>7.8115595761367063E-2</v>
      </c>
      <c r="AA163" s="56">
        <f t="shared" si="49"/>
        <v>6.8590057060320175E-2</v>
      </c>
      <c r="AB163" s="42"/>
      <c r="AC163" s="57">
        <v>63874.888341633763</v>
      </c>
      <c r="AD163" s="58">
        <f t="shared" si="50"/>
        <v>423.58257127344194</v>
      </c>
      <c r="AE163" s="56">
        <f t="shared" si="63"/>
        <v>-7.456589694778859E-2</v>
      </c>
      <c r="AF163" s="56">
        <f t="shared" si="63"/>
        <v>-7.4565896947788368E-2</v>
      </c>
    </row>
    <row r="164" spans="1:32">
      <c r="A164" s="82" t="s">
        <v>341</v>
      </c>
      <c r="B164" s="83" t="s">
        <v>342</v>
      </c>
      <c r="E164" s="103">
        <v>64627</v>
      </c>
      <c r="F164" s="103">
        <v>229643.46875</v>
      </c>
      <c r="G164" s="103">
        <f t="shared" si="51"/>
        <v>281.42320071970261</v>
      </c>
      <c r="H164" s="104">
        <v>5.0641991749411641E-3</v>
      </c>
      <c r="J164" s="105">
        <v>64306.791684780786</v>
      </c>
      <c r="K164" s="105">
        <v>230728.5625</v>
      </c>
      <c r="L164" s="105">
        <f t="shared" si="52"/>
        <v>278.71188112993508</v>
      </c>
      <c r="M164" s="106">
        <f t="shared" si="53"/>
        <v>4.7251234964633682E-3</v>
      </c>
      <c r="O164" s="107">
        <f t="shared" si="54"/>
        <v>4.9793856423254734E-3</v>
      </c>
      <c r="P164" s="107">
        <f t="shared" si="55"/>
        <v>9.7280373508854545E-3</v>
      </c>
      <c r="Q164" s="106">
        <f t="shared" si="56"/>
        <v>7.3634106670932509E-2</v>
      </c>
      <c r="R164" s="107">
        <f t="shared" si="57"/>
        <v>6.8584910999999998E-2</v>
      </c>
      <c r="S164" s="108">
        <f t="shared" si="58"/>
        <v>69385.751411822348</v>
      </c>
      <c r="T164" s="109">
        <f t="shared" si="59"/>
        <v>0</v>
      </c>
      <c r="U164" s="99">
        <f t="shared" si="60"/>
        <v>7.3634106670932509E-2</v>
      </c>
      <c r="V164" s="99">
        <f t="shared" si="46"/>
        <v>6.8584910999999998E-2</v>
      </c>
      <c r="W164" s="108">
        <f t="shared" si="61"/>
        <v>69385.751411822348</v>
      </c>
      <c r="X164" s="118">
        <f t="shared" si="62"/>
        <v>69386</v>
      </c>
      <c r="Y164" s="55">
        <f t="shared" si="47"/>
        <v>300.72566329970522</v>
      </c>
      <c r="Z164" s="56">
        <f t="shared" si="48"/>
        <v>7.3637953177464466E-2</v>
      </c>
      <c r="AA164" s="56">
        <f t="shared" si="49"/>
        <v>6.858873941678989E-2</v>
      </c>
      <c r="AB164" s="42"/>
      <c r="AC164" s="57">
        <v>69090.656979285588</v>
      </c>
      <c r="AD164" s="58">
        <f t="shared" si="50"/>
        <v>299.44561796195296</v>
      </c>
      <c r="AE164" s="56">
        <f t="shared" si="63"/>
        <v>4.2747172139780965E-3</v>
      </c>
      <c r="AF164" s="56">
        <f t="shared" si="63"/>
        <v>4.2747172139780965E-3</v>
      </c>
    </row>
    <row r="165" spans="1:32">
      <c r="A165" s="82" t="s">
        <v>343</v>
      </c>
      <c r="B165" s="83" t="s">
        <v>344</v>
      </c>
      <c r="E165" s="103">
        <v>65835</v>
      </c>
      <c r="F165" s="103">
        <v>207959.96875</v>
      </c>
      <c r="G165" s="103">
        <f t="shared" si="51"/>
        <v>316.57535051442443</v>
      </c>
      <c r="H165" s="104">
        <v>9.2519042570054166E-2</v>
      </c>
      <c r="J165" s="105">
        <v>60248.327601521014</v>
      </c>
      <c r="K165" s="105">
        <v>208981.4375</v>
      </c>
      <c r="L165" s="105">
        <f t="shared" si="52"/>
        <v>288.29511521338355</v>
      </c>
      <c r="M165" s="106">
        <f t="shared" si="53"/>
        <v>4.911852776954273E-3</v>
      </c>
      <c r="O165" s="107">
        <f t="shared" si="54"/>
        <v>9.2727426982354144E-2</v>
      </c>
      <c r="P165" s="107">
        <f t="shared" si="55"/>
        <v>9.8094743229031334E-2</v>
      </c>
      <c r="Q165" s="106">
        <f t="shared" si="56"/>
        <v>7.3833642762506813E-2</v>
      </c>
      <c r="R165" s="107">
        <f t="shared" si="57"/>
        <v>6.8584910999999998E-2</v>
      </c>
      <c r="S165" s="108">
        <f t="shared" si="58"/>
        <v>70695.837871269643</v>
      </c>
      <c r="T165" s="109">
        <f t="shared" si="59"/>
        <v>0</v>
      </c>
      <c r="U165" s="99">
        <f t="shared" si="60"/>
        <v>7.3833642762506813E-2</v>
      </c>
      <c r="V165" s="99">
        <f t="shared" si="46"/>
        <v>6.8584910999999998E-2</v>
      </c>
      <c r="W165" s="108">
        <f t="shared" si="61"/>
        <v>70695.837871269643</v>
      </c>
      <c r="X165" s="118">
        <f t="shared" si="62"/>
        <v>70696</v>
      </c>
      <c r="Y165" s="55">
        <f t="shared" si="47"/>
        <v>338.2884185587057</v>
      </c>
      <c r="Z165" s="56">
        <f t="shared" si="48"/>
        <v>7.38361054150527E-2</v>
      </c>
      <c r="AA165" s="56">
        <f t="shared" si="49"/>
        <v>6.8587361615483511E-2</v>
      </c>
      <c r="AB165" s="42"/>
      <c r="AC165" s="57">
        <v>64730.278510807068</v>
      </c>
      <c r="AD165" s="58">
        <f t="shared" si="50"/>
        <v>309.74176120693522</v>
      </c>
      <c r="AE165" s="56">
        <f t="shared" si="63"/>
        <v>9.2162765655286361E-2</v>
      </c>
      <c r="AF165" s="56">
        <f t="shared" si="63"/>
        <v>9.2162765655286583E-2</v>
      </c>
    </row>
    <row r="166" spans="1:32">
      <c r="A166" s="82" t="s">
        <v>345</v>
      </c>
      <c r="B166" s="83" t="s">
        <v>346</v>
      </c>
      <c r="E166" s="103">
        <v>41940</v>
      </c>
      <c r="F166" s="103">
        <v>146175.921875</v>
      </c>
      <c r="G166" s="103">
        <f t="shared" si="51"/>
        <v>286.91455789732811</v>
      </c>
      <c r="H166" s="104">
        <v>-1.3737234220716044E-2</v>
      </c>
      <c r="J166" s="105">
        <v>42508.019297388368</v>
      </c>
      <c r="K166" s="105">
        <v>146765.703125</v>
      </c>
      <c r="L166" s="105">
        <f t="shared" si="52"/>
        <v>289.63183081802424</v>
      </c>
      <c r="M166" s="106">
        <f t="shared" si="53"/>
        <v>4.0347359704311359E-3</v>
      </c>
      <c r="O166" s="107">
        <f t="shared" si="54"/>
        <v>-1.3362638550963202E-2</v>
      </c>
      <c r="P166" s="107">
        <f t="shared" si="55"/>
        <v>-9.3818172989535986E-3</v>
      </c>
      <c r="Q166" s="106">
        <f t="shared" si="56"/>
        <v>7.2896368977871662E-2</v>
      </c>
      <c r="R166" s="107">
        <f t="shared" si="57"/>
        <v>6.8584910999999998E-2</v>
      </c>
      <c r="S166" s="108">
        <f t="shared" si="58"/>
        <v>44997.273714931936</v>
      </c>
      <c r="T166" s="109">
        <f t="shared" si="59"/>
        <v>0</v>
      </c>
      <c r="U166" s="99">
        <f t="shared" si="60"/>
        <v>7.2896368977871662E-2</v>
      </c>
      <c r="V166" s="99">
        <f t="shared" si="46"/>
        <v>6.8584910999999998E-2</v>
      </c>
      <c r="W166" s="108">
        <f t="shared" si="61"/>
        <v>44997.273714931936</v>
      </c>
      <c r="X166" s="118">
        <f t="shared" si="62"/>
        <v>44997</v>
      </c>
      <c r="Y166" s="55">
        <f t="shared" si="47"/>
        <v>306.59070233647276</v>
      </c>
      <c r="Z166" s="56">
        <f t="shared" si="48"/>
        <v>7.2889842632331892E-2</v>
      </c>
      <c r="AA166" s="56">
        <f t="shared" si="49"/>
        <v>6.8578410880725471E-2</v>
      </c>
      <c r="AB166" s="42"/>
      <c r="AC166" s="57">
        <v>45670.245757879675</v>
      </c>
      <c r="AD166" s="58">
        <f t="shared" si="50"/>
        <v>311.17791681195735</v>
      </c>
      <c r="AE166" s="56">
        <f t="shared" si="63"/>
        <v>-1.4741452486349171E-2</v>
      </c>
      <c r="AF166" s="56">
        <f t="shared" si="63"/>
        <v>-1.4741452486349171E-2</v>
      </c>
    </row>
    <row r="167" spans="1:32">
      <c r="A167" s="82" t="s">
        <v>347</v>
      </c>
      <c r="B167" s="83" t="s">
        <v>348</v>
      </c>
      <c r="E167" s="103">
        <v>263881</v>
      </c>
      <c r="F167" s="103">
        <v>752421.75</v>
      </c>
      <c r="G167" s="103">
        <f t="shared" si="51"/>
        <v>350.70889431359478</v>
      </c>
      <c r="H167" s="104">
        <v>7.820247503200628E-2</v>
      </c>
      <c r="J167" s="105">
        <v>244900.21286293812</v>
      </c>
      <c r="K167" s="105">
        <v>754489.25</v>
      </c>
      <c r="L167" s="105">
        <f t="shared" si="52"/>
        <v>324.59072526604996</v>
      </c>
      <c r="M167" s="106">
        <f t="shared" si="53"/>
        <v>2.7477940397124812E-3</v>
      </c>
      <c r="O167" s="107">
        <f t="shared" si="54"/>
        <v>7.7504167575733085E-2</v>
      </c>
      <c r="P167" s="107">
        <f t="shared" si="55"/>
        <v>8.0464927105163397E-2</v>
      </c>
      <c r="Q167" s="106">
        <f t="shared" si="56"/>
        <v>7.152116224937255E-2</v>
      </c>
      <c r="R167" s="107">
        <f t="shared" si="57"/>
        <v>6.8584910999999998E-2</v>
      </c>
      <c r="S167" s="108">
        <f t="shared" si="58"/>
        <v>282754.07581552665</v>
      </c>
      <c r="T167" s="109">
        <f t="shared" si="59"/>
        <v>0</v>
      </c>
      <c r="U167" s="99">
        <f t="shared" si="60"/>
        <v>7.152116224937255E-2</v>
      </c>
      <c r="V167" s="99">
        <f t="shared" si="46"/>
        <v>6.8584910999999998E-2</v>
      </c>
      <c r="W167" s="108">
        <f t="shared" si="61"/>
        <v>282754.07581552665</v>
      </c>
      <c r="X167" s="118">
        <f t="shared" si="62"/>
        <v>282754</v>
      </c>
      <c r="Y167" s="55">
        <f t="shared" si="47"/>
        <v>374.76213213110725</v>
      </c>
      <c r="Z167" s="56">
        <f t="shared" si="48"/>
        <v>7.1520874939840384E-2</v>
      </c>
      <c r="AA167" s="56">
        <f t="shared" si="49"/>
        <v>6.8584624477771916E-2</v>
      </c>
      <c r="AB167" s="42"/>
      <c r="AC167" s="57">
        <v>263118.65602015005</v>
      </c>
      <c r="AD167" s="58">
        <f t="shared" si="50"/>
        <v>348.7374485721964</v>
      </c>
      <c r="AE167" s="56">
        <f t="shared" si="63"/>
        <v>7.4625434307274086E-2</v>
      </c>
      <c r="AF167" s="56">
        <f t="shared" si="63"/>
        <v>7.4625434307274086E-2</v>
      </c>
    </row>
    <row r="168" spans="1:32">
      <c r="A168" s="82" t="s">
        <v>349</v>
      </c>
      <c r="B168" s="83" t="s">
        <v>350</v>
      </c>
      <c r="E168" s="103">
        <v>72429</v>
      </c>
      <c r="F168" s="103">
        <v>233199.9375</v>
      </c>
      <c r="G168" s="103">
        <f t="shared" si="51"/>
        <v>310.58756179983965</v>
      </c>
      <c r="H168" s="104">
        <v>1.8836621572791978E-2</v>
      </c>
      <c r="J168" s="105">
        <v>70999.996267076553</v>
      </c>
      <c r="K168" s="105">
        <v>234095.46875</v>
      </c>
      <c r="L168" s="105">
        <f t="shared" si="52"/>
        <v>303.2950472992722</v>
      </c>
      <c r="M168" s="106">
        <f t="shared" si="53"/>
        <v>3.840186492331199E-3</v>
      </c>
      <c r="O168" s="107">
        <f t="shared" si="54"/>
        <v>2.0126814197962029E-2</v>
      </c>
      <c r="P168" s="107">
        <f t="shared" si="55"/>
        <v>2.4044291410310059E-2</v>
      </c>
      <c r="Q168" s="106">
        <f t="shared" si="56"/>
        <v>7.2688476341131292E-2</v>
      </c>
      <c r="R168" s="107">
        <f t="shared" si="57"/>
        <v>6.8584910999999998E-2</v>
      </c>
      <c r="S168" s="108">
        <f t="shared" si="58"/>
        <v>77693.753652911793</v>
      </c>
      <c r="T168" s="109">
        <f t="shared" si="59"/>
        <v>0</v>
      </c>
      <c r="U168" s="99">
        <f t="shared" si="60"/>
        <v>7.2688476341131292E-2</v>
      </c>
      <c r="V168" s="99">
        <f t="shared" si="46"/>
        <v>6.8584910999999998E-2</v>
      </c>
      <c r="W168" s="108">
        <f t="shared" si="61"/>
        <v>77693.753652911793</v>
      </c>
      <c r="X168" s="118">
        <f t="shared" si="62"/>
        <v>77694</v>
      </c>
      <c r="Y168" s="55">
        <f t="shared" si="47"/>
        <v>331.89023441958443</v>
      </c>
      <c r="Z168" s="56">
        <f t="shared" si="48"/>
        <v>7.2691877562854668E-2</v>
      </c>
      <c r="AA168" s="56">
        <f t="shared" si="49"/>
        <v>6.8588299210363912E-2</v>
      </c>
      <c r="AB168" s="42"/>
      <c r="AC168" s="57">
        <v>76281.777695653436</v>
      </c>
      <c r="AD168" s="58">
        <f t="shared" si="50"/>
        <v>325.85755761517038</v>
      </c>
      <c r="AE168" s="56">
        <f t="shared" si="63"/>
        <v>1.8513232740603014E-2</v>
      </c>
      <c r="AF168" s="56">
        <f t="shared" si="63"/>
        <v>1.8513232740602792E-2</v>
      </c>
    </row>
    <row r="169" spans="1:32">
      <c r="A169" s="82" t="s">
        <v>351</v>
      </c>
      <c r="B169" s="83" t="s">
        <v>352</v>
      </c>
      <c r="E169" s="103">
        <v>70037</v>
      </c>
      <c r="F169" s="103">
        <v>218521.34375</v>
      </c>
      <c r="G169" s="103">
        <f t="shared" si="51"/>
        <v>320.50416127829618</v>
      </c>
      <c r="H169" s="104">
        <v>8.0598739512868001E-2</v>
      </c>
      <c r="J169" s="105">
        <v>64730.123718029288</v>
      </c>
      <c r="K169" s="105">
        <v>219544.90625</v>
      </c>
      <c r="L169" s="105">
        <f t="shared" si="52"/>
        <v>294.83773877367872</v>
      </c>
      <c r="M169" s="106">
        <f t="shared" si="53"/>
        <v>4.6840390162117274E-3</v>
      </c>
      <c r="O169" s="107">
        <f t="shared" si="54"/>
        <v>8.1984646052709165E-2</v>
      </c>
      <c r="P169" s="107">
        <f t="shared" si="55"/>
        <v>8.70527043497622E-2</v>
      </c>
      <c r="Q169" s="106">
        <f t="shared" si="56"/>
        <v>7.3590204415259208E-2</v>
      </c>
      <c r="R169" s="107">
        <f t="shared" si="57"/>
        <v>6.8584910999999998E-2</v>
      </c>
      <c r="S169" s="108">
        <f t="shared" si="58"/>
        <v>75191.037146631512</v>
      </c>
      <c r="T169" s="109">
        <f t="shared" si="59"/>
        <v>0</v>
      </c>
      <c r="U169" s="99">
        <f t="shared" si="60"/>
        <v>7.3590204415259208E-2</v>
      </c>
      <c r="V169" s="99">
        <f t="shared" ref="V169:V200" si="64">MAX(R169,NewMinGrowthPerHead(P169,$P$2,$L$1,$U$1,$T$2,AD169,G169,T169, $P$1))</f>
        <v>6.8584910999999998E-2</v>
      </c>
      <c r="W169" s="108">
        <f t="shared" si="61"/>
        <v>75191.037146631512</v>
      </c>
      <c r="X169" s="118">
        <f t="shared" si="62"/>
        <v>75191</v>
      </c>
      <c r="Y169" s="55">
        <f t="shared" ref="Y169:Y200" si="65">X169/K169*1000</f>
        <v>342.4857414563678</v>
      </c>
      <c r="Z169" s="56">
        <f t="shared" ref="Z169:Z200" si="66">X169/E169-1</f>
        <v>7.3589674029441499E-2</v>
      </c>
      <c r="AA169" s="56">
        <f t="shared" ref="AA169:AA200" si="67">Y169/G169-1</f>
        <v>6.858438308694792E-2</v>
      </c>
      <c r="AB169" s="42"/>
      <c r="AC169" s="57">
        <v>69545.48122927903</v>
      </c>
      <c r="AD169" s="58">
        <f t="shared" ref="AD169:AD200" si="68">AC169/K169*1000</f>
        <v>316.77109898457974</v>
      </c>
      <c r="AE169" s="56">
        <f t="shared" si="63"/>
        <v>8.117736294193878E-2</v>
      </c>
      <c r="AF169" s="56">
        <f t="shared" si="63"/>
        <v>8.117736294193878E-2</v>
      </c>
    </row>
    <row r="170" spans="1:32">
      <c r="A170" s="82" t="s">
        <v>353</v>
      </c>
      <c r="B170" s="83" t="s">
        <v>354</v>
      </c>
      <c r="E170" s="103">
        <v>104225</v>
      </c>
      <c r="F170" s="103">
        <v>290995.65625</v>
      </c>
      <c r="G170" s="103">
        <f t="shared" si="51"/>
        <v>358.16685837557065</v>
      </c>
      <c r="H170" s="104">
        <v>0.10339924600654538</v>
      </c>
      <c r="J170" s="105">
        <v>94484.269826550983</v>
      </c>
      <c r="K170" s="105">
        <v>292276.1875</v>
      </c>
      <c r="L170" s="105">
        <f t="shared" si="52"/>
        <v>323.27050190002558</v>
      </c>
      <c r="M170" s="106">
        <f t="shared" si="53"/>
        <v>4.4005167173351012E-3</v>
      </c>
      <c r="O170" s="107">
        <f t="shared" si="54"/>
        <v>0.10309367042080675</v>
      </c>
      <c r="P170" s="107">
        <f t="shared" si="55"/>
        <v>0.10794785255827977</v>
      </c>
      <c r="Q170" s="106">
        <f t="shared" si="56"/>
        <v>7.3287236764747687E-2</v>
      </c>
      <c r="R170" s="107">
        <f t="shared" si="57"/>
        <v>6.8584910999999998E-2</v>
      </c>
      <c r="S170" s="108">
        <f t="shared" si="58"/>
        <v>111863.36225180583</v>
      </c>
      <c r="T170" s="109">
        <f t="shared" si="59"/>
        <v>0</v>
      </c>
      <c r="U170" s="99">
        <f t="shared" si="60"/>
        <v>7.3287236764747687E-2</v>
      </c>
      <c r="V170" s="99">
        <f t="shared" si="64"/>
        <v>6.8584910999999998E-2</v>
      </c>
      <c r="W170" s="108">
        <f t="shared" si="61"/>
        <v>111863.36225180583</v>
      </c>
      <c r="X170" s="118">
        <f t="shared" si="62"/>
        <v>111863</v>
      </c>
      <c r="Y170" s="55">
        <f t="shared" si="65"/>
        <v>382.73046106433151</v>
      </c>
      <c r="Z170" s="56">
        <f t="shared" si="66"/>
        <v>7.3283761093787536E-2</v>
      </c>
      <c r="AA170" s="56">
        <f t="shared" si="67"/>
        <v>6.8581450556778334E-2</v>
      </c>
      <c r="AB170" s="42"/>
      <c r="AC170" s="57">
        <v>101513.07669838933</v>
      </c>
      <c r="AD170" s="58">
        <f t="shared" si="68"/>
        <v>347.31901208472323</v>
      </c>
      <c r="AE170" s="56">
        <f t="shared" si="63"/>
        <v>0.1019565521825514</v>
      </c>
      <c r="AF170" s="56">
        <f t="shared" si="63"/>
        <v>0.1019565521825514</v>
      </c>
    </row>
    <row r="171" spans="1:32">
      <c r="A171" s="82" t="s">
        <v>355</v>
      </c>
      <c r="B171" s="83" t="s">
        <v>356</v>
      </c>
      <c r="E171" s="103">
        <v>195157</v>
      </c>
      <c r="F171" s="103">
        <v>572752.5</v>
      </c>
      <c r="G171" s="103">
        <f t="shared" si="51"/>
        <v>340.73530888123577</v>
      </c>
      <c r="H171" s="104">
        <v>7.2027628122792731E-2</v>
      </c>
      <c r="J171" s="105">
        <v>182249.39946075316</v>
      </c>
      <c r="K171" s="105">
        <v>575823.25</v>
      </c>
      <c r="L171" s="105">
        <f t="shared" si="52"/>
        <v>316.50232855438395</v>
      </c>
      <c r="M171" s="106">
        <f t="shared" si="53"/>
        <v>5.3613908276262112E-3</v>
      </c>
      <c r="O171" s="107">
        <f t="shared" si="54"/>
        <v>7.0823830297594093E-2</v>
      </c>
      <c r="P171" s="107">
        <f t="shared" si="55"/>
        <v>7.6564935359355157E-2</v>
      </c>
      <c r="Q171" s="106">
        <f t="shared" si="56"/>
        <v>7.4314012340375157E-2</v>
      </c>
      <c r="R171" s="107">
        <f t="shared" si="57"/>
        <v>6.8584910999999998E-2</v>
      </c>
      <c r="S171" s="108">
        <f t="shared" si="58"/>
        <v>209659.89970631059</v>
      </c>
      <c r="T171" s="109">
        <f t="shared" si="59"/>
        <v>0</v>
      </c>
      <c r="U171" s="99">
        <f t="shared" si="60"/>
        <v>7.4314012340375157E-2</v>
      </c>
      <c r="V171" s="99">
        <f t="shared" si="64"/>
        <v>6.8584910999999998E-2</v>
      </c>
      <c r="W171" s="108">
        <f t="shared" si="61"/>
        <v>209659.89970631059</v>
      </c>
      <c r="X171" s="118">
        <f t="shared" si="62"/>
        <v>209660</v>
      </c>
      <c r="Y171" s="55">
        <f t="shared" si="65"/>
        <v>364.10478388984814</v>
      </c>
      <c r="Z171" s="56">
        <f t="shared" si="66"/>
        <v>7.4314526253221658E-2</v>
      </c>
      <c r="AA171" s="56">
        <f t="shared" si="67"/>
        <v>6.8585422172252386E-2</v>
      </c>
      <c r="AB171" s="42"/>
      <c r="AC171" s="57">
        <v>195807.16768682652</v>
      </c>
      <c r="AD171" s="58">
        <f t="shared" si="68"/>
        <v>340.0473455818717</v>
      </c>
      <c r="AE171" s="56">
        <f t="shared" si="63"/>
        <v>7.0747319808688758E-2</v>
      </c>
      <c r="AF171" s="56">
        <f t="shared" si="63"/>
        <v>7.074731980868898E-2</v>
      </c>
    </row>
    <row r="172" spans="1:32">
      <c r="A172" s="82" t="s">
        <v>357</v>
      </c>
      <c r="B172" s="83" t="s">
        <v>358</v>
      </c>
      <c r="E172" s="103">
        <v>57620</v>
      </c>
      <c r="F172" s="103">
        <v>211439</v>
      </c>
      <c r="G172" s="103">
        <f t="shared" si="51"/>
        <v>272.51358547855409</v>
      </c>
      <c r="H172" s="104">
        <v>-4.358561915321979E-2</v>
      </c>
      <c r="J172" s="105">
        <v>60205.919031706231</v>
      </c>
      <c r="K172" s="105">
        <v>212651.703125</v>
      </c>
      <c r="L172" s="105">
        <f t="shared" si="52"/>
        <v>283.11985348321542</v>
      </c>
      <c r="M172" s="106">
        <f t="shared" si="53"/>
        <v>5.7354751252134406E-3</v>
      </c>
      <c r="O172" s="107">
        <f t="shared" si="54"/>
        <v>-4.2951242557138114E-2</v>
      </c>
      <c r="P172" s="107">
        <f t="shared" si="55"/>
        <v>-3.7462113215208093E-2</v>
      </c>
      <c r="Q172" s="106">
        <f t="shared" si="56"/>
        <v>7.4713753176218978E-2</v>
      </c>
      <c r="R172" s="107">
        <f t="shared" si="57"/>
        <v>6.8584910999999998E-2</v>
      </c>
      <c r="S172" s="108">
        <f t="shared" si="58"/>
        <v>61925.00645801374</v>
      </c>
      <c r="T172" s="109">
        <f t="shared" si="59"/>
        <v>0</v>
      </c>
      <c r="U172" s="99">
        <f t="shared" si="60"/>
        <v>7.4713753176218978E-2</v>
      </c>
      <c r="V172" s="99">
        <f t="shared" si="64"/>
        <v>6.8584910999999998E-2</v>
      </c>
      <c r="W172" s="108">
        <f t="shared" si="61"/>
        <v>61925.00645801374</v>
      </c>
      <c r="X172" s="118">
        <f t="shared" si="62"/>
        <v>61925</v>
      </c>
      <c r="Y172" s="55">
        <f t="shared" si="65"/>
        <v>291.20387511591912</v>
      </c>
      <c r="Z172" s="56">
        <f t="shared" si="66"/>
        <v>7.4713641096841421E-2</v>
      </c>
      <c r="AA172" s="56">
        <f t="shared" si="67"/>
        <v>6.8584799559785248E-2</v>
      </c>
      <c r="AB172" s="42"/>
      <c r="AC172" s="57">
        <v>64684.71511270725</v>
      </c>
      <c r="AD172" s="58">
        <f t="shared" si="68"/>
        <v>304.18150507209702</v>
      </c>
      <c r="AE172" s="56">
        <f t="shared" si="63"/>
        <v>-4.2664099361011232E-2</v>
      </c>
      <c r="AF172" s="56">
        <f t="shared" si="63"/>
        <v>-4.2664099361011343E-2</v>
      </c>
    </row>
    <row r="173" spans="1:32">
      <c r="A173" s="82" t="s">
        <v>359</v>
      </c>
      <c r="B173" s="83" t="s">
        <v>360</v>
      </c>
      <c r="E173" s="103">
        <v>238970</v>
      </c>
      <c r="F173" s="103">
        <v>811920.5</v>
      </c>
      <c r="G173" s="103">
        <f t="shared" si="51"/>
        <v>294.32684603972928</v>
      </c>
      <c r="H173" s="104">
        <v>-1.5878597161445684E-2</v>
      </c>
      <c r="J173" s="105">
        <v>243017.26901716247</v>
      </c>
      <c r="K173" s="105">
        <v>815512.25</v>
      </c>
      <c r="L173" s="105">
        <f t="shared" si="52"/>
        <v>297.99340110116367</v>
      </c>
      <c r="M173" s="106">
        <f t="shared" si="53"/>
        <v>4.4237705538905381E-3</v>
      </c>
      <c r="O173" s="107">
        <f t="shared" si="54"/>
        <v>-1.6654244505054705E-2</v>
      </c>
      <c r="P173" s="107">
        <f t="shared" si="55"/>
        <v>-1.2304148507602863E-2</v>
      </c>
      <c r="Q173" s="106">
        <f t="shared" si="56"/>
        <v>7.3312085463613563E-2</v>
      </c>
      <c r="R173" s="107">
        <f t="shared" si="57"/>
        <v>6.8584910999999998E-2</v>
      </c>
      <c r="S173" s="108">
        <f t="shared" si="58"/>
        <v>256489.38906323974</v>
      </c>
      <c r="T173" s="109">
        <f t="shared" si="59"/>
        <v>0</v>
      </c>
      <c r="U173" s="99">
        <f t="shared" si="60"/>
        <v>7.3312085463613563E-2</v>
      </c>
      <c r="V173" s="99">
        <f t="shared" si="64"/>
        <v>6.8584910999999998E-2</v>
      </c>
      <c r="W173" s="108">
        <f t="shared" si="61"/>
        <v>256489.38906323974</v>
      </c>
      <c r="X173" s="118">
        <f t="shared" si="62"/>
        <v>256489</v>
      </c>
      <c r="Y173" s="55">
        <f t="shared" si="65"/>
        <v>314.51274950192351</v>
      </c>
      <c r="Z173" s="56">
        <f t="shared" si="66"/>
        <v>7.3310457379587302E-2</v>
      </c>
      <c r="AA173" s="56">
        <f t="shared" si="67"/>
        <v>6.8583290086523307E-2</v>
      </c>
      <c r="AB173" s="42"/>
      <c r="AC173" s="57">
        <v>261095.63754960595</v>
      </c>
      <c r="AD173" s="58">
        <f t="shared" si="68"/>
        <v>320.16151510857861</v>
      </c>
      <c r="AE173" s="56">
        <f t="shared" si="63"/>
        <v>-1.7643487240305622E-2</v>
      </c>
      <c r="AF173" s="56">
        <f t="shared" si="63"/>
        <v>-1.7643487240305511E-2</v>
      </c>
    </row>
    <row r="174" spans="1:32">
      <c r="A174" s="82" t="s">
        <v>361</v>
      </c>
      <c r="B174" s="83" t="s">
        <v>362</v>
      </c>
      <c r="E174" s="103">
        <v>196090</v>
      </c>
      <c r="F174" s="103">
        <v>660995.375</v>
      </c>
      <c r="G174" s="103">
        <f t="shared" si="51"/>
        <v>296.65865665096368</v>
      </c>
      <c r="H174" s="104">
        <v>-1.5882314035179812E-2</v>
      </c>
      <c r="J174" s="105">
        <v>199755.1069064631</v>
      </c>
      <c r="K174" s="105">
        <v>665453.4375</v>
      </c>
      <c r="L174" s="105">
        <f t="shared" si="52"/>
        <v>300.17893912594462</v>
      </c>
      <c r="M174" s="106">
        <f t="shared" si="53"/>
        <v>6.7444685221889067E-3</v>
      </c>
      <c r="O174" s="107">
        <f t="shared" si="54"/>
        <v>-1.8348001025972893E-2</v>
      </c>
      <c r="P174" s="107">
        <f t="shared" si="55"/>
        <v>-1.1727280019148689E-2</v>
      </c>
      <c r="Q174" s="106">
        <f t="shared" si="56"/>
        <v>7.5791948295525602E-2</v>
      </c>
      <c r="R174" s="107">
        <f t="shared" si="57"/>
        <v>6.8584910999999998E-2</v>
      </c>
      <c r="S174" s="108">
        <f t="shared" si="58"/>
        <v>210952.04314126962</v>
      </c>
      <c r="T174" s="109">
        <f t="shared" si="59"/>
        <v>0</v>
      </c>
      <c r="U174" s="99">
        <f t="shared" si="60"/>
        <v>7.5791948295525602E-2</v>
      </c>
      <c r="V174" s="99">
        <f t="shared" si="64"/>
        <v>6.8584910999999998E-2</v>
      </c>
      <c r="W174" s="108">
        <f t="shared" si="61"/>
        <v>210952.04314126962</v>
      </c>
      <c r="X174" s="118">
        <f t="shared" si="62"/>
        <v>210952</v>
      </c>
      <c r="Y174" s="55">
        <f t="shared" si="65"/>
        <v>317.00489938486493</v>
      </c>
      <c r="Z174" s="56">
        <f t="shared" si="66"/>
        <v>7.5791728288030935E-2</v>
      </c>
      <c r="AA174" s="56">
        <f t="shared" si="67"/>
        <v>6.8584692466398423E-2</v>
      </c>
      <c r="AB174" s="42"/>
      <c r="AC174" s="57">
        <v>214615.14732045381</v>
      </c>
      <c r="AD174" s="58">
        <f t="shared" si="68"/>
        <v>322.50963812994627</v>
      </c>
      <c r="AE174" s="56">
        <f t="shared" si="63"/>
        <v>-1.7068447247034935E-2</v>
      </c>
      <c r="AF174" s="56">
        <f t="shared" si="63"/>
        <v>-1.7068447247035046E-2</v>
      </c>
    </row>
    <row r="175" spans="1:32">
      <c r="A175" s="82" t="s">
        <v>363</v>
      </c>
      <c r="B175" s="83" t="s">
        <v>364</v>
      </c>
      <c r="E175" s="103">
        <v>185117</v>
      </c>
      <c r="F175" s="103">
        <v>586774.5</v>
      </c>
      <c r="G175" s="103">
        <f t="shared" si="51"/>
        <v>315.4823531015748</v>
      </c>
      <c r="H175" s="104">
        <v>2.4420977762396046E-2</v>
      </c>
      <c r="J175" s="105">
        <v>181297.94293744201</v>
      </c>
      <c r="K175" s="105">
        <v>590534.5625</v>
      </c>
      <c r="L175" s="105">
        <f t="shared" si="52"/>
        <v>307.00648945918726</v>
      </c>
      <c r="M175" s="106">
        <f t="shared" si="53"/>
        <v>6.408019605487203E-3</v>
      </c>
      <c r="O175" s="107">
        <f t="shared" si="54"/>
        <v>2.1065087671048532E-2</v>
      </c>
      <c r="P175" s="107">
        <f t="shared" si="55"/>
        <v>2.7608092771323367E-2</v>
      </c>
      <c r="Q175" s="106">
        <f t="shared" si="56"/>
        <v>7.5432424059815872E-2</v>
      </c>
      <c r="R175" s="107">
        <f t="shared" si="57"/>
        <v>6.8584910999999998E-2</v>
      </c>
      <c r="S175" s="108">
        <f t="shared" si="58"/>
        <v>199080.82404468092</v>
      </c>
      <c r="T175" s="109">
        <f t="shared" si="59"/>
        <v>0</v>
      </c>
      <c r="U175" s="99">
        <f t="shared" si="60"/>
        <v>7.5432424059815872E-2</v>
      </c>
      <c r="V175" s="99">
        <f t="shared" si="64"/>
        <v>6.8584910999999998E-2</v>
      </c>
      <c r="W175" s="108">
        <f t="shared" si="61"/>
        <v>199080.82404468092</v>
      </c>
      <c r="X175" s="118">
        <f t="shared" si="62"/>
        <v>199081</v>
      </c>
      <c r="Y175" s="55">
        <f t="shared" si="65"/>
        <v>337.11998017050865</v>
      </c>
      <c r="Z175" s="56">
        <f t="shared" si="66"/>
        <v>7.5433374568516065E-2</v>
      </c>
      <c r="AA175" s="56">
        <f t="shared" si="67"/>
        <v>6.8585855456603895E-2</v>
      </c>
      <c r="AB175" s="42"/>
      <c r="AC175" s="57">
        <v>194784.93108380915</v>
      </c>
      <c r="AD175" s="58">
        <f t="shared" si="68"/>
        <v>329.84509875119994</v>
      </c>
      <c r="AE175" s="56">
        <f t="shared" si="63"/>
        <v>2.2055447987105348E-2</v>
      </c>
      <c r="AF175" s="56">
        <f t="shared" si="63"/>
        <v>2.2055447987105348E-2</v>
      </c>
    </row>
    <row r="176" spans="1:32">
      <c r="A176" s="82" t="s">
        <v>365</v>
      </c>
      <c r="B176" s="83" t="s">
        <v>366</v>
      </c>
      <c r="E176" s="103">
        <v>168521</v>
      </c>
      <c r="F176" s="103">
        <v>586146.75</v>
      </c>
      <c r="G176" s="103">
        <f t="shared" si="51"/>
        <v>287.50649901240604</v>
      </c>
      <c r="H176" s="104">
        <v>-6.8802461223364642E-2</v>
      </c>
      <c r="J176" s="105">
        <v>181522.84292401018</v>
      </c>
      <c r="K176" s="105">
        <v>589769.875</v>
      </c>
      <c r="L176" s="105">
        <f t="shared" si="52"/>
        <v>307.78588500134936</v>
      </c>
      <c r="M176" s="106">
        <f t="shared" si="53"/>
        <v>6.1812592153756007E-3</v>
      </c>
      <c r="O176" s="107">
        <f t="shared" si="54"/>
        <v>-7.1626483557515996E-2</v>
      </c>
      <c r="P176" s="107">
        <f t="shared" si="55"/>
        <v>-6.5887966203695192E-2</v>
      </c>
      <c r="Q176" s="106">
        <f t="shared" si="56"/>
        <v>7.519011132853004E-2</v>
      </c>
      <c r="R176" s="107">
        <f t="shared" si="57"/>
        <v>6.8584910999999998E-2</v>
      </c>
      <c r="S176" s="108">
        <f t="shared" si="58"/>
        <v>181192.11275119521</v>
      </c>
      <c r="T176" s="109">
        <f t="shared" si="59"/>
        <v>0</v>
      </c>
      <c r="U176" s="99">
        <f t="shared" si="60"/>
        <v>7.519011132853004E-2</v>
      </c>
      <c r="V176" s="99">
        <f t="shared" si="64"/>
        <v>6.8584910999999998E-2</v>
      </c>
      <c r="W176" s="108">
        <f t="shared" si="61"/>
        <v>181192.11275119521</v>
      </c>
      <c r="X176" s="118">
        <f t="shared" si="62"/>
        <v>181192</v>
      </c>
      <c r="Y176" s="55">
        <f t="shared" si="65"/>
        <v>307.22491548080512</v>
      </c>
      <c r="Z176" s="56">
        <f t="shared" si="66"/>
        <v>7.5189442265355622E-2</v>
      </c>
      <c r="AA176" s="56">
        <f t="shared" si="67"/>
        <v>6.8584246047071806E-2</v>
      </c>
      <c r="AB176" s="42"/>
      <c r="AC176" s="57">
        <v>195026.56167086741</v>
      </c>
      <c r="AD176" s="58">
        <f t="shared" si="68"/>
        <v>330.68247453444008</v>
      </c>
      <c r="AE176" s="56">
        <f t="shared" si="63"/>
        <v>-7.0936807542220981E-2</v>
      </c>
      <c r="AF176" s="56">
        <f t="shared" si="63"/>
        <v>-7.0936807542220981E-2</v>
      </c>
    </row>
    <row r="177" spans="1:32">
      <c r="A177" s="82" t="s">
        <v>367</v>
      </c>
      <c r="B177" s="83" t="s">
        <v>368</v>
      </c>
      <c r="E177" s="103">
        <v>68954</v>
      </c>
      <c r="F177" s="103">
        <v>241927.0625</v>
      </c>
      <c r="G177" s="103">
        <f t="shared" si="51"/>
        <v>285.01978773044459</v>
      </c>
      <c r="H177" s="104">
        <v>-5.2454036177266405E-2</v>
      </c>
      <c r="J177" s="105">
        <v>72947.091234530773</v>
      </c>
      <c r="K177" s="105">
        <v>243210.375</v>
      </c>
      <c r="L177" s="105">
        <f t="shared" si="52"/>
        <v>299.93412589627718</v>
      </c>
      <c r="M177" s="106">
        <f t="shared" si="53"/>
        <v>5.3045429756333196E-3</v>
      </c>
      <c r="O177" s="107">
        <f t="shared" si="54"/>
        <v>-5.4739553928102036E-2</v>
      </c>
      <c r="P177" s="107">
        <f t="shared" si="55"/>
        <v>-4.9725379268747316E-2</v>
      </c>
      <c r="Q177" s="106">
        <f t="shared" si="56"/>
        <v>7.4253265583512862E-2</v>
      </c>
      <c r="R177" s="107">
        <f t="shared" si="57"/>
        <v>6.8584910999999998E-2</v>
      </c>
      <c r="S177" s="108">
        <f t="shared" si="58"/>
        <v>74074.059675045544</v>
      </c>
      <c r="T177" s="109">
        <f t="shared" si="59"/>
        <v>0</v>
      </c>
      <c r="U177" s="99">
        <f t="shared" si="60"/>
        <v>7.4253265583512862E-2</v>
      </c>
      <c r="V177" s="99">
        <f t="shared" si="64"/>
        <v>6.8584910999999998E-2</v>
      </c>
      <c r="W177" s="108">
        <f t="shared" si="61"/>
        <v>74074.059675045544</v>
      </c>
      <c r="X177" s="118">
        <f t="shared" si="62"/>
        <v>74074</v>
      </c>
      <c r="Y177" s="55">
        <f t="shared" si="65"/>
        <v>304.56759914127838</v>
      </c>
      <c r="Z177" s="56">
        <f t="shared" si="66"/>
        <v>7.4252400150825126E-2</v>
      </c>
      <c r="AA177" s="56">
        <f t="shared" si="67"/>
        <v>6.8584050133813745E-2</v>
      </c>
      <c r="AB177" s="42"/>
      <c r="AC177" s="57">
        <v>78373.719572677772</v>
      </c>
      <c r="AD177" s="58">
        <f t="shared" si="68"/>
        <v>322.24661292791387</v>
      </c>
      <c r="AE177" s="56">
        <f t="shared" si="63"/>
        <v>-5.4861752078648518E-2</v>
      </c>
      <c r="AF177" s="56">
        <f t="shared" si="63"/>
        <v>-5.486175207864874E-2</v>
      </c>
    </row>
    <row r="178" spans="1:32">
      <c r="A178" s="82" t="s">
        <v>369</v>
      </c>
      <c r="B178" s="83" t="s">
        <v>370</v>
      </c>
      <c r="E178" s="103">
        <v>118109</v>
      </c>
      <c r="F178" s="103">
        <v>337632.40625</v>
      </c>
      <c r="G178" s="103">
        <f t="shared" si="51"/>
        <v>349.81535484643661</v>
      </c>
      <c r="H178" s="104">
        <v>-5.6421053370697694E-3</v>
      </c>
      <c r="J178" s="105">
        <v>118669.6217480367</v>
      </c>
      <c r="K178" s="105">
        <v>338052.3125</v>
      </c>
      <c r="L178" s="105">
        <f t="shared" si="52"/>
        <v>351.03922487747133</v>
      </c>
      <c r="M178" s="106">
        <f t="shared" si="53"/>
        <v>1.243678753066968E-3</v>
      </c>
      <c r="O178" s="107">
        <f t="shared" si="54"/>
        <v>-4.7242229289905513E-3</v>
      </c>
      <c r="P178" s="107">
        <f t="shared" si="55"/>
        <v>-3.4864195916052276E-3</v>
      </c>
      <c r="Q178" s="106">
        <f t="shared" si="56"/>
        <v>6.9913887349658754E-2</v>
      </c>
      <c r="R178" s="107">
        <f t="shared" si="57"/>
        <v>6.8584910999999998E-2</v>
      </c>
      <c r="S178" s="108">
        <f t="shared" si="58"/>
        <v>126366.45932098085</v>
      </c>
      <c r="T178" s="109">
        <f t="shared" si="59"/>
        <v>0</v>
      </c>
      <c r="U178" s="99">
        <f t="shared" si="60"/>
        <v>6.9913887349658754E-2</v>
      </c>
      <c r="V178" s="99">
        <f t="shared" si="64"/>
        <v>6.8584910999999998E-2</v>
      </c>
      <c r="W178" s="108">
        <f t="shared" si="61"/>
        <v>126366.45932098085</v>
      </c>
      <c r="X178" s="118">
        <f t="shared" si="62"/>
        <v>126366</v>
      </c>
      <c r="Y178" s="55">
        <f t="shared" si="65"/>
        <v>373.80605109749098</v>
      </c>
      <c r="Z178" s="56">
        <f t="shared" si="66"/>
        <v>6.9909998391316508E-2</v>
      </c>
      <c r="AA178" s="56">
        <f t="shared" si="67"/>
        <v>6.8581026872264861E-2</v>
      </c>
      <c r="AB178" s="42"/>
      <c r="AC178" s="57">
        <v>127497.60818802574</v>
      </c>
      <c r="AD178" s="58">
        <f t="shared" si="68"/>
        <v>377.15348623158951</v>
      </c>
      <c r="AE178" s="56">
        <f t="shared" si="63"/>
        <v>-8.8755248361750416E-3</v>
      </c>
      <c r="AF178" s="56">
        <f t="shared" si="63"/>
        <v>-8.8755248361751526E-3</v>
      </c>
    </row>
    <row r="179" spans="1:32">
      <c r="A179" s="82" t="s">
        <v>371</v>
      </c>
      <c r="B179" s="83" t="s">
        <v>372</v>
      </c>
      <c r="E179" s="103">
        <v>178471</v>
      </c>
      <c r="F179" s="103">
        <v>530687.3125</v>
      </c>
      <c r="G179" s="103">
        <f t="shared" si="51"/>
        <v>336.30161452182824</v>
      </c>
      <c r="H179" s="104">
        <v>-2.7365448170085682E-2</v>
      </c>
      <c r="J179" s="105">
        <v>183510.69130876742</v>
      </c>
      <c r="K179" s="105">
        <v>531883.9375</v>
      </c>
      <c r="L179" s="105">
        <f t="shared" si="52"/>
        <v>345.0201789723485</v>
      </c>
      <c r="M179" s="106">
        <f t="shared" si="53"/>
        <v>2.254858881707289E-3</v>
      </c>
      <c r="O179" s="107">
        <f t="shared" si="54"/>
        <v>-2.746265774939427E-2</v>
      </c>
      <c r="P179" s="107">
        <f t="shared" si="55"/>
        <v>-2.5269723285428536E-2</v>
      </c>
      <c r="Q179" s="106">
        <f t="shared" si="56"/>
        <v>7.0994419177426771E-2</v>
      </c>
      <c r="R179" s="107">
        <f t="shared" si="57"/>
        <v>6.8584910999999998E-2</v>
      </c>
      <c r="S179" s="108">
        <f t="shared" si="58"/>
        <v>191141.44498501453</v>
      </c>
      <c r="T179" s="109">
        <f t="shared" si="59"/>
        <v>0</v>
      </c>
      <c r="U179" s="99">
        <f t="shared" si="60"/>
        <v>7.0994419177426771E-2</v>
      </c>
      <c r="V179" s="99">
        <f t="shared" si="64"/>
        <v>6.8584910999999998E-2</v>
      </c>
      <c r="W179" s="108">
        <f t="shared" si="61"/>
        <v>191141.44498501453</v>
      </c>
      <c r="X179" s="118">
        <f t="shared" si="62"/>
        <v>191141</v>
      </c>
      <c r="Y179" s="55">
        <f t="shared" si="65"/>
        <v>359.36599420244755</v>
      </c>
      <c r="Z179" s="56">
        <f t="shared" si="66"/>
        <v>7.0991925859103189E-2</v>
      </c>
      <c r="AA179" s="56">
        <f t="shared" si="67"/>
        <v>6.8582423291108752E-2</v>
      </c>
      <c r="AB179" s="42"/>
      <c r="AC179" s="57">
        <v>197162.28866454659</v>
      </c>
      <c r="AD179" s="58">
        <f t="shared" si="68"/>
        <v>370.68667572715822</v>
      </c>
      <c r="AE179" s="56">
        <f t="shared" si="63"/>
        <v>-3.0539758415927376E-2</v>
      </c>
      <c r="AF179" s="56">
        <f t="shared" si="63"/>
        <v>-3.0539758415927487E-2</v>
      </c>
    </row>
    <row r="180" spans="1:32">
      <c r="A180" s="82" t="s">
        <v>373</v>
      </c>
      <c r="B180" s="83" t="s">
        <v>374</v>
      </c>
      <c r="E180" s="103">
        <v>292530</v>
      </c>
      <c r="F180" s="103">
        <v>659284.125</v>
      </c>
      <c r="G180" s="103">
        <f t="shared" si="51"/>
        <v>443.70854523457547</v>
      </c>
      <c r="H180" s="104">
        <v>5.9314887491640933E-2</v>
      </c>
      <c r="J180" s="105">
        <v>276407.03818548669</v>
      </c>
      <c r="K180" s="105">
        <v>664160.875</v>
      </c>
      <c r="L180" s="105">
        <f t="shared" si="52"/>
        <v>416.17482840356519</v>
      </c>
      <c r="M180" s="106">
        <f t="shared" si="53"/>
        <v>7.3970384164794289E-3</v>
      </c>
      <c r="O180" s="107">
        <f t="shared" si="54"/>
        <v>5.833050388425276E-2</v>
      </c>
      <c r="P180" s="107">
        <f t="shared" si="55"/>
        <v>6.6159015278816513E-2</v>
      </c>
      <c r="Q180" s="106">
        <f t="shared" si="56"/>
        <v>7.648927463793731E-2</v>
      </c>
      <c r="R180" s="107">
        <f t="shared" si="57"/>
        <v>6.8584910999999998E-2</v>
      </c>
      <c r="S180" s="108">
        <f t="shared" si="58"/>
        <v>314905.40750983579</v>
      </c>
      <c r="T180" s="109">
        <f t="shared" si="59"/>
        <v>0</v>
      </c>
      <c r="U180" s="99">
        <f t="shared" si="60"/>
        <v>7.648927463793731E-2</v>
      </c>
      <c r="V180" s="99">
        <f t="shared" si="64"/>
        <v>6.8584910999999998E-2</v>
      </c>
      <c r="W180" s="108">
        <f t="shared" si="61"/>
        <v>314905.40750983579</v>
      </c>
      <c r="X180" s="118">
        <f t="shared" si="62"/>
        <v>314905</v>
      </c>
      <c r="Y180" s="55">
        <f t="shared" si="65"/>
        <v>474.13964274845307</v>
      </c>
      <c r="Z180" s="56">
        <f t="shared" si="66"/>
        <v>7.6487881584794692E-2</v>
      </c>
      <c r="AA180" s="56">
        <f t="shared" si="67"/>
        <v>6.8583528175662156E-2</v>
      </c>
      <c r="AB180" s="42"/>
      <c r="AC180" s="57">
        <v>296969.31477384514</v>
      </c>
      <c r="AD180" s="58">
        <f t="shared" si="68"/>
        <v>447.134611435588</v>
      </c>
      <c r="AE180" s="56">
        <f t="shared" si="63"/>
        <v>6.0395752469623476E-2</v>
      </c>
      <c r="AF180" s="56">
        <f t="shared" si="63"/>
        <v>6.0395752469623476E-2</v>
      </c>
    </row>
    <row r="181" spans="1:32">
      <c r="A181" s="82" t="s">
        <v>375</v>
      </c>
      <c r="B181" s="83" t="s">
        <v>376</v>
      </c>
      <c r="E181" s="103">
        <v>182422</v>
      </c>
      <c r="F181" s="103">
        <v>572417.625</v>
      </c>
      <c r="G181" s="103">
        <f t="shared" si="51"/>
        <v>318.68690276614035</v>
      </c>
      <c r="H181" s="104">
        <v>8.9892823812508071E-2</v>
      </c>
      <c r="J181" s="105">
        <v>167192.27936223676</v>
      </c>
      <c r="K181" s="105">
        <v>576432.375</v>
      </c>
      <c r="L181" s="105">
        <f t="shared" si="52"/>
        <v>290.0466500727631</v>
      </c>
      <c r="M181" s="106">
        <f t="shared" si="53"/>
        <v>7.0136729280478871E-3</v>
      </c>
      <c r="O181" s="107">
        <f t="shared" si="54"/>
        <v>9.1091052145815476E-2</v>
      </c>
      <c r="P181" s="107">
        <f t="shared" si="55"/>
        <v>9.8743607920285692E-2</v>
      </c>
      <c r="Q181" s="106">
        <f t="shared" si="56"/>
        <v>7.6079616061601296E-2</v>
      </c>
      <c r="R181" s="107">
        <f t="shared" si="57"/>
        <v>6.8584910999999998E-2</v>
      </c>
      <c r="S181" s="108">
        <f t="shared" si="58"/>
        <v>196300.59572118943</v>
      </c>
      <c r="T181" s="109">
        <f t="shared" si="59"/>
        <v>0</v>
      </c>
      <c r="U181" s="99">
        <f t="shared" si="60"/>
        <v>7.6079616061601296E-2</v>
      </c>
      <c r="V181" s="99">
        <f t="shared" si="64"/>
        <v>6.8584910999999998E-2</v>
      </c>
      <c r="W181" s="108">
        <f t="shared" si="61"/>
        <v>196300.59572118943</v>
      </c>
      <c r="X181" s="118">
        <f t="shared" si="62"/>
        <v>196301</v>
      </c>
      <c r="Y181" s="55">
        <f t="shared" si="65"/>
        <v>340.54471697569033</v>
      </c>
      <c r="Z181" s="56">
        <f t="shared" si="66"/>
        <v>7.6081832235147084E-2</v>
      </c>
      <c r="AA181" s="56">
        <f t="shared" si="67"/>
        <v>6.8587111738287465E-2</v>
      </c>
      <c r="AB181" s="42"/>
      <c r="AC181" s="57">
        <v>179629.92897583809</v>
      </c>
      <c r="AD181" s="58">
        <f t="shared" si="68"/>
        <v>311.62359500685244</v>
      </c>
      <c r="AE181" s="56">
        <f t="shared" si="63"/>
        <v>9.2807869597300474E-2</v>
      </c>
      <c r="AF181" s="56">
        <f t="shared" si="63"/>
        <v>9.2807869597300252E-2</v>
      </c>
    </row>
    <row r="182" spans="1:32">
      <c r="A182" s="82" t="s">
        <v>377</v>
      </c>
      <c r="B182" s="83" t="s">
        <v>378</v>
      </c>
      <c r="E182" s="103">
        <v>143841</v>
      </c>
      <c r="F182" s="103">
        <v>553094.125</v>
      </c>
      <c r="G182" s="103">
        <f t="shared" si="51"/>
        <v>260.06604210449711</v>
      </c>
      <c r="H182" s="104">
        <v>-9.4176150040826689E-3</v>
      </c>
      <c r="J182" s="105">
        <v>145226.45046025966</v>
      </c>
      <c r="K182" s="105">
        <v>555635</v>
      </c>
      <c r="L182" s="105">
        <f t="shared" si="52"/>
        <v>261.37023488487887</v>
      </c>
      <c r="M182" s="106">
        <f t="shared" si="53"/>
        <v>4.5939287458531819E-3</v>
      </c>
      <c r="O182" s="107">
        <f t="shared" si="54"/>
        <v>-9.5399319880697941E-3</v>
      </c>
      <c r="P182" s="107">
        <f t="shared" si="55"/>
        <v>-4.9898290100102161E-3</v>
      </c>
      <c r="Q182" s="106">
        <f t="shared" si="56"/>
        <v>7.3493913940027911E-2</v>
      </c>
      <c r="R182" s="107">
        <f t="shared" si="57"/>
        <v>6.8584910999999998E-2</v>
      </c>
      <c r="S182" s="108">
        <f t="shared" si="58"/>
        <v>154412.43807504757</v>
      </c>
      <c r="T182" s="109">
        <f t="shared" si="59"/>
        <v>0</v>
      </c>
      <c r="U182" s="99">
        <f t="shared" si="60"/>
        <v>7.3493913940027911E-2</v>
      </c>
      <c r="V182" s="99">
        <f t="shared" si="64"/>
        <v>6.8584910999999998E-2</v>
      </c>
      <c r="W182" s="108">
        <f t="shared" si="61"/>
        <v>154412.43807504757</v>
      </c>
      <c r="X182" s="118">
        <f t="shared" si="62"/>
        <v>154412</v>
      </c>
      <c r="Y182" s="55">
        <f t="shared" si="65"/>
        <v>277.9018600340151</v>
      </c>
      <c r="Z182" s="56">
        <f t="shared" si="66"/>
        <v>7.349086838940222E-2</v>
      </c>
      <c r="AA182" s="56">
        <f t="shared" si="67"/>
        <v>6.8581879376437005E-2</v>
      </c>
      <c r="AB182" s="42"/>
      <c r="AC182" s="57">
        <v>156030.03368995106</v>
      </c>
      <c r="AD182" s="58">
        <f t="shared" si="68"/>
        <v>280.81390425360365</v>
      </c>
      <c r="AE182" s="56">
        <f t="shared" si="63"/>
        <v>-1.0370014359967872E-2</v>
      </c>
      <c r="AF182" s="56">
        <f t="shared" si="63"/>
        <v>-1.0370014359967983E-2</v>
      </c>
    </row>
    <row r="183" spans="1:32">
      <c r="A183" s="82" t="s">
        <v>379</v>
      </c>
      <c r="B183" s="83" t="s">
        <v>380</v>
      </c>
      <c r="E183" s="103">
        <v>378390</v>
      </c>
      <c r="F183" s="103">
        <v>1035613.5</v>
      </c>
      <c r="G183" s="103">
        <f t="shared" si="51"/>
        <v>365.3776239880998</v>
      </c>
      <c r="H183" s="104">
        <v>5.4698723606031452E-2</v>
      </c>
      <c r="J183" s="105">
        <v>358830.36376775679</v>
      </c>
      <c r="K183" s="105">
        <v>1044295.375</v>
      </c>
      <c r="L183" s="105">
        <f t="shared" si="52"/>
        <v>343.61002869303792</v>
      </c>
      <c r="M183" s="106">
        <f t="shared" si="53"/>
        <v>8.3833157833497207E-3</v>
      </c>
      <c r="O183" s="107">
        <f t="shared" si="54"/>
        <v>5.4509423413517721E-2</v>
      </c>
      <c r="P183" s="107">
        <f t="shared" si="55"/>
        <v>6.3349708906511148E-2</v>
      </c>
      <c r="Q183" s="106">
        <f t="shared" si="56"/>
        <v>7.7543195750235716E-2</v>
      </c>
      <c r="R183" s="107">
        <f t="shared" si="57"/>
        <v>6.8584910999999998E-2</v>
      </c>
      <c r="S183" s="108">
        <f t="shared" si="58"/>
        <v>407731.56983993168</v>
      </c>
      <c r="T183" s="109">
        <f t="shared" si="59"/>
        <v>0</v>
      </c>
      <c r="U183" s="99">
        <f t="shared" si="60"/>
        <v>7.7543195750235716E-2</v>
      </c>
      <c r="V183" s="99">
        <f t="shared" si="64"/>
        <v>6.8584910999999998E-2</v>
      </c>
      <c r="W183" s="108">
        <f t="shared" si="61"/>
        <v>407731.56983993168</v>
      </c>
      <c r="X183" s="118">
        <f t="shared" si="62"/>
        <v>407732</v>
      </c>
      <c r="Y183" s="55">
        <f t="shared" si="65"/>
        <v>390.4374277248906</v>
      </c>
      <c r="Z183" s="56">
        <f t="shared" si="66"/>
        <v>7.7544332566928276E-2</v>
      </c>
      <c r="AA183" s="56">
        <f t="shared" si="67"/>
        <v>6.8586038365630708E-2</v>
      </c>
      <c r="AB183" s="42"/>
      <c r="AC183" s="57">
        <v>385524.21800725168</v>
      </c>
      <c r="AD183" s="58">
        <f t="shared" si="68"/>
        <v>369.17162254716652</v>
      </c>
      <c r="AE183" s="56">
        <f t="shared" si="63"/>
        <v>5.7604116565072916E-2</v>
      </c>
      <c r="AF183" s="56">
        <f t="shared" si="63"/>
        <v>5.7604116565072916E-2</v>
      </c>
    </row>
    <row r="184" spans="1:32">
      <c r="A184" s="82" t="s">
        <v>381</v>
      </c>
      <c r="B184" s="83" t="s">
        <v>382</v>
      </c>
      <c r="E184" s="103">
        <v>135356</v>
      </c>
      <c r="F184" s="103">
        <v>467395.375</v>
      </c>
      <c r="G184" s="103">
        <f t="shared" si="51"/>
        <v>289.59636153866518</v>
      </c>
      <c r="H184" s="104">
        <v>2.1627279351874584E-3</v>
      </c>
      <c r="J184" s="105">
        <v>134988.72042231087</v>
      </c>
      <c r="K184" s="105">
        <v>469647.59375</v>
      </c>
      <c r="L184" s="105">
        <f t="shared" si="52"/>
        <v>287.42555528596461</v>
      </c>
      <c r="M184" s="106">
        <f t="shared" si="53"/>
        <v>4.8186586142406895E-3</v>
      </c>
      <c r="O184" s="107">
        <f t="shared" si="54"/>
        <v>2.7208167952115225E-3</v>
      </c>
      <c r="P184" s="107">
        <f t="shared" si="55"/>
        <v>7.5525860967400327E-3</v>
      </c>
      <c r="Q184" s="106">
        <f t="shared" si="56"/>
        <v>7.3734056886437749E-2</v>
      </c>
      <c r="R184" s="107">
        <f t="shared" si="57"/>
        <v>6.8584910999999998E-2</v>
      </c>
      <c r="S184" s="108">
        <f t="shared" si="58"/>
        <v>145336.34700392067</v>
      </c>
      <c r="T184" s="109">
        <f t="shared" si="59"/>
        <v>0</v>
      </c>
      <c r="U184" s="99">
        <f t="shared" si="60"/>
        <v>7.3734056886437749E-2</v>
      </c>
      <c r="V184" s="99">
        <f t="shared" si="64"/>
        <v>6.8584910999999998E-2</v>
      </c>
      <c r="W184" s="108">
        <f t="shared" si="61"/>
        <v>145336.34700392067</v>
      </c>
      <c r="X184" s="118">
        <f t="shared" si="62"/>
        <v>145336</v>
      </c>
      <c r="Y184" s="55">
        <f t="shared" si="65"/>
        <v>309.45756336050641</v>
      </c>
      <c r="Z184" s="56">
        <f t="shared" si="66"/>
        <v>7.3731493247436442E-2</v>
      </c>
      <c r="AA184" s="56">
        <f t="shared" si="67"/>
        <v>6.8582359655058989E-2</v>
      </c>
      <c r="AB184" s="42"/>
      <c r="AC184" s="57">
        <v>145030.70569104157</v>
      </c>
      <c r="AD184" s="58">
        <f t="shared" si="68"/>
        <v>308.8075135933592</v>
      </c>
      <c r="AE184" s="56">
        <f t="shared" si="63"/>
        <v>2.1050322240643293E-3</v>
      </c>
      <c r="AF184" s="56">
        <f t="shared" si="63"/>
        <v>2.1050322240643293E-3</v>
      </c>
    </row>
    <row r="185" spans="1:32">
      <c r="A185" s="82" t="s">
        <v>383</v>
      </c>
      <c r="B185" s="83" t="s">
        <v>384</v>
      </c>
      <c r="E185" s="103">
        <v>527098</v>
      </c>
      <c r="F185" s="103">
        <v>1338521.875</v>
      </c>
      <c r="G185" s="103">
        <f t="shared" si="51"/>
        <v>393.7910988567146</v>
      </c>
      <c r="H185" s="104">
        <v>4.4014096225002852E-2</v>
      </c>
      <c r="J185" s="105">
        <v>505468.81356588559</v>
      </c>
      <c r="K185" s="105">
        <v>1347418.625</v>
      </c>
      <c r="L185" s="105">
        <f t="shared" si="52"/>
        <v>375.1386571236431</v>
      </c>
      <c r="M185" s="106">
        <f t="shared" si="53"/>
        <v>6.6466974998073969E-3</v>
      </c>
      <c r="O185" s="107">
        <f t="shared" si="54"/>
        <v>4.2790347996998879E-2</v>
      </c>
      <c r="P185" s="107">
        <f t="shared" si="55"/>
        <v>4.9721459995853756E-2</v>
      </c>
      <c r="Q185" s="106">
        <f t="shared" si="56"/>
        <v>7.5687471656275651E-2</v>
      </c>
      <c r="R185" s="107">
        <f t="shared" si="57"/>
        <v>6.8584910999999998E-2</v>
      </c>
      <c r="S185" s="108">
        <f t="shared" si="58"/>
        <v>566992.71493507957</v>
      </c>
      <c r="T185" s="109">
        <f t="shared" si="59"/>
        <v>0</v>
      </c>
      <c r="U185" s="99">
        <f t="shared" si="60"/>
        <v>7.5687471656275651E-2</v>
      </c>
      <c r="V185" s="99">
        <f t="shared" si="64"/>
        <v>6.8584910999999998E-2</v>
      </c>
      <c r="W185" s="108">
        <f t="shared" si="61"/>
        <v>566992.71493507957</v>
      </c>
      <c r="X185" s="118">
        <f t="shared" si="62"/>
        <v>566993</v>
      </c>
      <c r="Y185" s="55">
        <f t="shared" si="65"/>
        <v>420.79943788813222</v>
      </c>
      <c r="Z185" s="56">
        <f t="shared" si="66"/>
        <v>7.5688012475858324E-2</v>
      </c>
      <c r="AA185" s="56">
        <f t="shared" si="67"/>
        <v>6.8585448248653647E-2</v>
      </c>
      <c r="AB185" s="42"/>
      <c r="AC185" s="57">
        <v>543071.29148960754</v>
      </c>
      <c r="AD185" s="58">
        <f t="shared" si="68"/>
        <v>403.04570637028826</v>
      </c>
      <c r="AE185" s="56">
        <f t="shared" si="63"/>
        <v>4.4048928538971133E-2</v>
      </c>
      <c r="AF185" s="56">
        <f t="shared" si="63"/>
        <v>4.4048928538971133E-2</v>
      </c>
    </row>
    <row r="186" spans="1:32">
      <c r="A186" s="82" t="s">
        <v>385</v>
      </c>
      <c r="B186" s="83" t="s">
        <v>386</v>
      </c>
      <c r="E186" s="103">
        <v>297415</v>
      </c>
      <c r="F186" s="103">
        <v>892733.0625</v>
      </c>
      <c r="G186" s="103">
        <f t="shared" si="51"/>
        <v>333.15109800809017</v>
      </c>
      <c r="H186" s="104">
        <v>1.4470188232741599E-2</v>
      </c>
      <c r="J186" s="105">
        <v>293105.83890262863</v>
      </c>
      <c r="K186" s="105">
        <v>896551.5625</v>
      </c>
      <c r="L186" s="105">
        <f t="shared" si="52"/>
        <v>326.92580233234344</v>
      </c>
      <c r="M186" s="106">
        <f t="shared" si="53"/>
        <v>4.2773144183847478E-3</v>
      </c>
      <c r="O186" s="107">
        <f t="shared" si="54"/>
        <v>1.4701723832949209E-2</v>
      </c>
      <c r="P186" s="107">
        <f t="shared" si="55"/>
        <v>1.9041922146659784E-2</v>
      </c>
      <c r="Q186" s="106">
        <f t="shared" si="56"/>
        <v>7.3155584647088823E-2</v>
      </c>
      <c r="R186" s="107">
        <f t="shared" si="57"/>
        <v>6.8584910999999998E-2</v>
      </c>
      <c r="S186" s="108">
        <f t="shared" si="58"/>
        <v>319172.56820781395</v>
      </c>
      <c r="T186" s="109">
        <f t="shared" si="59"/>
        <v>0</v>
      </c>
      <c r="U186" s="99">
        <f t="shared" si="60"/>
        <v>7.3155584647088823E-2</v>
      </c>
      <c r="V186" s="99">
        <f t="shared" si="64"/>
        <v>6.8584910999999998E-2</v>
      </c>
      <c r="W186" s="108">
        <f t="shared" si="61"/>
        <v>319172.56820781395</v>
      </c>
      <c r="X186" s="118">
        <f t="shared" si="62"/>
        <v>319173</v>
      </c>
      <c r="Y186" s="55">
        <f t="shared" si="65"/>
        <v>356.0007180289756</v>
      </c>
      <c r="Z186" s="56">
        <f t="shared" si="66"/>
        <v>7.3157036464199798E-2</v>
      </c>
      <c r="AA186" s="56">
        <f t="shared" si="67"/>
        <v>6.8586356633681511E-2</v>
      </c>
      <c r="AB186" s="42"/>
      <c r="AC186" s="57">
        <v>314910.36084513512</v>
      </c>
      <c r="AD186" s="58">
        <f t="shared" si="68"/>
        <v>351.24623503752485</v>
      </c>
      <c r="AE186" s="56">
        <f t="shared" si="63"/>
        <v>1.3536039727067406E-2</v>
      </c>
      <c r="AF186" s="56">
        <f t="shared" si="63"/>
        <v>1.3536039727067184E-2</v>
      </c>
    </row>
    <row r="187" spans="1:32">
      <c r="A187" s="82" t="s">
        <v>387</v>
      </c>
      <c r="B187" s="83" t="s">
        <v>388</v>
      </c>
      <c r="E187" s="103">
        <v>302278</v>
      </c>
      <c r="F187" s="103">
        <v>1062176.125</v>
      </c>
      <c r="G187" s="103">
        <f t="shared" si="51"/>
        <v>284.58368898095875</v>
      </c>
      <c r="H187" s="104">
        <v>-3.2788968307587263E-2</v>
      </c>
      <c r="J187" s="105">
        <v>312936.39310344344</v>
      </c>
      <c r="K187" s="105">
        <v>1066289</v>
      </c>
      <c r="L187" s="105">
        <f t="shared" si="52"/>
        <v>293.48177942700659</v>
      </c>
      <c r="M187" s="106">
        <f t="shared" si="53"/>
        <v>3.8721214902095458E-3</v>
      </c>
      <c r="O187" s="107">
        <f t="shared" si="54"/>
        <v>-3.4059295557612668E-2</v>
      </c>
      <c r="P187" s="107">
        <f t="shared" si="55"/>
        <v>-3.0319055797673244E-2</v>
      </c>
      <c r="Q187" s="106">
        <f t="shared" si="56"/>
        <v>7.2722601597996928E-2</v>
      </c>
      <c r="R187" s="107">
        <f t="shared" si="57"/>
        <v>6.8584910999999998E-2</v>
      </c>
      <c r="S187" s="108">
        <f t="shared" si="58"/>
        <v>324260.44256583933</v>
      </c>
      <c r="T187" s="109">
        <f t="shared" si="59"/>
        <v>0</v>
      </c>
      <c r="U187" s="99">
        <f t="shared" si="60"/>
        <v>7.2722601597996928E-2</v>
      </c>
      <c r="V187" s="99">
        <f t="shared" si="64"/>
        <v>6.8584910999999998E-2</v>
      </c>
      <c r="W187" s="108">
        <f t="shared" si="61"/>
        <v>324260.44256583933</v>
      </c>
      <c r="X187" s="118">
        <f t="shared" si="62"/>
        <v>324260</v>
      </c>
      <c r="Y187" s="55">
        <f t="shared" si="65"/>
        <v>304.10142090934073</v>
      </c>
      <c r="Z187" s="56">
        <f t="shared" si="66"/>
        <v>7.272113749594733E-2</v>
      </c>
      <c r="AA187" s="56">
        <f t="shared" si="67"/>
        <v>6.8583452545264878E-2</v>
      </c>
      <c r="AB187" s="42"/>
      <c r="AC187" s="57">
        <v>336216.13558683923</v>
      </c>
      <c r="AD187" s="58">
        <f t="shared" si="68"/>
        <v>315.31426807070056</v>
      </c>
      <c r="AE187" s="56">
        <f t="shared" si="63"/>
        <v>-3.5560861961519863E-2</v>
      </c>
      <c r="AF187" s="56">
        <f t="shared" si="63"/>
        <v>-3.5560861961519752E-2</v>
      </c>
    </row>
    <row r="188" spans="1:32">
      <c r="A188" s="82" t="s">
        <v>389</v>
      </c>
      <c r="B188" s="83" t="s">
        <v>390</v>
      </c>
      <c r="E188" s="103">
        <v>229273</v>
      </c>
      <c r="F188" s="103">
        <v>543229</v>
      </c>
      <c r="G188" s="103">
        <f t="shared" si="51"/>
        <v>422.0558917141758</v>
      </c>
      <c r="H188" s="104">
        <v>2.8256907228247696E-2</v>
      </c>
      <c r="J188" s="105">
        <v>223048.87154072945</v>
      </c>
      <c r="K188" s="105">
        <v>546268.6875</v>
      </c>
      <c r="L188" s="105">
        <f t="shared" si="52"/>
        <v>408.31348500224891</v>
      </c>
      <c r="M188" s="106">
        <f t="shared" si="53"/>
        <v>5.5955913620222564E-3</v>
      </c>
      <c r="O188" s="107">
        <f t="shared" si="54"/>
        <v>2.7904774484070805E-2</v>
      </c>
      <c r="P188" s="107">
        <f t="shared" si="55"/>
        <v>3.3656509561155401E-2</v>
      </c>
      <c r="Q188" s="106">
        <f t="shared" si="56"/>
        <v>7.4564275497579047E-2</v>
      </c>
      <c r="R188" s="107">
        <f t="shared" si="57"/>
        <v>6.8584910999999998E-2</v>
      </c>
      <c r="S188" s="108">
        <f t="shared" si="58"/>
        <v>246368.57513615643</v>
      </c>
      <c r="T188" s="109">
        <f t="shared" si="59"/>
        <v>0</v>
      </c>
      <c r="U188" s="99">
        <f t="shared" si="60"/>
        <v>7.4564275497579047E-2</v>
      </c>
      <c r="V188" s="99">
        <f t="shared" si="64"/>
        <v>6.8584910999999998E-2</v>
      </c>
      <c r="W188" s="108">
        <f t="shared" si="61"/>
        <v>246368.57513615643</v>
      </c>
      <c r="X188" s="118">
        <f t="shared" si="62"/>
        <v>246369</v>
      </c>
      <c r="Y188" s="55">
        <f t="shared" si="65"/>
        <v>451.00333524059073</v>
      </c>
      <c r="Z188" s="56">
        <f t="shared" si="66"/>
        <v>7.4566128589061975E-2</v>
      </c>
      <c r="AA188" s="56">
        <f t="shared" si="67"/>
        <v>6.8586753780038867E-2</v>
      </c>
      <c r="AB188" s="42"/>
      <c r="AC188" s="57">
        <v>239641.76519296691</v>
      </c>
      <c r="AD188" s="58">
        <f t="shared" si="68"/>
        <v>438.68845254464065</v>
      </c>
      <c r="AE188" s="56">
        <f t="shared" si="63"/>
        <v>2.8072046630169378E-2</v>
      </c>
      <c r="AF188" s="56">
        <f t="shared" si="63"/>
        <v>2.80720466301696E-2</v>
      </c>
    </row>
    <row r="189" spans="1:32">
      <c r="A189" s="82" t="s">
        <v>391</v>
      </c>
      <c r="B189" s="83" t="s">
        <v>392</v>
      </c>
      <c r="E189" s="103">
        <v>72943</v>
      </c>
      <c r="F189" s="103">
        <v>220946.0625</v>
      </c>
      <c r="G189" s="103">
        <f t="shared" si="51"/>
        <v>330.13939770933916</v>
      </c>
      <c r="H189" s="104">
        <v>-6.6422990260631032E-2</v>
      </c>
      <c r="J189" s="105">
        <v>78240.775097824036</v>
      </c>
      <c r="K189" s="105">
        <v>221540.53125</v>
      </c>
      <c r="L189" s="105">
        <f t="shared" si="52"/>
        <v>353.16686592907155</v>
      </c>
      <c r="M189" s="106">
        <f t="shared" si="53"/>
        <v>2.6905605072731209E-3</v>
      </c>
      <c r="O189" s="107">
        <f t="shared" si="54"/>
        <v>-6.7711178617546386E-2</v>
      </c>
      <c r="P189" s="107">
        <f t="shared" si="55"/>
        <v>-6.5202799133362355E-2</v>
      </c>
      <c r="Q189" s="106">
        <f t="shared" si="56"/>
        <v>7.1460003360204638E-2</v>
      </c>
      <c r="R189" s="107">
        <f t="shared" si="57"/>
        <v>6.8584910999999998E-2</v>
      </c>
      <c r="S189" s="108">
        <f t="shared" si="58"/>
        <v>78155.507025103405</v>
      </c>
      <c r="T189" s="109">
        <f t="shared" si="59"/>
        <v>0</v>
      </c>
      <c r="U189" s="99">
        <f t="shared" si="60"/>
        <v>7.1460003360204638E-2</v>
      </c>
      <c r="V189" s="99">
        <f t="shared" si="64"/>
        <v>6.8584910999999998E-2</v>
      </c>
      <c r="W189" s="108">
        <f t="shared" si="61"/>
        <v>78155.507025103405</v>
      </c>
      <c r="X189" s="118">
        <f t="shared" si="62"/>
        <v>78156</v>
      </c>
      <c r="Y189" s="55">
        <f t="shared" si="65"/>
        <v>352.78420413194704</v>
      </c>
      <c r="Z189" s="56">
        <f t="shared" si="66"/>
        <v>7.1466761718053773E-2</v>
      </c>
      <c r="AA189" s="56">
        <f t="shared" si="67"/>
        <v>6.8591651222871475E-2</v>
      </c>
      <c r="AB189" s="42"/>
      <c r="AC189" s="57">
        <v>84061.207416082863</v>
      </c>
      <c r="AD189" s="58">
        <f t="shared" si="68"/>
        <v>379.43940524915962</v>
      </c>
      <c r="AE189" s="56">
        <f t="shared" si="63"/>
        <v>-7.0248900742687415E-2</v>
      </c>
      <c r="AF189" s="56">
        <f t="shared" si="63"/>
        <v>-7.0248900742687526E-2</v>
      </c>
    </row>
    <row r="190" spans="1:32">
      <c r="A190" s="82" t="s">
        <v>393</v>
      </c>
      <c r="B190" s="83" t="s">
        <v>394</v>
      </c>
      <c r="E190" s="103">
        <v>43601</v>
      </c>
      <c r="F190" s="103">
        <v>170773.859375</v>
      </c>
      <c r="G190" s="103">
        <f t="shared" si="51"/>
        <v>255.31425101928019</v>
      </c>
      <c r="H190" s="104">
        <v>-6.9343856915843216E-2</v>
      </c>
      <c r="J190" s="105">
        <v>46916.914521264538</v>
      </c>
      <c r="K190" s="105">
        <v>171979.453125</v>
      </c>
      <c r="L190" s="105">
        <f t="shared" si="52"/>
        <v>272.80534778281839</v>
      </c>
      <c r="M190" s="106">
        <f t="shared" si="53"/>
        <v>7.0595918743785457E-3</v>
      </c>
      <c r="O190" s="107">
        <f t="shared" si="54"/>
        <v>-7.0676312692336984E-2</v>
      </c>
      <c r="P190" s="107">
        <f t="shared" si="55"/>
        <v>-6.4115666740752197E-2</v>
      </c>
      <c r="Q190" s="106">
        <f t="shared" si="56"/>
        <v>7.6128684354779264E-2</v>
      </c>
      <c r="R190" s="107">
        <f t="shared" si="57"/>
        <v>6.8584910999999998E-2</v>
      </c>
      <c r="S190" s="108">
        <f t="shared" si="58"/>
        <v>46920.28676655273</v>
      </c>
      <c r="T190" s="109">
        <f t="shared" si="59"/>
        <v>0</v>
      </c>
      <c r="U190" s="99">
        <f t="shared" si="60"/>
        <v>7.6128684354779264E-2</v>
      </c>
      <c r="V190" s="99">
        <f t="shared" si="64"/>
        <v>6.8584910999999998E-2</v>
      </c>
      <c r="W190" s="108">
        <f t="shared" si="61"/>
        <v>46920.28676655273</v>
      </c>
      <c r="X190" s="118">
        <f t="shared" si="62"/>
        <v>46920</v>
      </c>
      <c r="Y190" s="55">
        <f t="shared" si="65"/>
        <v>272.82328875587882</v>
      </c>
      <c r="Z190" s="56">
        <f t="shared" si="66"/>
        <v>7.6122107291117125E-2</v>
      </c>
      <c r="AA190" s="56">
        <f t="shared" si="67"/>
        <v>6.8578380042234377E-2</v>
      </c>
      <c r="AB190" s="42"/>
      <c r="AC190" s="57">
        <v>50407.124392155107</v>
      </c>
      <c r="AD190" s="58">
        <f t="shared" si="68"/>
        <v>293.09968997004336</v>
      </c>
      <c r="AE190" s="56">
        <f t="shared" si="63"/>
        <v>-6.9179197071948195E-2</v>
      </c>
      <c r="AF190" s="56">
        <f t="shared" si="63"/>
        <v>-6.9179197071948195E-2</v>
      </c>
    </row>
    <row r="191" spans="1:32">
      <c r="A191" s="82" t="s">
        <v>395</v>
      </c>
      <c r="B191" s="83" t="s">
        <v>396</v>
      </c>
      <c r="E191" s="103">
        <v>94853</v>
      </c>
      <c r="F191" s="103">
        <v>286350.625</v>
      </c>
      <c r="G191" s="103">
        <f t="shared" si="51"/>
        <v>331.24774915368175</v>
      </c>
      <c r="H191" s="104">
        <v>-1.1271203343389713E-2</v>
      </c>
      <c r="J191" s="105">
        <v>95754.981587200411</v>
      </c>
      <c r="K191" s="105">
        <v>288745.1875</v>
      </c>
      <c r="L191" s="105">
        <f t="shared" si="52"/>
        <v>331.62451092695846</v>
      </c>
      <c r="M191" s="106">
        <f t="shared" si="53"/>
        <v>8.3623442414346716E-3</v>
      </c>
      <c r="O191" s="107">
        <f t="shared" si="54"/>
        <v>-9.4196831564216099E-3</v>
      </c>
      <c r="P191" s="107">
        <f t="shared" si="55"/>
        <v>-1.1361095481862149E-3</v>
      </c>
      <c r="Q191" s="106">
        <f t="shared" si="56"/>
        <v>7.7520785876984855E-2</v>
      </c>
      <c r="R191" s="107">
        <f t="shared" si="57"/>
        <v>6.8584910999999998E-2</v>
      </c>
      <c r="S191" s="108">
        <f t="shared" si="58"/>
        <v>102206.07910278965</v>
      </c>
      <c r="T191" s="109">
        <f t="shared" si="59"/>
        <v>0</v>
      </c>
      <c r="U191" s="99">
        <f t="shared" si="60"/>
        <v>7.7520785876984855E-2</v>
      </c>
      <c r="V191" s="99">
        <f t="shared" si="64"/>
        <v>6.8584910999999998E-2</v>
      </c>
      <c r="W191" s="108">
        <f t="shared" si="61"/>
        <v>102206.07910278965</v>
      </c>
      <c r="X191" s="118">
        <f t="shared" si="62"/>
        <v>102206</v>
      </c>
      <c r="Y191" s="55">
        <f t="shared" si="65"/>
        <v>353.96607259471642</v>
      </c>
      <c r="Z191" s="56">
        <f t="shared" si="66"/>
        <v>7.7519951925611119E-2</v>
      </c>
      <c r="AA191" s="56">
        <f t="shared" si="67"/>
        <v>6.8584083964581266E-2</v>
      </c>
      <c r="AB191" s="42"/>
      <c r="AC191" s="57">
        <v>102878.31834821263</v>
      </c>
      <c r="AD191" s="58">
        <f t="shared" si="68"/>
        <v>356.29448663352224</v>
      </c>
      <c r="AE191" s="56">
        <f t="shared" si="63"/>
        <v>-6.5350829893723317E-3</v>
      </c>
      <c r="AF191" s="56">
        <f t="shared" si="63"/>
        <v>-6.5350829893721096E-3</v>
      </c>
    </row>
    <row r="192" spans="1:32">
      <c r="A192" s="82" t="s">
        <v>397</v>
      </c>
      <c r="B192" s="83" t="s">
        <v>398</v>
      </c>
      <c r="E192" s="103">
        <v>56018</v>
      </c>
      <c r="F192" s="103">
        <v>188116.6875</v>
      </c>
      <c r="G192" s="103">
        <f t="shared" si="51"/>
        <v>297.78325753264181</v>
      </c>
      <c r="H192" s="104">
        <v>3.1398413154796634E-2</v>
      </c>
      <c r="J192" s="105">
        <v>54166.759676955684</v>
      </c>
      <c r="K192" s="105">
        <v>189104.8125</v>
      </c>
      <c r="L192" s="105">
        <f t="shared" si="52"/>
        <v>286.43776412065495</v>
      </c>
      <c r="M192" s="106">
        <f t="shared" si="53"/>
        <v>5.2527237914499203E-3</v>
      </c>
      <c r="O192" s="107">
        <f t="shared" si="54"/>
        <v>3.4176685740201274E-2</v>
      </c>
      <c r="P192" s="107">
        <f t="shared" si="55"/>
        <v>3.9608930221951555E-2</v>
      </c>
      <c r="Q192" s="106">
        <f t="shared" si="56"/>
        <v>7.4197892385194253E-2</v>
      </c>
      <c r="R192" s="107">
        <f t="shared" si="57"/>
        <v>6.8584910999999998E-2</v>
      </c>
      <c r="S192" s="108">
        <f t="shared" si="58"/>
        <v>60174.417535633809</v>
      </c>
      <c r="T192" s="109">
        <f t="shared" si="59"/>
        <v>0</v>
      </c>
      <c r="U192" s="99">
        <f t="shared" si="60"/>
        <v>7.4197892385194253E-2</v>
      </c>
      <c r="V192" s="99">
        <f t="shared" si="64"/>
        <v>6.8584910999999998E-2</v>
      </c>
      <c r="W192" s="108">
        <f t="shared" si="61"/>
        <v>60174.417535633809</v>
      </c>
      <c r="X192" s="118">
        <f t="shared" si="62"/>
        <v>60174</v>
      </c>
      <c r="Y192" s="55">
        <f t="shared" si="65"/>
        <v>318.20448778901385</v>
      </c>
      <c r="Z192" s="56">
        <f t="shared" si="66"/>
        <v>7.4190438787532509E-2</v>
      </c>
      <c r="AA192" s="56">
        <f t="shared" si="67"/>
        <v>6.8577496349449873E-2</v>
      </c>
      <c r="AB192" s="42"/>
      <c r="AC192" s="57">
        <v>58196.294893151156</v>
      </c>
      <c r="AD192" s="58">
        <f t="shared" si="68"/>
        <v>307.74623936739397</v>
      </c>
      <c r="AE192" s="56">
        <f t="shared" si="63"/>
        <v>3.3983350838398207E-2</v>
      </c>
      <c r="AF192" s="56">
        <f t="shared" si="63"/>
        <v>3.398335083839843E-2</v>
      </c>
    </row>
    <row r="193" spans="1:32">
      <c r="A193" s="82" t="s">
        <v>399</v>
      </c>
      <c r="B193" s="83" t="s">
        <v>400</v>
      </c>
      <c r="E193" s="103">
        <v>59844</v>
      </c>
      <c r="F193" s="103">
        <v>192351.65625</v>
      </c>
      <c r="G193" s="103">
        <f t="shared" si="51"/>
        <v>311.11767461061305</v>
      </c>
      <c r="H193" s="104">
        <v>-2.4050044925200575E-2</v>
      </c>
      <c r="J193" s="105">
        <v>61274.445670196474</v>
      </c>
      <c r="K193" s="105">
        <v>193696.15625</v>
      </c>
      <c r="L193" s="105">
        <f t="shared" si="52"/>
        <v>316.34311623154099</v>
      </c>
      <c r="M193" s="106">
        <f t="shared" si="53"/>
        <v>6.9898020438803332E-3</v>
      </c>
      <c r="O193" s="107">
        <f t="shared" si="54"/>
        <v>-2.3344897771833018E-2</v>
      </c>
      <c r="P193" s="107">
        <f t="shared" si="55"/>
        <v>-1.6518271942112639E-2</v>
      </c>
      <c r="Q193" s="106">
        <f t="shared" si="56"/>
        <v>7.6054107994967479E-2</v>
      </c>
      <c r="R193" s="107">
        <f t="shared" si="57"/>
        <v>6.8584910999999998E-2</v>
      </c>
      <c r="S193" s="108">
        <f t="shared" si="58"/>
        <v>64395.382038850832</v>
      </c>
      <c r="T193" s="109">
        <f t="shared" si="59"/>
        <v>0</v>
      </c>
      <c r="U193" s="99">
        <f t="shared" si="60"/>
        <v>7.6054107994967479E-2</v>
      </c>
      <c r="V193" s="99">
        <f t="shared" si="64"/>
        <v>6.8584910999999998E-2</v>
      </c>
      <c r="W193" s="108">
        <f t="shared" si="61"/>
        <v>64395.382038850832</v>
      </c>
      <c r="X193" s="118">
        <f t="shared" si="62"/>
        <v>64395</v>
      </c>
      <c r="Y193" s="55">
        <f t="shared" si="65"/>
        <v>332.4536802727597</v>
      </c>
      <c r="Z193" s="56">
        <f t="shared" si="66"/>
        <v>7.6047724082614732E-2</v>
      </c>
      <c r="AA193" s="56">
        <f t="shared" si="67"/>
        <v>6.8578571400195187E-2</v>
      </c>
      <c r="AB193" s="42"/>
      <c r="AC193" s="57">
        <v>65832.730827984036</v>
      </c>
      <c r="AD193" s="58">
        <f t="shared" si="68"/>
        <v>339.87628924868784</v>
      </c>
      <c r="AE193" s="56">
        <f t="shared" si="63"/>
        <v>-2.1839149157289572E-2</v>
      </c>
      <c r="AF193" s="56">
        <f t="shared" si="63"/>
        <v>-2.1839149157289461E-2</v>
      </c>
    </row>
    <row r="194" spans="1:32">
      <c r="A194" s="82" t="s">
        <v>401</v>
      </c>
      <c r="B194" s="83" t="s">
        <v>402</v>
      </c>
      <c r="E194" s="103">
        <v>93735</v>
      </c>
      <c r="F194" s="103">
        <v>313306.78125</v>
      </c>
      <c r="G194" s="103">
        <f t="shared" si="51"/>
        <v>299.17960800601088</v>
      </c>
      <c r="H194" s="104">
        <v>-2.2139966155267365E-2</v>
      </c>
      <c r="J194" s="105">
        <v>95576.090852278852</v>
      </c>
      <c r="K194" s="105">
        <v>315180.0625</v>
      </c>
      <c r="L194" s="105">
        <f t="shared" si="52"/>
        <v>303.24281965734701</v>
      </c>
      <c r="M194" s="106">
        <f t="shared" si="53"/>
        <v>5.9790638508563365E-3</v>
      </c>
      <c r="O194" s="107">
        <f t="shared" si="54"/>
        <v>-1.926309012914551E-2</v>
      </c>
      <c r="P194" s="107">
        <f t="shared" si="55"/>
        <v>-1.3399201524136317E-2</v>
      </c>
      <c r="Q194" s="106">
        <f t="shared" si="56"/>
        <v>7.4974048412930649E-2</v>
      </c>
      <c r="R194" s="107">
        <f t="shared" si="57"/>
        <v>6.8584910999999998E-2</v>
      </c>
      <c r="S194" s="108">
        <f t="shared" si="58"/>
        <v>100762.69242798605</v>
      </c>
      <c r="T194" s="109">
        <f t="shared" si="59"/>
        <v>0</v>
      </c>
      <c r="U194" s="99">
        <f t="shared" si="60"/>
        <v>7.4974048412930649E-2</v>
      </c>
      <c r="V194" s="99">
        <f t="shared" si="64"/>
        <v>6.8584910999999998E-2</v>
      </c>
      <c r="W194" s="108">
        <f t="shared" si="61"/>
        <v>100762.69242798605</v>
      </c>
      <c r="X194" s="118">
        <f t="shared" si="62"/>
        <v>100763</v>
      </c>
      <c r="Y194" s="55">
        <f t="shared" si="65"/>
        <v>319.69979065538132</v>
      </c>
      <c r="Z194" s="56">
        <f t="shared" si="66"/>
        <v>7.4977329706086282E-2</v>
      </c>
      <c r="AA194" s="56">
        <f t="shared" si="67"/>
        <v>6.8588172790700952E-2</v>
      </c>
      <c r="AB194" s="42"/>
      <c r="AC194" s="57">
        <v>102686.11970045825</v>
      </c>
      <c r="AD194" s="58">
        <f t="shared" si="68"/>
        <v>325.80144469150315</v>
      </c>
      <c r="AE194" s="56">
        <f t="shared" si="63"/>
        <v>-1.8728136831619557E-2</v>
      </c>
      <c r="AF194" s="56">
        <f t="shared" si="63"/>
        <v>-1.8728136831619668E-2</v>
      </c>
    </row>
    <row r="195" spans="1:32">
      <c r="A195" s="82" t="s">
        <v>403</v>
      </c>
      <c r="B195" s="83" t="s">
        <v>404</v>
      </c>
      <c r="E195" s="103">
        <v>166777</v>
      </c>
      <c r="F195" s="103">
        <v>503703.3125</v>
      </c>
      <c r="G195" s="103">
        <f t="shared" si="51"/>
        <v>331.10165421038403</v>
      </c>
      <c r="H195" s="104">
        <v>-7.1264184489612248E-3</v>
      </c>
      <c r="J195" s="105">
        <v>167560.44183359956</v>
      </c>
      <c r="K195" s="105">
        <v>507223.9375</v>
      </c>
      <c r="L195" s="105">
        <f t="shared" si="52"/>
        <v>330.34805624409154</v>
      </c>
      <c r="M195" s="106">
        <f t="shared" si="53"/>
        <v>6.9894815313529257E-3</v>
      </c>
      <c r="O195" s="107">
        <f t="shared" si="54"/>
        <v>-4.6755775111739784E-3</v>
      </c>
      <c r="P195" s="107">
        <f t="shared" si="55"/>
        <v>2.2812241575160819E-3</v>
      </c>
      <c r="Q195" s="106">
        <f t="shared" si="56"/>
        <v>7.6053765500116999E-2</v>
      </c>
      <c r="R195" s="107">
        <f t="shared" si="57"/>
        <v>6.8584910999999998E-2</v>
      </c>
      <c r="S195" s="108">
        <f t="shared" si="58"/>
        <v>179461.01884881302</v>
      </c>
      <c r="T195" s="109">
        <f t="shared" si="59"/>
        <v>0</v>
      </c>
      <c r="U195" s="99">
        <f t="shared" si="60"/>
        <v>7.6053765500116999E-2</v>
      </c>
      <c r="V195" s="99">
        <f t="shared" si="64"/>
        <v>6.8584910999999998E-2</v>
      </c>
      <c r="W195" s="108">
        <f t="shared" si="61"/>
        <v>179461.01884881302</v>
      </c>
      <c r="X195" s="118">
        <f t="shared" si="62"/>
        <v>179461</v>
      </c>
      <c r="Y195" s="55">
        <f t="shared" si="65"/>
        <v>353.81019453562362</v>
      </c>
      <c r="Z195" s="56">
        <f t="shared" si="66"/>
        <v>7.6053652482056977E-2</v>
      </c>
      <c r="AA195" s="56">
        <f t="shared" si="67"/>
        <v>6.8584798766394783E-2</v>
      </c>
      <c r="AB195" s="42"/>
      <c r="AC195" s="57">
        <v>180025.47952897809</v>
      </c>
      <c r="AD195" s="58">
        <f t="shared" si="68"/>
        <v>354.92307483807997</v>
      </c>
      <c r="AE195" s="56">
        <f t="shared" si="63"/>
        <v>-3.1355535363938314E-3</v>
      </c>
      <c r="AF195" s="56">
        <f t="shared" si="63"/>
        <v>-3.1355535363939424E-3</v>
      </c>
    </row>
    <row r="196" spans="1:32">
      <c r="A196" s="82" t="s">
        <v>405</v>
      </c>
      <c r="B196" s="83" t="s">
        <v>406</v>
      </c>
      <c r="E196" s="103">
        <v>57334</v>
      </c>
      <c r="F196" s="103">
        <v>174816.46875</v>
      </c>
      <c r="G196" s="103">
        <f t="shared" si="51"/>
        <v>327.96681233729583</v>
      </c>
      <c r="H196" s="104">
        <v>5.1753950259925574E-2</v>
      </c>
      <c r="J196" s="105">
        <v>54524.731471850966</v>
      </c>
      <c r="K196" s="105">
        <v>176239.15625</v>
      </c>
      <c r="L196" s="105">
        <f t="shared" si="52"/>
        <v>309.37921306492279</v>
      </c>
      <c r="M196" s="106">
        <f t="shared" si="53"/>
        <v>8.1381777710802794E-3</v>
      </c>
      <c r="O196" s="107">
        <f t="shared" si="54"/>
        <v>5.1522831058770979E-2</v>
      </c>
      <c r="P196" s="107">
        <f t="shared" si="55"/>
        <v>6.0080310788276803E-2</v>
      </c>
      <c r="Q196" s="106">
        <f t="shared" si="56"/>
        <v>7.7281244969212182E-2</v>
      </c>
      <c r="R196" s="107">
        <f t="shared" si="57"/>
        <v>6.8584910999999998E-2</v>
      </c>
      <c r="S196" s="108">
        <f t="shared" si="58"/>
        <v>61764.84289906481</v>
      </c>
      <c r="T196" s="109">
        <f t="shared" si="59"/>
        <v>0</v>
      </c>
      <c r="U196" s="99">
        <f t="shared" si="60"/>
        <v>7.7281244969212182E-2</v>
      </c>
      <c r="V196" s="99">
        <f t="shared" si="64"/>
        <v>6.8584910999999998E-2</v>
      </c>
      <c r="W196" s="108">
        <f t="shared" si="61"/>
        <v>61764.84289906481</v>
      </c>
      <c r="X196" s="118">
        <f t="shared" si="62"/>
        <v>61765</v>
      </c>
      <c r="Y196" s="55">
        <f t="shared" si="65"/>
        <v>350.46127838007055</v>
      </c>
      <c r="Z196" s="56">
        <f t="shared" si="66"/>
        <v>7.7283985069940941E-2</v>
      </c>
      <c r="AA196" s="56">
        <f t="shared" si="67"/>
        <v>6.8587628981314097E-2</v>
      </c>
      <c r="AB196" s="42"/>
      <c r="AC196" s="57">
        <v>58580.896672238545</v>
      </c>
      <c r="AD196" s="58">
        <f t="shared" si="68"/>
        <v>332.39433233066529</v>
      </c>
      <c r="AE196" s="56">
        <f t="shared" si="63"/>
        <v>5.4353953398436072E-2</v>
      </c>
      <c r="AF196" s="56">
        <f t="shared" si="63"/>
        <v>5.4353953398436072E-2</v>
      </c>
    </row>
    <row r="197" spans="1:32">
      <c r="A197" s="82" t="s">
        <v>407</v>
      </c>
      <c r="B197" s="83" t="s">
        <v>408</v>
      </c>
      <c r="E197" s="103">
        <v>61822</v>
      </c>
      <c r="F197" s="103">
        <v>229046.4375</v>
      </c>
      <c r="G197" s="103">
        <f t="shared" si="51"/>
        <v>269.91033204784077</v>
      </c>
      <c r="H197" s="104">
        <v>-7.4579817486455369E-2</v>
      </c>
      <c r="J197" s="105">
        <v>66596.296327787073</v>
      </c>
      <c r="K197" s="105">
        <v>229549.03125</v>
      </c>
      <c r="L197" s="105">
        <f t="shared" si="52"/>
        <v>290.11795852563449</v>
      </c>
      <c r="M197" s="106">
        <f t="shared" si="53"/>
        <v>2.1942875666860484E-3</v>
      </c>
      <c r="O197" s="107">
        <f t="shared" si="54"/>
        <v>-7.1690117785048857E-2</v>
      </c>
      <c r="P197" s="107">
        <f t="shared" si="55"/>
        <v>-6.9653138952472715E-2</v>
      </c>
      <c r="Q197" s="106">
        <f t="shared" si="56"/>
        <v>7.0929693584155684E-2</v>
      </c>
      <c r="R197" s="107">
        <f t="shared" si="57"/>
        <v>6.8584910999999998E-2</v>
      </c>
      <c r="S197" s="108">
        <f t="shared" si="58"/>
        <v>66207.015516759668</v>
      </c>
      <c r="T197" s="109">
        <f t="shared" si="59"/>
        <v>0</v>
      </c>
      <c r="U197" s="99">
        <f t="shared" si="60"/>
        <v>7.0929693584155684E-2</v>
      </c>
      <c r="V197" s="99">
        <f t="shared" si="64"/>
        <v>6.8584910999999998E-2</v>
      </c>
      <c r="W197" s="108">
        <f t="shared" si="61"/>
        <v>66207.015516759668</v>
      </c>
      <c r="X197" s="118">
        <f t="shared" si="62"/>
        <v>66207</v>
      </c>
      <c r="Y197" s="55">
        <f t="shared" si="65"/>
        <v>288.42204055261067</v>
      </c>
      <c r="Z197" s="56">
        <f t="shared" si="66"/>
        <v>7.0929442593251624E-2</v>
      </c>
      <c r="AA197" s="56">
        <f t="shared" si="67"/>
        <v>6.858466055863599E-2</v>
      </c>
      <c r="AB197" s="42"/>
      <c r="AC197" s="57">
        <v>71550.480829895532</v>
      </c>
      <c r="AD197" s="58">
        <f t="shared" si="68"/>
        <v>311.7002081876376</v>
      </c>
      <c r="AE197" s="56">
        <f t="shared" si="63"/>
        <v>-7.4681270732465777E-2</v>
      </c>
      <c r="AF197" s="56">
        <f t="shared" si="63"/>
        <v>-7.4681270732465888E-2</v>
      </c>
    </row>
    <row r="198" spans="1:32">
      <c r="A198" s="82" t="s">
        <v>409</v>
      </c>
      <c r="B198" s="83" t="s">
        <v>410</v>
      </c>
      <c r="E198" s="103">
        <v>148995</v>
      </c>
      <c r="F198" s="103">
        <v>504448.25</v>
      </c>
      <c r="G198" s="103">
        <f t="shared" si="51"/>
        <v>295.36230921605932</v>
      </c>
      <c r="H198" s="104">
        <v>-7.4201782978148279E-3</v>
      </c>
      <c r="J198" s="105">
        <v>150414.32117132872</v>
      </c>
      <c r="K198" s="105">
        <v>507042.25</v>
      </c>
      <c r="L198" s="105">
        <f t="shared" si="52"/>
        <v>296.65046881463769</v>
      </c>
      <c r="M198" s="106">
        <f t="shared" si="53"/>
        <v>5.1422519554780166E-3</v>
      </c>
      <c r="O198" s="107">
        <f t="shared" si="54"/>
        <v>-9.4360773646815499E-3</v>
      </c>
      <c r="P198" s="107">
        <f t="shared" si="55"/>
        <v>-4.3423480964841499E-3</v>
      </c>
      <c r="Q198" s="106">
        <f t="shared" si="56"/>
        <v>7.4079843848184224E-2</v>
      </c>
      <c r="R198" s="107">
        <f t="shared" si="57"/>
        <v>6.8584910999999998E-2</v>
      </c>
      <c r="S198" s="108">
        <f t="shared" si="58"/>
        <v>160032.52633416021</v>
      </c>
      <c r="T198" s="109">
        <f t="shared" si="59"/>
        <v>0</v>
      </c>
      <c r="U198" s="99">
        <f t="shared" si="60"/>
        <v>7.4079843848184224E-2</v>
      </c>
      <c r="V198" s="99">
        <f t="shared" si="64"/>
        <v>6.8584910999999998E-2</v>
      </c>
      <c r="W198" s="108">
        <f t="shared" si="61"/>
        <v>160032.52633416021</v>
      </c>
      <c r="X198" s="118">
        <f t="shared" si="62"/>
        <v>160033</v>
      </c>
      <c r="Y198" s="55">
        <f t="shared" si="65"/>
        <v>315.62064108069887</v>
      </c>
      <c r="Z198" s="56">
        <f t="shared" si="66"/>
        <v>7.4083022920232278E-2</v>
      </c>
      <c r="AA198" s="56">
        <f t="shared" si="67"/>
        <v>6.8588073808091954E-2</v>
      </c>
      <c r="AB198" s="42"/>
      <c r="AC198" s="57">
        <v>161603.83680406574</v>
      </c>
      <c r="AD198" s="58">
        <f t="shared" si="68"/>
        <v>318.71868035467605</v>
      </c>
      <c r="AE198" s="56">
        <f t="shared" si="63"/>
        <v>-9.7202939925880028E-3</v>
      </c>
      <c r="AF198" s="56">
        <f t="shared" si="63"/>
        <v>-9.7202939925881138E-3</v>
      </c>
    </row>
    <row r="199" spans="1:32">
      <c r="A199" s="82" t="s">
        <v>411</v>
      </c>
      <c r="B199" s="83" t="s">
        <v>412</v>
      </c>
      <c r="E199" s="103">
        <v>310844</v>
      </c>
      <c r="F199" s="103">
        <v>945570</v>
      </c>
      <c r="G199" s="103">
        <f t="shared" si="51"/>
        <v>328.73716382710955</v>
      </c>
      <c r="H199" s="104">
        <v>-4.1292377094465094E-3</v>
      </c>
      <c r="J199" s="105">
        <v>312594.13599317038</v>
      </c>
      <c r="K199" s="105">
        <v>950072.3125</v>
      </c>
      <c r="L199" s="105">
        <f t="shared" si="52"/>
        <v>329.02141434962658</v>
      </c>
      <c r="M199" s="106">
        <f t="shared" si="53"/>
        <v>4.7614798481339093E-3</v>
      </c>
      <c r="O199" s="107">
        <f t="shared" si="54"/>
        <v>-5.5987486381018359E-3</v>
      </c>
      <c r="P199" s="107">
        <f t="shared" si="55"/>
        <v>-8.6392711878313655E-4</v>
      </c>
      <c r="Q199" s="106">
        <f t="shared" si="56"/>
        <v>7.367295651974648E-2</v>
      </c>
      <c r="R199" s="107">
        <f t="shared" si="57"/>
        <v>6.8584910999999998E-2</v>
      </c>
      <c r="S199" s="108">
        <f t="shared" si="58"/>
        <v>333744.79649642407</v>
      </c>
      <c r="T199" s="109">
        <f t="shared" si="59"/>
        <v>0</v>
      </c>
      <c r="U199" s="99">
        <f t="shared" si="60"/>
        <v>7.367295651974648E-2</v>
      </c>
      <c r="V199" s="99">
        <f t="shared" si="64"/>
        <v>6.8584910999999998E-2</v>
      </c>
      <c r="W199" s="108">
        <f t="shared" si="61"/>
        <v>333744.79649642407</v>
      </c>
      <c r="X199" s="118">
        <f t="shared" si="62"/>
        <v>333745</v>
      </c>
      <c r="Y199" s="55">
        <f t="shared" si="65"/>
        <v>351.28378714857035</v>
      </c>
      <c r="Z199" s="56">
        <f t="shared" si="66"/>
        <v>7.3673611200473443E-2</v>
      </c>
      <c r="AA199" s="56">
        <f t="shared" si="67"/>
        <v>6.8585562578250547E-2</v>
      </c>
      <c r="AB199" s="42"/>
      <c r="AC199" s="57">
        <v>335848.41752806079</v>
      </c>
      <c r="AD199" s="58">
        <f t="shared" si="68"/>
        <v>353.49774233954514</v>
      </c>
      <c r="AE199" s="56">
        <f t="shared" si="63"/>
        <v>-6.2629966922057578E-3</v>
      </c>
      <c r="AF199" s="56">
        <f t="shared" si="63"/>
        <v>-6.2629966922057578E-3</v>
      </c>
    </row>
    <row r="200" spans="1:32">
      <c r="A200" s="82" t="s">
        <v>413</v>
      </c>
      <c r="B200" s="83" t="s">
        <v>414</v>
      </c>
      <c r="E200" s="103">
        <v>102758</v>
      </c>
      <c r="F200" s="103">
        <v>299367.25</v>
      </c>
      <c r="G200" s="103">
        <f t="shared" si="51"/>
        <v>343.25063947375673</v>
      </c>
      <c r="H200" s="104">
        <v>1.9724829846796688E-2</v>
      </c>
      <c r="J200" s="105">
        <v>100967.21055855692</v>
      </c>
      <c r="K200" s="105">
        <v>301288.5</v>
      </c>
      <c r="L200" s="105">
        <f t="shared" si="52"/>
        <v>335.11803656149146</v>
      </c>
      <c r="M200" s="106">
        <f t="shared" si="53"/>
        <v>6.4177026712173291E-3</v>
      </c>
      <c r="O200" s="107">
        <f t="shared" si="54"/>
        <v>1.7736346597438057E-2</v>
      </c>
      <c r="P200" s="107">
        <f t="shared" si="55"/>
        <v>2.4267875867591604E-2</v>
      </c>
      <c r="Q200" s="106">
        <f t="shared" si="56"/>
        <v>7.544277123774723E-2</v>
      </c>
      <c r="R200" s="107">
        <f t="shared" si="57"/>
        <v>6.8584910999999998E-2</v>
      </c>
      <c r="S200" s="108">
        <f t="shared" si="58"/>
        <v>110510.34828684843</v>
      </c>
      <c r="T200" s="109">
        <f t="shared" si="59"/>
        <v>0</v>
      </c>
      <c r="U200" s="99">
        <f t="shared" si="60"/>
        <v>7.544277123774723E-2</v>
      </c>
      <c r="V200" s="99">
        <f t="shared" si="64"/>
        <v>6.8584910999999998E-2</v>
      </c>
      <c r="W200" s="108">
        <f t="shared" si="61"/>
        <v>110510.34828684843</v>
      </c>
      <c r="X200" s="118">
        <f t="shared" si="62"/>
        <v>110510</v>
      </c>
      <c r="Y200" s="55">
        <f t="shared" si="65"/>
        <v>366.79129804157805</v>
      </c>
      <c r="Z200" s="56">
        <f t="shared" si="66"/>
        <v>7.5439381848615206E-2</v>
      </c>
      <c r="AA200" s="56">
        <f t="shared" si="67"/>
        <v>6.858154322425114E-2</v>
      </c>
      <c r="AB200" s="42"/>
      <c r="AC200" s="57">
        <v>108478.29176505959</v>
      </c>
      <c r="AD200" s="58">
        <f t="shared" si="68"/>
        <v>360.04790015237751</v>
      </c>
      <c r="AE200" s="56">
        <f t="shared" si="63"/>
        <v>1.8729168775450944E-2</v>
      </c>
      <c r="AF200" s="56">
        <f t="shared" si="63"/>
        <v>1.8729168775450722E-2</v>
      </c>
    </row>
    <row r="201" spans="1:32">
      <c r="X201" s="121"/>
      <c r="Y201" s="42"/>
      <c r="Z201" s="42"/>
      <c r="AA201" s="42"/>
      <c r="AB201" s="42"/>
      <c r="AC201" s="42"/>
      <c r="AD201" s="42"/>
      <c r="AE201" s="42"/>
      <c r="AF201" s="42"/>
    </row>
    <row r="202" spans="1:32">
      <c r="X202" s="121"/>
      <c r="Y202" s="42"/>
      <c r="Z202" s="42"/>
      <c r="AA202" s="42"/>
      <c r="AB202" s="42"/>
      <c r="AC202" s="42"/>
      <c r="AD202" s="42"/>
      <c r="AE202" s="42"/>
      <c r="AF202" s="42"/>
    </row>
    <row r="203" spans="1:32">
      <c r="X203" s="121"/>
      <c r="Y203" s="42"/>
      <c r="Z203" s="42"/>
      <c r="AA203" s="42"/>
      <c r="AB203" s="42"/>
      <c r="AC203" s="42"/>
      <c r="AD203" s="42"/>
      <c r="AE203" s="42"/>
      <c r="AF203" s="42"/>
    </row>
    <row r="204" spans="1:32">
      <c r="X204" s="121"/>
      <c r="Y204" s="42"/>
      <c r="Z204" s="42"/>
      <c r="AA204" s="42"/>
      <c r="AB204" s="42"/>
      <c r="AC204" s="42"/>
      <c r="AD204" s="42"/>
      <c r="AE204" s="42"/>
      <c r="AF204" s="42"/>
    </row>
    <row r="205" spans="1:32">
      <c r="X205" s="121"/>
      <c r="Y205" s="42"/>
      <c r="Z205" s="42"/>
      <c r="AA205" s="42"/>
      <c r="AB205" s="42"/>
      <c r="AC205" s="42"/>
      <c r="AD205" s="42"/>
      <c r="AE205" s="42"/>
      <c r="AF205" s="42"/>
    </row>
    <row r="206" spans="1:32">
      <c r="X206" s="121"/>
      <c r="Y206" s="42"/>
      <c r="Z206" s="42"/>
      <c r="AA206" s="42"/>
      <c r="AB206" s="42"/>
      <c r="AC206" s="42"/>
      <c r="AD206" s="42"/>
      <c r="AE206" s="42"/>
      <c r="AF206" s="42"/>
    </row>
    <row r="207" spans="1:32">
      <c r="X207" s="121"/>
      <c r="Y207" s="42"/>
      <c r="Z207" s="42"/>
      <c r="AA207" s="42"/>
      <c r="AB207" s="42"/>
      <c r="AC207" s="42"/>
      <c r="AD207" s="42"/>
      <c r="AE207" s="42"/>
      <c r="AF207" s="42"/>
    </row>
    <row r="208" spans="1:32">
      <c r="X208" s="121"/>
      <c r="Y208" s="42"/>
      <c r="Z208" s="42"/>
      <c r="AA208" s="42"/>
      <c r="AB208" s="42"/>
      <c r="AC208" s="42"/>
      <c r="AD208" s="42"/>
      <c r="AE208" s="42"/>
      <c r="AF208" s="42"/>
    </row>
    <row r="209" spans="24:32">
      <c r="X209" s="121"/>
      <c r="Y209" s="42"/>
      <c r="Z209" s="42"/>
      <c r="AA209" s="42"/>
      <c r="AB209" s="42"/>
      <c r="AC209" s="42"/>
      <c r="AD209" s="42"/>
      <c r="AE209" s="42"/>
      <c r="AF209" s="42"/>
    </row>
    <row r="210" spans="24:32">
      <c r="X210" s="121"/>
      <c r="Y210" s="42"/>
      <c r="Z210" s="42"/>
      <c r="AA210" s="42"/>
      <c r="AB210" s="42"/>
      <c r="AC210" s="42"/>
      <c r="AD210" s="42"/>
      <c r="AE210" s="42"/>
      <c r="AF210" s="42"/>
    </row>
    <row r="211" spans="24:32">
      <c r="X211" s="121"/>
      <c r="Y211" s="42"/>
      <c r="Z211" s="42"/>
      <c r="AA211" s="42"/>
      <c r="AB211" s="42"/>
      <c r="AC211" s="42"/>
      <c r="AD211" s="42"/>
      <c r="AE211" s="42"/>
      <c r="AF211" s="42"/>
    </row>
    <row r="212" spans="24:32">
      <c r="X212" s="121"/>
      <c r="Y212" s="42"/>
      <c r="Z212" s="42"/>
      <c r="AA212" s="42"/>
      <c r="AB212" s="42"/>
      <c r="AC212" s="42"/>
      <c r="AD212" s="42"/>
      <c r="AE212" s="42"/>
      <c r="AF212" s="42"/>
    </row>
    <row r="213" spans="24:32">
      <c r="X213" s="121"/>
      <c r="Y213" s="42"/>
      <c r="Z213" s="42"/>
      <c r="AA213" s="42"/>
      <c r="AB213" s="42"/>
      <c r="AC213" s="42"/>
      <c r="AD213" s="42"/>
      <c r="AE213" s="42"/>
      <c r="AF213" s="42"/>
    </row>
    <row r="214" spans="24:32">
      <c r="X214" s="121"/>
      <c r="Y214" s="42"/>
      <c r="Z214" s="42"/>
      <c r="AA214" s="42"/>
      <c r="AB214" s="42"/>
      <c r="AC214" s="42"/>
      <c r="AD214" s="42"/>
      <c r="AE214" s="42"/>
      <c r="AF214" s="42"/>
    </row>
    <row r="215" spans="24:32">
      <c r="X215" s="121"/>
      <c r="Y215" s="42"/>
      <c r="Z215" s="42"/>
      <c r="AA215" s="42"/>
      <c r="AB215" s="42"/>
      <c r="AC215" s="42"/>
      <c r="AD215" s="42"/>
      <c r="AE215" s="42"/>
      <c r="AF215" s="42"/>
    </row>
    <row r="216" spans="24:32">
      <c r="X216" s="121"/>
      <c r="Y216" s="42"/>
      <c r="Z216" s="42"/>
      <c r="AA216" s="42"/>
      <c r="AB216" s="42"/>
      <c r="AC216" s="42"/>
      <c r="AD216" s="42"/>
      <c r="AE216" s="42"/>
      <c r="AF216" s="42"/>
    </row>
    <row r="217" spans="24:32">
      <c r="X217" s="121"/>
      <c r="Y217" s="42"/>
      <c r="Z217" s="42"/>
      <c r="AA217" s="42"/>
      <c r="AB217" s="42"/>
      <c r="AC217" s="42"/>
      <c r="AD217" s="42"/>
      <c r="AE217" s="42"/>
      <c r="AF217" s="42"/>
    </row>
  </sheetData>
  <mergeCells count="6">
    <mergeCell ref="AC6:AF6"/>
    <mergeCell ref="E6:H6"/>
    <mergeCell ref="J6:L6"/>
    <mergeCell ref="O6:P6"/>
    <mergeCell ref="Q6:S6"/>
    <mergeCell ref="T6:W6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2">
    <tabColor rgb="FF005EB8"/>
  </sheetPr>
  <dimension ref="A1:AS21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9.140625" defaultRowHeight="12.75"/>
  <cols>
    <col min="1" max="1" width="5.7109375" style="82" customWidth="1"/>
    <col min="2" max="2" width="53.42578125" style="83" bestFit="1" customWidth="1"/>
    <col min="3" max="4" width="3.42578125" style="83" customWidth="1"/>
    <col min="5" max="6" width="11.28515625" style="83" customWidth="1"/>
    <col min="7" max="8" width="12.28515625" style="83" customWidth="1"/>
    <col min="9" max="9" width="3.28515625" style="83" customWidth="1"/>
    <col min="10" max="10" width="10.7109375" style="83" customWidth="1"/>
    <col min="11" max="11" width="11.28515625" style="83" customWidth="1"/>
    <col min="12" max="12" width="10.28515625" style="83" customWidth="1"/>
    <col min="13" max="13" width="11.28515625" style="114" customWidth="1"/>
    <col min="14" max="14" width="3.7109375" style="83" customWidth="1"/>
    <col min="15" max="15" width="11" style="83" customWidth="1"/>
    <col min="16" max="16" width="11.7109375" style="83" customWidth="1"/>
    <col min="17" max="17" width="13.28515625" style="114" customWidth="1"/>
    <col min="18" max="19" width="13.28515625" style="83" customWidth="1"/>
    <col min="20" max="20" width="11" style="114" customWidth="1"/>
    <col min="21" max="21" width="12.5703125" style="83" customWidth="1"/>
    <col min="22" max="22" width="12.140625" style="83" customWidth="1"/>
    <col min="23" max="23" width="12.5703125" style="83" customWidth="1"/>
    <col min="24" max="24" width="11.42578125" style="117" customWidth="1"/>
    <col min="25" max="27" width="11.42578125" style="53" customWidth="1"/>
    <col min="28" max="28" width="4.28515625" style="47" customWidth="1"/>
    <col min="29" max="29" width="15.140625" style="50" customWidth="1"/>
    <col min="30" max="30" width="9.5703125" style="53" customWidth="1"/>
    <col min="31" max="31" width="11.7109375" style="53" customWidth="1"/>
    <col min="32" max="32" width="10.42578125" style="53" customWidth="1"/>
    <col min="33" max="16384" width="9.140625" style="42"/>
  </cols>
  <sheetData>
    <row r="1" spans="1:45">
      <c r="A1" s="1" t="s">
        <v>446</v>
      </c>
      <c r="B1" s="1"/>
      <c r="E1" s="78" t="s">
        <v>417</v>
      </c>
      <c r="F1" s="78"/>
      <c r="G1" s="78"/>
      <c r="H1" s="78"/>
      <c r="I1" s="79"/>
      <c r="J1" s="80" t="s">
        <v>418</v>
      </c>
      <c r="K1" s="95"/>
      <c r="L1" s="96">
        <v>7.6808849801382362E-2</v>
      </c>
      <c r="M1" s="97"/>
      <c r="O1" s="98"/>
      <c r="P1" s="99">
        <v>-0.14247691992678779</v>
      </c>
      <c r="Q1" s="100">
        <v>10</v>
      </c>
      <c r="R1" s="99">
        <v>7.1313660000000001E-2</v>
      </c>
      <c r="S1" s="98"/>
      <c r="T1" s="100">
        <v>-10</v>
      </c>
      <c r="U1" s="99">
        <v>7.1313660000000001E-2</v>
      </c>
      <c r="V1" s="98"/>
      <c r="W1" s="98"/>
      <c r="X1" s="116">
        <v>1.0713136599999999</v>
      </c>
      <c r="AF1" s="54">
        <v>-0.14684517900758531</v>
      </c>
    </row>
    <row r="2" spans="1:45">
      <c r="A2" s="1" t="s">
        <v>448</v>
      </c>
      <c r="B2" s="2"/>
      <c r="E2" s="101"/>
      <c r="F2" s="101"/>
      <c r="G2" s="101"/>
      <c r="H2" s="101"/>
      <c r="J2" s="95"/>
      <c r="K2" s="95"/>
      <c r="L2" s="95"/>
      <c r="M2" s="97"/>
      <c r="O2" s="98"/>
      <c r="P2" s="99">
        <v>-0.14247691992678779</v>
      </c>
      <c r="Q2" s="100">
        <v>10</v>
      </c>
      <c r="R2" s="99">
        <v>0</v>
      </c>
      <c r="S2" s="102">
        <v>1</v>
      </c>
      <c r="T2" s="100">
        <v>-10</v>
      </c>
      <c r="U2" s="99">
        <v>7.1313660000000001E-2</v>
      </c>
      <c r="V2" s="98"/>
      <c r="W2" s="98"/>
      <c r="AF2" s="54">
        <v>0.14226891417159981</v>
      </c>
    </row>
    <row r="3" spans="1:45">
      <c r="A3" s="81" t="s">
        <v>449</v>
      </c>
      <c r="E3" s="101"/>
      <c r="F3" s="101"/>
      <c r="G3" s="101"/>
      <c r="H3" s="101"/>
      <c r="J3" s="95"/>
      <c r="K3" s="95"/>
      <c r="L3" s="95"/>
      <c r="M3" s="97"/>
      <c r="O3" s="98"/>
      <c r="P3" s="98"/>
      <c r="Q3" s="97"/>
      <c r="R3" s="98"/>
      <c r="S3" s="98"/>
      <c r="T3" s="100"/>
      <c r="U3" s="99">
        <v>0</v>
      </c>
      <c r="V3" s="98"/>
      <c r="W3" s="98"/>
      <c r="AF3" s="55">
        <v>42</v>
      </c>
    </row>
    <row r="4" spans="1:45">
      <c r="E4" s="103"/>
      <c r="F4" s="103"/>
      <c r="G4" s="103"/>
      <c r="H4" s="104"/>
      <c r="J4" s="105"/>
      <c r="K4" s="105"/>
      <c r="L4" s="105">
        <v>381.00843081815754</v>
      </c>
      <c r="M4" s="106"/>
      <c r="O4" s="107"/>
      <c r="P4" s="107"/>
      <c r="Q4" s="106"/>
      <c r="R4" s="107"/>
      <c r="S4" s="108"/>
      <c r="T4" s="109"/>
      <c r="U4" s="99"/>
      <c r="V4" s="99"/>
      <c r="W4" s="108"/>
      <c r="X4" s="118">
        <v>-0.4467138983309269</v>
      </c>
      <c r="Y4" s="55"/>
      <c r="Z4" s="56"/>
      <c r="AA4" s="56"/>
      <c r="AB4" s="42"/>
      <c r="AC4" s="57"/>
      <c r="AD4" s="58"/>
      <c r="AE4" s="56"/>
      <c r="AF4" s="56">
        <v>73</v>
      </c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</row>
    <row r="5" spans="1:45">
      <c r="B5" s="83" t="s">
        <v>450</v>
      </c>
      <c r="E5" s="110">
        <v>21500480</v>
      </c>
      <c r="F5" s="110">
        <v>60459122.5</v>
      </c>
      <c r="G5" s="111">
        <v>355.62011340803036</v>
      </c>
      <c r="H5" s="101"/>
      <c r="J5" s="112">
        <v>21500480.384755827</v>
      </c>
      <c r="K5" s="112">
        <v>60764816.9453125</v>
      </c>
      <c r="L5" s="113">
        <v>353.83107307154341</v>
      </c>
      <c r="M5" s="106">
        <v>5.0562170384211846E-3</v>
      </c>
      <c r="O5" s="98"/>
      <c r="P5" s="98"/>
      <c r="Q5" s="97"/>
      <c r="R5" s="98"/>
      <c r="S5" s="98"/>
      <c r="T5" s="97"/>
      <c r="U5" s="98"/>
      <c r="V5" s="98"/>
      <c r="W5" s="98"/>
      <c r="X5" s="118">
        <v>23151908</v>
      </c>
      <c r="AB5" s="42"/>
      <c r="AC5" s="60">
        <v>23151907.553286102</v>
      </c>
      <c r="AE5" s="56">
        <v>1.9294906783429155E-8</v>
      </c>
    </row>
    <row r="6" spans="1:45" ht="12.75" customHeight="1">
      <c r="B6" s="3"/>
      <c r="C6" s="3"/>
      <c r="D6" s="3"/>
      <c r="E6" s="126" t="s">
        <v>2</v>
      </c>
      <c r="F6" s="126"/>
      <c r="G6" s="126"/>
      <c r="H6" s="126"/>
      <c r="I6" s="84"/>
      <c r="J6" s="127" t="s">
        <v>3</v>
      </c>
      <c r="K6" s="128"/>
      <c r="L6" s="128"/>
      <c r="M6" s="85"/>
      <c r="N6" s="4"/>
      <c r="O6" s="129" t="s">
        <v>4</v>
      </c>
      <c r="P6" s="129"/>
      <c r="Q6" s="130" t="s">
        <v>5</v>
      </c>
      <c r="R6" s="130"/>
      <c r="S6" s="130"/>
      <c r="T6" s="130" t="s">
        <v>6</v>
      </c>
      <c r="U6" s="130"/>
      <c r="V6" s="130"/>
      <c r="W6" s="130"/>
      <c r="X6" s="119"/>
      <c r="Y6" s="115"/>
      <c r="Z6" s="115"/>
      <c r="AA6" s="115"/>
      <c r="AB6" s="42"/>
      <c r="AC6" s="125" t="s">
        <v>7</v>
      </c>
      <c r="AD6" s="125"/>
      <c r="AE6" s="125"/>
      <c r="AF6" s="125"/>
      <c r="AG6" s="3"/>
    </row>
    <row r="7" spans="1:45" ht="63.75">
      <c r="A7" s="86" t="s">
        <v>8</v>
      </c>
      <c r="B7" s="87" t="s">
        <v>492</v>
      </c>
      <c r="C7" s="5"/>
      <c r="D7" s="5"/>
      <c r="E7" s="88" t="s">
        <v>9</v>
      </c>
      <c r="F7" s="88" t="s">
        <v>10</v>
      </c>
      <c r="G7" s="88" t="s">
        <v>11</v>
      </c>
      <c r="H7" s="88" t="s">
        <v>12</v>
      </c>
      <c r="I7" s="89"/>
      <c r="J7" s="90" t="s">
        <v>13</v>
      </c>
      <c r="K7" s="90" t="s">
        <v>10</v>
      </c>
      <c r="L7" s="90" t="s">
        <v>14</v>
      </c>
      <c r="M7" s="91" t="s">
        <v>15</v>
      </c>
      <c r="N7" s="92"/>
      <c r="O7" s="93" t="s">
        <v>16</v>
      </c>
      <c r="P7" s="93" t="s">
        <v>17</v>
      </c>
      <c r="Q7" s="91" t="s">
        <v>18</v>
      </c>
      <c r="R7" s="93" t="s">
        <v>19</v>
      </c>
      <c r="S7" s="93" t="s">
        <v>20</v>
      </c>
      <c r="T7" s="91" t="s">
        <v>21</v>
      </c>
      <c r="U7" s="93" t="s">
        <v>22</v>
      </c>
      <c r="V7" s="93" t="s">
        <v>23</v>
      </c>
      <c r="W7" s="93" t="s">
        <v>24</v>
      </c>
      <c r="X7" s="91" t="s">
        <v>25</v>
      </c>
      <c r="Y7" s="93" t="s">
        <v>26</v>
      </c>
      <c r="Z7" s="93" t="s">
        <v>27</v>
      </c>
      <c r="AA7" s="93" t="s">
        <v>28</v>
      </c>
      <c r="AB7" s="94"/>
      <c r="AC7" s="122" t="s">
        <v>29</v>
      </c>
      <c r="AD7" s="93" t="s">
        <v>30</v>
      </c>
      <c r="AE7" s="93" t="s">
        <v>16</v>
      </c>
      <c r="AF7" s="93" t="s">
        <v>17</v>
      </c>
    </row>
    <row r="8" spans="1:45">
      <c r="E8" s="101"/>
      <c r="F8" s="101"/>
      <c r="G8" s="101"/>
      <c r="H8" s="101"/>
      <c r="J8" s="95"/>
      <c r="K8" s="95"/>
      <c r="L8" s="95"/>
      <c r="M8" s="97"/>
      <c r="O8" s="98"/>
      <c r="P8" s="98"/>
      <c r="Q8" s="97"/>
      <c r="R8" s="98"/>
      <c r="S8" s="98"/>
      <c r="T8" s="97"/>
      <c r="U8" s="98"/>
      <c r="V8" s="98"/>
      <c r="W8" s="98"/>
    </row>
    <row r="9" spans="1:45">
      <c r="A9" s="82" t="s">
        <v>31</v>
      </c>
      <c r="B9" s="83" t="s">
        <v>32</v>
      </c>
      <c r="E9" s="103">
        <v>35468</v>
      </c>
      <c r="F9" s="103">
        <v>108490.84375</v>
      </c>
      <c r="G9" s="103">
        <f>E9/F9*1000</f>
        <v>326.92159793438793</v>
      </c>
      <c r="H9" s="104">
        <v>-4.9486374696875335E-2</v>
      </c>
      <c r="J9" s="105">
        <v>37317.119658926313</v>
      </c>
      <c r="K9" s="105">
        <v>108475.96875</v>
      </c>
      <c r="L9" s="105">
        <f>J9/K9*1000</f>
        <v>344.0127807932235</v>
      </c>
      <c r="M9" s="106">
        <f>K9/F9-1</f>
        <v>-1.3710834468461108E-4</v>
      </c>
      <c r="O9" s="107">
        <f>E9/J9-1</f>
        <v>-4.9551510830070145E-2</v>
      </c>
      <c r="P9" s="107">
        <f>G9/L9-1</f>
        <v>-4.968182524912812E-2</v>
      </c>
      <c r="Q9" s="106">
        <f>(1+M9)*(1+R9)-1</f>
        <v>7.1166773957439311E-2</v>
      </c>
      <c r="R9" s="107">
        <f>MinGrowthPerHead(P9,0,1,$Q$1,$Q$2,$R$1,$R$2)</f>
        <v>7.1313660000000001E-2</v>
      </c>
      <c r="S9" s="108">
        <f>(1+IF($S$2=1,Q9,0))*$E9</f>
        <v>37992.143138722458</v>
      </c>
      <c r="T9" s="109">
        <f>MinMaxRamp(P9,0,1,$P$2,$T$2)</f>
        <v>0</v>
      </c>
      <c r="U9" s="99">
        <f>(1+M9)*(1+V9)-1</f>
        <v>7.1166773957439311E-2</v>
      </c>
      <c r="V9" s="99">
        <f t="shared" ref="V9:V40" si="0">MAX(R9,NewMinGrowthPerHead(P9,$P$2,$L$1,$U$1,$T$2,AD9,G9,T9, $P$1))</f>
        <v>7.1313660000000001E-2</v>
      </c>
      <c r="W9" s="108">
        <f>(1+IF($S$2=1,U9,0))*$E9</f>
        <v>37992.143138722458</v>
      </c>
      <c r="X9" s="118">
        <f>IF(ROUND(W9,0)/E9&gt;$X$1,ROUND(W9,0),ROUNDUP(W9,0))</f>
        <v>37993</v>
      </c>
      <c r="Y9" s="55">
        <f t="shared" ref="Y9:Y40" si="1">X9/K9*1000</f>
        <v>350.24347270463994</v>
      </c>
      <c r="Z9" s="56">
        <f t="shared" ref="Z9:Z40" si="2">X9/E9-1</f>
        <v>7.1190932671704177E-2</v>
      </c>
      <c r="AA9" s="56">
        <f t="shared" ref="AA9:AA40" si="3">Y9/G9-1</f>
        <v>7.1337822027080167E-2</v>
      </c>
      <c r="AB9" s="42"/>
      <c r="AC9" s="57">
        <v>40183.404697828999</v>
      </c>
      <c r="AD9" s="58">
        <f t="shared" ref="AD9:AD40" si="4">AC9/K9*1000</f>
        <v>370.4360068029261</v>
      </c>
      <c r="AE9" s="56">
        <f>X9/AC9-1</f>
        <v>-5.4510181859909412E-2</v>
      </c>
      <c r="AF9" s="56">
        <f>Y9/AD9-1</f>
        <v>-5.4510181859909412E-2</v>
      </c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</row>
    <row r="10" spans="1:45">
      <c r="A10" s="82" t="s">
        <v>33</v>
      </c>
      <c r="B10" s="83" t="s">
        <v>34</v>
      </c>
      <c r="E10" s="103">
        <v>90925</v>
      </c>
      <c r="F10" s="103">
        <v>296002.53125</v>
      </c>
      <c r="G10" s="103">
        <f t="shared" ref="G10:G73" si="5">E10/F10*1000</f>
        <v>307.17642722861007</v>
      </c>
      <c r="H10" s="104">
        <v>-8.6214956810081733E-2</v>
      </c>
      <c r="J10" s="105">
        <v>99529.641782166844</v>
      </c>
      <c r="K10" s="105">
        <v>296842.9375</v>
      </c>
      <c r="L10" s="105">
        <f t="shared" ref="L10:L73" si="6">J10/K10*1000</f>
        <v>335.29395248679901</v>
      </c>
      <c r="M10" s="106">
        <f t="shared" ref="M10:M73" si="7">K10/F10-1</f>
        <v>2.8391860246972378E-3</v>
      </c>
      <c r="O10" s="107">
        <f t="shared" ref="O10:O73" si="8">E10/J10-1</f>
        <v>-8.6453056879268075E-2</v>
      </c>
      <c r="P10" s="107">
        <f t="shared" ref="P10:P73" si="9">G10/L10-1</f>
        <v>-8.3859327165454856E-2</v>
      </c>
      <c r="Q10" s="106">
        <f t="shared" ref="Q10:Q73" si="10">(1+M10)*(1+R10)-1</f>
        <v>7.4355318771539114E-2</v>
      </c>
      <c r="R10" s="107">
        <f t="shared" ref="R10:R73" si="11">MinGrowthPerHead(P10,0,1,$Q$1,$Q$2,$R$1,$R$2)</f>
        <v>7.1313660000000001E-2</v>
      </c>
      <c r="S10" s="108">
        <f t="shared" ref="S10:S73" si="12">(1+IF($S$2=1,Q10,0))*$E10</f>
        <v>97685.757359302195</v>
      </c>
      <c r="T10" s="109">
        <f t="shared" ref="T10:T73" si="13">MinMaxRamp(P10,0,1,$P$2,$T$2)</f>
        <v>0</v>
      </c>
      <c r="U10" s="99">
        <f t="shared" ref="U10:U73" si="14">(1+M10)*(1+V10)-1</f>
        <v>7.4355318771539114E-2</v>
      </c>
      <c r="V10" s="99">
        <f t="shared" si="0"/>
        <v>7.1313660000000001E-2</v>
      </c>
      <c r="W10" s="108">
        <f t="shared" ref="W10:W73" si="15">(1+IF($S$2=1,U10,0))*$E10</f>
        <v>97685.757359302195</v>
      </c>
      <c r="X10" s="118">
        <f t="shared" ref="X10:X73" si="16">IF(ROUND(W10,0)/E10&gt;$X$1,ROUND(W10,0),ROUNDUP(W10,0))</f>
        <v>97686</v>
      </c>
      <c r="Y10" s="55">
        <f t="shared" si="1"/>
        <v>329.08311992432027</v>
      </c>
      <c r="Z10" s="56">
        <f t="shared" si="2"/>
        <v>7.4357987352213328E-2</v>
      </c>
      <c r="AA10" s="56">
        <f t="shared" si="3"/>
        <v>7.1316321025527651E-2</v>
      </c>
      <c r="AB10" s="42"/>
      <c r="AC10" s="57">
        <v>107174.39908859869</v>
      </c>
      <c r="AD10" s="58">
        <f t="shared" si="4"/>
        <v>361.04749532266936</v>
      </c>
      <c r="AE10" s="56">
        <f t="shared" ref="AE10:AF73" si="17">X10/AC10-1</f>
        <v>-8.8532328329220089E-2</v>
      </c>
      <c r="AF10" s="56">
        <f t="shared" si="17"/>
        <v>-8.8532328329219978E-2</v>
      </c>
    </row>
    <row r="11" spans="1:45">
      <c r="A11" s="82" t="s">
        <v>35</v>
      </c>
      <c r="B11" s="83" t="s">
        <v>36</v>
      </c>
      <c r="E11" s="103">
        <v>78486</v>
      </c>
      <c r="F11" s="103">
        <v>261762.296875</v>
      </c>
      <c r="G11" s="103">
        <f t="shared" si="5"/>
        <v>299.8369166873548</v>
      </c>
      <c r="H11" s="104">
        <v>-8.0664890521507049E-2</v>
      </c>
      <c r="J11" s="105">
        <v>85422.811841854898</v>
      </c>
      <c r="K11" s="105">
        <v>262460.8125</v>
      </c>
      <c r="L11" s="105">
        <f t="shared" si="6"/>
        <v>325.46882343380275</v>
      </c>
      <c r="M11" s="106">
        <f t="shared" si="7"/>
        <v>2.6685112154771762E-3</v>
      </c>
      <c r="O11" s="107">
        <f t="shared" si="8"/>
        <v>-8.1205613492297268E-2</v>
      </c>
      <c r="P11" s="107">
        <f t="shared" si="9"/>
        <v>-7.8753800367183935E-2</v>
      </c>
      <c r="Q11" s="106">
        <f t="shared" si="10"/>
        <v>7.4172472517003873E-2</v>
      </c>
      <c r="R11" s="107">
        <f t="shared" si="11"/>
        <v>7.1313660000000001E-2</v>
      </c>
      <c r="S11" s="108">
        <f t="shared" si="12"/>
        <v>84307.500677969569</v>
      </c>
      <c r="T11" s="109">
        <f t="shared" si="13"/>
        <v>0</v>
      </c>
      <c r="U11" s="99">
        <f t="shared" si="14"/>
        <v>7.4172472517003873E-2</v>
      </c>
      <c r="V11" s="99">
        <f t="shared" si="0"/>
        <v>7.1313660000000001E-2</v>
      </c>
      <c r="W11" s="108">
        <f t="shared" si="15"/>
        <v>84307.500677969569</v>
      </c>
      <c r="X11" s="118">
        <f t="shared" si="16"/>
        <v>84308</v>
      </c>
      <c r="Y11" s="55">
        <f t="shared" si="1"/>
        <v>321.2212870826192</v>
      </c>
      <c r="Z11" s="56">
        <f t="shared" si="2"/>
        <v>7.4178834441811281E-2</v>
      </c>
      <c r="AA11" s="56">
        <f t="shared" si="3"/>
        <v>7.1320004993121744E-2</v>
      </c>
      <c r="AB11" s="42"/>
      <c r="AC11" s="57">
        <v>91984.039766227666</v>
      </c>
      <c r="AD11" s="58">
        <f t="shared" si="4"/>
        <v>350.46770940796222</v>
      </c>
      <c r="AE11" s="56">
        <f t="shared" si="17"/>
        <v>-8.3449691769745038E-2</v>
      </c>
      <c r="AF11" s="56">
        <f t="shared" si="17"/>
        <v>-8.3449691769745038E-2</v>
      </c>
    </row>
    <row r="12" spans="1:45">
      <c r="A12" s="82" t="s">
        <v>37</v>
      </c>
      <c r="B12" s="83" t="s">
        <v>38</v>
      </c>
      <c r="E12" s="103">
        <v>95531</v>
      </c>
      <c r="F12" s="103">
        <v>300221.375</v>
      </c>
      <c r="G12" s="103">
        <f t="shared" si="5"/>
        <v>318.20186021065291</v>
      </c>
      <c r="H12" s="104">
        <v>-8.3204761756474621E-2</v>
      </c>
      <c r="J12" s="105">
        <v>104239.08734327869</v>
      </c>
      <c r="K12" s="105">
        <v>300764.21875</v>
      </c>
      <c r="L12" s="105">
        <f t="shared" si="6"/>
        <v>346.5807461289931</v>
      </c>
      <c r="M12" s="106">
        <f t="shared" si="7"/>
        <v>1.808144906404463E-3</v>
      </c>
      <c r="O12" s="107">
        <f t="shared" si="8"/>
        <v>-8.353955857845663E-2</v>
      </c>
      <c r="P12" s="107">
        <f t="shared" si="9"/>
        <v>-8.1882465299379037E-2</v>
      </c>
      <c r="Q12" s="106">
        <f t="shared" si="10"/>
        <v>7.32507503374904E-2</v>
      </c>
      <c r="R12" s="107">
        <f t="shared" si="11"/>
        <v>7.1313660000000001E-2</v>
      </c>
      <c r="S12" s="108">
        <f t="shared" si="12"/>
        <v>102528.7174304908</v>
      </c>
      <c r="T12" s="109">
        <f t="shared" si="13"/>
        <v>0</v>
      </c>
      <c r="U12" s="99">
        <f t="shared" si="14"/>
        <v>7.32507503374904E-2</v>
      </c>
      <c r="V12" s="99">
        <f t="shared" si="0"/>
        <v>7.1313660000000001E-2</v>
      </c>
      <c r="W12" s="108">
        <f t="shared" si="15"/>
        <v>102528.7174304908</v>
      </c>
      <c r="X12" s="118">
        <f t="shared" si="16"/>
        <v>102529</v>
      </c>
      <c r="Y12" s="55">
        <f t="shared" si="1"/>
        <v>340.89493898615558</v>
      </c>
      <c r="Z12" s="56">
        <f t="shared" si="2"/>
        <v>7.3253708220368363E-2</v>
      </c>
      <c r="AA12" s="56">
        <f t="shared" si="3"/>
        <v>7.1316612544249702E-2</v>
      </c>
      <c r="AB12" s="42"/>
      <c r="AC12" s="57">
        <v>112245.57174646176</v>
      </c>
      <c r="AD12" s="58">
        <f t="shared" si="4"/>
        <v>373.201214602466</v>
      </c>
      <c r="AE12" s="56">
        <f t="shared" si="17"/>
        <v>-8.6565301376961057E-2</v>
      </c>
      <c r="AF12" s="56">
        <f t="shared" si="17"/>
        <v>-8.6565301376961168E-2</v>
      </c>
    </row>
    <row r="13" spans="1:45">
      <c r="A13" s="82" t="s">
        <v>39</v>
      </c>
      <c r="B13" s="83" t="s">
        <v>40</v>
      </c>
      <c r="E13" s="103">
        <v>109312</v>
      </c>
      <c r="F13" s="103">
        <v>325740.3125</v>
      </c>
      <c r="G13" s="103">
        <f t="shared" si="5"/>
        <v>335.58020240433092</v>
      </c>
      <c r="H13" s="104">
        <v>-6.5900289495392061E-2</v>
      </c>
      <c r="J13" s="105">
        <v>117115.47461734471</v>
      </c>
      <c r="K13" s="105">
        <v>325781.3125</v>
      </c>
      <c r="L13" s="105">
        <f t="shared" si="6"/>
        <v>359.49107614128326</v>
      </c>
      <c r="M13" s="106">
        <f t="shared" si="7"/>
        <v>1.2586713534257221E-4</v>
      </c>
      <c r="O13" s="107">
        <f t="shared" si="8"/>
        <v>-6.6630602342186318E-2</v>
      </c>
      <c r="P13" s="107">
        <f t="shared" si="9"/>
        <v>-6.6513121809886444E-2</v>
      </c>
      <c r="Q13" s="106">
        <f t="shared" si="10"/>
        <v>7.1448503181437584E-2</v>
      </c>
      <c r="R13" s="107">
        <f t="shared" si="11"/>
        <v>7.1313660000000001E-2</v>
      </c>
      <c r="S13" s="108">
        <f t="shared" si="12"/>
        <v>117122.17877976931</v>
      </c>
      <c r="T13" s="109">
        <f t="shared" si="13"/>
        <v>0</v>
      </c>
      <c r="U13" s="99">
        <f t="shared" si="14"/>
        <v>7.1448503181437584E-2</v>
      </c>
      <c r="V13" s="99">
        <f t="shared" si="0"/>
        <v>7.1313660000000001E-2</v>
      </c>
      <c r="W13" s="108">
        <f t="shared" si="15"/>
        <v>117122.17877976931</v>
      </c>
      <c r="X13" s="118">
        <f t="shared" si="16"/>
        <v>117122</v>
      </c>
      <c r="Y13" s="55">
        <f t="shared" si="1"/>
        <v>359.51110608899643</v>
      </c>
      <c r="Z13" s="56">
        <f t="shared" si="2"/>
        <v>7.1446867681498771E-2</v>
      </c>
      <c r="AA13" s="56">
        <f t="shared" si="3"/>
        <v>7.1312024705890931E-2</v>
      </c>
      <c r="AB13" s="42"/>
      <c r="AC13" s="57">
        <v>126110.97951664595</v>
      </c>
      <c r="AD13" s="58">
        <f t="shared" si="4"/>
        <v>387.10317221355643</v>
      </c>
      <c r="AE13" s="56">
        <f t="shared" si="17"/>
        <v>-7.1278326051376517E-2</v>
      </c>
      <c r="AF13" s="56">
        <f t="shared" si="17"/>
        <v>-7.1278326051376406E-2</v>
      </c>
    </row>
    <row r="14" spans="1:45">
      <c r="A14" s="82" t="s">
        <v>41</v>
      </c>
      <c r="B14" s="83" t="s">
        <v>42</v>
      </c>
      <c r="E14" s="103">
        <v>119290</v>
      </c>
      <c r="F14" s="103">
        <v>297528.96875</v>
      </c>
      <c r="G14" s="103">
        <f t="shared" si="5"/>
        <v>400.93574921853724</v>
      </c>
      <c r="H14" s="104">
        <v>-5.1246453070673992E-2</v>
      </c>
      <c r="J14" s="105">
        <v>125597.20854392441</v>
      </c>
      <c r="K14" s="105">
        <v>297502.90625</v>
      </c>
      <c r="L14" s="105">
        <f t="shared" si="6"/>
        <v>422.17136675089006</v>
      </c>
      <c r="M14" s="106">
        <f t="shared" si="7"/>
        <v>-8.7596512398424586E-5</v>
      </c>
      <c r="O14" s="107">
        <f t="shared" si="8"/>
        <v>-5.0217744622235161E-2</v>
      </c>
      <c r="P14" s="107">
        <f t="shared" si="9"/>
        <v>-5.0300942235344204E-2</v>
      </c>
      <c r="Q14" s="106">
        <f t="shared" si="10"/>
        <v>7.121981665969912E-2</v>
      </c>
      <c r="R14" s="107">
        <f t="shared" si="11"/>
        <v>7.1313660000000001E-2</v>
      </c>
      <c r="S14" s="108">
        <f t="shared" si="12"/>
        <v>127785.81192933551</v>
      </c>
      <c r="T14" s="109">
        <f t="shared" si="13"/>
        <v>0</v>
      </c>
      <c r="U14" s="99">
        <f t="shared" si="14"/>
        <v>7.121981665969912E-2</v>
      </c>
      <c r="V14" s="99">
        <f t="shared" si="0"/>
        <v>7.1313660000000001E-2</v>
      </c>
      <c r="W14" s="108">
        <f t="shared" si="15"/>
        <v>127785.81192933551</v>
      </c>
      <c r="X14" s="118">
        <f t="shared" si="16"/>
        <v>127786</v>
      </c>
      <c r="Y14" s="55">
        <f t="shared" si="1"/>
        <v>429.52857708427848</v>
      </c>
      <c r="Z14" s="56">
        <f t="shared" si="2"/>
        <v>7.1221393243356523E-2</v>
      </c>
      <c r="AA14" s="56">
        <f t="shared" si="3"/>
        <v>7.1315236721772646E-2</v>
      </c>
      <c r="AB14" s="42"/>
      <c r="AC14" s="57">
        <v>135244.18567044759</v>
      </c>
      <c r="AD14" s="58">
        <f t="shared" si="4"/>
        <v>454.59786385010347</v>
      </c>
      <c r="AE14" s="56">
        <f t="shared" si="17"/>
        <v>-5.5146072516722544E-2</v>
      </c>
      <c r="AF14" s="56">
        <f t="shared" si="17"/>
        <v>-5.5146072516722544E-2</v>
      </c>
    </row>
    <row r="15" spans="1:45">
      <c r="A15" s="82" t="s">
        <v>43</v>
      </c>
      <c r="B15" s="83" t="s">
        <v>44</v>
      </c>
      <c r="E15" s="103">
        <v>55897</v>
      </c>
      <c r="F15" s="103">
        <v>157875.640625</v>
      </c>
      <c r="G15" s="103">
        <f t="shared" si="5"/>
        <v>354.05715396443861</v>
      </c>
      <c r="H15" s="104">
        <v>-7.5585664513012962E-2</v>
      </c>
      <c r="J15" s="105">
        <v>60495.976249253181</v>
      </c>
      <c r="K15" s="105">
        <v>158029.90625</v>
      </c>
      <c r="L15" s="105">
        <f t="shared" si="6"/>
        <v>382.8134666709845</v>
      </c>
      <c r="M15" s="106">
        <f t="shared" si="7"/>
        <v>9.7713380220842971E-4</v>
      </c>
      <c r="O15" s="107">
        <f t="shared" si="8"/>
        <v>-7.6021192389798875E-2</v>
      </c>
      <c r="P15" s="107">
        <f t="shared" si="9"/>
        <v>-7.5118341464358585E-2</v>
      </c>
      <c r="Q15" s="106">
        <f t="shared" si="10"/>
        <v>7.2360476789953498E-2</v>
      </c>
      <c r="R15" s="107">
        <f t="shared" si="11"/>
        <v>7.1313660000000001E-2</v>
      </c>
      <c r="S15" s="108">
        <f t="shared" si="12"/>
        <v>59941.733571128032</v>
      </c>
      <c r="T15" s="109">
        <f t="shared" si="13"/>
        <v>0</v>
      </c>
      <c r="U15" s="99">
        <f t="shared" si="14"/>
        <v>7.2360476789953498E-2</v>
      </c>
      <c r="V15" s="99">
        <f t="shared" si="0"/>
        <v>7.1313660000000001E-2</v>
      </c>
      <c r="W15" s="108">
        <f t="shared" si="15"/>
        <v>59941.733571128032</v>
      </c>
      <c r="X15" s="118">
        <f t="shared" si="16"/>
        <v>59942</v>
      </c>
      <c r="Y15" s="55">
        <f t="shared" si="1"/>
        <v>379.30795140239474</v>
      </c>
      <c r="Z15" s="56">
        <f t="shared" si="2"/>
        <v>7.2365243215199326E-2</v>
      </c>
      <c r="AA15" s="56">
        <f t="shared" si="3"/>
        <v>7.131842177235681E-2</v>
      </c>
      <c r="AB15" s="42"/>
      <c r="AC15" s="57">
        <v>65142.602602570063</v>
      </c>
      <c r="AD15" s="58">
        <f t="shared" si="4"/>
        <v>412.21692873446261</v>
      </c>
      <c r="AE15" s="56">
        <f t="shared" si="17"/>
        <v>-7.9834123826745707E-2</v>
      </c>
      <c r="AF15" s="56">
        <f t="shared" si="17"/>
        <v>-7.9834123826745707E-2</v>
      </c>
    </row>
    <row r="16" spans="1:45">
      <c r="A16" s="82" t="s">
        <v>45</v>
      </c>
      <c r="B16" s="83" t="s">
        <v>46</v>
      </c>
      <c r="E16" s="103">
        <v>96564</v>
      </c>
      <c r="F16" s="103">
        <v>284950.625</v>
      </c>
      <c r="G16" s="103">
        <f t="shared" si="5"/>
        <v>338.87976206404181</v>
      </c>
      <c r="H16" s="104">
        <v>-5.4622237787691819E-2</v>
      </c>
      <c r="J16" s="105">
        <v>102063.02836178592</v>
      </c>
      <c r="K16" s="105">
        <v>285102.71875</v>
      </c>
      <c r="L16" s="105">
        <f t="shared" si="6"/>
        <v>357.98686455628871</v>
      </c>
      <c r="M16" s="106">
        <f t="shared" si="7"/>
        <v>5.3375475137129591E-4</v>
      </c>
      <c r="O16" s="107">
        <f t="shared" si="8"/>
        <v>-5.3878749729954656E-2</v>
      </c>
      <c r="P16" s="107">
        <f t="shared" si="9"/>
        <v>-5.3373753017249448E-2</v>
      </c>
      <c r="Q16" s="106">
        <f t="shared" si="10"/>
        <v>7.1885478756233967E-2</v>
      </c>
      <c r="R16" s="107">
        <f t="shared" si="11"/>
        <v>7.1313660000000001E-2</v>
      </c>
      <c r="S16" s="108">
        <f t="shared" si="12"/>
        <v>103505.54937061698</v>
      </c>
      <c r="T16" s="109">
        <f t="shared" si="13"/>
        <v>0</v>
      </c>
      <c r="U16" s="99">
        <f t="shared" si="14"/>
        <v>7.1885478756233967E-2</v>
      </c>
      <c r="V16" s="99">
        <f t="shared" si="0"/>
        <v>7.1313660000000001E-2</v>
      </c>
      <c r="W16" s="108">
        <f t="shared" si="15"/>
        <v>103505.54937061698</v>
      </c>
      <c r="X16" s="118">
        <f t="shared" si="16"/>
        <v>103506</v>
      </c>
      <c r="Y16" s="55">
        <f t="shared" si="1"/>
        <v>363.0480987828181</v>
      </c>
      <c r="Z16" s="56">
        <f t="shared" si="2"/>
        <v>7.1890145395799632E-2</v>
      </c>
      <c r="AA16" s="56">
        <f t="shared" si="3"/>
        <v>7.1318324150053458E-2</v>
      </c>
      <c r="AB16" s="42"/>
      <c r="AC16" s="57">
        <v>109902.37217750057</v>
      </c>
      <c r="AD16" s="58">
        <f t="shared" si="4"/>
        <v>385.48342386686051</v>
      </c>
      <c r="AE16" s="56">
        <f t="shared" si="17"/>
        <v>-5.820049240766112E-2</v>
      </c>
      <c r="AF16" s="56">
        <f t="shared" si="17"/>
        <v>-5.8200492407661009E-2</v>
      </c>
    </row>
    <row r="17" spans="1:32">
      <c r="A17" s="82" t="s">
        <v>47</v>
      </c>
      <c r="B17" s="83" t="s">
        <v>48</v>
      </c>
      <c r="E17" s="103">
        <v>61979</v>
      </c>
      <c r="F17" s="103">
        <v>175059.828125</v>
      </c>
      <c r="G17" s="103">
        <f t="shared" si="5"/>
        <v>354.04467526235896</v>
      </c>
      <c r="H17" s="104">
        <v>-0.1119616116195371</v>
      </c>
      <c r="J17" s="105">
        <v>69715.334222191901</v>
      </c>
      <c r="K17" s="105">
        <v>174947.40625</v>
      </c>
      <c r="L17" s="105">
        <f t="shared" si="6"/>
        <v>398.49309982091773</v>
      </c>
      <c r="M17" s="106">
        <f t="shared" si="7"/>
        <v>-6.4219116518116071E-4</v>
      </c>
      <c r="O17" s="107">
        <f t="shared" si="8"/>
        <v>-0.1109703382836148</v>
      </c>
      <c r="P17" s="107">
        <f t="shared" si="9"/>
        <v>-0.11154126527795294</v>
      </c>
      <c r="Q17" s="106">
        <f t="shared" si="10"/>
        <v>7.0625671832410086E-2</v>
      </c>
      <c r="R17" s="107">
        <f t="shared" si="11"/>
        <v>7.1313660000000001E-2</v>
      </c>
      <c r="S17" s="108">
        <f t="shared" si="12"/>
        <v>66356.308514500939</v>
      </c>
      <c r="T17" s="109">
        <f t="shared" si="13"/>
        <v>0</v>
      </c>
      <c r="U17" s="99">
        <f t="shared" si="14"/>
        <v>7.0625671832410086E-2</v>
      </c>
      <c r="V17" s="99">
        <f t="shared" si="0"/>
        <v>7.1313660000000001E-2</v>
      </c>
      <c r="W17" s="108">
        <f t="shared" si="15"/>
        <v>66356.308514500939</v>
      </c>
      <c r="X17" s="118">
        <f t="shared" si="16"/>
        <v>66357</v>
      </c>
      <c r="Y17" s="55">
        <f t="shared" si="1"/>
        <v>379.2968493924156</v>
      </c>
      <c r="Z17" s="56">
        <f t="shared" si="2"/>
        <v>7.0636828603236612E-2</v>
      </c>
      <c r="AA17" s="56">
        <f t="shared" si="3"/>
        <v>7.1324823940210225E-2</v>
      </c>
      <c r="AB17" s="42"/>
      <c r="AC17" s="57">
        <v>75070.088857317416</v>
      </c>
      <c r="AD17" s="58">
        <f t="shared" si="4"/>
        <v>429.10089647194991</v>
      </c>
      <c r="AE17" s="56">
        <f t="shared" si="17"/>
        <v>-0.11606605227120514</v>
      </c>
      <c r="AF17" s="56">
        <f t="shared" si="17"/>
        <v>-0.11606605227120514</v>
      </c>
    </row>
    <row r="18" spans="1:32">
      <c r="A18" s="82" t="s">
        <v>49</v>
      </c>
      <c r="B18" s="83" t="s">
        <v>50</v>
      </c>
      <c r="E18" s="103">
        <v>78193</v>
      </c>
      <c r="F18" s="103">
        <v>172164.8125</v>
      </c>
      <c r="G18" s="103">
        <f t="shared" si="5"/>
        <v>454.17526882852445</v>
      </c>
      <c r="H18" s="104">
        <v>-4.312270690463027E-2</v>
      </c>
      <c r="J18" s="105">
        <v>81479.850948426465</v>
      </c>
      <c r="K18" s="105">
        <v>171872.28125</v>
      </c>
      <c r="L18" s="105">
        <f t="shared" si="6"/>
        <v>474.07208629475537</v>
      </c>
      <c r="M18" s="106">
        <f t="shared" si="7"/>
        <v>-1.6991349495414365E-3</v>
      </c>
      <c r="O18" s="107">
        <f t="shared" si="8"/>
        <v>-4.0339432512056406E-2</v>
      </c>
      <c r="P18" s="107">
        <f t="shared" si="9"/>
        <v>-4.1970025321971915E-2</v>
      </c>
      <c r="Q18" s="106">
        <f t="shared" si="10"/>
        <v>6.9493353518372825E-2</v>
      </c>
      <c r="R18" s="107">
        <f t="shared" si="11"/>
        <v>7.1313660000000001E-2</v>
      </c>
      <c r="S18" s="108">
        <f t="shared" si="12"/>
        <v>83626.893791662122</v>
      </c>
      <c r="T18" s="109">
        <f t="shared" si="13"/>
        <v>0</v>
      </c>
      <c r="U18" s="99">
        <f t="shared" si="14"/>
        <v>6.9493353518372825E-2</v>
      </c>
      <c r="V18" s="99">
        <f t="shared" si="0"/>
        <v>7.1313660000000001E-2</v>
      </c>
      <c r="W18" s="108">
        <f t="shared" si="15"/>
        <v>83626.893791662122</v>
      </c>
      <c r="X18" s="118">
        <f t="shared" si="16"/>
        <v>83627</v>
      </c>
      <c r="Y18" s="55">
        <f t="shared" si="1"/>
        <v>486.56478747936558</v>
      </c>
      <c r="Z18" s="56">
        <f t="shared" si="2"/>
        <v>6.9494711802846831E-2</v>
      </c>
      <c r="AA18" s="56">
        <f t="shared" si="3"/>
        <v>7.1315020596310674E-2</v>
      </c>
      <c r="AB18" s="42"/>
      <c r="AC18" s="57">
        <v>87738.224581763177</v>
      </c>
      <c r="AD18" s="58">
        <f t="shared" si="4"/>
        <v>510.4850179659972</v>
      </c>
      <c r="AE18" s="56">
        <f t="shared" si="17"/>
        <v>-4.6857850171471482E-2</v>
      </c>
      <c r="AF18" s="56">
        <f t="shared" si="17"/>
        <v>-4.6857850171471482E-2</v>
      </c>
    </row>
    <row r="19" spans="1:32">
      <c r="A19" s="82" t="s">
        <v>51</v>
      </c>
      <c r="B19" s="83" t="s">
        <v>52</v>
      </c>
      <c r="E19" s="103">
        <v>119099</v>
      </c>
      <c r="F19" s="103">
        <v>313833.6875</v>
      </c>
      <c r="G19" s="103">
        <f t="shared" si="5"/>
        <v>379.49718192697208</v>
      </c>
      <c r="H19" s="104">
        <v>2.098824852322867E-2</v>
      </c>
      <c r="J19" s="105">
        <v>116500.63353346181</v>
      </c>
      <c r="K19" s="105">
        <v>314693.71875</v>
      </c>
      <c r="L19" s="105">
        <f t="shared" si="6"/>
        <v>370.20323759945342</v>
      </c>
      <c r="M19" s="106">
        <f t="shared" si="7"/>
        <v>2.7404045016676815E-3</v>
      </c>
      <c r="O19" s="107">
        <f t="shared" si="8"/>
        <v>2.230345353265295E-2</v>
      </c>
      <c r="P19" s="107">
        <f t="shared" si="9"/>
        <v>2.5104978518784238E-2</v>
      </c>
      <c r="Q19" s="106">
        <f t="shared" si="10"/>
        <v>7.4249492776562009E-2</v>
      </c>
      <c r="R19" s="107">
        <f t="shared" si="11"/>
        <v>7.1313660000000001E-2</v>
      </c>
      <c r="S19" s="108">
        <f t="shared" si="12"/>
        <v>127942.04034019576</v>
      </c>
      <c r="T19" s="109">
        <f t="shared" si="13"/>
        <v>0</v>
      </c>
      <c r="U19" s="99">
        <f t="shared" si="14"/>
        <v>7.4249492776562009E-2</v>
      </c>
      <c r="V19" s="99">
        <f t="shared" si="0"/>
        <v>7.1313660000000001E-2</v>
      </c>
      <c r="W19" s="108">
        <f t="shared" si="15"/>
        <v>127942.04034019576</v>
      </c>
      <c r="X19" s="118">
        <f t="shared" si="16"/>
        <v>127942</v>
      </c>
      <c r="Y19" s="55">
        <f t="shared" si="1"/>
        <v>406.56038674111608</v>
      </c>
      <c r="Z19" s="56">
        <f t="shared" si="2"/>
        <v>7.4249154065105571E-2</v>
      </c>
      <c r="AA19" s="56">
        <f t="shared" si="3"/>
        <v>7.1313322214213049E-2</v>
      </c>
      <c r="AB19" s="42"/>
      <c r="AC19" s="57">
        <v>125448.91319629936</v>
      </c>
      <c r="AD19" s="58">
        <f t="shared" si="4"/>
        <v>398.63812247221523</v>
      </c>
      <c r="AE19" s="56">
        <f t="shared" si="17"/>
        <v>1.9873323253104092E-2</v>
      </c>
      <c r="AF19" s="56">
        <f t="shared" si="17"/>
        <v>1.9873323253104092E-2</v>
      </c>
    </row>
    <row r="20" spans="1:32">
      <c r="A20" s="82" t="s">
        <v>53</v>
      </c>
      <c r="B20" s="83" t="s">
        <v>54</v>
      </c>
      <c r="E20" s="103">
        <v>81921</v>
      </c>
      <c r="F20" s="103">
        <v>206811.75</v>
      </c>
      <c r="G20" s="103">
        <f t="shared" si="5"/>
        <v>396.11385716720645</v>
      </c>
      <c r="H20" s="104">
        <v>7.1566331653179827E-2</v>
      </c>
      <c r="J20" s="105">
        <v>76364.659250615034</v>
      </c>
      <c r="K20" s="105">
        <v>207373.1875</v>
      </c>
      <c r="L20" s="105">
        <f t="shared" si="6"/>
        <v>368.24750668702063</v>
      </c>
      <c r="M20" s="106">
        <f t="shared" si="7"/>
        <v>2.7147272821781421E-3</v>
      </c>
      <c r="O20" s="107">
        <f t="shared" si="8"/>
        <v>7.2760630426570216E-2</v>
      </c>
      <c r="P20" s="107">
        <f t="shared" si="9"/>
        <v>7.5672882977235956E-2</v>
      </c>
      <c r="Q20" s="106">
        <f t="shared" si="10"/>
        <v>7.422198442057204E-2</v>
      </c>
      <c r="R20" s="107">
        <f t="shared" si="11"/>
        <v>7.1313660000000001E-2</v>
      </c>
      <c r="S20" s="108">
        <f t="shared" si="12"/>
        <v>88001.339185717676</v>
      </c>
      <c r="T20" s="109">
        <f t="shared" si="13"/>
        <v>0</v>
      </c>
      <c r="U20" s="99">
        <f t="shared" si="14"/>
        <v>7.422198442057204E-2</v>
      </c>
      <c r="V20" s="99">
        <f t="shared" si="0"/>
        <v>7.1313660000000001E-2</v>
      </c>
      <c r="W20" s="108">
        <f t="shared" si="15"/>
        <v>88001.339185717676</v>
      </c>
      <c r="X20" s="118">
        <f t="shared" si="16"/>
        <v>88001</v>
      </c>
      <c r="Y20" s="55">
        <f t="shared" si="1"/>
        <v>424.3605504689462</v>
      </c>
      <c r="Z20" s="56">
        <f t="shared" si="2"/>
        <v>7.4217844020458834E-2</v>
      </c>
      <c r="AA20" s="56">
        <f t="shared" si="3"/>
        <v>7.1309530809512633E-2</v>
      </c>
      <c r="AB20" s="42"/>
      <c r="AC20" s="57">
        <v>82230.140893129268</v>
      </c>
      <c r="AD20" s="58">
        <f t="shared" si="4"/>
        <v>396.53217411787756</v>
      </c>
      <c r="AE20" s="56">
        <f t="shared" si="17"/>
        <v>7.0179365427220253E-2</v>
      </c>
      <c r="AF20" s="56">
        <f t="shared" si="17"/>
        <v>7.0179365427220253E-2</v>
      </c>
    </row>
    <row r="21" spans="1:32">
      <c r="A21" s="82" t="s">
        <v>55</v>
      </c>
      <c r="B21" s="83" t="s">
        <v>56</v>
      </c>
      <c r="E21" s="103">
        <v>65026</v>
      </c>
      <c r="F21" s="103">
        <v>188646.0625</v>
      </c>
      <c r="G21" s="103">
        <f t="shared" si="5"/>
        <v>344.69842168054794</v>
      </c>
      <c r="H21" s="104">
        <v>-3.1360957041126958E-2</v>
      </c>
      <c r="J21" s="105">
        <v>67252.512713840988</v>
      </c>
      <c r="K21" s="105">
        <v>189732.125</v>
      </c>
      <c r="L21" s="105">
        <f t="shared" si="6"/>
        <v>354.46033566451115</v>
      </c>
      <c r="M21" s="106">
        <f t="shared" si="7"/>
        <v>5.7571437516752422E-3</v>
      </c>
      <c r="O21" s="107">
        <f t="shared" si="8"/>
        <v>-3.3106758751376142E-2</v>
      </c>
      <c r="P21" s="107">
        <f t="shared" si="9"/>
        <v>-2.7540215368984655E-2</v>
      </c>
      <c r="Q21" s="106">
        <f t="shared" si="10"/>
        <v>7.7481366743753277E-2</v>
      </c>
      <c r="R21" s="107">
        <f t="shared" si="11"/>
        <v>7.1313660000000001E-2</v>
      </c>
      <c r="S21" s="108">
        <f t="shared" si="12"/>
        <v>70064.303353879295</v>
      </c>
      <c r="T21" s="109">
        <f t="shared" si="13"/>
        <v>0</v>
      </c>
      <c r="U21" s="99">
        <f t="shared" si="14"/>
        <v>7.7481366743753277E-2</v>
      </c>
      <c r="V21" s="99">
        <f t="shared" si="0"/>
        <v>7.1313660000000001E-2</v>
      </c>
      <c r="W21" s="108">
        <f t="shared" si="15"/>
        <v>70064.303353879295</v>
      </c>
      <c r="X21" s="118">
        <f t="shared" si="16"/>
        <v>70064</v>
      </c>
      <c r="Y21" s="55">
        <f t="shared" si="1"/>
        <v>369.27852887327327</v>
      </c>
      <c r="Z21" s="56">
        <f t="shared" si="2"/>
        <v>7.7476701627041455E-2</v>
      </c>
      <c r="AA21" s="56">
        <f t="shared" si="3"/>
        <v>7.1309021587296906E-2</v>
      </c>
      <c r="AB21" s="42"/>
      <c r="AC21" s="57">
        <v>72418.10086164395</v>
      </c>
      <c r="AD21" s="58">
        <f t="shared" si="4"/>
        <v>381.68602634711414</v>
      </c>
      <c r="AE21" s="56">
        <f t="shared" si="17"/>
        <v>-3.2507078114924592E-2</v>
      </c>
      <c r="AF21" s="56">
        <f t="shared" si="17"/>
        <v>-3.2507078114924703E-2</v>
      </c>
    </row>
    <row r="22" spans="1:32">
      <c r="A22" s="82" t="s">
        <v>57</v>
      </c>
      <c r="B22" s="83" t="s">
        <v>58</v>
      </c>
      <c r="E22" s="103">
        <v>97640</v>
      </c>
      <c r="F22" s="103">
        <v>260564.6875</v>
      </c>
      <c r="G22" s="103">
        <f t="shared" si="5"/>
        <v>374.72460653364624</v>
      </c>
      <c r="H22" s="104">
        <v>5.4547996147118027E-2</v>
      </c>
      <c r="J22" s="105">
        <v>92508.975751536826</v>
      </c>
      <c r="K22" s="105">
        <v>261632.890625</v>
      </c>
      <c r="L22" s="105">
        <f t="shared" si="6"/>
        <v>353.58312760504754</v>
      </c>
      <c r="M22" s="106">
        <f t="shared" si="7"/>
        <v>4.0995698045231954E-3</v>
      </c>
      <c r="O22" s="107">
        <f t="shared" si="8"/>
        <v>5.5465150346537317E-2</v>
      </c>
      <c r="P22" s="107">
        <f t="shared" si="9"/>
        <v>5.9792103406624442E-2</v>
      </c>
      <c r="Q22" s="106">
        <f t="shared" si="10"/>
        <v>7.5705585131709219E-2</v>
      </c>
      <c r="R22" s="107">
        <f t="shared" si="11"/>
        <v>7.1313660000000001E-2</v>
      </c>
      <c r="S22" s="108">
        <f t="shared" si="12"/>
        <v>105031.89333226009</v>
      </c>
      <c r="T22" s="109">
        <f t="shared" si="13"/>
        <v>0</v>
      </c>
      <c r="U22" s="99">
        <f t="shared" si="14"/>
        <v>7.5705585131709219E-2</v>
      </c>
      <c r="V22" s="99">
        <f t="shared" si="0"/>
        <v>7.1313660000000001E-2</v>
      </c>
      <c r="W22" s="108">
        <f t="shared" si="15"/>
        <v>105031.89333226009</v>
      </c>
      <c r="X22" s="118">
        <f t="shared" si="16"/>
        <v>105032</v>
      </c>
      <c r="Y22" s="55">
        <f t="shared" si="1"/>
        <v>401.4479974176603</v>
      </c>
      <c r="Z22" s="56">
        <f t="shared" si="2"/>
        <v>7.5706677591151239E-2</v>
      </c>
      <c r="AA22" s="56">
        <f t="shared" si="3"/>
        <v>7.1314747999113859E-2</v>
      </c>
      <c r="AB22" s="42"/>
      <c r="AC22" s="57">
        <v>99614.48377531633</v>
      </c>
      <c r="AD22" s="58">
        <f t="shared" si="4"/>
        <v>380.74144094556664</v>
      </c>
      <c r="AE22" s="56">
        <f t="shared" si="17"/>
        <v>5.4384824569317258E-2</v>
      </c>
      <c r="AF22" s="56">
        <f t="shared" si="17"/>
        <v>5.4384824569317258E-2</v>
      </c>
    </row>
    <row r="23" spans="1:32">
      <c r="A23" s="82" t="s">
        <v>59</v>
      </c>
      <c r="B23" s="83" t="s">
        <v>60</v>
      </c>
      <c r="E23" s="103">
        <v>136371</v>
      </c>
      <c r="F23" s="103">
        <v>383372.625</v>
      </c>
      <c r="G23" s="103">
        <f t="shared" si="5"/>
        <v>355.71397410026339</v>
      </c>
      <c r="H23" s="104">
        <v>-8.298567646428523E-2</v>
      </c>
      <c r="J23" s="105">
        <v>148611.66176012871</v>
      </c>
      <c r="K23" s="105">
        <v>383509.125</v>
      </c>
      <c r="L23" s="105">
        <f t="shared" si="6"/>
        <v>387.50489120729191</v>
      </c>
      <c r="M23" s="106">
        <f t="shared" si="7"/>
        <v>3.5605046134934426E-4</v>
      </c>
      <c r="O23" s="107">
        <f t="shared" si="8"/>
        <v>-8.2366764594060782E-2</v>
      </c>
      <c r="P23" s="107">
        <f t="shared" si="9"/>
        <v>-8.2040040857245033E-2</v>
      </c>
      <c r="Q23" s="106">
        <f t="shared" si="10"/>
        <v>7.169510172289284E-2</v>
      </c>
      <c r="R23" s="107">
        <f t="shared" si="11"/>
        <v>7.1313660000000001E-2</v>
      </c>
      <c r="S23" s="108">
        <f t="shared" si="12"/>
        <v>146148.13271705262</v>
      </c>
      <c r="T23" s="109">
        <f t="shared" si="13"/>
        <v>0</v>
      </c>
      <c r="U23" s="99">
        <f t="shared" si="14"/>
        <v>7.169510172289284E-2</v>
      </c>
      <c r="V23" s="99">
        <f t="shared" si="0"/>
        <v>7.1313660000000001E-2</v>
      </c>
      <c r="W23" s="108">
        <f t="shared" si="15"/>
        <v>146148.13271705262</v>
      </c>
      <c r="X23" s="118">
        <f t="shared" si="16"/>
        <v>146148</v>
      </c>
      <c r="Y23" s="55">
        <f t="shared" si="1"/>
        <v>381.08089344679871</v>
      </c>
      <c r="Z23" s="56">
        <f t="shared" si="2"/>
        <v>7.169412851706003E-2</v>
      </c>
      <c r="AA23" s="56">
        <f t="shared" si="3"/>
        <v>7.1312687140554276E-2</v>
      </c>
      <c r="AB23" s="42"/>
      <c r="AC23" s="57">
        <v>160026.3525669963</v>
      </c>
      <c r="AD23" s="58">
        <f t="shared" si="4"/>
        <v>417.26869619333382</v>
      </c>
      <c r="AE23" s="56">
        <f t="shared" si="17"/>
        <v>-8.6725419559794181E-2</v>
      </c>
      <c r="AF23" s="56">
        <f t="shared" si="17"/>
        <v>-8.672541955979407E-2</v>
      </c>
    </row>
    <row r="24" spans="1:32">
      <c r="A24" s="82" t="s">
        <v>61</v>
      </c>
      <c r="B24" s="83" t="s">
        <v>62</v>
      </c>
      <c r="E24" s="103">
        <v>73446</v>
      </c>
      <c r="F24" s="103">
        <v>211367.828125</v>
      </c>
      <c r="G24" s="103">
        <f t="shared" si="5"/>
        <v>347.47956040199767</v>
      </c>
      <c r="H24" s="104">
        <v>4.9923668590974302E-2</v>
      </c>
      <c r="J24" s="105">
        <v>69941.547845169</v>
      </c>
      <c r="K24" s="105">
        <v>211983.75</v>
      </c>
      <c r="L24" s="105">
        <f t="shared" si="6"/>
        <v>329.93825161206456</v>
      </c>
      <c r="M24" s="106">
        <f t="shared" si="7"/>
        <v>2.913981188451098E-3</v>
      </c>
      <c r="O24" s="107">
        <f t="shared" si="8"/>
        <v>5.0105441798183659E-2</v>
      </c>
      <c r="P24" s="107">
        <f t="shared" si="9"/>
        <v>5.3165429301473832E-2</v>
      </c>
      <c r="Q24" s="106">
        <f t="shared" si="10"/>
        <v>7.4435447852170711E-2</v>
      </c>
      <c r="R24" s="107">
        <f t="shared" si="11"/>
        <v>7.1313660000000001E-2</v>
      </c>
      <c r="S24" s="108">
        <f t="shared" si="12"/>
        <v>78912.985902950531</v>
      </c>
      <c r="T24" s="109">
        <f t="shared" si="13"/>
        <v>0</v>
      </c>
      <c r="U24" s="99">
        <f t="shared" si="14"/>
        <v>7.4435447852170711E-2</v>
      </c>
      <c r="V24" s="99">
        <f t="shared" si="0"/>
        <v>7.1313660000000001E-2</v>
      </c>
      <c r="W24" s="108">
        <f t="shared" si="15"/>
        <v>78912.985902950531</v>
      </c>
      <c r="X24" s="118">
        <f t="shared" si="16"/>
        <v>78913</v>
      </c>
      <c r="Y24" s="55">
        <f t="shared" si="1"/>
        <v>372.25966613006892</v>
      </c>
      <c r="Z24" s="56">
        <f t="shared" si="2"/>
        <v>7.443563978977763E-2</v>
      </c>
      <c r="AA24" s="56">
        <f t="shared" si="3"/>
        <v>7.1313851379929405E-2</v>
      </c>
      <c r="AB24" s="42"/>
      <c r="AC24" s="57">
        <v>75313.677688484779</v>
      </c>
      <c r="AD24" s="58">
        <f t="shared" si="4"/>
        <v>355.28042922386641</v>
      </c>
      <c r="AE24" s="56">
        <f t="shared" si="17"/>
        <v>4.7791084195926148E-2</v>
      </c>
      <c r="AF24" s="56">
        <f t="shared" si="17"/>
        <v>4.7791084195925926E-2</v>
      </c>
    </row>
    <row r="25" spans="1:32">
      <c r="A25" s="82" t="s">
        <v>63</v>
      </c>
      <c r="B25" s="83" t="s">
        <v>64</v>
      </c>
      <c r="E25" s="103">
        <v>100948</v>
      </c>
      <c r="F25" s="103">
        <v>236985.09375</v>
      </c>
      <c r="G25" s="103">
        <f t="shared" si="5"/>
        <v>425.96771975241586</v>
      </c>
      <c r="H25" s="104">
        <v>4.1658038674687869E-2</v>
      </c>
      <c r="J25" s="105">
        <v>96873.64932097058</v>
      </c>
      <c r="K25" s="105">
        <v>237655.25</v>
      </c>
      <c r="L25" s="105">
        <f t="shared" si="6"/>
        <v>407.62259331940106</v>
      </c>
      <c r="M25" s="106">
        <f t="shared" si="7"/>
        <v>2.8278413608029407E-3</v>
      </c>
      <c r="O25" s="107">
        <f t="shared" si="8"/>
        <v>4.2058399859903117E-2</v>
      </c>
      <c r="P25" s="107">
        <f t="shared" si="9"/>
        <v>4.5005175703398903E-2</v>
      </c>
      <c r="Q25" s="106">
        <f t="shared" si="10"/>
        <v>7.4343165078141205E-2</v>
      </c>
      <c r="R25" s="107">
        <f t="shared" si="11"/>
        <v>7.1313660000000001E-2</v>
      </c>
      <c r="S25" s="108">
        <f t="shared" si="12"/>
        <v>108452.7938283082</v>
      </c>
      <c r="T25" s="109">
        <f t="shared" si="13"/>
        <v>0</v>
      </c>
      <c r="U25" s="99">
        <f t="shared" si="14"/>
        <v>7.4343165078141205E-2</v>
      </c>
      <c r="V25" s="99">
        <f t="shared" si="0"/>
        <v>7.1313660000000001E-2</v>
      </c>
      <c r="W25" s="108">
        <f t="shared" si="15"/>
        <v>108452.7938283082</v>
      </c>
      <c r="X25" s="118">
        <f t="shared" si="16"/>
        <v>108453</v>
      </c>
      <c r="Y25" s="55">
        <f t="shared" si="1"/>
        <v>456.34590441406198</v>
      </c>
      <c r="Z25" s="56">
        <f t="shared" si="2"/>
        <v>7.4345207433530236E-2</v>
      </c>
      <c r="AA25" s="56">
        <f t="shared" si="3"/>
        <v>7.1315696596218059E-2</v>
      </c>
      <c r="AB25" s="42"/>
      <c r="AC25" s="57">
        <v>104314.40290137679</v>
      </c>
      <c r="AD25" s="58">
        <f t="shared" si="4"/>
        <v>438.93161586532079</v>
      </c>
      <c r="AE25" s="56">
        <f t="shared" si="17"/>
        <v>3.9674263414382072E-2</v>
      </c>
      <c r="AF25" s="56">
        <f t="shared" si="17"/>
        <v>3.9674263414382294E-2</v>
      </c>
    </row>
    <row r="26" spans="1:32">
      <c r="A26" s="82" t="s">
        <v>65</v>
      </c>
      <c r="B26" s="83" t="s">
        <v>66</v>
      </c>
      <c r="E26" s="103">
        <v>78181</v>
      </c>
      <c r="F26" s="103">
        <v>209021.90625</v>
      </c>
      <c r="G26" s="103">
        <f t="shared" si="5"/>
        <v>374.03256626361383</v>
      </c>
      <c r="H26" s="104">
        <v>-6.5553333847035988E-3</v>
      </c>
      <c r="J26" s="105">
        <v>78587.27167705106</v>
      </c>
      <c r="K26" s="105">
        <v>208953.40625</v>
      </c>
      <c r="L26" s="105">
        <f t="shared" si="6"/>
        <v>376.09950030212087</v>
      </c>
      <c r="M26" s="106">
        <f t="shared" si="7"/>
        <v>-3.2771684666421663E-4</v>
      </c>
      <c r="O26" s="107">
        <f t="shared" si="8"/>
        <v>-5.1696880217524388E-3</v>
      </c>
      <c r="P26" s="107">
        <f t="shared" si="9"/>
        <v>-5.4957106745600059E-3</v>
      </c>
      <c r="Q26" s="106">
        <f t="shared" si="10"/>
        <v>7.0962572465556484E-2</v>
      </c>
      <c r="R26" s="107">
        <f t="shared" si="11"/>
        <v>7.1313660000000001E-2</v>
      </c>
      <c r="S26" s="108">
        <f t="shared" si="12"/>
        <v>83728.924877929676</v>
      </c>
      <c r="T26" s="109">
        <f t="shared" si="13"/>
        <v>0</v>
      </c>
      <c r="U26" s="99">
        <f t="shared" si="14"/>
        <v>7.0962572465556484E-2</v>
      </c>
      <c r="V26" s="99">
        <f t="shared" si="0"/>
        <v>7.1313660000000001E-2</v>
      </c>
      <c r="W26" s="108">
        <f t="shared" si="15"/>
        <v>83728.924877929676</v>
      </c>
      <c r="X26" s="118">
        <f t="shared" si="16"/>
        <v>83729</v>
      </c>
      <c r="Y26" s="55">
        <f t="shared" si="1"/>
        <v>400.7065570389571</v>
      </c>
      <c r="Z26" s="56">
        <f t="shared" si="2"/>
        <v>7.0963533339302387E-2</v>
      </c>
      <c r="AA26" s="56">
        <f t="shared" si="3"/>
        <v>7.1314621188743654E-2</v>
      </c>
      <c r="AB26" s="42"/>
      <c r="AC26" s="57">
        <v>84623.469623594108</v>
      </c>
      <c r="AD26" s="58">
        <f t="shared" si="4"/>
        <v>404.98727033120144</v>
      </c>
      <c r="AE26" s="56">
        <f t="shared" si="17"/>
        <v>-1.0569994678458761E-2</v>
      </c>
      <c r="AF26" s="56">
        <f t="shared" si="17"/>
        <v>-1.0569994678458761E-2</v>
      </c>
    </row>
    <row r="27" spans="1:32">
      <c r="A27" s="82" t="s">
        <v>67</v>
      </c>
      <c r="B27" s="83" t="s">
        <v>68</v>
      </c>
      <c r="E27" s="103">
        <v>48524</v>
      </c>
      <c r="F27" s="103">
        <v>132256.265625</v>
      </c>
      <c r="G27" s="103">
        <f t="shared" si="5"/>
        <v>366.89377074644739</v>
      </c>
      <c r="H27" s="104">
        <v>2.8666724690644685E-3</v>
      </c>
      <c r="J27" s="105">
        <v>48367.190044973366</v>
      </c>
      <c r="K27" s="105">
        <v>132445.78125</v>
      </c>
      <c r="L27" s="105">
        <f t="shared" si="6"/>
        <v>365.18482950904388</v>
      </c>
      <c r="M27" s="106">
        <f t="shared" si="7"/>
        <v>1.4329425082766356E-3</v>
      </c>
      <c r="O27" s="107">
        <f t="shared" si="8"/>
        <v>3.2420728779329888E-3</v>
      </c>
      <c r="P27" s="107">
        <f t="shared" si="9"/>
        <v>4.6796610902513081E-3</v>
      </c>
      <c r="Q27" s="106">
        <f t="shared" si="10"/>
        <v>7.2848790883111469E-2</v>
      </c>
      <c r="R27" s="107">
        <f t="shared" si="11"/>
        <v>7.1313660000000001E-2</v>
      </c>
      <c r="S27" s="108">
        <f t="shared" si="12"/>
        <v>52058.914728812102</v>
      </c>
      <c r="T27" s="109">
        <f t="shared" si="13"/>
        <v>0</v>
      </c>
      <c r="U27" s="99">
        <f t="shared" si="14"/>
        <v>7.2848790883111469E-2</v>
      </c>
      <c r="V27" s="99">
        <f t="shared" si="0"/>
        <v>7.1313660000000001E-2</v>
      </c>
      <c r="W27" s="108">
        <f t="shared" si="15"/>
        <v>52058.914728812102</v>
      </c>
      <c r="X27" s="118">
        <f t="shared" si="16"/>
        <v>52059</v>
      </c>
      <c r="Y27" s="55">
        <f t="shared" si="1"/>
        <v>393.05895218916231</v>
      </c>
      <c r="Z27" s="56">
        <f t="shared" si="2"/>
        <v>7.2850548182342711E-2</v>
      </c>
      <c r="AA27" s="56">
        <f t="shared" si="3"/>
        <v>7.1315414784725695E-2</v>
      </c>
      <c r="AB27" s="42"/>
      <c r="AC27" s="57">
        <v>52082.218280452638</v>
      </c>
      <c r="AD27" s="58">
        <f t="shared" si="4"/>
        <v>393.23425622854739</v>
      </c>
      <c r="AE27" s="56">
        <f t="shared" si="17"/>
        <v>-4.4580052884102273E-4</v>
      </c>
      <c r="AF27" s="56">
        <f t="shared" si="17"/>
        <v>-4.4580052884102273E-4</v>
      </c>
    </row>
    <row r="28" spans="1:32">
      <c r="A28" s="82" t="s">
        <v>69</v>
      </c>
      <c r="B28" s="83" t="s">
        <v>70</v>
      </c>
      <c r="E28" s="103">
        <v>117790</v>
      </c>
      <c r="F28" s="103">
        <v>282634.25</v>
      </c>
      <c r="G28" s="103">
        <f t="shared" si="5"/>
        <v>416.75770010181003</v>
      </c>
      <c r="H28" s="104">
        <v>2.2913656340192379E-2</v>
      </c>
      <c r="J28" s="105">
        <v>115194.79607324666</v>
      </c>
      <c r="K28" s="105">
        <v>284661.875</v>
      </c>
      <c r="L28" s="105">
        <f t="shared" si="6"/>
        <v>404.67237164529553</v>
      </c>
      <c r="M28" s="106">
        <f t="shared" si="7"/>
        <v>7.1740243795648251E-3</v>
      </c>
      <c r="O28" s="107">
        <f t="shared" si="8"/>
        <v>2.2528829558439156E-2</v>
      </c>
      <c r="P28" s="107">
        <f t="shared" si="9"/>
        <v>2.9864476310499377E-2</v>
      </c>
      <c r="Q28" s="106">
        <f t="shared" si="10"/>
        <v>7.8999290315000747E-2</v>
      </c>
      <c r="R28" s="107">
        <f t="shared" si="11"/>
        <v>7.1313660000000001E-2</v>
      </c>
      <c r="S28" s="108">
        <f t="shared" si="12"/>
        <v>127095.32640620394</v>
      </c>
      <c r="T28" s="109">
        <f t="shared" si="13"/>
        <v>0</v>
      </c>
      <c r="U28" s="99">
        <f t="shared" si="14"/>
        <v>7.8999290315000747E-2</v>
      </c>
      <c r="V28" s="99">
        <f t="shared" si="0"/>
        <v>7.1313660000000001E-2</v>
      </c>
      <c r="W28" s="108">
        <f t="shared" si="15"/>
        <v>127095.32640620394</v>
      </c>
      <c r="X28" s="118">
        <f t="shared" si="16"/>
        <v>127095</v>
      </c>
      <c r="Y28" s="55">
        <f t="shared" si="1"/>
        <v>446.47707038394236</v>
      </c>
      <c r="Z28" s="56">
        <f t="shared" si="2"/>
        <v>7.8996519229136641E-2</v>
      </c>
      <c r="AA28" s="56">
        <f t="shared" si="3"/>
        <v>7.1310908652370886E-2</v>
      </c>
      <c r="AB28" s="42"/>
      <c r="AC28" s="57">
        <v>124042.77586273753</v>
      </c>
      <c r="AD28" s="58">
        <f t="shared" si="4"/>
        <v>435.75479105776822</v>
      </c>
      <c r="AE28" s="56">
        <f t="shared" si="17"/>
        <v>2.4606222458613658E-2</v>
      </c>
      <c r="AF28" s="56">
        <f t="shared" si="17"/>
        <v>2.4606222458613658E-2</v>
      </c>
    </row>
    <row r="29" spans="1:32">
      <c r="A29" s="82" t="s">
        <v>71</v>
      </c>
      <c r="B29" s="83" t="s">
        <v>72</v>
      </c>
      <c r="E29" s="103">
        <v>110437</v>
      </c>
      <c r="F29" s="103">
        <v>322521.5</v>
      </c>
      <c r="G29" s="103">
        <f t="shared" si="5"/>
        <v>342.41748224536968</v>
      </c>
      <c r="H29" s="104">
        <v>-2.3252013539994398E-2</v>
      </c>
      <c r="J29" s="105">
        <v>112979.38602593754</v>
      </c>
      <c r="K29" s="105">
        <v>322059.09375</v>
      </c>
      <c r="L29" s="105">
        <f t="shared" si="6"/>
        <v>350.8032787102058</v>
      </c>
      <c r="M29" s="106">
        <f t="shared" si="7"/>
        <v>-1.4337222479741119E-3</v>
      </c>
      <c r="O29" s="107">
        <f t="shared" si="8"/>
        <v>-2.2503096497212827E-2</v>
      </c>
      <c r="P29" s="107">
        <f t="shared" si="9"/>
        <v>-2.3904555555090856E-2</v>
      </c>
      <c r="Q29" s="106">
        <f t="shared" si="10"/>
        <v>6.9777693771099436E-2</v>
      </c>
      <c r="R29" s="107">
        <f t="shared" si="11"/>
        <v>7.1313660000000001E-2</v>
      </c>
      <c r="S29" s="108">
        <f t="shared" si="12"/>
        <v>118143.0391669989</v>
      </c>
      <c r="T29" s="109">
        <f t="shared" si="13"/>
        <v>0</v>
      </c>
      <c r="U29" s="99">
        <f t="shared" si="14"/>
        <v>6.9777693771099436E-2</v>
      </c>
      <c r="V29" s="99">
        <f t="shared" si="0"/>
        <v>7.1313660000000001E-2</v>
      </c>
      <c r="W29" s="108">
        <f t="shared" si="15"/>
        <v>118143.0391669989</v>
      </c>
      <c r="X29" s="118">
        <f t="shared" si="16"/>
        <v>118144</v>
      </c>
      <c r="Y29" s="55">
        <f t="shared" si="1"/>
        <v>366.83950955817409</v>
      </c>
      <c r="Z29" s="56">
        <f t="shared" si="2"/>
        <v>6.9786394052717915E-2</v>
      </c>
      <c r="AA29" s="56">
        <f t="shared" si="3"/>
        <v>7.1322372773315434E-2</v>
      </c>
      <c r="AB29" s="42"/>
      <c r="AC29" s="57">
        <v>121657.20271785617</v>
      </c>
      <c r="AD29" s="58">
        <f t="shared" si="4"/>
        <v>377.74807505449041</v>
      </c>
      <c r="AE29" s="56">
        <f t="shared" si="17"/>
        <v>-2.887788506862099E-2</v>
      </c>
      <c r="AF29" s="56">
        <f t="shared" si="17"/>
        <v>-2.8877885068620879E-2</v>
      </c>
    </row>
    <row r="30" spans="1:32">
      <c r="A30" s="82" t="s">
        <v>73</v>
      </c>
      <c r="B30" s="83" t="s">
        <v>74</v>
      </c>
      <c r="E30" s="103">
        <v>69198</v>
      </c>
      <c r="F30" s="103">
        <v>167131.125</v>
      </c>
      <c r="G30" s="103">
        <f t="shared" si="5"/>
        <v>414.03419022040327</v>
      </c>
      <c r="H30" s="104">
        <v>-1.6125079910261353E-2</v>
      </c>
      <c r="J30" s="105">
        <v>70305.983696830997</v>
      </c>
      <c r="K30" s="105">
        <v>167623.1875</v>
      </c>
      <c r="L30" s="105">
        <f t="shared" si="6"/>
        <v>419.42874816666398</v>
      </c>
      <c r="M30" s="106">
        <f t="shared" si="7"/>
        <v>2.9441703333235036E-3</v>
      </c>
      <c r="O30" s="107">
        <f t="shared" si="8"/>
        <v>-1.5759450882712578E-2</v>
      </c>
      <c r="P30" s="107">
        <f t="shared" si="9"/>
        <v>-1.2861679057147302E-2</v>
      </c>
      <c r="Q30" s="106">
        <f t="shared" si="10"/>
        <v>7.4467789895456216E-2</v>
      </c>
      <c r="R30" s="107">
        <f t="shared" si="11"/>
        <v>7.1313660000000001E-2</v>
      </c>
      <c r="S30" s="108">
        <f t="shared" si="12"/>
        <v>74351.022125185773</v>
      </c>
      <c r="T30" s="109">
        <f t="shared" si="13"/>
        <v>0</v>
      </c>
      <c r="U30" s="99">
        <f t="shared" si="14"/>
        <v>7.4467789895456216E-2</v>
      </c>
      <c r="V30" s="99">
        <f t="shared" si="0"/>
        <v>7.1313660000000001E-2</v>
      </c>
      <c r="W30" s="108">
        <f t="shared" si="15"/>
        <v>74351.022125185773</v>
      </c>
      <c r="X30" s="118">
        <f t="shared" si="16"/>
        <v>74351</v>
      </c>
      <c r="Y30" s="55">
        <f t="shared" si="1"/>
        <v>443.56035169656946</v>
      </c>
      <c r="Z30" s="56">
        <f t="shared" si="2"/>
        <v>7.446747015809696E-2</v>
      </c>
      <c r="AA30" s="56">
        <f t="shared" si="3"/>
        <v>7.1313341201238778E-2</v>
      </c>
      <c r="AB30" s="42"/>
      <c r="AC30" s="57">
        <v>75706.105438739323</v>
      </c>
      <c r="AD30" s="58">
        <f t="shared" si="4"/>
        <v>451.64458788697908</v>
      </c>
      <c r="AE30" s="56">
        <f t="shared" si="17"/>
        <v>-1.7899552894526605E-2</v>
      </c>
      <c r="AF30" s="56">
        <f t="shared" si="17"/>
        <v>-1.7899552894526494E-2</v>
      </c>
    </row>
    <row r="31" spans="1:32">
      <c r="A31" s="82" t="s">
        <v>75</v>
      </c>
      <c r="B31" s="83" t="s">
        <v>76</v>
      </c>
      <c r="E31" s="103">
        <v>113835</v>
      </c>
      <c r="F31" s="103">
        <v>348893.9375</v>
      </c>
      <c r="G31" s="103">
        <f t="shared" si="5"/>
        <v>326.27394105980989</v>
      </c>
      <c r="H31" s="104">
        <v>-4.7489487238256745E-2</v>
      </c>
      <c r="J31" s="105">
        <v>119346.00544654475</v>
      </c>
      <c r="K31" s="105">
        <v>349661.28125</v>
      </c>
      <c r="L31" s="105">
        <f t="shared" si="6"/>
        <v>341.31890445489449</v>
      </c>
      <c r="M31" s="106">
        <f t="shared" si="7"/>
        <v>2.1993610880670644E-3</v>
      </c>
      <c r="O31" s="107">
        <f t="shared" si="8"/>
        <v>-4.6176706341572005E-2</v>
      </c>
      <c r="P31" s="107">
        <f t="shared" si="9"/>
        <v>-4.4078904504607719E-2</v>
      </c>
      <c r="Q31" s="106">
        <f t="shared" si="10"/>
        <v>7.366986557691857E-2</v>
      </c>
      <c r="R31" s="107">
        <f t="shared" si="11"/>
        <v>7.1313660000000001E-2</v>
      </c>
      <c r="S31" s="108">
        <f t="shared" si="12"/>
        <v>122221.20914794852</v>
      </c>
      <c r="T31" s="109">
        <f t="shared" si="13"/>
        <v>0</v>
      </c>
      <c r="U31" s="99">
        <f t="shared" si="14"/>
        <v>7.366986557691857E-2</v>
      </c>
      <c r="V31" s="99">
        <f t="shared" si="0"/>
        <v>7.1313660000000001E-2</v>
      </c>
      <c r="W31" s="108">
        <f t="shared" si="15"/>
        <v>122221.20914794852</v>
      </c>
      <c r="X31" s="118">
        <f t="shared" si="16"/>
        <v>122221</v>
      </c>
      <c r="Y31" s="55">
        <f t="shared" si="1"/>
        <v>349.54113181497701</v>
      </c>
      <c r="Z31" s="56">
        <f t="shared" si="2"/>
        <v>7.3668028286555165E-2</v>
      </c>
      <c r="AA31" s="56">
        <f t="shared" si="3"/>
        <v>7.1311826741633499E-2</v>
      </c>
      <c r="AB31" s="42"/>
      <c r="AC31" s="57">
        <v>128512.83485328336</v>
      </c>
      <c r="AD31" s="58">
        <f t="shared" si="4"/>
        <v>367.53521692154288</v>
      </c>
      <c r="AE31" s="56">
        <f t="shared" si="17"/>
        <v>-4.8958805246701154E-2</v>
      </c>
      <c r="AF31" s="56">
        <f t="shared" si="17"/>
        <v>-4.8958805246701154E-2</v>
      </c>
    </row>
    <row r="32" spans="1:32">
      <c r="A32" s="82" t="s">
        <v>77</v>
      </c>
      <c r="B32" s="83" t="s">
        <v>78</v>
      </c>
      <c r="E32" s="103">
        <v>61490</v>
      </c>
      <c r="F32" s="103">
        <v>187566.8125</v>
      </c>
      <c r="G32" s="103">
        <f t="shared" si="5"/>
        <v>327.82984996346306</v>
      </c>
      <c r="H32" s="104">
        <v>4.7850934241044918E-2</v>
      </c>
      <c r="J32" s="105">
        <v>58644.974749051056</v>
      </c>
      <c r="K32" s="105">
        <v>187958.15625</v>
      </c>
      <c r="L32" s="105">
        <f t="shared" si="6"/>
        <v>312.01080027114307</v>
      </c>
      <c r="M32" s="106">
        <f t="shared" si="7"/>
        <v>2.0864232045314512E-3</v>
      </c>
      <c r="O32" s="107">
        <f t="shared" si="8"/>
        <v>4.8512686093278301E-2</v>
      </c>
      <c r="P32" s="107">
        <f t="shared" si="9"/>
        <v>5.0700327291789193E-2</v>
      </c>
      <c r="Q32" s="106">
        <f t="shared" si="10"/>
        <v>7.3548873679555538E-2</v>
      </c>
      <c r="R32" s="107">
        <f t="shared" si="11"/>
        <v>7.1313660000000001E-2</v>
      </c>
      <c r="S32" s="108">
        <f t="shared" si="12"/>
        <v>66012.520242555867</v>
      </c>
      <c r="T32" s="109">
        <f t="shared" si="13"/>
        <v>0</v>
      </c>
      <c r="U32" s="99">
        <f t="shared" si="14"/>
        <v>7.3548873679555538E-2</v>
      </c>
      <c r="V32" s="99">
        <f t="shared" si="0"/>
        <v>7.1313660000000001E-2</v>
      </c>
      <c r="W32" s="108">
        <f t="shared" si="15"/>
        <v>66012.520242555867</v>
      </c>
      <c r="X32" s="118">
        <f t="shared" si="16"/>
        <v>66013</v>
      </c>
      <c r="Y32" s="55">
        <f t="shared" si="1"/>
        <v>351.21114889101813</v>
      </c>
      <c r="Z32" s="56">
        <f t="shared" si="2"/>
        <v>7.3556675882257228E-2</v>
      </c>
      <c r="AA32" s="56">
        <f t="shared" si="3"/>
        <v>7.1321445957898355E-2</v>
      </c>
      <c r="AB32" s="42"/>
      <c r="AC32" s="57">
        <v>63149.427806156775</v>
      </c>
      <c r="AD32" s="58">
        <f t="shared" si="4"/>
        <v>335.97599096557838</v>
      </c>
      <c r="AE32" s="56">
        <f t="shared" si="17"/>
        <v>4.5345972138231216E-2</v>
      </c>
      <c r="AF32" s="56">
        <f t="shared" si="17"/>
        <v>4.5345972138231216E-2</v>
      </c>
    </row>
    <row r="33" spans="1:32">
      <c r="A33" s="82" t="s">
        <v>79</v>
      </c>
      <c r="B33" s="83" t="s">
        <v>80</v>
      </c>
      <c r="E33" s="103">
        <v>67424</v>
      </c>
      <c r="F33" s="103">
        <v>155548.953125</v>
      </c>
      <c r="G33" s="103">
        <f t="shared" si="5"/>
        <v>433.45839779337956</v>
      </c>
      <c r="H33" s="104">
        <v>2.3370666481206115E-3</v>
      </c>
      <c r="J33" s="105">
        <v>67185.579646847764</v>
      </c>
      <c r="K33" s="105">
        <v>155685.9375</v>
      </c>
      <c r="L33" s="105">
        <f t="shared" si="6"/>
        <v>431.54558931726098</v>
      </c>
      <c r="M33" s="106">
        <f t="shared" si="7"/>
        <v>8.8065121781899514E-4</v>
      </c>
      <c r="O33" s="107">
        <f t="shared" si="8"/>
        <v>3.5486834288764868E-3</v>
      </c>
      <c r="P33" s="107">
        <f t="shared" si="9"/>
        <v>4.4324597990790249E-3</v>
      </c>
      <c r="Q33" s="106">
        <f t="shared" si="10"/>
        <v>7.2257113679345064E-2</v>
      </c>
      <c r="R33" s="107">
        <f t="shared" si="11"/>
        <v>7.1313660000000001E-2</v>
      </c>
      <c r="S33" s="108">
        <f t="shared" si="12"/>
        <v>72295.863632716166</v>
      </c>
      <c r="T33" s="109">
        <f t="shared" si="13"/>
        <v>0</v>
      </c>
      <c r="U33" s="99">
        <f t="shared" si="14"/>
        <v>7.2257113679345064E-2</v>
      </c>
      <c r="V33" s="99">
        <f t="shared" si="0"/>
        <v>7.1313660000000001E-2</v>
      </c>
      <c r="W33" s="108">
        <f t="shared" si="15"/>
        <v>72295.863632716166</v>
      </c>
      <c r="X33" s="118">
        <f t="shared" si="16"/>
        <v>72296</v>
      </c>
      <c r="Y33" s="55">
        <f t="shared" si="1"/>
        <v>464.37077851042261</v>
      </c>
      <c r="Z33" s="56">
        <f t="shared" si="2"/>
        <v>7.2259136212624586E-2</v>
      </c>
      <c r="AA33" s="56">
        <f t="shared" si="3"/>
        <v>7.1315680753700317E-2</v>
      </c>
      <c r="AB33" s="42"/>
      <c r="AC33" s="57">
        <v>72346.026742761314</v>
      </c>
      <c r="AD33" s="58">
        <f t="shared" si="4"/>
        <v>464.69210966957957</v>
      </c>
      <c r="AE33" s="56">
        <f t="shared" si="17"/>
        <v>-6.9149260869838525E-4</v>
      </c>
      <c r="AF33" s="56">
        <f t="shared" si="17"/>
        <v>-6.9149260869838525E-4</v>
      </c>
    </row>
    <row r="34" spans="1:32">
      <c r="A34" s="82" t="s">
        <v>81</v>
      </c>
      <c r="B34" s="83" t="s">
        <v>82</v>
      </c>
      <c r="E34" s="103">
        <v>47476</v>
      </c>
      <c r="F34" s="103">
        <v>126104.796875</v>
      </c>
      <c r="G34" s="103">
        <f t="shared" si="5"/>
        <v>376.480523949141</v>
      </c>
      <c r="H34" s="104">
        <v>-2.3757047468004888E-2</v>
      </c>
      <c r="J34" s="105">
        <v>48608.120830035223</v>
      </c>
      <c r="K34" s="105">
        <v>126395.96875</v>
      </c>
      <c r="L34" s="105">
        <f t="shared" si="6"/>
        <v>384.57018297931455</v>
      </c>
      <c r="M34" s="106">
        <f t="shared" si="7"/>
        <v>2.3089674795528925E-3</v>
      </c>
      <c r="O34" s="107">
        <f t="shared" si="8"/>
        <v>-2.3290775506295214E-2</v>
      </c>
      <c r="P34" s="107">
        <f t="shared" si="9"/>
        <v>-2.103558566996E-2</v>
      </c>
      <c r="Q34" s="106">
        <f t="shared" si="10"/>
        <v>7.3787288401340634E-2</v>
      </c>
      <c r="R34" s="107">
        <f t="shared" si="11"/>
        <v>7.1313660000000001E-2</v>
      </c>
      <c r="S34" s="108">
        <f t="shared" si="12"/>
        <v>50979.12530414205</v>
      </c>
      <c r="T34" s="109">
        <f t="shared" si="13"/>
        <v>0</v>
      </c>
      <c r="U34" s="99">
        <f t="shared" si="14"/>
        <v>7.3787288401340634E-2</v>
      </c>
      <c r="V34" s="99">
        <f t="shared" si="0"/>
        <v>7.1313660000000001E-2</v>
      </c>
      <c r="W34" s="108">
        <f t="shared" si="15"/>
        <v>50979.12530414205</v>
      </c>
      <c r="X34" s="118">
        <f t="shared" si="16"/>
        <v>50979</v>
      </c>
      <c r="Y34" s="55">
        <f t="shared" si="1"/>
        <v>403.32773666881684</v>
      </c>
      <c r="Z34" s="56">
        <f t="shared" si="2"/>
        <v>7.3784649085853804E-2</v>
      </c>
      <c r="AA34" s="56">
        <f t="shared" si="3"/>
        <v>7.1311026764568242E-2</v>
      </c>
      <c r="AB34" s="42"/>
      <c r="AC34" s="57">
        <v>52341.654681996843</v>
      </c>
      <c r="AD34" s="58">
        <f t="shared" si="4"/>
        <v>414.10857640186282</v>
      </c>
      <c r="AE34" s="56">
        <f t="shared" si="17"/>
        <v>-2.6033847998801152E-2</v>
      </c>
      <c r="AF34" s="56">
        <f t="shared" si="17"/>
        <v>-2.6033847998801041E-2</v>
      </c>
    </row>
    <row r="35" spans="1:32">
      <c r="A35" s="82" t="s">
        <v>83</v>
      </c>
      <c r="B35" s="83" t="s">
        <v>84</v>
      </c>
      <c r="E35" s="103">
        <v>119623</v>
      </c>
      <c r="F35" s="103">
        <v>318037.1875</v>
      </c>
      <c r="G35" s="103">
        <f t="shared" si="5"/>
        <v>376.12897076697988</v>
      </c>
      <c r="H35" s="104">
        <v>0.11097189448507727</v>
      </c>
      <c r="J35" s="105">
        <v>107569.04042251191</v>
      </c>
      <c r="K35" s="105">
        <v>319476.125</v>
      </c>
      <c r="L35" s="105">
        <f t="shared" si="6"/>
        <v>336.70447337030868</v>
      </c>
      <c r="M35" s="106">
        <f t="shared" si="7"/>
        <v>4.5244315965409232E-3</v>
      </c>
      <c r="O35" s="107">
        <f t="shared" si="8"/>
        <v>0.11205788886971835</v>
      </c>
      <c r="P35" s="107">
        <f t="shared" si="9"/>
        <v>0.11708931871930317</v>
      </c>
      <c r="Q35" s="106">
        <f t="shared" si="10"/>
        <v>7.6160745373109906E-2</v>
      </c>
      <c r="R35" s="107">
        <f t="shared" si="11"/>
        <v>7.1313660000000001E-2</v>
      </c>
      <c r="S35" s="108">
        <f t="shared" si="12"/>
        <v>128733.57684376753</v>
      </c>
      <c r="T35" s="109">
        <f t="shared" si="13"/>
        <v>0</v>
      </c>
      <c r="U35" s="99">
        <f t="shared" si="14"/>
        <v>7.6160745373109906E-2</v>
      </c>
      <c r="V35" s="99">
        <f t="shared" si="0"/>
        <v>7.1313660000000001E-2</v>
      </c>
      <c r="W35" s="108">
        <f t="shared" si="15"/>
        <v>128733.57684376753</v>
      </c>
      <c r="X35" s="118">
        <f t="shared" si="16"/>
        <v>128734</v>
      </c>
      <c r="Y35" s="55">
        <f t="shared" si="1"/>
        <v>402.95342883603587</v>
      </c>
      <c r="Z35" s="56">
        <f t="shared" si="2"/>
        <v>7.6164282788427018E-2</v>
      </c>
      <c r="AA35" s="56">
        <f t="shared" si="3"/>
        <v>7.1317181482609904E-2</v>
      </c>
      <c r="AB35" s="42"/>
      <c r="AC35" s="57">
        <v>115831.29469160346</v>
      </c>
      <c r="AD35" s="58">
        <f t="shared" si="4"/>
        <v>362.56635669286231</v>
      </c>
      <c r="AE35" s="56">
        <f t="shared" si="17"/>
        <v>0.11139222213435085</v>
      </c>
      <c r="AF35" s="56">
        <f t="shared" si="17"/>
        <v>0.11139222213435063</v>
      </c>
    </row>
    <row r="36" spans="1:32">
      <c r="A36" s="82" t="s">
        <v>85</v>
      </c>
      <c r="B36" s="83" t="s">
        <v>86</v>
      </c>
      <c r="E36" s="103">
        <v>71314</v>
      </c>
      <c r="F36" s="103">
        <v>199834.59375</v>
      </c>
      <c r="G36" s="103">
        <f t="shared" si="5"/>
        <v>356.86513862167567</v>
      </c>
      <c r="H36" s="104">
        <v>7.5026065465129133E-3</v>
      </c>
      <c r="J36" s="105">
        <v>70698.799021624698</v>
      </c>
      <c r="K36" s="105">
        <v>200353.046875</v>
      </c>
      <c r="L36" s="105">
        <f t="shared" si="6"/>
        <v>352.87109492142434</v>
      </c>
      <c r="M36" s="106">
        <f t="shared" si="7"/>
        <v>2.594411284207343E-3</v>
      </c>
      <c r="O36" s="107">
        <f t="shared" si="8"/>
        <v>8.701717524043584E-3</v>
      </c>
      <c r="P36" s="107">
        <f t="shared" si="9"/>
        <v>1.1318704642387045E-2</v>
      </c>
      <c r="Q36" s="106">
        <f t="shared" si="10"/>
        <v>7.4093088248429417E-2</v>
      </c>
      <c r="R36" s="107">
        <f t="shared" si="11"/>
        <v>7.1313660000000001E-2</v>
      </c>
      <c r="S36" s="108">
        <f t="shared" si="12"/>
        <v>76597.8744953485</v>
      </c>
      <c r="T36" s="109">
        <f t="shared" si="13"/>
        <v>0</v>
      </c>
      <c r="U36" s="99">
        <f t="shared" si="14"/>
        <v>7.4093088248429417E-2</v>
      </c>
      <c r="V36" s="99">
        <f t="shared" si="0"/>
        <v>7.1313660000000001E-2</v>
      </c>
      <c r="W36" s="108">
        <f t="shared" si="15"/>
        <v>76597.8744953485</v>
      </c>
      <c r="X36" s="118">
        <f t="shared" si="16"/>
        <v>76598</v>
      </c>
      <c r="Y36" s="55">
        <f t="shared" si="1"/>
        <v>382.31512420067861</v>
      </c>
      <c r="Z36" s="56">
        <f t="shared" si="2"/>
        <v>7.4094848136410763E-2</v>
      </c>
      <c r="AA36" s="56">
        <f t="shared" si="3"/>
        <v>7.1315415333923271E-2</v>
      </c>
      <c r="AB36" s="42"/>
      <c r="AC36" s="57">
        <v>76129.092456814789</v>
      </c>
      <c r="AD36" s="58">
        <f t="shared" si="4"/>
        <v>379.97471785049328</v>
      </c>
      <c r="AE36" s="56">
        <f t="shared" si="17"/>
        <v>6.1593738747274251E-3</v>
      </c>
      <c r="AF36" s="56">
        <f t="shared" si="17"/>
        <v>6.1593738747276472E-3</v>
      </c>
    </row>
    <row r="37" spans="1:32">
      <c r="A37" s="82" t="s">
        <v>87</v>
      </c>
      <c r="B37" s="83" t="s">
        <v>88</v>
      </c>
      <c r="E37" s="103">
        <v>95949</v>
      </c>
      <c r="F37" s="103">
        <v>250518.5625</v>
      </c>
      <c r="G37" s="103">
        <f t="shared" si="5"/>
        <v>383.00155901621065</v>
      </c>
      <c r="H37" s="104">
        <v>4.3087590093806361E-2</v>
      </c>
      <c r="J37" s="105">
        <v>91899.339406754982</v>
      </c>
      <c r="K37" s="105">
        <v>251105.359375</v>
      </c>
      <c r="L37" s="105">
        <f t="shared" si="6"/>
        <v>365.97920345265425</v>
      </c>
      <c r="M37" s="106">
        <f t="shared" si="7"/>
        <v>2.3423289242288092E-3</v>
      </c>
      <c r="O37" s="107">
        <f t="shared" si="8"/>
        <v>4.4066264451813275E-2</v>
      </c>
      <c r="P37" s="107">
        <f t="shared" si="9"/>
        <v>4.6511811061850539E-2</v>
      </c>
      <c r="Q37" s="106">
        <f t="shared" si="10"/>
        <v>7.3823028972739291E-2</v>
      </c>
      <c r="R37" s="107">
        <f t="shared" si="11"/>
        <v>7.1313660000000001E-2</v>
      </c>
      <c r="S37" s="108">
        <f t="shared" si="12"/>
        <v>103032.24580690537</v>
      </c>
      <c r="T37" s="109">
        <f t="shared" si="13"/>
        <v>0</v>
      </c>
      <c r="U37" s="99">
        <f t="shared" si="14"/>
        <v>7.3823028972739291E-2</v>
      </c>
      <c r="V37" s="99">
        <f t="shared" si="0"/>
        <v>7.1313660000000001E-2</v>
      </c>
      <c r="W37" s="108">
        <f t="shared" si="15"/>
        <v>103032.24580690537</v>
      </c>
      <c r="X37" s="118">
        <f t="shared" si="16"/>
        <v>103032</v>
      </c>
      <c r="Y37" s="55">
        <f t="shared" si="1"/>
        <v>410.31382307588393</v>
      </c>
      <c r="Z37" s="56">
        <f t="shared" si="2"/>
        <v>7.3820467123159261E-2</v>
      </c>
      <c r="AA37" s="56">
        <f t="shared" si="3"/>
        <v>7.1311104137091297E-2</v>
      </c>
      <c r="AB37" s="42"/>
      <c r="AC37" s="57">
        <v>98958.021964094689</v>
      </c>
      <c r="AD37" s="58">
        <f t="shared" si="4"/>
        <v>394.08964512107877</v>
      </c>
      <c r="AE37" s="56">
        <f t="shared" si="17"/>
        <v>4.1168749688463846E-2</v>
      </c>
      <c r="AF37" s="56">
        <f t="shared" si="17"/>
        <v>4.1168749688463624E-2</v>
      </c>
    </row>
    <row r="38" spans="1:32">
      <c r="A38" s="82" t="s">
        <v>89</v>
      </c>
      <c r="B38" s="83" t="s">
        <v>90</v>
      </c>
      <c r="E38" s="103">
        <v>97494</v>
      </c>
      <c r="F38" s="103">
        <v>248209.3125</v>
      </c>
      <c r="G38" s="103">
        <f t="shared" si="5"/>
        <v>392.78945265198303</v>
      </c>
      <c r="H38" s="104">
        <v>0.14189552560216145</v>
      </c>
      <c r="J38" s="105">
        <v>85420.771830372134</v>
      </c>
      <c r="K38" s="105">
        <v>249686.25</v>
      </c>
      <c r="L38" s="105">
        <f t="shared" si="6"/>
        <v>342.11243843172036</v>
      </c>
      <c r="M38" s="106">
        <f t="shared" si="7"/>
        <v>5.9503710200237148E-3</v>
      </c>
      <c r="O38" s="107">
        <f t="shared" si="8"/>
        <v>0.1413383174949856</v>
      </c>
      <c r="P38" s="107">
        <f t="shared" si="9"/>
        <v>0.14812970394345037</v>
      </c>
      <c r="Q38" s="106">
        <f t="shared" si="10"/>
        <v>7.7688373755819384E-2</v>
      </c>
      <c r="R38" s="107">
        <f t="shared" si="11"/>
        <v>7.1313660000000001E-2</v>
      </c>
      <c r="S38" s="108">
        <f t="shared" si="12"/>
        <v>105068.15031094986</v>
      </c>
      <c r="T38" s="109">
        <f t="shared" si="13"/>
        <v>0</v>
      </c>
      <c r="U38" s="99">
        <f t="shared" si="14"/>
        <v>7.7688373755819384E-2</v>
      </c>
      <c r="V38" s="99">
        <f t="shared" si="0"/>
        <v>7.1313660000000001E-2</v>
      </c>
      <c r="W38" s="108">
        <f t="shared" si="15"/>
        <v>105068.15031094986</v>
      </c>
      <c r="X38" s="118">
        <f t="shared" si="16"/>
        <v>105068</v>
      </c>
      <c r="Y38" s="55">
        <f t="shared" si="1"/>
        <v>420.80010413068402</v>
      </c>
      <c r="Z38" s="56">
        <f t="shared" si="2"/>
        <v>7.76868320101749E-2</v>
      </c>
      <c r="AA38" s="56">
        <f t="shared" si="3"/>
        <v>7.1312127374048462E-2</v>
      </c>
      <c r="AB38" s="42"/>
      <c r="AC38" s="57">
        <v>91981.843063809341</v>
      </c>
      <c r="AD38" s="58">
        <f t="shared" si="4"/>
        <v>368.38970133040704</v>
      </c>
      <c r="AE38" s="56">
        <f t="shared" si="17"/>
        <v>0.14226891417159981</v>
      </c>
      <c r="AF38" s="56">
        <f t="shared" si="17"/>
        <v>0.14226891417159981</v>
      </c>
    </row>
    <row r="39" spans="1:32">
      <c r="A39" s="82" t="s">
        <v>91</v>
      </c>
      <c r="B39" s="83" t="s">
        <v>92</v>
      </c>
      <c r="E39" s="103">
        <v>30408</v>
      </c>
      <c r="F39" s="103">
        <v>108122.484375</v>
      </c>
      <c r="G39" s="103">
        <f t="shared" si="5"/>
        <v>281.23660102496603</v>
      </c>
      <c r="H39" s="104">
        <v>-7.2285789313155657E-3</v>
      </c>
      <c r="J39" s="105">
        <v>30585.94847991694</v>
      </c>
      <c r="K39" s="105">
        <v>108345.4375</v>
      </c>
      <c r="L39" s="105">
        <f t="shared" si="6"/>
        <v>282.30029049369932</v>
      </c>
      <c r="M39" s="106">
        <f t="shared" si="7"/>
        <v>2.0620421949122392E-3</v>
      </c>
      <c r="O39" s="107">
        <f t="shared" si="8"/>
        <v>-5.8179814182902634E-3</v>
      </c>
      <c r="P39" s="107">
        <f t="shared" si="9"/>
        <v>-3.767936146551798E-3</v>
      </c>
      <c r="Q39" s="106">
        <f t="shared" si="10"/>
        <v>7.3522753970905796E-2</v>
      </c>
      <c r="R39" s="107">
        <f t="shared" si="11"/>
        <v>7.1313660000000001E-2</v>
      </c>
      <c r="S39" s="108">
        <f t="shared" si="12"/>
        <v>32643.679902747303</v>
      </c>
      <c r="T39" s="109">
        <f t="shared" si="13"/>
        <v>0</v>
      </c>
      <c r="U39" s="99">
        <f t="shared" si="14"/>
        <v>7.3522753970905796E-2</v>
      </c>
      <c r="V39" s="99">
        <f t="shared" si="0"/>
        <v>7.1313660000000001E-2</v>
      </c>
      <c r="W39" s="108">
        <f t="shared" si="15"/>
        <v>32643.679902747303</v>
      </c>
      <c r="X39" s="118">
        <f t="shared" si="16"/>
        <v>32644</v>
      </c>
      <c r="Y39" s="55">
        <f t="shared" si="1"/>
        <v>301.29556678378822</v>
      </c>
      <c r="Z39" s="56">
        <f t="shared" si="2"/>
        <v>7.3533280715601057E-2</v>
      </c>
      <c r="AA39" s="56">
        <f t="shared" si="3"/>
        <v>7.1324165082771396E-2</v>
      </c>
      <c r="AB39" s="42"/>
      <c r="AC39" s="57">
        <v>32935.220002743699</v>
      </c>
      <c r="AD39" s="58">
        <f t="shared" si="4"/>
        <v>303.98345110511644</v>
      </c>
      <c r="AE39" s="56">
        <f t="shared" si="17"/>
        <v>-8.8422060857477058E-3</v>
      </c>
      <c r="AF39" s="56">
        <f t="shared" si="17"/>
        <v>-8.8422060857475948E-3</v>
      </c>
    </row>
    <row r="40" spans="1:32">
      <c r="A40" s="82" t="s">
        <v>93</v>
      </c>
      <c r="B40" s="83" t="s">
        <v>94</v>
      </c>
      <c r="E40" s="103">
        <v>73432</v>
      </c>
      <c r="F40" s="103">
        <v>222454</v>
      </c>
      <c r="G40" s="103">
        <f t="shared" si="5"/>
        <v>330.09970600663507</v>
      </c>
      <c r="H40" s="104">
        <v>3.656475065863618E-2</v>
      </c>
      <c r="J40" s="105">
        <v>70938.653182810434</v>
      </c>
      <c r="K40" s="105">
        <v>223407.53125</v>
      </c>
      <c r="L40" s="105">
        <f t="shared" si="6"/>
        <v>317.53026760511426</v>
      </c>
      <c r="M40" s="106">
        <f t="shared" si="7"/>
        <v>4.2864198890557592E-3</v>
      </c>
      <c r="O40" s="107">
        <f t="shared" si="8"/>
        <v>3.5147930011641959E-2</v>
      </c>
      <c r="P40" s="107">
        <f t="shared" si="9"/>
        <v>3.9585008686958911E-2</v>
      </c>
      <c r="Q40" s="106">
        <f t="shared" si="10"/>
        <v>7.5905760179641124E-2</v>
      </c>
      <c r="R40" s="107">
        <f t="shared" si="11"/>
        <v>7.1313660000000001E-2</v>
      </c>
      <c r="S40" s="108">
        <f t="shared" si="12"/>
        <v>79005.9117815114</v>
      </c>
      <c r="T40" s="109">
        <f t="shared" si="13"/>
        <v>0</v>
      </c>
      <c r="U40" s="99">
        <f t="shared" si="14"/>
        <v>7.5905760179641124E-2</v>
      </c>
      <c r="V40" s="99">
        <f t="shared" si="0"/>
        <v>7.1313660000000001E-2</v>
      </c>
      <c r="W40" s="108">
        <f t="shared" si="15"/>
        <v>79005.9117815114</v>
      </c>
      <c r="X40" s="118">
        <f t="shared" si="16"/>
        <v>79006</v>
      </c>
      <c r="Y40" s="55">
        <f t="shared" si="1"/>
        <v>353.64071908386035</v>
      </c>
      <c r="Z40" s="56">
        <f t="shared" si="2"/>
        <v>7.5906961542651752E-2</v>
      </c>
      <c r="AA40" s="56">
        <f t="shared" si="3"/>
        <v>7.1314856235443314E-2</v>
      </c>
      <c r="AB40" s="42"/>
      <c r="AC40" s="57">
        <v>76387.369540241285</v>
      </c>
      <c r="AD40" s="58">
        <f t="shared" si="4"/>
        <v>341.91940223698828</v>
      </c>
      <c r="AE40" s="56">
        <f t="shared" si="17"/>
        <v>3.4280935127360301E-2</v>
      </c>
      <c r="AF40" s="56">
        <f t="shared" si="17"/>
        <v>3.4280935127360523E-2</v>
      </c>
    </row>
    <row r="41" spans="1:32">
      <c r="A41" s="82" t="s">
        <v>95</v>
      </c>
      <c r="B41" s="83" t="s">
        <v>96</v>
      </c>
      <c r="E41" s="103">
        <v>90156</v>
      </c>
      <c r="F41" s="103">
        <v>267133.375</v>
      </c>
      <c r="G41" s="103">
        <f t="shared" si="5"/>
        <v>337.49433218518652</v>
      </c>
      <c r="H41" s="104">
        <v>2.4124352671209603E-2</v>
      </c>
      <c r="J41" s="105">
        <v>88057.718113742972</v>
      </c>
      <c r="K41" s="105">
        <v>267887.4375</v>
      </c>
      <c r="L41" s="105">
        <f t="shared" si="6"/>
        <v>328.71163700516183</v>
      </c>
      <c r="M41" s="106">
        <f t="shared" si="7"/>
        <v>2.8227940443608102E-3</v>
      </c>
      <c r="O41" s="107">
        <f t="shared" si="8"/>
        <v>2.3828483535613509E-2</v>
      </c>
      <c r="P41" s="107">
        <f t="shared" si="9"/>
        <v>2.6718540481384778E-2</v>
      </c>
      <c r="Q41" s="106">
        <f t="shared" si="10"/>
        <v>7.4337757819090244E-2</v>
      </c>
      <c r="R41" s="107">
        <f t="shared" si="11"/>
        <v>7.1313660000000001E-2</v>
      </c>
      <c r="S41" s="108">
        <f t="shared" si="12"/>
        <v>96857.994893937896</v>
      </c>
      <c r="T41" s="109">
        <f t="shared" si="13"/>
        <v>0</v>
      </c>
      <c r="U41" s="99">
        <f t="shared" si="14"/>
        <v>7.4337757819090244E-2</v>
      </c>
      <c r="V41" s="99">
        <f t="shared" ref="V41:V72" si="18">MAX(R41,NewMinGrowthPerHead(P41,$P$2,$L$1,$U$1,$T$2,AD41,G41,T41, $P$1))</f>
        <v>7.1313660000000001E-2</v>
      </c>
      <c r="W41" s="108">
        <f t="shared" si="15"/>
        <v>96857.994893937896</v>
      </c>
      <c r="X41" s="118">
        <f t="shared" si="16"/>
        <v>96858</v>
      </c>
      <c r="Y41" s="55">
        <f t="shared" ref="Y41:Y72" si="19">X41/K41*1000</f>
        <v>361.56230730304401</v>
      </c>
      <c r="Z41" s="56">
        <f t="shared" ref="Z41:Z72" si="20">X41/E41-1</f>
        <v>7.4337814454944695E-2</v>
      </c>
      <c r="AA41" s="56">
        <f t="shared" ref="AA41:AA72" si="21">Y41/G41-1</f>
        <v>7.1313716476433031E-2</v>
      </c>
      <c r="AB41" s="42"/>
      <c r="AC41" s="57">
        <v>94821.330158193916</v>
      </c>
      <c r="AD41" s="58">
        <f t="shared" ref="AD41:AD72" si="22">AC41/K41*1000</f>
        <v>353.95959975985778</v>
      </c>
      <c r="AE41" s="56">
        <f t="shared" si="17"/>
        <v>2.1479026274027424E-2</v>
      </c>
      <c r="AF41" s="56">
        <f t="shared" si="17"/>
        <v>2.1479026274027424E-2</v>
      </c>
    </row>
    <row r="42" spans="1:32">
      <c r="A42" s="82" t="s">
        <v>97</v>
      </c>
      <c r="B42" s="83" t="s">
        <v>98</v>
      </c>
      <c r="E42" s="103">
        <v>45049</v>
      </c>
      <c r="F42" s="103">
        <v>114212.703125</v>
      </c>
      <c r="G42" s="103">
        <f t="shared" si="5"/>
        <v>394.43073114814695</v>
      </c>
      <c r="H42" s="104">
        <v>1.1261368486410683E-2</v>
      </c>
      <c r="J42" s="105">
        <v>44487.018991523932</v>
      </c>
      <c r="K42" s="105">
        <v>114388.2109375</v>
      </c>
      <c r="L42" s="105">
        <f t="shared" si="6"/>
        <v>388.91262156229516</v>
      </c>
      <c r="M42" s="106">
        <f t="shared" si="7"/>
        <v>1.536675060635817E-3</v>
      </c>
      <c r="O42" s="107">
        <f t="shared" si="8"/>
        <v>1.2632471701085279E-2</v>
      </c>
      <c r="P42" s="107">
        <f t="shared" si="9"/>
        <v>1.4188558765938497E-2</v>
      </c>
      <c r="Q42" s="106">
        <f t="shared" si="10"/>
        <v>7.2959920983440396E-2</v>
      </c>
      <c r="R42" s="107">
        <f t="shared" si="11"/>
        <v>7.1313660000000001E-2</v>
      </c>
      <c r="S42" s="108">
        <f t="shared" si="12"/>
        <v>48335.771480383009</v>
      </c>
      <c r="T42" s="109">
        <f t="shared" si="13"/>
        <v>0</v>
      </c>
      <c r="U42" s="99">
        <f t="shared" si="14"/>
        <v>7.2959920983440396E-2</v>
      </c>
      <c r="V42" s="99">
        <f t="shared" si="18"/>
        <v>7.1313660000000001E-2</v>
      </c>
      <c r="W42" s="108">
        <f t="shared" si="15"/>
        <v>48335.771480383009</v>
      </c>
      <c r="X42" s="118">
        <f t="shared" si="16"/>
        <v>48336</v>
      </c>
      <c r="Y42" s="55">
        <f t="shared" si="19"/>
        <v>422.56102795776803</v>
      </c>
      <c r="Z42" s="56">
        <f t="shared" si="20"/>
        <v>7.2964993673555467E-2</v>
      </c>
      <c r="AA42" s="56">
        <f t="shared" si="21"/>
        <v>7.1318724906998865E-2</v>
      </c>
      <c r="AB42" s="42"/>
      <c r="AC42" s="57">
        <v>47904.015751355138</v>
      </c>
      <c r="AD42" s="58">
        <f t="shared" si="22"/>
        <v>418.78455269773536</v>
      </c>
      <c r="AE42" s="56">
        <f t="shared" si="17"/>
        <v>9.017704296171436E-3</v>
      </c>
      <c r="AF42" s="56">
        <f t="shared" si="17"/>
        <v>9.017704296171658E-3</v>
      </c>
    </row>
    <row r="43" spans="1:32">
      <c r="A43" s="82" t="s">
        <v>99</v>
      </c>
      <c r="B43" s="83" t="s">
        <v>100</v>
      </c>
      <c r="E43" s="103">
        <v>123092</v>
      </c>
      <c r="F43" s="103">
        <v>330954.25</v>
      </c>
      <c r="G43" s="103">
        <f t="shared" si="5"/>
        <v>371.93056139934748</v>
      </c>
      <c r="H43" s="104">
        <v>2.2118575148354136E-2</v>
      </c>
      <c r="J43" s="105">
        <v>120295.7649752295</v>
      </c>
      <c r="K43" s="105">
        <v>331514.75</v>
      </c>
      <c r="L43" s="105">
        <f t="shared" si="6"/>
        <v>362.86700659692968</v>
      </c>
      <c r="M43" s="106">
        <f t="shared" si="7"/>
        <v>1.6935875577968051E-3</v>
      </c>
      <c r="O43" s="107">
        <f t="shared" si="8"/>
        <v>2.3244667219550763E-2</v>
      </c>
      <c r="P43" s="107">
        <f t="shared" si="9"/>
        <v>2.4977621656535831E-2</v>
      </c>
      <c r="Q43" s="106">
        <f t="shared" si="10"/>
        <v>7.3128023485073745E-2</v>
      </c>
      <c r="R43" s="107">
        <f t="shared" si="11"/>
        <v>7.1313660000000001E-2</v>
      </c>
      <c r="S43" s="108">
        <f t="shared" si="12"/>
        <v>132093.47466682471</v>
      </c>
      <c r="T43" s="109">
        <f t="shared" si="13"/>
        <v>0</v>
      </c>
      <c r="U43" s="99">
        <f t="shared" si="14"/>
        <v>7.3128023485073745E-2</v>
      </c>
      <c r="V43" s="99">
        <f t="shared" si="18"/>
        <v>7.1313660000000001E-2</v>
      </c>
      <c r="W43" s="108">
        <f t="shared" si="15"/>
        <v>132093.47466682471</v>
      </c>
      <c r="X43" s="118">
        <f t="shared" si="16"/>
        <v>132093</v>
      </c>
      <c r="Y43" s="55">
        <f t="shared" si="19"/>
        <v>398.45285918650683</v>
      </c>
      <c r="Z43" s="56">
        <f t="shared" si="20"/>
        <v>7.3124167289507103E-2</v>
      </c>
      <c r="AA43" s="56">
        <f t="shared" si="21"/>
        <v>7.1309810324196476E-2</v>
      </c>
      <c r="AB43" s="42"/>
      <c r="AC43" s="57">
        <v>129535.5443189543</v>
      </c>
      <c r="AD43" s="58">
        <f t="shared" si="22"/>
        <v>390.73840400451047</v>
      </c>
      <c r="AE43" s="56">
        <f t="shared" si="17"/>
        <v>1.9743273512237591E-2</v>
      </c>
      <c r="AF43" s="56">
        <f t="shared" si="17"/>
        <v>1.9743273512237813E-2</v>
      </c>
    </row>
    <row r="44" spans="1:32">
      <c r="A44" s="82" t="s">
        <v>101</v>
      </c>
      <c r="B44" s="83" t="s">
        <v>102</v>
      </c>
      <c r="E44" s="103">
        <v>59277</v>
      </c>
      <c r="F44" s="103">
        <v>180360.34375</v>
      </c>
      <c r="G44" s="103">
        <f t="shared" si="5"/>
        <v>328.65872157664927</v>
      </c>
      <c r="H44" s="104">
        <v>-5.3878085748715887E-2</v>
      </c>
      <c r="J44" s="105">
        <v>62713.840207041321</v>
      </c>
      <c r="K44" s="105">
        <v>181031.734375</v>
      </c>
      <c r="L44" s="105">
        <f t="shared" si="6"/>
        <v>346.4245670713849</v>
      </c>
      <c r="M44" s="106">
        <f t="shared" si="7"/>
        <v>3.722495816101512E-3</v>
      </c>
      <c r="O44" s="107">
        <f t="shared" si="8"/>
        <v>-5.4801941576134605E-2</v>
      </c>
      <c r="P44" s="107">
        <f t="shared" si="9"/>
        <v>-5.128344575826449E-2</v>
      </c>
      <c r="Q44" s="106">
        <f t="shared" si="10"/>
        <v>7.5301620617082232E-2</v>
      </c>
      <c r="R44" s="107">
        <f t="shared" si="11"/>
        <v>7.1313660000000001E-2</v>
      </c>
      <c r="S44" s="108">
        <f t="shared" si="12"/>
        <v>63740.654165318781</v>
      </c>
      <c r="T44" s="109">
        <f t="shared" si="13"/>
        <v>0</v>
      </c>
      <c r="U44" s="99">
        <f t="shared" si="14"/>
        <v>7.5301620617082232E-2</v>
      </c>
      <c r="V44" s="99">
        <f t="shared" si="18"/>
        <v>7.1313660000000001E-2</v>
      </c>
      <c r="W44" s="108">
        <f t="shared" si="15"/>
        <v>63740.654165318781</v>
      </c>
      <c r="X44" s="118">
        <f t="shared" si="16"/>
        <v>63741</v>
      </c>
      <c r="Y44" s="55">
        <f t="shared" si="19"/>
        <v>352.09848825710895</v>
      </c>
      <c r="Z44" s="56">
        <f t="shared" si="20"/>
        <v>7.5307454830709997E-2</v>
      </c>
      <c r="AA44" s="56">
        <f t="shared" si="21"/>
        <v>7.131947257633664E-2</v>
      </c>
      <c r="AB44" s="42"/>
      <c r="AC44" s="57">
        <v>67530.81813997186</v>
      </c>
      <c r="AD44" s="58">
        <f t="shared" si="22"/>
        <v>373.03303961107986</v>
      </c>
      <c r="AE44" s="56">
        <f t="shared" si="17"/>
        <v>-5.6119831572551959E-2</v>
      </c>
      <c r="AF44" s="56">
        <f t="shared" si="17"/>
        <v>-5.6119831572551959E-2</v>
      </c>
    </row>
    <row r="45" spans="1:32">
      <c r="A45" s="82" t="s">
        <v>103</v>
      </c>
      <c r="B45" s="83" t="s">
        <v>104</v>
      </c>
      <c r="E45" s="103">
        <v>46887</v>
      </c>
      <c r="F45" s="103">
        <v>161179.25</v>
      </c>
      <c r="G45" s="103">
        <f t="shared" si="5"/>
        <v>290.89972809775452</v>
      </c>
      <c r="H45" s="104">
        <v>-4.14489764912227E-2</v>
      </c>
      <c r="J45" s="105">
        <v>48955.836276446928</v>
      </c>
      <c r="K45" s="105">
        <v>161620.40625</v>
      </c>
      <c r="L45" s="105">
        <f t="shared" si="6"/>
        <v>302.9062815293284</v>
      </c>
      <c r="M45" s="106">
        <f t="shared" si="7"/>
        <v>2.7370536219768482E-3</v>
      </c>
      <c r="O45" s="107">
        <f t="shared" si="8"/>
        <v>-4.2259236769330077E-2</v>
      </c>
      <c r="P45" s="107">
        <f t="shared" si="9"/>
        <v>-3.9637848944414689E-2</v>
      </c>
      <c r="Q45" s="106">
        <f t="shared" si="10"/>
        <v>7.4245902933376184E-2</v>
      </c>
      <c r="R45" s="107">
        <f t="shared" si="11"/>
        <v>7.1313660000000001E-2</v>
      </c>
      <c r="S45" s="108">
        <f t="shared" si="12"/>
        <v>50368.167650837211</v>
      </c>
      <c r="T45" s="109">
        <f t="shared" si="13"/>
        <v>0</v>
      </c>
      <c r="U45" s="99">
        <f t="shared" si="14"/>
        <v>7.4245902933376184E-2</v>
      </c>
      <c r="V45" s="99">
        <f t="shared" si="18"/>
        <v>7.1313660000000001E-2</v>
      </c>
      <c r="W45" s="108">
        <f t="shared" si="15"/>
        <v>50368.167650837211</v>
      </c>
      <c r="X45" s="118">
        <f t="shared" si="16"/>
        <v>50368</v>
      </c>
      <c r="Y45" s="55">
        <f t="shared" si="19"/>
        <v>311.64381508909861</v>
      </c>
      <c r="Z45" s="56">
        <f t="shared" si="20"/>
        <v>7.4242327297545208E-2</v>
      </c>
      <c r="AA45" s="56">
        <f t="shared" si="21"/>
        <v>7.1310094124162227E-2</v>
      </c>
      <c r="AB45" s="42"/>
      <c r="AC45" s="57">
        <v>52716.077751905606</v>
      </c>
      <c r="AD45" s="58">
        <f t="shared" si="22"/>
        <v>326.17216461120984</v>
      </c>
      <c r="AE45" s="56">
        <f t="shared" si="17"/>
        <v>-4.4541966171235625E-2</v>
      </c>
      <c r="AF45" s="56">
        <f t="shared" si="17"/>
        <v>-4.4541966171235736E-2</v>
      </c>
    </row>
    <row r="46" spans="1:32">
      <c r="A46" s="82" t="s">
        <v>105</v>
      </c>
      <c r="B46" s="83" t="s">
        <v>106</v>
      </c>
      <c r="E46" s="103">
        <v>92627</v>
      </c>
      <c r="F46" s="103">
        <v>267480.9375</v>
      </c>
      <c r="G46" s="103">
        <f t="shared" si="5"/>
        <v>346.29383635983407</v>
      </c>
      <c r="H46" s="104">
        <v>-5.4387319337284468E-2</v>
      </c>
      <c r="J46" s="105">
        <v>98112.635369934927</v>
      </c>
      <c r="K46" s="105">
        <v>269068.4375</v>
      </c>
      <c r="L46" s="105">
        <f t="shared" si="6"/>
        <v>364.63821725628793</v>
      </c>
      <c r="M46" s="106">
        <f t="shared" si="7"/>
        <v>5.9350023775057714E-3</v>
      </c>
      <c r="O46" s="107">
        <f t="shared" si="8"/>
        <v>-5.5911609643867655E-2</v>
      </c>
      <c r="P46" s="107">
        <f t="shared" si="9"/>
        <v>-5.030844280252833E-2</v>
      </c>
      <c r="Q46" s="106">
        <f t="shared" si="10"/>
        <v>7.7671909119154448E-2</v>
      </c>
      <c r="R46" s="107">
        <f t="shared" si="11"/>
        <v>7.1313660000000001E-2</v>
      </c>
      <c r="S46" s="108">
        <f t="shared" si="12"/>
        <v>99821.515925979926</v>
      </c>
      <c r="T46" s="109">
        <f t="shared" si="13"/>
        <v>0</v>
      </c>
      <c r="U46" s="99">
        <f t="shared" si="14"/>
        <v>7.7671909119154448E-2</v>
      </c>
      <c r="V46" s="99">
        <f t="shared" si="18"/>
        <v>7.1313660000000001E-2</v>
      </c>
      <c r="W46" s="108">
        <f t="shared" si="15"/>
        <v>99821.515925979926</v>
      </c>
      <c r="X46" s="118">
        <f t="shared" si="16"/>
        <v>99822</v>
      </c>
      <c r="Y46" s="55">
        <f t="shared" si="19"/>
        <v>370.99111634005754</v>
      </c>
      <c r="Z46" s="56">
        <f t="shared" si="20"/>
        <v>7.7677135176568379E-2</v>
      </c>
      <c r="AA46" s="56">
        <f t="shared" si="21"/>
        <v>7.1318855223748479E-2</v>
      </c>
      <c r="AB46" s="42"/>
      <c r="AC46" s="57">
        <v>105648.55404368206</v>
      </c>
      <c r="AD46" s="58">
        <f t="shared" si="22"/>
        <v>392.64565931737002</v>
      </c>
      <c r="AE46" s="56">
        <f t="shared" si="17"/>
        <v>-5.5150343480072417E-2</v>
      </c>
      <c r="AF46" s="56">
        <f t="shared" si="17"/>
        <v>-5.5150343480072417E-2</v>
      </c>
    </row>
    <row r="47" spans="1:32">
      <c r="A47" s="82" t="s">
        <v>107</v>
      </c>
      <c r="B47" s="83" t="s">
        <v>108</v>
      </c>
      <c r="E47" s="103">
        <v>36727</v>
      </c>
      <c r="F47" s="103">
        <v>118797.6484375</v>
      </c>
      <c r="G47" s="103">
        <f t="shared" si="5"/>
        <v>309.15595117459122</v>
      </c>
      <c r="H47" s="104">
        <v>-8.8376673450876297E-2</v>
      </c>
      <c r="J47" s="105">
        <v>40320.918769591932</v>
      </c>
      <c r="K47" s="105">
        <v>119119.7421875</v>
      </c>
      <c r="L47" s="105">
        <f t="shared" si="6"/>
        <v>338.490648394159</v>
      </c>
      <c r="M47" s="106">
        <f t="shared" si="7"/>
        <v>2.7112805197440082E-3</v>
      </c>
      <c r="O47" s="107">
        <f t="shared" si="8"/>
        <v>-8.9132859053357882E-2</v>
      </c>
      <c r="P47" s="107">
        <f t="shared" si="9"/>
        <v>-8.6663242718034161E-2</v>
      </c>
      <c r="Q47" s="106">
        <f t="shared" si="10"/>
        <v>7.4218291856893659E-2</v>
      </c>
      <c r="R47" s="107">
        <f t="shared" si="11"/>
        <v>7.1313660000000001E-2</v>
      </c>
      <c r="S47" s="108">
        <f t="shared" si="12"/>
        <v>39452.815205028135</v>
      </c>
      <c r="T47" s="109">
        <f t="shared" si="13"/>
        <v>0</v>
      </c>
      <c r="U47" s="99">
        <f t="shared" si="14"/>
        <v>7.4218291856893659E-2</v>
      </c>
      <c r="V47" s="99">
        <f t="shared" si="18"/>
        <v>7.1313660000000001E-2</v>
      </c>
      <c r="W47" s="108">
        <f t="shared" si="15"/>
        <v>39452.815205028135</v>
      </c>
      <c r="X47" s="118">
        <f t="shared" si="16"/>
        <v>39453</v>
      </c>
      <c r="Y47" s="55">
        <f t="shared" si="19"/>
        <v>331.20454490154242</v>
      </c>
      <c r="Z47" s="56">
        <f t="shared" si="20"/>
        <v>7.4223323440520517E-2</v>
      </c>
      <c r="AA47" s="56">
        <f t="shared" si="21"/>
        <v>7.1318677978479572E-2</v>
      </c>
      <c r="AB47" s="42"/>
      <c r="AC47" s="57">
        <v>43417.922163219257</v>
      </c>
      <c r="AD47" s="58">
        <f t="shared" si="22"/>
        <v>364.4897257658385</v>
      </c>
      <c r="AE47" s="56">
        <f t="shared" si="17"/>
        <v>-9.1319942679755184E-2</v>
      </c>
      <c r="AF47" s="56">
        <f t="shared" si="17"/>
        <v>-9.1319942679755295E-2</v>
      </c>
    </row>
    <row r="48" spans="1:32">
      <c r="A48" s="82" t="s">
        <v>109</v>
      </c>
      <c r="B48" s="83" t="s">
        <v>110</v>
      </c>
      <c r="E48" s="103">
        <v>93142</v>
      </c>
      <c r="F48" s="103">
        <v>336312.5</v>
      </c>
      <c r="G48" s="103">
        <f t="shared" si="5"/>
        <v>276.95075264820667</v>
      </c>
      <c r="H48" s="104">
        <v>-9.8187672945193483E-2</v>
      </c>
      <c r="J48" s="105">
        <v>103332.08191073233</v>
      </c>
      <c r="K48" s="105">
        <v>336869.125</v>
      </c>
      <c r="L48" s="105">
        <f t="shared" si="6"/>
        <v>306.74251286974533</v>
      </c>
      <c r="M48" s="106">
        <f t="shared" si="7"/>
        <v>1.6550826983832145E-3</v>
      </c>
      <c r="O48" s="107">
        <f t="shared" si="8"/>
        <v>-9.8614890190013349E-2</v>
      </c>
      <c r="P48" s="107">
        <f t="shared" si="9"/>
        <v>-9.7123023290186627E-2</v>
      </c>
      <c r="Q48" s="106">
        <f t="shared" si="10"/>
        <v>7.3086772703207625E-2</v>
      </c>
      <c r="R48" s="107">
        <f t="shared" si="11"/>
        <v>7.1313660000000001E-2</v>
      </c>
      <c r="S48" s="108">
        <f t="shared" si="12"/>
        <v>99949.448183122164</v>
      </c>
      <c r="T48" s="109">
        <f t="shared" si="13"/>
        <v>0</v>
      </c>
      <c r="U48" s="99">
        <f t="shared" si="14"/>
        <v>7.3086772703207625E-2</v>
      </c>
      <c r="V48" s="99">
        <f t="shared" si="18"/>
        <v>7.1313660000000001E-2</v>
      </c>
      <c r="W48" s="108">
        <f t="shared" si="15"/>
        <v>99949.448183122164</v>
      </c>
      <c r="X48" s="118">
        <f t="shared" si="16"/>
        <v>99949</v>
      </c>
      <c r="Y48" s="55">
        <f t="shared" si="19"/>
        <v>296.69979402238181</v>
      </c>
      <c r="Z48" s="56">
        <f t="shared" si="20"/>
        <v>7.3081960876940633E-2</v>
      </c>
      <c r="AA48" s="56">
        <f t="shared" si="21"/>
        <v>7.1308856124544073E-2</v>
      </c>
      <c r="AB48" s="42"/>
      <c r="AC48" s="57">
        <v>111268.90026987791</v>
      </c>
      <c r="AD48" s="58">
        <f t="shared" si="22"/>
        <v>330.30305246845614</v>
      </c>
      <c r="AE48" s="56">
        <f t="shared" si="17"/>
        <v>-0.10173462883538864</v>
      </c>
      <c r="AF48" s="56">
        <f t="shared" si="17"/>
        <v>-0.10173462883538875</v>
      </c>
    </row>
    <row r="49" spans="1:32">
      <c r="A49" s="82" t="s">
        <v>111</v>
      </c>
      <c r="B49" s="83" t="s">
        <v>112</v>
      </c>
      <c r="E49" s="103">
        <v>71077</v>
      </c>
      <c r="F49" s="103">
        <v>223652.9375</v>
      </c>
      <c r="G49" s="103">
        <f t="shared" si="5"/>
        <v>317.80043130441783</v>
      </c>
      <c r="H49" s="104">
        <v>-6.8685310305477421E-2</v>
      </c>
      <c r="J49" s="105">
        <v>76342.802935062689</v>
      </c>
      <c r="K49" s="105">
        <v>224282.46875</v>
      </c>
      <c r="L49" s="105">
        <f t="shared" si="6"/>
        <v>340.38684949629032</v>
      </c>
      <c r="M49" s="106">
        <f t="shared" si="7"/>
        <v>2.8147685294765967E-3</v>
      </c>
      <c r="O49" s="107">
        <f t="shared" si="8"/>
        <v>-6.8975761075235731E-2</v>
      </c>
      <c r="P49" s="107">
        <f t="shared" si="9"/>
        <v>-6.6355143347330281E-2</v>
      </c>
      <c r="Q49" s="106">
        <f t="shared" si="10"/>
        <v>7.4329159975366377E-2</v>
      </c>
      <c r="R49" s="107">
        <f t="shared" si="11"/>
        <v>7.1313660000000001E-2</v>
      </c>
      <c r="S49" s="108">
        <f t="shared" si="12"/>
        <v>76360.093703569117</v>
      </c>
      <c r="T49" s="109">
        <f t="shared" si="13"/>
        <v>0</v>
      </c>
      <c r="U49" s="99">
        <f t="shared" si="14"/>
        <v>7.4329159975366377E-2</v>
      </c>
      <c r="V49" s="99">
        <f t="shared" si="18"/>
        <v>7.1313660000000001E-2</v>
      </c>
      <c r="W49" s="108">
        <f t="shared" si="15"/>
        <v>76360.093703569117</v>
      </c>
      <c r="X49" s="118">
        <f t="shared" si="16"/>
        <v>76360</v>
      </c>
      <c r="Y49" s="55">
        <f t="shared" si="19"/>
        <v>340.46352541765486</v>
      </c>
      <c r="Z49" s="56">
        <f t="shared" si="20"/>
        <v>7.4327841636534941E-2</v>
      </c>
      <c r="AA49" s="56">
        <f t="shared" si="21"/>
        <v>7.1312345361571605E-2</v>
      </c>
      <c r="AB49" s="42"/>
      <c r="AC49" s="57">
        <v>82206.605819118442</v>
      </c>
      <c r="AD49" s="58">
        <f t="shared" si="22"/>
        <v>366.53157189361656</v>
      </c>
      <c r="AE49" s="56">
        <f t="shared" si="17"/>
        <v>-7.1120876003357925E-2</v>
      </c>
      <c r="AF49" s="56">
        <f t="shared" si="17"/>
        <v>-7.1120876003357703E-2</v>
      </c>
    </row>
    <row r="50" spans="1:32">
      <c r="A50" s="82" t="s">
        <v>113</v>
      </c>
      <c r="B50" s="83" t="s">
        <v>114</v>
      </c>
      <c r="E50" s="103">
        <v>41801</v>
      </c>
      <c r="F50" s="103">
        <v>139954.5</v>
      </c>
      <c r="G50" s="103">
        <f t="shared" si="5"/>
        <v>298.67564101190032</v>
      </c>
      <c r="H50" s="104">
        <v>-0.14215477633025131</v>
      </c>
      <c r="J50" s="105">
        <v>48670.672183881354</v>
      </c>
      <c r="K50" s="105">
        <v>139737.625</v>
      </c>
      <c r="L50" s="105">
        <f t="shared" si="6"/>
        <v>348.30041074393063</v>
      </c>
      <c r="M50" s="106">
        <f t="shared" si="7"/>
        <v>-1.5496107663561798E-3</v>
      </c>
      <c r="O50" s="107">
        <f t="shared" si="8"/>
        <v>-0.14114603056902997</v>
      </c>
      <c r="P50" s="107">
        <f t="shared" si="9"/>
        <v>-0.14247691992678779</v>
      </c>
      <c r="Q50" s="106">
        <f t="shared" si="10"/>
        <v>6.9653540818319426E-2</v>
      </c>
      <c r="R50" s="107">
        <f t="shared" si="11"/>
        <v>7.1313660000000001E-2</v>
      </c>
      <c r="S50" s="108">
        <f t="shared" si="12"/>
        <v>44712.587659746569</v>
      </c>
      <c r="T50" s="109">
        <f t="shared" si="13"/>
        <v>0</v>
      </c>
      <c r="U50" s="99">
        <f t="shared" si="14"/>
        <v>6.9653540818319426E-2</v>
      </c>
      <c r="V50" s="99">
        <f t="shared" si="18"/>
        <v>7.1313660000000001E-2</v>
      </c>
      <c r="W50" s="108">
        <f t="shared" si="15"/>
        <v>44712.587659746569</v>
      </c>
      <c r="X50" s="118">
        <f t="shared" si="16"/>
        <v>44713</v>
      </c>
      <c r="Y50" s="55">
        <f t="shared" si="19"/>
        <v>319.97824494297794</v>
      </c>
      <c r="Z50" s="56">
        <f t="shared" si="20"/>
        <v>6.9663405181694227E-2</v>
      </c>
      <c r="AA50" s="56">
        <f t="shared" si="21"/>
        <v>7.1323539673022296E-2</v>
      </c>
      <c r="AB50" s="42"/>
      <c r="AC50" s="57">
        <v>52409.010533385408</v>
      </c>
      <c r="AD50" s="58">
        <f t="shared" si="22"/>
        <v>375.05296467852094</v>
      </c>
      <c r="AE50" s="56">
        <f t="shared" si="17"/>
        <v>-0.14684517900758542</v>
      </c>
      <c r="AF50" s="56">
        <f t="shared" si="17"/>
        <v>-0.14684517900758531</v>
      </c>
    </row>
    <row r="51" spans="1:32">
      <c r="A51" s="82" t="s">
        <v>115</v>
      </c>
      <c r="B51" s="83" t="s">
        <v>116</v>
      </c>
      <c r="E51" s="103">
        <v>105855</v>
      </c>
      <c r="F51" s="103">
        <v>323321.6875</v>
      </c>
      <c r="G51" s="103">
        <f t="shared" si="5"/>
        <v>327.39839018686308</v>
      </c>
      <c r="H51" s="104">
        <v>-9.1146838313787226E-2</v>
      </c>
      <c r="J51" s="105">
        <v>116518.24677473036</v>
      </c>
      <c r="K51" s="105">
        <v>323822.3125</v>
      </c>
      <c r="L51" s="105">
        <f t="shared" si="6"/>
        <v>359.82155113147235</v>
      </c>
      <c r="M51" s="106">
        <f t="shared" si="7"/>
        <v>1.548380511901204E-3</v>
      </c>
      <c r="O51" s="107">
        <f t="shared" si="8"/>
        <v>-9.1515681619772971E-2</v>
      </c>
      <c r="P51" s="107">
        <f t="shared" si="9"/>
        <v>-9.0109002205825184E-2</v>
      </c>
      <c r="Q51" s="106">
        <f t="shared" si="10"/>
        <v>7.2972461193277605E-2</v>
      </c>
      <c r="R51" s="107">
        <f t="shared" si="11"/>
        <v>7.1313660000000001E-2</v>
      </c>
      <c r="S51" s="108">
        <f t="shared" si="12"/>
        <v>113579.49987961441</v>
      </c>
      <c r="T51" s="109">
        <f t="shared" si="13"/>
        <v>0</v>
      </c>
      <c r="U51" s="99">
        <f t="shared" si="14"/>
        <v>7.2972461193277605E-2</v>
      </c>
      <c r="V51" s="99">
        <f t="shared" si="18"/>
        <v>7.1313660000000001E-2</v>
      </c>
      <c r="W51" s="108">
        <f t="shared" si="15"/>
        <v>113579.49987961441</v>
      </c>
      <c r="X51" s="118">
        <f t="shared" si="16"/>
        <v>113579</v>
      </c>
      <c r="Y51" s="55">
        <f t="shared" si="19"/>
        <v>350.74482398429541</v>
      </c>
      <c r="Z51" s="56">
        <f t="shared" si="20"/>
        <v>7.2967738888101596E-2</v>
      </c>
      <c r="AA51" s="56">
        <f t="shared" si="21"/>
        <v>7.1308944995445156E-2</v>
      </c>
      <c r="AB51" s="42"/>
      <c r="AC51" s="57">
        <v>125467.87929037103</v>
      </c>
      <c r="AD51" s="58">
        <f t="shared" si="22"/>
        <v>387.45903060762998</v>
      </c>
      <c r="AE51" s="56">
        <f t="shared" si="17"/>
        <v>-9.4756358022570319E-2</v>
      </c>
      <c r="AF51" s="56">
        <f t="shared" si="17"/>
        <v>-9.4756358022570208E-2</v>
      </c>
    </row>
    <row r="52" spans="1:32">
      <c r="A52" s="82" t="s">
        <v>117</v>
      </c>
      <c r="B52" s="83" t="s">
        <v>118</v>
      </c>
      <c r="E52" s="103">
        <v>102617</v>
      </c>
      <c r="F52" s="103">
        <v>306600.3125</v>
      </c>
      <c r="G52" s="103">
        <f t="shared" si="5"/>
        <v>334.69307047754558</v>
      </c>
      <c r="H52" s="104">
        <v>-5.0632239994011563E-2</v>
      </c>
      <c r="J52" s="105">
        <v>108175.62447036456</v>
      </c>
      <c r="K52" s="105">
        <v>307151.28125</v>
      </c>
      <c r="L52" s="105">
        <f t="shared" si="6"/>
        <v>352.19004794681956</v>
      </c>
      <c r="M52" s="106">
        <f t="shared" si="7"/>
        <v>1.7970260548902939E-3</v>
      </c>
      <c r="O52" s="107">
        <f t="shared" si="8"/>
        <v>-5.1385184948827267E-2</v>
      </c>
      <c r="P52" s="107">
        <f t="shared" si="9"/>
        <v>-4.9680499410125312E-2</v>
      </c>
      <c r="Q52" s="106">
        <f t="shared" si="10"/>
        <v>7.3238838559979813E-2</v>
      </c>
      <c r="R52" s="107">
        <f t="shared" si="11"/>
        <v>7.1313660000000001E-2</v>
      </c>
      <c r="S52" s="108">
        <f t="shared" si="12"/>
        <v>110132.54989650944</v>
      </c>
      <c r="T52" s="109">
        <f t="shared" si="13"/>
        <v>0</v>
      </c>
      <c r="U52" s="99">
        <f t="shared" si="14"/>
        <v>7.3238838559979813E-2</v>
      </c>
      <c r="V52" s="99">
        <f t="shared" si="18"/>
        <v>7.1313660000000001E-2</v>
      </c>
      <c r="W52" s="108">
        <f t="shared" si="15"/>
        <v>110132.54989650944</v>
      </c>
      <c r="X52" s="118">
        <f t="shared" si="16"/>
        <v>110133</v>
      </c>
      <c r="Y52" s="55">
        <f t="shared" si="19"/>
        <v>358.56272372296996</v>
      </c>
      <c r="Z52" s="56">
        <f t="shared" si="20"/>
        <v>7.3243224806805785E-2</v>
      </c>
      <c r="AA52" s="56">
        <f t="shared" si="21"/>
        <v>7.1318038378765269E-2</v>
      </c>
      <c r="AB52" s="42"/>
      <c r="AC52" s="57">
        <v>116484.46976247954</v>
      </c>
      <c r="AD52" s="58">
        <f t="shared" si="22"/>
        <v>379.2413604411085</v>
      </c>
      <c r="AE52" s="56">
        <f t="shared" si="17"/>
        <v>-5.4526322482564837E-2</v>
      </c>
      <c r="AF52" s="56">
        <f t="shared" si="17"/>
        <v>-5.4526322482564948E-2</v>
      </c>
    </row>
    <row r="53" spans="1:32">
      <c r="A53" s="82" t="s">
        <v>119</v>
      </c>
      <c r="B53" s="83" t="s">
        <v>120</v>
      </c>
      <c r="E53" s="103">
        <v>64189</v>
      </c>
      <c r="F53" s="103">
        <v>252882.71875</v>
      </c>
      <c r="G53" s="103">
        <f t="shared" si="5"/>
        <v>253.82912805306117</v>
      </c>
      <c r="H53" s="104">
        <v>-8.585681366168596E-2</v>
      </c>
      <c r="J53" s="105">
        <v>70211.695028825081</v>
      </c>
      <c r="K53" s="105">
        <v>253765.15625</v>
      </c>
      <c r="L53" s="105">
        <f t="shared" si="6"/>
        <v>276.67980926291995</v>
      </c>
      <c r="M53" s="106">
        <f t="shared" si="7"/>
        <v>3.4895128633616324E-3</v>
      </c>
      <c r="O53" s="107">
        <f t="shared" si="8"/>
        <v>-8.5779086039049379E-2</v>
      </c>
      <c r="P53" s="107">
        <f t="shared" si="9"/>
        <v>-8.2588900399828247E-2</v>
      </c>
      <c r="Q53" s="106">
        <f t="shared" si="10"/>
        <v>7.5052022797265083E-2</v>
      </c>
      <c r="R53" s="107">
        <f t="shared" si="11"/>
        <v>7.1313660000000001E-2</v>
      </c>
      <c r="S53" s="108">
        <f t="shared" si="12"/>
        <v>69006.514291333646</v>
      </c>
      <c r="T53" s="109">
        <f t="shared" si="13"/>
        <v>0</v>
      </c>
      <c r="U53" s="99">
        <f t="shared" si="14"/>
        <v>7.5052022797265083E-2</v>
      </c>
      <c r="V53" s="99">
        <f t="shared" si="18"/>
        <v>7.1313660000000001E-2</v>
      </c>
      <c r="W53" s="108">
        <f t="shared" si="15"/>
        <v>69006.514291333646</v>
      </c>
      <c r="X53" s="118">
        <f t="shared" si="16"/>
        <v>69007</v>
      </c>
      <c r="Y53" s="55">
        <f t="shared" si="19"/>
        <v>271.93252619763473</v>
      </c>
      <c r="Z53" s="56">
        <f t="shared" si="20"/>
        <v>7.5059589649316916E-2</v>
      </c>
      <c r="AA53" s="56">
        <f t="shared" si="21"/>
        <v>7.1321200539242957E-2</v>
      </c>
      <c r="AB53" s="42"/>
      <c r="AC53" s="57">
        <v>75604.574566594572</v>
      </c>
      <c r="AD53" s="58">
        <f t="shared" si="22"/>
        <v>297.93126717567071</v>
      </c>
      <c r="AE53" s="56">
        <f t="shared" si="17"/>
        <v>-8.7264224478682206E-2</v>
      </c>
      <c r="AF53" s="56">
        <f t="shared" si="17"/>
        <v>-8.7264224478682206E-2</v>
      </c>
    </row>
    <row r="54" spans="1:32">
      <c r="A54" s="82" t="s">
        <v>121</v>
      </c>
      <c r="B54" s="83" t="s">
        <v>122</v>
      </c>
      <c r="E54" s="103">
        <v>51428</v>
      </c>
      <c r="F54" s="103">
        <v>144168.25</v>
      </c>
      <c r="G54" s="103">
        <f t="shared" si="5"/>
        <v>356.72209380359402</v>
      </c>
      <c r="H54" s="104">
        <v>3.5524683016307845E-2</v>
      </c>
      <c r="J54" s="105">
        <v>49686.339185935227</v>
      </c>
      <c r="K54" s="105">
        <v>144181.875</v>
      </c>
      <c r="L54" s="105">
        <f t="shared" si="6"/>
        <v>344.60877406355843</v>
      </c>
      <c r="M54" s="106">
        <f t="shared" si="7"/>
        <v>9.4507632575124845E-5</v>
      </c>
      <c r="O54" s="107">
        <f t="shared" si="8"/>
        <v>3.5053112034419964E-2</v>
      </c>
      <c r="P54" s="107">
        <f t="shared" si="9"/>
        <v>3.5150932453627659E-2</v>
      </c>
      <c r="Q54" s="106">
        <f t="shared" si="10"/>
        <v>7.1414907317751908E-2</v>
      </c>
      <c r="R54" s="107">
        <f t="shared" si="11"/>
        <v>7.1313660000000001E-2</v>
      </c>
      <c r="S54" s="108">
        <f t="shared" si="12"/>
        <v>55100.725853537348</v>
      </c>
      <c r="T54" s="109">
        <f t="shared" si="13"/>
        <v>0</v>
      </c>
      <c r="U54" s="99">
        <f t="shared" si="14"/>
        <v>7.1414907317751908E-2</v>
      </c>
      <c r="V54" s="99">
        <f t="shared" si="18"/>
        <v>7.1313660000000001E-2</v>
      </c>
      <c r="W54" s="108">
        <f t="shared" si="15"/>
        <v>55100.725853537348</v>
      </c>
      <c r="X54" s="120">
        <f t="shared" si="16"/>
        <v>55101</v>
      </c>
      <c r="Y54" s="55">
        <f t="shared" si="19"/>
        <v>382.16315330897169</v>
      </c>
      <c r="Z54" s="56">
        <f t="shared" si="20"/>
        <v>7.142023800264452E-2</v>
      </c>
      <c r="AA54" s="56">
        <f t="shared" si="21"/>
        <v>7.1318990181149733E-2</v>
      </c>
      <c r="AB54" s="42"/>
      <c r="AC54" s="57">
        <v>53502.689749648263</v>
      </c>
      <c r="AD54" s="58">
        <f t="shared" si="22"/>
        <v>371.07777763084482</v>
      </c>
      <c r="AE54" s="56">
        <f t="shared" si="17"/>
        <v>2.9873456041754398E-2</v>
      </c>
      <c r="AF54" s="56">
        <f t="shared" si="17"/>
        <v>2.9873456041754176E-2</v>
      </c>
    </row>
    <row r="55" spans="1:32">
      <c r="A55" s="82" t="s">
        <v>123</v>
      </c>
      <c r="B55" s="83" t="s">
        <v>124</v>
      </c>
      <c r="E55" s="103">
        <v>48377</v>
      </c>
      <c r="F55" s="103">
        <v>163457.59375</v>
      </c>
      <c r="G55" s="103">
        <f t="shared" si="5"/>
        <v>295.96055398925142</v>
      </c>
      <c r="H55" s="104">
        <v>-3.7889356802842666E-2</v>
      </c>
      <c r="J55" s="105">
        <v>50322.801708642641</v>
      </c>
      <c r="K55" s="105">
        <v>163536.34375</v>
      </c>
      <c r="L55" s="105">
        <f t="shared" si="6"/>
        <v>307.71631892157086</v>
      </c>
      <c r="M55" s="106">
        <f t="shared" si="7"/>
        <v>4.8177633227886041E-4</v>
      </c>
      <c r="O55" s="107">
        <f t="shared" si="8"/>
        <v>-3.8666402556606028E-2</v>
      </c>
      <c r="P55" s="107">
        <f t="shared" si="9"/>
        <v>-3.8203254781933427E-2</v>
      </c>
      <c r="Q55" s="106">
        <f t="shared" si="10"/>
        <v>7.1829793565834965E-2</v>
      </c>
      <c r="R55" s="107">
        <f t="shared" si="11"/>
        <v>7.1313660000000001E-2</v>
      </c>
      <c r="S55" s="108">
        <f t="shared" si="12"/>
        <v>51851.909923334395</v>
      </c>
      <c r="T55" s="109">
        <f t="shared" si="13"/>
        <v>0</v>
      </c>
      <c r="U55" s="99">
        <f t="shared" si="14"/>
        <v>7.1829793565834965E-2</v>
      </c>
      <c r="V55" s="99">
        <f t="shared" si="18"/>
        <v>7.1313660000000001E-2</v>
      </c>
      <c r="W55" s="108">
        <f t="shared" si="15"/>
        <v>51851.909923334395</v>
      </c>
      <c r="X55" s="118">
        <f t="shared" si="16"/>
        <v>51852</v>
      </c>
      <c r="Y55" s="55">
        <f t="shared" si="19"/>
        <v>317.06713511503466</v>
      </c>
      <c r="Z55" s="56">
        <f t="shared" si="20"/>
        <v>7.1831655538789008E-2</v>
      </c>
      <c r="AA55" s="56">
        <f t="shared" si="21"/>
        <v>7.1315521076331656E-2</v>
      </c>
      <c r="AB55" s="42"/>
      <c r="AC55" s="57">
        <v>54188.038226666518</v>
      </c>
      <c r="AD55" s="58">
        <f t="shared" si="22"/>
        <v>331.35165544305204</v>
      </c>
      <c r="AE55" s="56">
        <f t="shared" si="17"/>
        <v>-4.3109850496800717E-2</v>
      </c>
      <c r="AF55" s="56">
        <f t="shared" si="17"/>
        <v>-4.3109850496800717E-2</v>
      </c>
    </row>
    <row r="56" spans="1:32">
      <c r="A56" s="82" t="s">
        <v>125</v>
      </c>
      <c r="B56" s="83" t="s">
        <v>126</v>
      </c>
      <c r="E56" s="103">
        <v>117178</v>
      </c>
      <c r="F56" s="103">
        <v>301211.5</v>
      </c>
      <c r="G56" s="103">
        <f t="shared" si="5"/>
        <v>389.0223314846877</v>
      </c>
      <c r="H56" s="104">
        <v>-6.2349160264814074E-2</v>
      </c>
      <c r="J56" s="105">
        <v>124973.25448153322</v>
      </c>
      <c r="K56" s="105">
        <v>301602.59375</v>
      </c>
      <c r="L56" s="105">
        <f t="shared" si="6"/>
        <v>414.36399113040858</v>
      </c>
      <c r="M56" s="106">
        <f t="shared" si="7"/>
        <v>1.2984024514335335E-3</v>
      </c>
      <c r="O56" s="107">
        <f t="shared" si="8"/>
        <v>-6.2375381947703867E-2</v>
      </c>
      <c r="P56" s="107">
        <f t="shared" si="9"/>
        <v>-6.1157967845100081E-2</v>
      </c>
      <c r="Q56" s="106">
        <f t="shared" si="10"/>
        <v>7.2704656282398084E-2</v>
      </c>
      <c r="R56" s="107">
        <f t="shared" si="11"/>
        <v>7.1313660000000001E-2</v>
      </c>
      <c r="S56" s="108">
        <f t="shared" si="12"/>
        <v>125697.38621385884</v>
      </c>
      <c r="T56" s="109">
        <f t="shared" si="13"/>
        <v>0</v>
      </c>
      <c r="U56" s="99">
        <f t="shared" si="14"/>
        <v>7.2704656282398084E-2</v>
      </c>
      <c r="V56" s="99">
        <f t="shared" si="18"/>
        <v>7.1313660000000001E-2</v>
      </c>
      <c r="W56" s="108">
        <f t="shared" si="15"/>
        <v>125697.38621385884</v>
      </c>
      <c r="X56" s="118">
        <f t="shared" si="16"/>
        <v>125697</v>
      </c>
      <c r="Y56" s="55">
        <f t="shared" si="19"/>
        <v>416.76365722567664</v>
      </c>
      <c r="Z56" s="56">
        <f t="shared" si="20"/>
        <v>7.2701360323610187E-2</v>
      </c>
      <c r="AA56" s="56">
        <f t="shared" si="21"/>
        <v>7.131036831514348E-2</v>
      </c>
      <c r="AB56" s="42"/>
      <c r="AC56" s="57">
        <v>134572.30641419522</v>
      </c>
      <c r="AD56" s="58">
        <f t="shared" si="22"/>
        <v>446.19081268824539</v>
      </c>
      <c r="AE56" s="56">
        <f t="shared" si="17"/>
        <v>-6.5951952899419242E-2</v>
      </c>
      <c r="AF56" s="56">
        <f t="shared" si="17"/>
        <v>-6.5951952899419242E-2</v>
      </c>
    </row>
    <row r="57" spans="1:32">
      <c r="A57" s="82" t="s">
        <v>127</v>
      </c>
      <c r="B57" s="83" t="s">
        <v>128</v>
      </c>
      <c r="E57" s="103">
        <v>58364</v>
      </c>
      <c r="F57" s="103">
        <v>169266.1875</v>
      </c>
      <c r="G57" s="103">
        <f t="shared" si="5"/>
        <v>344.8060174451557</v>
      </c>
      <c r="H57" s="104">
        <v>-8.7549169939673654E-2</v>
      </c>
      <c r="J57" s="105">
        <v>63906.195037312034</v>
      </c>
      <c r="K57" s="105">
        <v>169122.828125</v>
      </c>
      <c r="L57" s="105">
        <f t="shared" si="6"/>
        <v>377.86853345474134</v>
      </c>
      <c r="M57" s="106">
        <f t="shared" si="7"/>
        <v>-8.4694632234216805E-4</v>
      </c>
      <c r="O57" s="107">
        <f t="shared" si="8"/>
        <v>-8.672390891174464E-2</v>
      </c>
      <c r="P57" s="107">
        <f t="shared" si="9"/>
        <v>-8.7497404738374862E-2</v>
      </c>
      <c r="Q57" s="106">
        <f t="shared" si="10"/>
        <v>7.0406314835588013E-2</v>
      </c>
      <c r="R57" s="107">
        <f t="shared" si="11"/>
        <v>7.1313660000000001E-2</v>
      </c>
      <c r="S57" s="108">
        <f t="shared" si="12"/>
        <v>62473.19415906426</v>
      </c>
      <c r="T57" s="109">
        <f t="shared" si="13"/>
        <v>0</v>
      </c>
      <c r="U57" s="99">
        <f t="shared" si="14"/>
        <v>7.0406314835588013E-2</v>
      </c>
      <c r="V57" s="99">
        <f t="shared" si="18"/>
        <v>7.1313660000000001E-2</v>
      </c>
      <c r="W57" s="108">
        <f t="shared" si="15"/>
        <v>62473.19415906426</v>
      </c>
      <c r="X57" s="118">
        <f t="shared" si="16"/>
        <v>62474</v>
      </c>
      <c r="Y57" s="55">
        <f t="shared" si="19"/>
        <v>369.40016136570858</v>
      </c>
      <c r="Z57" s="56">
        <f t="shared" si="20"/>
        <v>7.0420121993009399E-2</v>
      </c>
      <c r="AA57" s="56">
        <f t="shared" si="21"/>
        <v>7.1327478861255011E-2</v>
      </c>
      <c r="AB57" s="42"/>
      <c r="AC57" s="57">
        <v>68814.756373310782</v>
      </c>
      <c r="AD57" s="58">
        <f t="shared" si="22"/>
        <v>406.8921808855352</v>
      </c>
      <c r="AE57" s="56">
        <f t="shared" si="17"/>
        <v>-9.21423936882525E-2</v>
      </c>
      <c r="AF57" s="56">
        <f t="shared" si="17"/>
        <v>-9.21423936882525E-2</v>
      </c>
    </row>
    <row r="58" spans="1:32">
      <c r="A58" s="82" t="s">
        <v>129</v>
      </c>
      <c r="B58" s="83" t="s">
        <v>130</v>
      </c>
      <c r="E58" s="103">
        <v>57536</v>
      </c>
      <c r="F58" s="103">
        <v>196989.609375</v>
      </c>
      <c r="G58" s="103">
        <f t="shared" si="5"/>
        <v>292.0763190634658</v>
      </c>
      <c r="H58" s="104">
        <v>-6.7866223127484915E-2</v>
      </c>
      <c r="J58" s="105">
        <v>61747.7322734837</v>
      </c>
      <c r="K58" s="105">
        <v>197670.6875</v>
      </c>
      <c r="L58" s="105">
        <f t="shared" si="6"/>
        <v>312.37677702458387</v>
      </c>
      <c r="M58" s="106">
        <f t="shared" si="7"/>
        <v>3.4574317252615838E-3</v>
      </c>
      <c r="O58" s="107">
        <f t="shared" si="8"/>
        <v>-6.8208695581397749E-2</v>
      </c>
      <c r="P58" s="107">
        <f t="shared" si="9"/>
        <v>-6.498709076417819E-2</v>
      </c>
      <c r="Q58" s="106">
        <f t="shared" si="10"/>
        <v>7.5017653835790066E-2</v>
      </c>
      <c r="R58" s="107">
        <f t="shared" si="11"/>
        <v>7.1313660000000001E-2</v>
      </c>
      <c r="S58" s="108">
        <f t="shared" si="12"/>
        <v>61852.215731096017</v>
      </c>
      <c r="T58" s="109">
        <f t="shared" si="13"/>
        <v>0</v>
      </c>
      <c r="U58" s="99">
        <f t="shared" si="14"/>
        <v>7.5017653835790066E-2</v>
      </c>
      <c r="V58" s="99">
        <f t="shared" si="18"/>
        <v>7.1313660000000001E-2</v>
      </c>
      <c r="W58" s="108">
        <f t="shared" si="15"/>
        <v>61852.215731096017</v>
      </c>
      <c r="X58" s="118">
        <f t="shared" si="16"/>
        <v>61852</v>
      </c>
      <c r="Y58" s="55">
        <f t="shared" si="19"/>
        <v>312.90425900906524</v>
      </c>
      <c r="Z58" s="56">
        <f t="shared" si="20"/>
        <v>7.501390433815347E-2</v>
      </c>
      <c r="AA58" s="56">
        <f t="shared" si="21"/>
        <v>7.1309923421329025E-2</v>
      </c>
      <c r="AB58" s="42"/>
      <c r="AC58" s="57">
        <v>66490.50456725368</v>
      </c>
      <c r="AD58" s="58">
        <f t="shared" si="22"/>
        <v>336.37007797250504</v>
      </c>
      <c r="AE58" s="56">
        <f t="shared" si="17"/>
        <v>-6.9761909575553505E-2</v>
      </c>
      <c r="AF58" s="56">
        <f t="shared" si="17"/>
        <v>-6.9761909575553616E-2</v>
      </c>
    </row>
    <row r="59" spans="1:32">
      <c r="A59" s="82" t="s">
        <v>131</v>
      </c>
      <c r="B59" s="83" t="s">
        <v>132</v>
      </c>
      <c r="E59" s="103">
        <v>55252</v>
      </c>
      <c r="F59" s="103">
        <v>178958.21875</v>
      </c>
      <c r="G59" s="103">
        <f t="shared" si="5"/>
        <v>308.74245612147951</v>
      </c>
      <c r="H59" s="104">
        <v>-0.12961551999197174</v>
      </c>
      <c r="J59" s="105">
        <v>63554.151303860999</v>
      </c>
      <c r="K59" s="105">
        <v>179307.4375</v>
      </c>
      <c r="L59" s="105">
        <f t="shared" si="6"/>
        <v>354.44235994873884</v>
      </c>
      <c r="M59" s="106">
        <f t="shared" si="7"/>
        <v>1.9513982226646576E-3</v>
      </c>
      <c r="O59" s="107">
        <f t="shared" si="8"/>
        <v>-0.13063114105902052</v>
      </c>
      <c r="P59" s="107">
        <f t="shared" si="9"/>
        <v>-0.12893465621284284</v>
      </c>
      <c r="Q59" s="106">
        <f t="shared" si="10"/>
        <v>7.3404219572040352E-2</v>
      </c>
      <c r="R59" s="107">
        <f t="shared" si="11"/>
        <v>7.1313660000000001E-2</v>
      </c>
      <c r="S59" s="108">
        <f t="shared" si="12"/>
        <v>59307.729939794372</v>
      </c>
      <c r="T59" s="109">
        <f t="shared" si="13"/>
        <v>0</v>
      </c>
      <c r="U59" s="99">
        <f t="shared" si="14"/>
        <v>7.3404219572040352E-2</v>
      </c>
      <c r="V59" s="99">
        <f t="shared" si="18"/>
        <v>7.1313660000000001E-2</v>
      </c>
      <c r="W59" s="108">
        <f t="shared" si="15"/>
        <v>59307.729939794372</v>
      </c>
      <c r="X59" s="118">
        <f t="shared" si="16"/>
        <v>59308</v>
      </c>
      <c r="Y59" s="55">
        <f t="shared" si="19"/>
        <v>330.76151679430478</v>
      </c>
      <c r="Z59" s="56">
        <f t="shared" si="20"/>
        <v>7.3409107362629511E-2</v>
      </c>
      <c r="AA59" s="56">
        <f t="shared" si="21"/>
        <v>7.1318538271139209E-2</v>
      </c>
      <c r="AB59" s="42"/>
      <c r="AC59" s="57">
        <v>68435.672565613597</v>
      </c>
      <c r="AD59" s="58">
        <f t="shared" si="22"/>
        <v>381.6666699372891</v>
      </c>
      <c r="AE59" s="56">
        <f t="shared" si="17"/>
        <v>-0.13337594595658164</v>
      </c>
      <c r="AF59" s="56">
        <f t="shared" si="17"/>
        <v>-0.13337594595658153</v>
      </c>
    </row>
    <row r="60" spans="1:32">
      <c r="A60" s="82" t="s">
        <v>133</v>
      </c>
      <c r="B60" s="83" t="s">
        <v>134</v>
      </c>
      <c r="E60" s="103">
        <v>89500</v>
      </c>
      <c r="F60" s="103">
        <v>266398.0625</v>
      </c>
      <c r="G60" s="103">
        <f t="shared" si="5"/>
        <v>335.96340438849853</v>
      </c>
      <c r="H60" s="104">
        <v>-7.726151946051818E-2</v>
      </c>
      <c r="J60" s="105">
        <v>96974.129423320672</v>
      </c>
      <c r="K60" s="105">
        <v>267122.5625</v>
      </c>
      <c r="L60" s="105">
        <f t="shared" si="6"/>
        <v>363.03234184241052</v>
      </c>
      <c r="M60" s="106">
        <f t="shared" si="7"/>
        <v>2.719614374072199E-3</v>
      </c>
      <c r="O60" s="107">
        <f t="shared" si="8"/>
        <v>-7.7073436676022067E-2</v>
      </c>
      <c r="P60" s="107">
        <f t="shared" si="9"/>
        <v>-7.4563432328192958E-2</v>
      </c>
      <c r="Q60" s="106">
        <f t="shared" si="10"/>
        <v>7.4227220028875829E-2</v>
      </c>
      <c r="R60" s="107">
        <f t="shared" si="11"/>
        <v>7.1313660000000001E-2</v>
      </c>
      <c r="S60" s="108">
        <f t="shared" si="12"/>
        <v>96143.336192584393</v>
      </c>
      <c r="T60" s="109">
        <f t="shared" si="13"/>
        <v>0</v>
      </c>
      <c r="U60" s="99">
        <f t="shared" si="14"/>
        <v>7.4227220028875829E-2</v>
      </c>
      <c r="V60" s="99">
        <f t="shared" si="18"/>
        <v>7.1313660000000001E-2</v>
      </c>
      <c r="W60" s="108">
        <f t="shared" si="15"/>
        <v>96143.336192584393</v>
      </c>
      <c r="X60" s="118">
        <f t="shared" si="16"/>
        <v>96143</v>
      </c>
      <c r="Y60" s="55">
        <f t="shared" si="19"/>
        <v>359.92092581097489</v>
      </c>
      <c r="Z60" s="56">
        <f t="shared" si="20"/>
        <v>7.4223463687150826E-2</v>
      </c>
      <c r="AA60" s="56">
        <f t="shared" si="21"/>
        <v>7.13099138463682E-2</v>
      </c>
      <c r="AB60" s="42"/>
      <c r="AC60" s="57">
        <v>104422.60076481632</v>
      </c>
      <c r="AD60" s="58">
        <f t="shared" si="22"/>
        <v>390.9164384600283</v>
      </c>
      <c r="AE60" s="56">
        <f t="shared" si="17"/>
        <v>-7.9289355983997001E-2</v>
      </c>
      <c r="AF60" s="56">
        <f t="shared" si="17"/>
        <v>-7.928935598399689E-2</v>
      </c>
    </row>
    <row r="61" spans="1:32">
      <c r="A61" s="82" t="s">
        <v>135</v>
      </c>
      <c r="B61" s="83" t="s">
        <v>136</v>
      </c>
      <c r="E61" s="103">
        <v>38549</v>
      </c>
      <c r="F61" s="103">
        <v>121109.2734375</v>
      </c>
      <c r="G61" s="103">
        <f t="shared" si="5"/>
        <v>318.29932511232266</v>
      </c>
      <c r="H61" s="104">
        <v>-4.7547657357107642E-3</v>
      </c>
      <c r="J61" s="105">
        <v>38687.955714815158</v>
      </c>
      <c r="K61" s="105">
        <v>121247.1875</v>
      </c>
      <c r="L61" s="105">
        <f t="shared" si="6"/>
        <v>319.08332483848466</v>
      </c>
      <c r="M61" s="106">
        <f t="shared" si="7"/>
        <v>1.138757244474542E-3</v>
      </c>
      <c r="O61" s="107">
        <f t="shared" si="8"/>
        <v>-3.5917047630911192E-3</v>
      </c>
      <c r="P61" s="107">
        <f t="shared" si="9"/>
        <v>-2.4570375984356296E-3</v>
      </c>
      <c r="Q61" s="106">
        <f t="shared" si="10"/>
        <v>7.2533626191429557E-2</v>
      </c>
      <c r="R61" s="107">
        <f t="shared" si="11"/>
        <v>7.1313660000000001E-2</v>
      </c>
      <c r="S61" s="108">
        <f t="shared" si="12"/>
        <v>41345.098756053419</v>
      </c>
      <c r="T61" s="109">
        <f t="shared" si="13"/>
        <v>0</v>
      </c>
      <c r="U61" s="99">
        <f t="shared" si="14"/>
        <v>7.2533626191429557E-2</v>
      </c>
      <c r="V61" s="99">
        <f t="shared" si="18"/>
        <v>7.1313660000000001E-2</v>
      </c>
      <c r="W61" s="108">
        <f t="shared" si="15"/>
        <v>41345.098756053419</v>
      </c>
      <c r="X61" s="118">
        <f t="shared" si="16"/>
        <v>41345</v>
      </c>
      <c r="Y61" s="55">
        <f t="shared" si="19"/>
        <v>340.99760045980446</v>
      </c>
      <c r="Z61" s="56">
        <f t="shared" si="20"/>
        <v>7.253106435964618E-2</v>
      </c>
      <c r="AA61" s="56">
        <f t="shared" si="21"/>
        <v>7.1311101082202955E-2</v>
      </c>
      <c r="AB61" s="42"/>
      <c r="AC61" s="57">
        <v>41659.533094436927</v>
      </c>
      <c r="AD61" s="58">
        <f t="shared" si="22"/>
        <v>343.59174801012955</v>
      </c>
      <c r="AE61" s="56">
        <f t="shared" si="17"/>
        <v>-7.5500868846494207E-3</v>
      </c>
      <c r="AF61" s="56">
        <f t="shared" si="17"/>
        <v>-7.5500868846495317E-3</v>
      </c>
    </row>
    <row r="62" spans="1:32">
      <c r="A62" s="82" t="s">
        <v>137</v>
      </c>
      <c r="B62" s="83" t="s">
        <v>138</v>
      </c>
      <c r="E62" s="103">
        <v>260997</v>
      </c>
      <c r="F62" s="103">
        <v>613445.25</v>
      </c>
      <c r="G62" s="103">
        <f t="shared" si="5"/>
        <v>425.46095189423994</v>
      </c>
      <c r="H62" s="104">
        <v>5.0053955332653777E-2</v>
      </c>
      <c r="J62" s="105">
        <v>248601.56612122178</v>
      </c>
      <c r="K62" s="105">
        <v>616304.875</v>
      </c>
      <c r="L62" s="105">
        <f t="shared" si="6"/>
        <v>403.37433014986578</v>
      </c>
      <c r="M62" s="106">
        <f t="shared" si="7"/>
        <v>4.661581453275554E-3</v>
      </c>
      <c r="O62" s="107">
        <f t="shared" si="8"/>
        <v>4.9860642763344565E-2</v>
      </c>
      <c r="P62" s="107">
        <f t="shared" si="9"/>
        <v>5.4754653664174091E-2</v>
      </c>
      <c r="Q62" s="106">
        <f t="shared" si="10"/>
        <v>7.6307675888096727E-2</v>
      </c>
      <c r="R62" s="107">
        <f t="shared" si="11"/>
        <v>7.1313660000000001E-2</v>
      </c>
      <c r="S62" s="108">
        <f t="shared" si="12"/>
        <v>280913.07448376558</v>
      </c>
      <c r="T62" s="109">
        <f t="shared" si="13"/>
        <v>0</v>
      </c>
      <c r="U62" s="99">
        <f t="shared" si="14"/>
        <v>7.6307675888096727E-2</v>
      </c>
      <c r="V62" s="99">
        <f t="shared" si="18"/>
        <v>7.1313660000000001E-2</v>
      </c>
      <c r="W62" s="108">
        <f t="shared" si="15"/>
        <v>280913.07448376558</v>
      </c>
      <c r="X62" s="118">
        <f t="shared" si="16"/>
        <v>280913</v>
      </c>
      <c r="Y62" s="55">
        <f t="shared" si="19"/>
        <v>455.80200870551283</v>
      </c>
      <c r="Z62" s="56">
        <f t="shared" si="20"/>
        <v>7.6307390506404227E-2</v>
      </c>
      <c r="AA62" s="56">
        <f t="shared" si="21"/>
        <v>7.1313375942464896E-2</v>
      </c>
      <c r="AB62" s="42"/>
      <c r="AC62" s="57">
        <v>267696.36647381517</v>
      </c>
      <c r="AD62" s="58">
        <f t="shared" si="22"/>
        <v>434.35704848808018</v>
      </c>
      <c r="AE62" s="56">
        <f t="shared" si="17"/>
        <v>4.9371732983449546E-2</v>
      </c>
      <c r="AF62" s="56">
        <f t="shared" si="17"/>
        <v>4.9371732983449323E-2</v>
      </c>
    </row>
    <row r="63" spans="1:32">
      <c r="A63" s="82" t="s">
        <v>139</v>
      </c>
      <c r="B63" s="83" t="s">
        <v>140</v>
      </c>
      <c r="E63" s="103">
        <v>104004</v>
      </c>
      <c r="F63" s="103">
        <v>363417.84375</v>
      </c>
      <c r="G63" s="103">
        <f t="shared" si="5"/>
        <v>286.1829758462431</v>
      </c>
      <c r="H63" s="104">
        <v>-3.547379042675658E-2</v>
      </c>
      <c r="J63" s="105">
        <v>107897.57817356024</v>
      </c>
      <c r="K63" s="105">
        <v>364988.4375</v>
      </c>
      <c r="L63" s="105">
        <f t="shared" si="6"/>
        <v>295.61916786353061</v>
      </c>
      <c r="M63" s="106">
        <f t="shared" si="7"/>
        <v>4.3217298682791672E-3</v>
      </c>
      <c r="O63" s="107">
        <f t="shared" si="8"/>
        <v>-3.6085871800543678E-2</v>
      </c>
      <c r="P63" s="107">
        <f t="shared" si="9"/>
        <v>-3.1920095322247932E-2</v>
      </c>
      <c r="Q63" s="106">
        <f t="shared" si="10"/>
        <v>7.5943588242717519E-2</v>
      </c>
      <c r="R63" s="107">
        <f t="shared" si="11"/>
        <v>7.1313660000000001E-2</v>
      </c>
      <c r="S63" s="108">
        <f t="shared" si="12"/>
        <v>111902.43695159559</v>
      </c>
      <c r="T63" s="109">
        <f t="shared" si="13"/>
        <v>0</v>
      </c>
      <c r="U63" s="99">
        <f t="shared" si="14"/>
        <v>7.5943588242717519E-2</v>
      </c>
      <c r="V63" s="99">
        <f t="shared" si="18"/>
        <v>7.1313660000000001E-2</v>
      </c>
      <c r="W63" s="108">
        <f t="shared" si="15"/>
        <v>111902.43695159559</v>
      </c>
      <c r="X63" s="118">
        <f t="shared" si="16"/>
        <v>111902</v>
      </c>
      <c r="Y63" s="55">
        <f t="shared" si="19"/>
        <v>306.59053411794724</v>
      </c>
      <c r="Z63" s="56">
        <f t="shared" si="20"/>
        <v>7.5939386946655807E-2</v>
      </c>
      <c r="AA63" s="56">
        <f t="shared" si="21"/>
        <v>7.1309476782673631E-2</v>
      </c>
      <c r="AB63" s="42"/>
      <c r="AC63" s="57">
        <v>116185.06704942613</v>
      </c>
      <c r="AD63" s="58">
        <f t="shared" si="22"/>
        <v>318.32533612637008</v>
      </c>
      <c r="AE63" s="56">
        <f t="shared" si="17"/>
        <v>-3.6864178488652755E-2</v>
      </c>
      <c r="AF63" s="56">
        <f t="shared" si="17"/>
        <v>-3.6864178488652533E-2</v>
      </c>
    </row>
    <row r="64" spans="1:32">
      <c r="A64" s="82" t="s">
        <v>141</v>
      </c>
      <c r="B64" s="83" t="s">
        <v>142</v>
      </c>
      <c r="E64" s="103">
        <v>119862</v>
      </c>
      <c r="F64" s="103">
        <v>381399.6875</v>
      </c>
      <c r="G64" s="103">
        <f t="shared" si="5"/>
        <v>314.26874202669609</v>
      </c>
      <c r="H64" s="104">
        <v>-3.9047085289455219E-2</v>
      </c>
      <c r="J64" s="105">
        <v>124789.7672062591</v>
      </c>
      <c r="K64" s="105">
        <v>383065.875</v>
      </c>
      <c r="L64" s="105">
        <f t="shared" si="6"/>
        <v>325.76581562181468</v>
      </c>
      <c r="M64" s="106">
        <f t="shared" si="7"/>
        <v>4.3686126512623158E-3</v>
      </c>
      <c r="O64" s="107">
        <f t="shared" si="8"/>
        <v>-3.9488551958865581E-2</v>
      </c>
      <c r="P64" s="107">
        <f t="shared" si="9"/>
        <v>-3.5292449495270772E-2</v>
      </c>
      <c r="Q64" s="106">
        <f t="shared" si="10"/>
        <v>7.5993814408546134E-2</v>
      </c>
      <c r="R64" s="107">
        <f t="shared" si="11"/>
        <v>7.1313660000000001E-2</v>
      </c>
      <c r="S64" s="108">
        <f t="shared" si="12"/>
        <v>128970.77058263715</v>
      </c>
      <c r="T64" s="109">
        <f t="shared" si="13"/>
        <v>0</v>
      </c>
      <c r="U64" s="99">
        <f t="shared" si="14"/>
        <v>7.5993814408546134E-2</v>
      </c>
      <c r="V64" s="99">
        <f t="shared" si="18"/>
        <v>7.1313660000000001E-2</v>
      </c>
      <c r="W64" s="108">
        <f t="shared" si="15"/>
        <v>128970.77058263715</v>
      </c>
      <c r="X64" s="118">
        <f t="shared" si="16"/>
        <v>128971</v>
      </c>
      <c r="Y64" s="55">
        <f t="shared" si="19"/>
        <v>336.68099514215407</v>
      </c>
      <c r="Z64" s="56">
        <f t="shared" si="20"/>
        <v>7.5995728421017539E-2</v>
      </c>
      <c r="AA64" s="56">
        <f t="shared" si="21"/>
        <v>7.1315565687261717E-2</v>
      </c>
      <c r="AB64" s="42"/>
      <c r="AC64" s="57">
        <v>134374.72569235411</v>
      </c>
      <c r="AD64" s="58">
        <f t="shared" si="22"/>
        <v>350.78751322433538</v>
      </c>
      <c r="AE64" s="56">
        <f t="shared" si="17"/>
        <v>-4.0213854685186456E-2</v>
      </c>
      <c r="AF64" s="56">
        <f t="shared" si="17"/>
        <v>-4.0213854685186345E-2</v>
      </c>
    </row>
    <row r="65" spans="1:32">
      <c r="A65" s="82" t="s">
        <v>143</v>
      </c>
      <c r="B65" s="83" t="s">
        <v>144</v>
      </c>
      <c r="E65" s="103">
        <v>78255</v>
      </c>
      <c r="F65" s="103">
        <v>254547.03125</v>
      </c>
      <c r="G65" s="103">
        <f t="shared" si="5"/>
        <v>307.42845287063233</v>
      </c>
      <c r="H65" s="104">
        <v>-0.10746287406272126</v>
      </c>
      <c r="J65" s="105">
        <v>87715.763820886888</v>
      </c>
      <c r="K65" s="105">
        <v>255466.890625</v>
      </c>
      <c r="L65" s="105">
        <f t="shared" si="6"/>
        <v>343.35472438831579</v>
      </c>
      <c r="M65" s="106">
        <f t="shared" si="7"/>
        <v>3.6137108748934832E-3</v>
      </c>
      <c r="O65" s="107">
        <f t="shared" si="8"/>
        <v>-0.10785705338216633</v>
      </c>
      <c r="P65" s="107">
        <f t="shared" si="9"/>
        <v>-0.10463310671401382</v>
      </c>
      <c r="Q65" s="106">
        <f t="shared" si="10"/>
        <v>7.5185077823563873E-2</v>
      </c>
      <c r="R65" s="107">
        <f t="shared" si="11"/>
        <v>7.1313660000000001E-2</v>
      </c>
      <c r="S65" s="108">
        <f t="shared" si="12"/>
        <v>84138.608265082992</v>
      </c>
      <c r="T65" s="109">
        <f t="shared" si="13"/>
        <v>0</v>
      </c>
      <c r="U65" s="99">
        <f t="shared" si="14"/>
        <v>7.5185077823563873E-2</v>
      </c>
      <c r="V65" s="99">
        <f t="shared" si="18"/>
        <v>7.1313660000000001E-2</v>
      </c>
      <c r="W65" s="108">
        <f t="shared" si="15"/>
        <v>84138.608265082992</v>
      </c>
      <c r="X65" s="118">
        <f t="shared" si="16"/>
        <v>84139</v>
      </c>
      <c r="Y65" s="55">
        <f t="shared" si="19"/>
        <v>329.35383444075222</v>
      </c>
      <c r="Z65" s="56">
        <f t="shared" si="20"/>
        <v>7.5190083700721999E-2</v>
      </c>
      <c r="AA65" s="56">
        <f t="shared" si="21"/>
        <v>7.1318647852501194E-2</v>
      </c>
      <c r="AB65" s="42"/>
      <c r="AC65" s="57">
        <v>94453.11074941892</v>
      </c>
      <c r="AD65" s="58">
        <f t="shared" si="22"/>
        <v>369.72740584245292</v>
      </c>
      <c r="AE65" s="56">
        <f t="shared" si="17"/>
        <v>-0.10919821134088348</v>
      </c>
      <c r="AF65" s="56">
        <f t="shared" si="17"/>
        <v>-0.10919821134088326</v>
      </c>
    </row>
    <row r="66" spans="1:32">
      <c r="A66" s="82" t="s">
        <v>145</v>
      </c>
      <c r="B66" s="83" t="s">
        <v>146</v>
      </c>
      <c r="E66" s="103">
        <v>23256</v>
      </c>
      <c r="F66" s="103">
        <v>83501.453125</v>
      </c>
      <c r="G66" s="103">
        <f t="shared" si="5"/>
        <v>278.51012323325955</v>
      </c>
      <c r="H66" s="104">
        <v>-4.7715282912940471E-2</v>
      </c>
      <c r="J66" s="105">
        <v>24574.194881797575</v>
      </c>
      <c r="K66" s="105">
        <v>84600.1171875</v>
      </c>
      <c r="L66" s="105">
        <f t="shared" si="6"/>
        <v>290.47471444198555</v>
      </c>
      <c r="M66" s="106">
        <f t="shared" si="7"/>
        <v>1.3157424468473788E-2</v>
      </c>
      <c r="O66" s="107">
        <f t="shared" si="8"/>
        <v>-5.3641427039140988E-2</v>
      </c>
      <c r="P66" s="107">
        <f t="shared" si="9"/>
        <v>-4.1189785595315942E-2</v>
      </c>
      <c r="Q66" s="106">
        <f t="shared" si="10"/>
        <v>8.5409388563494115E-2</v>
      </c>
      <c r="R66" s="107">
        <f t="shared" si="11"/>
        <v>7.1313660000000001E-2</v>
      </c>
      <c r="S66" s="108">
        <f t="shared" si="12"/>
        <v>25242.280740432619</v>
      </c>
      <c r="T66" s="109">
        <f t="shared" si="13"/>
        <v>0</v>
      </c>
      <c r="U66" s="99">
        <f t="shared" si="14"/>
        <v>8.5409388563494115E-2</v>
      </c>
      <c r="V66" s="99">
        <f t="shared" si="18"/>
        <v>7.1313660000000001E-2</v>
      </c>
      <c r="W66" s="108">
        <f t="shared" si="15"/>
        <v>25242.280740432619</v>
      </c>
      <c r="X66" s="118">
        <f t="shared" si="16"/>
        <v>25242</v>
      </c>
      <c r="Y66" s="55">
        <f t="shared" si="19"/>
        <v>298.368381027841</v>
      </c>
      <c r="Z66" s="56">
        <f t="shared" si="20"/>
        <v>8.5397316821465452E-2</v>
      </c>
      <c r="AA66" s="56">
        <f t="shared" si="21"/>
        <v>7.1301745028311325E-2</v>
      </c>
      <c r="AB66" s="42"/>
      <c r="AC66" s="57">
        <v>26461.710525463463</v>
      </c>
      <c r="AD66" s="58">
        <f t="shared" si="22"/>
        <v>312.78574315465943</v>
      </c>
      <c r="AE66" s="56">
        <f t="shared" si="17"/>
        <v>-4.6093411999566847E-2</v>
      </c>
      <c r="AF66" s="56">
        <f t="shared" si="17"/>
        <v>-4.6093411999566958E-2</v>
      </c>
    </row>
    <row r="67" spans="1:32">
      <c r="A67" s="82" t="s">
        <v>147</v>
      </c>
      <c r="B67" s="83" t="s">
        <v>148</v>
      </c>
      <c r="E67" s="103">
        <v>107546</v>
      </c>
      <c r="F67" s="103">
        <v>338844.3125</v>
      </c>
      <c r="G67" s="103">
        <f t="shared" si="5"/>
        <v>317.39060103008222</v>
      </c>
      <c r="H67" s="104">
        <v>-2.5310963561408162E-2</v>
      </c>
      <c r="J67" s="105">
        <v>110491.25710759169</v>
      </c>
      <c r="K67" s="105">
        <v>340758.125</v>
      </c>
      <c r="L67" s="105">
        <f t="shared" si="6"/>
        <v>324.25127678934052</v>
      </c>
      <c r="M67" s="106">
        <f t="shared" si="7"/>
        <v>5.648058501793507E-3</v>
      </c>
      <c r="O67" s="107">
        <f t="shared" si="8"/>
        <v>-2.6656019532149244E-2</v>
      </c>
      <c r="P67" s="107">
        <f t="shared" si="9"/>
        <v>-2.1158515788098353E-2</v>
      </c>
      <c r="Q67" s="106">
        <f t="shared" si="10"/>
        <v>7.7364502225450549E-2</v>
      </c>
      <c r="R67" s="107">
        <f t="shared" si="11"/>
        <v>7.1313660000000001E-2</v>
      </c>
      <c r="S67" s="108">
        <f t="shared" si="12"/>
        <v>115866.24275633831</v>
      </c>
      <c r="T67" s="109">
        <f t="shared" si="13"/>
        <v>0</v>
      </c>
      <c r="U67" s="99">
        <f t="shared" si="14"/>
        <v>7.7364502225450549E-2</v>
      </c>
      <c r="V67" s="99">
        <f t="shared" si="18"/>
        <v>7.1313660000000001E-2</v>
      </c>
      <c r="W67" s="108">
        <f t="shared" si="15"/>
        <v>115866.24275633831</v>
      </c>
      <c r="X67" s="118">
        <f t="shared" si="16"/>
        <v>115866</v>
      </c>
      <c r="Y67" s="55">
        <f t="shared" si="19"/>
        <v>340.02417403840337</v>
      </c>
      <c r="Z67" s="56">
        <f t="shared" si="20"/>
        <v>7.7362244992840168E-2</v>
      </c>
      <c r="AA67" s="56">
        <f t="shared" si="21"/>
        <v>7.1311415444769155E-2</v>
      </c>
      <c r="AB67" s="42"/>
      <c r="AC67" s="57">
        <v>118977.96347913462</v>
      </c>
      <c r="AD67" s="58">
        <f t="shared" si="22"/>
        <v>349.15664440615939</v>
      </c>
      <c r="AE67" s="56">
        <f t="shared" si="17"/>
        <v>-2.6155797158860961E-2</v>
      </c>
      <c r="AF67" s="56">
        <f t="shared" si="17"/>
        <v>-2.615579715886085E-2</v>
      </c>
    </row>
    <row r="68" spans="1:32">
      <c r="A68" s="82" t="s">
        <v>149</v>
      </c>
      <c r="B68" s="83" t="s">
        <v>150</v>
      </c>
      <c r="E68" s="103">
        <v>137397</v>
      </c>
      <c r="F68" s="103">
        <v>418147.4375</v>
      </c>
      <c r="G68" s="103">
        <f t="shared" si="5"/>
        <v>328.5850579916563</v>
      </c>
      <c r="H68" s="104">
        <v>-7.4665264862751601E-2</v>
      </c>
      <c r="J68" s="105">
        <v>148645.19078716083</v>
      </c>
      <c r="K68" s="105">
        <v>420660.6875</v>
      </c>
      <c r="L68" s="105">
        <f t="shared" si="6"/>
        <v>353.36126052226081</v>
      </c>
      <c r="M68" s="106">
        <f t="shared" si="7"/>
        <v>6.0104397985221159E-3</v>
      </c>
      <c r="O68" s="107">
        <f t="shared" si="8"/>
        <v>-7.5671407380186739E-2</v>
      </c>
      <c r="P68" s="107">
        <f t="shared" si="9"/>
        <v>-7.0115786020192972E-2</v>
      </c>
      <c r="Q68" s="106">
        <f t="shared" si="10"/>
        <v>7.7752726258764282E-2</v>
      </c>
      <c r="R68" s="107">
        <f t="shared" si="11"/>
        <v>7.1313660000000001E-2</v>
      </c>
      <c r="S68" s="108">
        <f t="shared" si="12"/>
        <v>148079.99132977542</v>
      </c>
      <c r="T68" s="109">
        <f t="shared" si="13"/>
        <v>0</v>
      </c>
      <c r="U68" s="99">
        <f t="shared" si="14"/>
        <v>7.7752726258764282E-2</v>
      </c>
      <c r="V68" s="99">
        <f t="shared" si="18"/>
        <v>7.1313660000000001E-2</v>
      </c>
      <c r="W68" s="108">
        <f t="shared" si="15"/>
        <v>148079.99132977542</v>
      </c>
      <c r="X68" s="118">
        <f t="shared" si="16"/>
        <v>148080</v>
      </c>
      <c r="Y68" s="55">
        <f t="shared" si="19"/>
        <v>352.01768170932303</v>
      </c>
      <c r="Z68" s="56">
        <f t="shared" si="20"/>
        <v>7.7752789362213193E-2</v>
      </c>
      <c r="AA68" s="56">
        <f t="shared" si="21"/>
        <v>7.1313722726435547E-2</v>
      </c>
      <c r="AB68" s="42"/>
      <c r="AC68" s="57">
        <v>160062.45692002971</v>
      </c>
      <c r="AD68" s="58">
        <f t="shared" si="22"/>
        <v>380.50253250734227</v>
      </c>
      <c r="AE68" s="56">
        <f t="shared" si="17"/>
        <v>-7.4861133276345915E-2</v>
      </c>
      <c r="AF68" s="56">
        <f t="shared" si="17"/>
        <v>-7.4861133276345804E-2</v>
      </c>
    </row>
    <row r="69" spans="1:32">
      <c r="A69" s="82" t="s">
        <v>151</v>
      </c>
      <c r="B69" s="83" t="s">
        <v>152</v>
      </c>
      <c r="E69" s="103">
        <v>84456</v>
      </c>
      <c r="F69" s="103">
        <v>241950.1875</v>
      </c>
      <c r="G69" s="103">
        <f t="shared" si="5"/>
        <v>349.06358566058151</v>
      </c>
      <c r="H69" s="104">
        <v>-4.8628452733034178E-2</v>
      </c>
      <c r="J69" s="105">
        <v>88850.372236259645</v>
      </c>
      <c r="K69" s="105">
        <v>243125.265625</v>
      </c>
      <c r="L69" s="105">
        <f t="shared" si="6"/>
        <v>365.45100324251683</v>
      </c>
      <c r="M69" s="106">
        <f t="shared" si="7"/>
        <v>4.8566944177301785E-3</v>
      </c>
      <c r="O69" s="107">
        <f t="shared" si="8"/>
        <v>-4.9458118471070511E-2</v>
      </c>
      <c r="P69" s="107">
        <f t="shared" si="9"/>
        <v>-4.4841627021230179E-2</v>
      </c>
      <c r="Q69" s="106">
        <f t="shared" si="10"/>
        <v>7.6516703072160075E-2</v>
      </c>
      <c r="R69" s="107">
        <f t="shared" si="11"/>
        <v>7.1313660000000001E-2</v>
      </c>
      <c r="S69" s="108">
        <f t="shared" si="12"/>
        <v>90918.294674662349</v>
      </c>
      <c r="T69" s="109">
        <f t="shared" si="13"/>
        <v>0</v>
      </c>
      <c r="U69" s="99">
        <f t="shared" si="14"/>
        <v>7.6516703072160075E-2</v>
      </c>
      <c r="V69" s="99">
        <f t="shared" si="18"/>
        <v>7.1313660000000001E-2</v>
      </c>
      <c r="W69" s="108">
        <f t="shared" si="15"/>
        <v>90918.294674662349</v>
      </c>
      <c r="X69" s="118">
        <f t="shared" si="16"/>
        <v>90918</v>
      </c>
      <c r="Y69" s="55">
        <f t="shared" si="19"/>
        <v>373.95537549862576</v>
      </c>
      <c r="Z69" s="56">
        <f t="shared" si="20"/>
        <v>7.6513213981244776E-2</v>
      </c>
      <c r="AA69" s="56">
        <f t="shared" si="21"/>
        <v>7.1310187772631872E-2</v>
      </c>
      <c r="AB69" s="42"/>
      <c r="AC69" s="57">
        <v>95674.867132151427</v>
      </c>
      <c r="AD69" s="58">
        <f t="shared" si="22"/>
        <v>393.52087446033585</v>
      </c>
      <c r="AE69" s="56">
        <f t="shared" si="17"/>
        <v>-4.9719087935402917E-2</v>
      </c>
      <c r="AF69" s="56">
        <f t="shared" si="17"/>
        <v>-4.9719087935402917E-2</v>
      </c>
    </row>
    <row r="70" spans="1:32">
      <c r="A70" s="82" t="s">
        <v>153</v>
      </c>
      <c r="B70" s="83" t="s">
        <v>154</v>
      </c>
      <c r="E70" s="103">
        <v>66098</v>
      </c>
      <c r="F70" s="103">
        <v>198553.5625</v>
      </c>
      <c r="G70" s="103">
        <f t="shared" si="5"/>
        <v>332.89757770022385</v>
      </c>
      <c r="H70" s="104">
        <v>-6.5753577150108322E-2</v>
      </c>
      <c r="J70" s="105">
        <v>70847.795718801644</v>
      </c>
      <c r="K70" s="105">
        <v>199596.0625</v>
      </c>
      <c r="L70" s="105">
        <f t="shared" si="6"/>
        <v>354.95587854495699</v>
      </c>
      <c r="M70" s="106">
        <f t="shared" si="7"/>
        <v>5.2504724008666237E-3</v>
      </c>
      <c r="O70" s="107">
        <f t="shared" si="8"/>
        <v>-6.7042251217720561E-2</v>
      </c>
      <c r="P70" s="107">
        <f t="shared" si="9"/>
        <v>-6.2143782306564477E-2</v>
      </c>
      <c r="Q70" s="106">
        <f t="shared" si="10"/>
        <v>7.6938562804501398E-2</v>
      </c>
      <c r="R70" s="107">
        <f t="shared" si="11"/>
        <v>7.1313660000000001E-2</v>
      </c>
      <c r="S70" s="108">
        <f t="shared" si="12"/>
        <v>71183.485124251936</v>
      </c>
      <c r="T70" s="109">
        <f t="shared" si="13"/>
        <v>0</v>
      </c>
      <c r="U70" s="99">
        <f t="shared" si="14"/>
        <v>7.6938562804501398E-2</v>
      </c>
      <c r="V70" s="99">
        <f t="shared" si="18"/>
        <v>7.1313660000000001E-2</v>
      </c>
      <c r="W70" s="108">
        <f t="shared" si="15"/>
        <v>71183.485124251936</v>
      </c>
      <c r="X70" s="118">
        <f t="shared" si="16"/>
        <v>71183</v>
      </c>
      <c r="Y70" s="55">
        <f t="shared" si="19"/>
        <v>356.63529184099008</v>
      </c>
      <c r="Z70" s="56">
        <f t="shared" si="20"/>
        <v>7.6931223335047871E-2</v>
      </c>
      <c r="AA70" s="56">
        <f t="shared" si="21"/>
        <v>7.1306358864954511E-2</v>
      </c>
      <c r="AB70" s="42"/>
      <c r="AC70" s="57">
        <v>76289.533418926105</v>
      </c>
      <c r="AD70" s="58">
        <f t="shared" si="22"/>
        <v>382.21963130623431</v>
      </c>
      <c r="AE70" s="56">
        <f t="shared" si="17"/>
        <v>-6.6936225587916121E-2</v>
      </c>
      <c r="AF70" s="56">
        <f t="shared" si="17"/>
        <v>-6.6936225587916121E-2</v>
      </c>
    </row>
    <row r="71" spans="1:32">
      <c r="A71" s="82" t="s">
        <v>155</v>
      </c>
      <c r="B71" s="83" t="s">
        <v>156</v>
      </c>
      <c r="E71" s="103">
        <v>94912</v>
      </c>
      <c r="F71" s="103">
        <v>305531.875</v>
      </c>
      <c r="G71" s="103">
        <f t="shared" si="5"/>
        <v>310.64516590944891</v>
      </c>
      <c r="H71" s="104">
        <v>-2.7756922533913375E-2</v>
      </c>
      <c r="J71" s="105">
        <v>97920.330327229763</v>
      </c>
      <c r="K71" s="105">
        <v>308021.09375</v>
      </c>
      <c r="L71" s="105">
        <f t="shared" si="6"/>
        <v>317.90137855527877</v>
      </c>
      <c r="M71" s="106">
        <f t="shared" si="7"/>
        <v>8.1471654962350648E-3</v>
      </c>
      <c r="O71" s="107">
        <f t="shared" si="8"/>
        <v>-3.072222404863767E-2</v>
      </c>
      <c r="P71" s="107">
        <f t="shared" si="9"/>
        <v>-2.282535759613924E-2</v>
      </c>
      <c r="Q71" s="106">
        <f t="shared" si="10"/>
        <v>8.004182968639717E-2</v>
      </c>
      <c r="R71" s="107">
        <f t="shared" si="11"/>
        <v>7.1313660000000001E-2</v>
      </c>
      <c r="S71" s="108">
        <f t="shared" si="12"/>
        <v>102508.93013919533</v>
      </c>
      <c r="T71" s="109">
        <f t="shared" si="13"/>
        <v>0</v>
      </c>
      <c r="U71" s="99">
        <f t="shared" si="14"/>
        <v>8.004182968639717E-2</v>
      </c>
      <c r="V71" s="99">
        <f t="shared" si="18"/>
        <v>7.1313660000000001E-2</v>
      </c>
      <c r="W71" s="108">
        <f t="shared" si="15"/>
        <v>102508.93013919533</v>
      </c>
      <c r="X71" s="118">
        <f t="shared" si="16"/>
        <v>102509</v>
      </c>
      <c r="Y71" s="55">
        <f t="shared" si="19"/>
        <v>332.79863645702022</v>
      </c>
      <c r="Z71" s="56">
        <f t="shared" si="20"/>
        <v>8.0042565745111371E-2</v>
      </c>
      <c r="AA71" s="56">
        <f t="shared" si="21"/>
        <v>7.1314390110383652E-2</v>
      </c>
      <c r="AB71" s="42"/>
      <c r="AC71" s="57">
        <v>105441.4782718357</v>
      </c>
      <c r="AD71" s="58">
        <f t="shared" si="22"/>
        <v>342.31901779238359</v>
      </c>
      <c r="AE71" s="56">
        <f t="shared" si="17"/>
        <v>-2.7811429808254018E-2</v>
      </c>
      <c r="AF71" s="56">
        <f t="shared" si="17"/>
        <v>-2.7811429808254129E-2</v>
      </c>
    </row>
    <row r="72" spans="1:32">
      <c r="A72" s="82" t="s">
        <v>157</v>
      </c>
      <c r="B72" s="83" t="s">
        <v>158</v>
      </c>
      <c r="E72" s="103">
        <v>229597</v>
      </c>
      <c r="F72" s="103">
        <v>705242.9375</v>
      </c>
      <c r="G72" s="103">
        <f t="shared" si="5"/>
        <v>325.55731903376909</v>
      </c>
      <c r="H72" s="104">
        <v>-3.2403435632045952E-2</v>
      </c>
      <c r="J72" s="105">
        <v>237715.92564775239</v>
      </c>
      <c r="K72" s="105">
        <v>709528.375</v>
      </c>
      <c r="L72" s="105">
        <f t="shared" si="6"/>
        <v>335.0337125668193</v>
      </c>
      <c r="M72" s="106">
        <f t="shared" si="7"/>
        <v>6.076540823211074E-3</v>
      </c>
      <c r="O72" s="107">
        <f t="shared" si="8"/>
        <v>-3.4153898715995279E-2</v>
      </c>
      <c r="P72" s="107">
        <f t="shared" si="9"/>
        <v>-2.828489545260382E-2</v>
      </c>
      <c r="Q72" s="106">
        <f t="shared" si="10"/>
        <v>7.7823541189453671E-2</v>
      </c>
      <c r="R72" s="107">
        <f t="shared" si="11"/>
        <v>7.1313660000000001E-2</v>
      </c>
      <c r="S72" s="108">
        <f t="shared" si="12"/>
        <v>247465.05158647499</v>
      </c>
      <c r="T72" s="109">
        <f t="shared" si="13"/>
        <v>0</v>
      </c>
      <c r="U72" s="99">
        <f t="shared" si="14"/>
        <v>7.7823541189453671E-2</v>
      </c>
      <c r="V72" s="99">
        <f t="shared" si="18"/>
        <v>7.1313660000000001E-2</v>
      </c>
      <c r="W72" s="108">
        <f t="shared" si="15"/>
        <v>247465.05158647499</v>
      </c>
      <c r="X72" s="118">
        <f t="shared" si="16"/>
        <v>247465</v>
      </c>
      <c r="Y72" s="55">
        <f t="shared" si="19"/>
        <v>348.77393028855261</v>
      </c>
      <c r="Z72" s="56">
        <f t="shared" si="20"/>
        <v>7.7823316506748785E-2</v>
      </c>
      <c r="AA72" s="56">
        <f t="shared" si="21"/>
        <v>7.1313436674342867E-2</v>
      </c>
      <c r="AB72" s="42"/>
      <c r="AC72" s="57">
        <v>255974.61247622716</v>
      </c>
      <c r="AD72" s="58">
        <f t="shared" si="22"/>
        <v>360.76726667376363</v>
      </c>
      <c r="AE72" s="56">
        <f t="shared" si="17"/>
        <v>-3.3243970540310808E-2</v>
      </c>
      <c r="AF72" s="56">
        <f t="shared" si="17"/>
        <v>-3.3243970540310697E-2</v>
      </c>
    </row>
    <row r="73" spans="1:32">
      <c r="A73" s="82" t="s">
        <v>159</v>
      </c>
      <c r="B73" s="83" t="s">
        <v>160</v>
      </c>
      <c r="E73" s="103">
        <v>40483</v>
      </c>
      <c r="F73" s="103">
        <v>138786.6875</v>
      </c>
      <c r="G73" s="103">
        <f t="shared" si="5"/>
        <v>291.69224173608148</v>
      </c>
      <c r="H73" s="104">
        <v>-4.4446321297314073E-2</v>
      </c>
      <c r="J73" s="105">
        <v>42471.608912473363</v>
      </c>
      <c r="K73" s="105">
        <v>139660.3125</v>
      </c>
      <c r="L73" s="105">
        <f t="shared" si="6"/>
        <v>304.10650063863608</v>
      </c>
      <c r="M73" s="106">
        <f t="shared" si="7"/>
        <v>6.2947319785264799E-3</v>
      </c>
      <c r="O73" s="107">
        <f t="shared" si="8"/>
        <v>-4.6822076285632175E-2</v>
      </c>
      <c r="P73" s="107">
        <f t="shared" si="9"/>
        <v>-4.0822076728001977E-2</v>
      </c>
      <c r="Q73" s="106">
        <f t="shared" si="10"/>
        <v>7.80572923546341E-2</v>
      </c>
      <c r="R73" s="107">
        <f t="shared" si="11"/>
        <v>7.1313660000000001E-2</v>
      </c>
      <c r="S73" s="108">
        <f t="shared" si="12"/>
        <v>43642.993366392649</v>
      </c>
      <c r="T73" s="109">
        <f t="shared" si="13"/>
        <v>0</v>
      </c>
      <c r="U73" s="99">
        <f t="shared" si="14"/>
        <v>7.80572923546341E-2</v>
      </c>
      <c r="V73" s="99">
        <f t="shared" ref="V73:V104" si="23">MAX(R73,NewMinGrowthPerHead(P73,$P$2,$L$1,$U$1,$T$2,AD73,G73,T73, $P$1))</f>
        <v>7.1313660000000001E-2</v>
      </c>
      <c r="W73" s="108">
        <f t="shared" si="15"/>
        <v>43642.993366392649</v>
      </c>
      <c r="X73" s="118">
        <f t="shared" si="16"/>
        <v>43643</v>
      </c>
      <c r="Y73" s="55">
        <f t="shared" ref="Y73:Y104" si="24">X73/K73*1000</f>
        <v>312.4939305860425</v>
      </c>
      <c r="Z73" s="56">
        <f t="shared" ref="Z73:Z104" si="25">X73/E73-1</f>
        <v>7.8057456216189536E-2</v>
      </c>
      <c r="AA73" s="56">
        <f t="shared" ref="AA73:AA104" si="26">Y73/G73-1</f>
        <v>7.1313822836543084E-2</v>
      </c>
      <c r="AB73" s="42"/>
      <c r="AC73" s="57">
        <v>45733.804342254574</v>
      </c>
      <c r="AD73" s="58">
        <f t="shared" ref="AD73:AD104" si="27">AC73/K73*1000</f>
        <v>327.46457116981298</v>
      </c>
      <c r="AE73" s="56">
        <f t="shared" si="17"/>
        <v>-4.5716825274533912E-2</v>
      </c>
      <c r="AF73" s="56">
        <f t="shared" si="17"/>
        <v>-4.5716825274533801E-2</v>
      </c>
    </row>
    <row r="74" spans="1:32">
      <c r="A74" s="82" t="s">
        <v>161</v>
      </c>
      <c r="B74" s="83" t="s">
        <v>162</v>
      </c>
      <c r="E74" s="103">
        <v>160294</v>
      </c>
      <c r="F74" s="103">
        <v>386002.6875</v>
      </c>
      <c r="G74" s="103">
        <f t="shared" ref="G74:G137" si="28">E74/F74*1000</f>
        <v>415.26653878543266</v>
      </c>
      <c r="H74" s="104">
        <v>4.5517433109143468E-4</v>
      </c>
      <c r="J74" s="105">
        <v>160368.61287309483</v>
      </c>
      <c r="K74" s="105">
        <v>387657.1875</v>
      </c>
      <c r="L74" s="105">
        <f t="shared" ref="L74:L137" si="29">J74/K74*1000</f>
        <v>413.68667483585563</v>
      </c>
      <c r="M74" s="106">
        <f t="shared" ref="M74:M137" si="30">K74/F74-1</f>
        <v>4.2862395873863868E-3</v>
      </c>
      <c r="O74" s="107">
        <f t="shared" ref="O74:O137" si="31">E74/J74-1</f>
        <v>-4.6525857995582953E-4</v>
      </c>
      <c r="P74" s="107">
        <f t="shared" ref="P74:P137" si="32">G74/L74-1</f>
        <v>3.8189867976867742E-3</v>
      </c>
      <c r="Q74" s="106">
        <f t="shared" ref="Q74:Q137" si="33">(1+M74)*(1+R74)-1</f>
        <v>7.5905567019999731E-2</v>
      </c>
      <c r="R74" s="107">
        <f t="shared" ref="R74:R137" si="34">MinGrowthPerHead(P74,0,1,$Q$1,$Q$2,$R$1,$R$2)</f>
        <v>7.1313660000000001E-2</v>
      </c>
      <c r="S74" s="108">
        <f t="shared" ref="S74:S137" si="35">(1+IF($S$2=1,Q74,0))*$E74</f>
        <v>172461.20695990385</v>
      </c>
      <c r="T74" s="109">
        <f t="shared" ref="T74:T137" si="36">MinMaxRamp(P74,0,1,$P$2,$T$2)</f>
        <v>0</v>
      </c>
      <c r="U74" s="99">
        <f t="shared" ref="U74:U137" si="37">(1+M74)*(1+V74)-1</f>
        <v>7.5905567019999731E-2</v>
      </c>
      <c r="V74" s="99">
        <f t="shared" si="23"/>
        <v>7.1313660000000001E-2</v>
      </c>
      <c r="W74" s="108">
        <f t="shared" ref="W74:W137" si="38">(1+IF($S$2=1,U74,0))*$E74</f>
        <v>172461.20695990385</v>
      </c>
      <c r="X74" s="118">
        <f t="shared" ref="X74:X137" si="39">IF(ROUND(W74,0)/E74&gt;$X$1,ROUND(W74,0),ROUNDUP(W74,0))</f>
        <v>172461</v>
      </c>
      <c r="Y74" s="55">
        <f t="shared" si="24"/>
        <v>444.88018166824259</v>
      </c>
      <c r="Z74" s="56">
        <f t="shared" si="25"/>
        <v>7.5904275893046602E-2</v>
      </c>
      <c r="AA74" s="56">
        <f t="shared" si="26"/>
        <v>7.1312374383507127E-2</v>
      </c>
      <c r="AB74" s="42"/>
      <c r="AC74" s="57">
        <v>172686.34157212038</v>
      </c>
      <c r="AD74" s="58">
        <f t="shared" si="27"/>
        <v>445.46147250815613</v>
      </c>
      <c r="AE74" s="56">
        <f t="shared" ref="AE74:AF137" si="40">X74/AC74-1</f>
        <v>-1.3049183280442467E-3</v>
      </c>
      <c r="AF74" s="56">
        <f t="shared" si="40"/>
        <v>-1.3049183280444687E-3</v>
      </c>
    </row>
    <row r="75" spans="1:32">
      <c r="A75" s="82" t="s">
        <v>163</v>
      </c>
      <c r="B75" s="83" t="s">
        <v>164</v>
      </c>
      <c r="E75" s="103">
        <v>56309</v>
      </c>
      <c r="F75" s="103">
        <v>156546.078125</v>
      </c>
      <c r="G75" s="103">
        <f t="shared" si="28"/>
        <v>359.69601202681042</v>
      </c>
      <c r="H75" s="104">
        <v>4.6574180421448341E-2</v>
      </c>
      <c r="J75" s="105">
        <v>53882.558048921826</v>
      </c>
      <c r="K75" s="105">
        <v>157520.875</v>
      </c>
      <c r="L75" s="105">
        <f t="shared" si="29"/>
        <v>342.06614233778112</v>
      </c>
      <c r="M75" s="106">
        <f t="shared" si="30"/>
        <v>6.2269006459658716E-3</v>
      </c>
      <c r="O75" s="107">
        <f t="shared" si="31"/>
        <v>4.5032048197769736E-2</v>
      </c>
      <c r="P75" s="107">
        <f t="shared" si="32"/>
        <v>5.1539358933747614E-2</v>
      </c>
      <c r="Q75" s="106">
        <f t="shared" si="33"/>
        <v>7.7984623721486068E-2</v>
      </c>
      <c r="R75" s="107">
        <f t="shared" si="34"/>
        <v>7.1313660000000001E-2</v>
      </c>
      <c r="S75" s="108">
        <f t="shared" si="35"/>
        <v>60700.236177133156</v>
      </c>
      <c r="T75" s="109">
        <f t="shared" si="36"/>
        <v>0</v>
      </c>
      <c r="U75" s="99">
        <f t="shared" si="37"/>
        <v>7.7984623721486068E-2</v>
      </c>
      <c r="V75" s="99">
        <f t="shared" si="23"/>
        <v>7.1313660000000001E-2</v>
      </c>
      <c r="W75" s="108">
        <f t="shared" si="38"/>
        <v>60700.236177133156</v>
      </c>
      <c r="X75" s="118">
        <f t="shared" si="39"/>
        <v>60700</v>
      </c>
      <c r="Y75" s="55">
        <f t="shared" si="24"/>
        <v>385.34575179321473</v>
      </c>
      <c r="Z75" s="56">
        <f t="shared" si="25"/>
        <v>7.7980429416256714E-2</v>
      </c>
      <c r="AA75" s="56">
        <f t="shared" si="26"/>
        <v>7.13094916506678E-2</v>
      </c>
      <c r="AB75" s="42"/>
      <c r="AC75" s="57">
        <v>58021.215357015732</v>
      </c>
      <c r="AD75" s="58">
        <f t="shared" si="27"/>
        <v>368.33984928674204</v>
      </c>
      <c r="AE75" s="56">
        <f t="shared" si="40"/>
        <v>4.6169054310586155E-2</v>
      </c>
      <c r="AF75" s="56">
        <f t="shared" si="40"/>
        <v>4.6169054310586155E-2</v>
      </c>
    </row>
    <row r="76" spans="1:32">
      <c r="A76" s="82" t="s">
        <v>165</v>
      </c>
      <c r="B76" s="83" t="s">
        <v>166</v>
      </c>
      <c r="E76" s="103">
        <v>34994</v>
      </c>
      <c r="F76" s="103">
        <v>96096.2890625</v>
      </c>
      <c r="G76" s="103">
        <f t="shared" si="28"/>
        <v>364.15558125496682</v>
      </c>
      <c r="H76" s="104">
        <v>1.0581724416172333E-2</v>
      </c>
      <c r="J76" s="105">
        <v>34643.790405363805</v>
      </c>
      <c r="K76" s="105">
        <v>96553.703125</v>
      </c>
      <c r="L76" s="105">
        <f t="shared" si="29"/>
        <v>358.8033320743109</v>
      </c>
      <c r="M76" s="106">
        <f t="shared" si="30"/>
        <v>4.7599555296302665E-3</v>
      </c>
      <c r="O76" s="107">
        <f t="shared" si="31"/>
        <v>1.0108870609665477E-2</v>
      </c>
      <c r="P76" s="107">
        <f t="shared" si="32"/>
        <v>1.4916943913852565E-2</v>
      </c>
      <c r="Q76" s="106">
        <f t="shared" si="33"/>
        <v>7.6413065379885348E-2</v>
      </c>
      <c r="R76" s="107">
        <f t="shared" si="34"/>
        <v>7.1313660000000001E-2</v>
      </c>
      <c r="S76" s="108">
        <f t="shared" si="35"/>
        <v>37667.998809903707</v>
      </c>
      <c r="T76" s="109">
        <f t="shared" si="36"/>
        <v>0</v>
      </c>
      <c r="U76" s="99">
        <f t="shared" si="37"/>
        <v>7.6413065379885348E-2</v>
      </c>
      <c r="V76" s="99">
        <f t="shared" si="23"/>
        <v>7.1313660000000001E-2</v>
      </c>
      <c r="W76" s="108">
        <f t="shared" si="38"/>
        <v>37667.998809903707</v>
      </c>
      <c r="X76" s="118">
        <f t="shared" si="39"/>
        <v>37668</v>
      </c>
      <c r="Y76" s="55">
        <f t="shared" si="24"/>
        <v>390.12486088943052</v>
      </c>
      <c r="Z76" s="56">
        <f t="shared" si="25"/>
        <v>7.6413099388466632E-2</v>
      </c>
      <c r="AA76" s="56">
        <f t="shared" si="26"/>
        <v>7.1313693847468773E-2</v>
      </c>
      <c r="AB76" s="42"/>
      <c r="AC76" s="57">
        <v>37304.740099159964</v>
      </c>
      <c r="AD76" s="58">
        <f t="shared" si="27"/>
        <v>386.36260331584214</v>
      </c>
      <c r="AE76" s="56">
        <f t="shared" si="40"/>
        <v>9.7376338737236168E-3</v>
      </c>
      <c r="AF76" s="56">
        <f t="shared" si="40"/>
        <v>9.7376338737236168E-3</v>
      </c>
    </row>
    <row r="77" spans="1:32">
      <c r="A77" s="82" t="s">
        <v>167</v>
      </c>
      <c r="B77" s="83" t="s">
        <v>168</v>
      </c>
      <c r="E77" s="103">
        <v>43368</v>
      </c>
      <c r="F77" s="103">
        <v>130702.5</v>
      </c>
      <c r="G77" s="103">
        <f t="shared" si="28"/>
        <v>331.80696620187069</v>
      </c>
      <c r="H77" s="104">
        <v>2.3331289736618022E-2</v>
      </c>
      <c r="J77" s="105">
        <v>42477.74332079618</v>
      </c>
      <c r="K77" s="105">
        <v>131573.6875</v>
      </c>
      <c r="L77" s="105">
        <f t="shared" si="29"/>
        <v>322.84375491715377</v>
      </c>
      <c r="M77" s="106">
        <f t="shared" si="30"/>
        <v>6.6654233851686229E-3</v>
      </c>
      <c r="O77" s="107">
        <f t="shared" si="31"/>
        <v>2.095819150467837E-2</v>
      </c>
      <c r="P77" s="107">
        <f t="shared" si="32"/>
        <v>2.7763310109613304E-2</v>
      </c>
      <c r="Q77" s="106">
        <f t="shared" si="33"/>
        <v>7.8454419122214514E-2</v>
      </c>
      <c r="R77" s="107">
        <f t="shared" si="34"/>
        <v>7.1313660000000001E-2</v>
      </c>
      <c r="S77" s="108">
        <f t="shared" si="35"/>
        <v>46770.411248492201</v>
      </c>
      <c r="T77" s="109">
        <f t="shared" si="36"/>
        <v>0</v>
      </c>
      <c r="U77" s="99">
        <f t="shared" si="37"/>
        <v>7.8454419122214514E-2</v>
      </c>
      <c r="V77" s="99">
        <f t="shared" si="23"/>
        <v>7.1313660000000001E-2</v>
      </c>
      <c r="W77" s="108">
        <f t="shared" si="38"/>
        <v>46770.411248492201</v>
      </c>
      <c r="X77" s="118">
        <f t="shared" si="39"/>
        <v>46770</v>
      </c>
      <c r="Y77" s="55">
        <f t="shared" si="24"/>
        <v>355.46620976173523</v>
      </c>
      <c r="Z77" s="56">
        <f t="shared" si="25"/>
        <v>7.8444936358605499E-2</v>
      </c>
      <c r="AA77" s="56">
        <f t="shared" si="26"/>
        <v>7.130424002451563E-2</v>
      </c>
      <c r="AB77" s="42"/>
      <c r="AC77" s="57">
        <v>45740.40992742488</v>
      </c>
      <c r="AD77" s="58">
        <f t="shared" si="27"/>
        <v>347.64101239789966</v>
      </c>
      <c r="AE77" s="56">
        <f t="shared" si="40"/>
        <v>2.2509419443523582E-2</v>
      </c>
      <c r="AF77" s="56">
        <f t="shared" si="40"/>
        <v>2.2509419443523804E-2</v>
      </c>
    </row>
    <row r="78" spans="1:32">
      <c r="A78" s="82" t="s">
        <v>169</v>
      </c>
      <c r="B78" s="83" t="s">
        <v>170</v>
      </c>
      <c r="E78" s="103">
        <v>40867</v>
      </c>
      <c r="F78" s="103">
        <v>137420.75</v>
      </c>
      <c r="G78" s="103">
        <f t="shared" si="28"/>
        <v>297.38594790088109</v>
      </c>
      <c r="H78" s="104">
        <v>-5.5685092066982578E-2</v>
      </c>
      <c r="J78" s="105">
        <v>43402.77631375903</v>
      </c>
      <c r="K78" s="105">
        <v>138313.15625</v>
      </c>
      <c r="L78" s="105">
        <f t="shared" si="29"/>
        <v>313.80077998732696</v>
      </c>
      <c r="M78" s="106">
        <f t="shared" si="30"/>
        <v>6.4939701609836309E-3</v>
      </c>
      <c r="O78" s="107">
        <f t="shared" si="31"/>
        <v>-5.8424288239717237E-2</v>
      </c>
      <c r="P78" s="107">
        <f t="shared" si="32"/>
        <v>-5.2309723663238827E-2</v>
      </c>
      <c r="Q78" s="106">
        <f t="shared" si="33"/>
        <v>7.8270738941094153E-2</v>
      </c>
      <c r="R78" s="107">
        <f t="shared" si="34"/>
        <v>7.1313660000000001E-2</v>
      </c>
      <c r="S78" s="108">
        <f t="shared" si="35"/>
        <v>44065.690288305697</v>
      </c>
      <c r="T78" s="109">
        <f t="shared" si="36"/>
        <v>0</v>
      </c>
      <c r="U78" s="99">
        <f t="shared" si="37"/>
        <v>7.8270738941094153E-2</v>
      </c>
      <c r="V78" s="99">
        <f t="shared" si="23"/>
        <v>7.1313660000000001E-2</v>
      </c>
      <c r="W78" s="108">
        <f t="shared" si="38"/>
        <v>44065.690288305697</v>
      </c>
      <c r="X78" s="118">
        <f t="shared" si="39"/>
        <v>44066</v>
      </c>
      <c r="Y78" s="55">
        <f t="shared" si="24"/>
        <v>318.59586748458719</v>
      </c>
      <c r="Z78" s="56">
        <f t="shared" si="25"/>
        <v>7.827831746886238E-2</v>
      </c>
      <c r="AA78" s="56">
        <f t="shared" si="26"/>
        <v>7.132118963057188E-2</v>
      </c>
      <c r="AB78" s="42"/>
      <c r="AC78" s="57">
        <v>46736.493640605542</v>
      </c>
      <c r="AD78" s="58">
        <f t="shared" si="27"/>
        <v>337.90345696493017</v>
      </c>
      <c r="AE78" s="56">
        <f t="shared" si="40"/>
        <v>-5.7139366533165981E-2</v>
      </c>
      <c r="AF78" s="56">
        <f t="shared" si="40"/>
        <v>-5.713936653316587E-2</v>
      </c>
    </row>
    <row r="79" spans="1:32">
      <c r="A79" s="82" t="s">
        <v>171</v>
      </c>
      <c r="B79" s="83" t="s">
        <v>172</v>
      </c>
      <c r="E79" s="103">
        <v>123018</v>
      </c>
      <c r="F79" s="103">
        <v>406123.09375</v>
      </c>
      <c r="G79" s="103">
        <f t="shared" si="28"/>
        <v>302.90816231131896</v>
      </c>
      <c r="H79" s="104">
        <v>-4.2685203930708182E-2</v>
      </c>
      <c r="J79" s="105">
        <v>128778.73876608908</v>
      </c>
      <c r="K79" s="105">
        <v>409296.0625</v>
      </c>
      <c r="L79" s="105">
        <f t="shared" si="29"/>
        <v>314.63468761341693</v>
      </c>
      <c r="M79" s="106">
        <f t="shared" si="30"/>
        <v>7.8128252217866123E-3</v>
      </c>
      <c r="O79" s="107">
        <f t="shared" si="31"/>
        <v>-4.4733616909797269E-2</v>
      </c>
      <c r="P79" s="107">
        <f t="shared" si="32"/>
        <v>-3.727028761846507E-2</v>
      </c>
      <c r="Q79" s="106">
        <f t="shared" si="33"/>
        <v>7.9683646383292395E-2</v>
      </c>
      <c r="R79" s="107">
        <f t="shared" si="34"/>
        <v>7.1313660000000001E-2</v>
      </c>
      <c r="S79" s="108">
        <f t="shared" si="35"/>
        <v>132820.52281077986</v>
      </c>
      <c r="T79" s="109">
        <f t="shared" si="36"/>
        <v>0</v>
      </c>
      <c r="U79" s="99">
        <f t="shared" si="37"/>
        <v>7.9683646383292395E-2</v>
      </c>
      <c r="V79" s="99">
        <f t="shared" si="23"/>
        <v>7.1313660000000001E-2</v>
      </c>
      <c r="W79" s="108">
        <f t="shared" si="38"/>
        <v>132820.52281077986</v>
      </c>
      <c r="X79" s="118">
        <f t="shared" si="39"/>
        <v>132821</v>
      </c>
      <c r="Y79" s="55">
        <f t="shared" si="24"/>
        <v>324.51081788747967</v>
      </c>
      <c r="Z79" s="56">
        <f t="shared" si="25"/>
        <v>7.9687525402786674E-2</v>
      </c>
      <c r="AA79" s="56">
        <f t="shared" si="26"/>
        <v>7.131750894833333E-2</v>
      </c>
      <c r="AB79" s="42"/>
      <c r="AC79" s="57">
        <v>138670.08556958506</v>
      </c>
      <c r="AD79" s="58">
        <f t="shared" si="27"/>
        <v>338.80141607662074</v>
      </c>
      <c r="AE79" s="56">
        <f t="shared" si="40"/>
        <v>-4.2179865582111953E-2</v>
      </c>
      <c r="AF79" s="56">
        <f t="shared" si="40"/>
        <v>-4.2179865582111953E-2</v>
      </c>
    </row>
    <row r="80" spans="1:32">
      <c r="A80" s="82" t="s">
        <v>173</v>
      </c>
      <c r="B80" s="83" t="s">
        <v>174</v>
      </c>
      <c r="E80" s="103">
        <v>45554</v>
      </c>
      <c r="F80" s="103">
        <v>133863.078125</v>
      </c>
      <c r="G80" s="103">
        <f t="shared" si="28"/>
        <v>340.30294714620362</v>
      </c>
      <c r="H80" s="104">
        <v>3.1004928813749277E-3</v>
      </c>
      <c r="J80" s="105">
        <v>45398.330346830728</v>
      </c>
      <c r="K80" s="105">
        <v>133985.1875</v>
      </c>
      <c r="L80" s="105">
        <f t="shared" si="29"/>
        <v>338.83096477982485</v>
      </c>
      <c r="M80" s="106">
        <f t="shared" si="30"/>
        <v>9.1219607908588074E-4</v>
      </c>
      <c r="O80" s="107">
        <f t="shared" si="31"/>
        <v>3.4289730917413941E-3</v>
      </c>
      <c r="P80" s="107">
        <f t="shared" si="32"/>
        <v>4.3442970666369707E-3</v>
      </c>
      <c r="Q80" s="106">
        <f t="shared" si="33"/>
        <v>7.2290908120123065E-2</v>
      </c>
      <c r="R80" s="107">
        <f t="shared" si="34"/>
        <v>7.1313660000000001E-2</v>
      </c>
      <c r="S80" s="108">
        <f t="shared" si="35"/>
        <v>48847.140028504087</v>
      </c>
      <c r="T80" s="109">
        <f t="shared" si="36"/>
        <v>0</v>
      </c>
      <c r="U80" s="99">
        <f t="shared" si="37"/>
        <v>7.2290908120123065E-2</v>
      </c>
      <c r="V80" s="99">
        <f t="shared" si="23"/>
        <v>7.1313660000000001E-2</v>
      </c>
      <c r="W80" s="108">
        <f t="shared" si="38"/>
        <v>48847.140028504087</v>
      </c>
      <c r="X80" s="118">
        <f t="shared" si="39"/>
        <v>48847</v>
      </c>
      <c r="Y80" s="55">
        <f t="shared" si="24"/>
        <v>364.57015071162255</v>
      </c>
      <c r="Z80" s="56">
        <f t="shared" si="25"/>
        <v>7.2287834218729419E-2</v>
      </c>
      <c r="AA80" s="56">
        <f t="shared" si="26"/>
        <v>7.1310588900051597E-2</v>
      </c>
      <c r="AB80" s="42"/>
      <c r="AC80" s="57">
        <v>48885.323883673984</v>
      </c>
      <c r="AD80" s="58">
        <f t="shared" si="27"/>
        <v>364.85618146165586</v>
      </c>
      <c r="AE80" s="56">
        <f t="shared" si="40"/>
        <v>-7.8395478702719679E-4</v>
      </c>
      <c r="AF80" s="56">
        <f t="shared" si="40"/>
        <v>-7.8395478702719679E-4</v>
      </c>
    </row>
    <row r="81" spans="1:32">
      <c r="A81" s="82" t="s">
        <v>175</v>
      </c>
      <c r="B81" s="83" t="s">
        <v>176</v>
      </c>
      <c r="E81" s="103">
        <v>194615</v>
      </c>
      <c r="F81" s="103">
        <v>540727.25</v>
      </c>
      <c r="G81" s="103">
        <f t="shared" si="28"/>
        <v>359.91343140187587</v>
      </c>
      <c r="H81" s="104">
        <v>4.277327470569614E-2</v>
      </c>
      <c r="J81" s="105">
        <v>186859.30040184618</v>
      </c>
      <c r="K81" s="105">
        <v>546703.125</v>
      </c>
      <c r="L81" s="105">
        <f t="shared" si="29"/>
        <v>341.79299853434378</v>
      </c>
      <c r="M81" s="106">
        <f t="shared" si="30"/>
        <v>1.1051551405999893E-2</v>
      </c>
      <c r="O81" s="107">
        <f t="shared" si="31"/>
        <v>4.1505558361157213E-2</v>
      </c>
      <c r="P81" s="107">
        <f t="shared" si="32"/>
        <v>5.3015810579020162E-2</v>
      </c>
      <c r="Q81" s="106">
        <f t="shared" si="33"/>
        <v>8.315333798543989E-2</v>
      </c>
      <c r="R81" s="107">
        <f t="shared" si="34"/>
        <v>7.1313660000000001E-2</v>
      </c>
      <c r="S81" s="108">
        <f t="shared" si="35"/>
        <v>210797.88687203638</v>
      </c>
      <c r="T81" s="109">
        <f t="shared" si="36"/>
        <v>0</v>
      </c>
      <c r="U81" s="99">
        <f t="shared" si="37"/>
        <v>8.315333798543989E-2</v>
      </c>
      <c r="V81" s="99">
        <f t="shared" si="23"/>
        <v>7.1313660000000001E-2</v>
      </c>
      <c r="W81" s="108">
        <f t="shared" si="38"/>
        <v>210797.88687203638</v>
      </c>
      <c r="X81" s="118">
        <f t="shared" si="39"/>
        <v>210798</v>
      </c>
      <c r="Y81" s="55">
        <f t="shared" si="24"/>
        <v>385.580382405899</v>
      </c>
      <c r="Z81" s="56">
        <f t="shared" si="25"/>
        <v>8.3153919276520272E-2</v>
      </c>
      <c r="AA81" s="56">
        <f t="shared" si="26"/>
        <v>7.1314234937133181E-2</v>
      </c>
      <c r="AB81" s="42"/>
      <c r="AC81" s="57">
        <v>201211.74834040296</v>
      </c>
      <c r="AD81" s="58">
        <f t="shared" si="27"/>
        <v>368.04572562193232</v>
      </c>
      <c r="AE81" s="56">
        <f t="shared" si="40"/>
        <v>4.7642604065938343E-2</v>
      </c>
      <c r="AF81" s="56">
        <f t="shared" si="40"/>
        <v>4.7642604065938343E-2</v>
      </c>
    </row>
    <row r="82" spans="1:32">
      <c r="A82" s="82" t="s">
        <v>177</v>
      </c>
      <c r="B82" s="83" t="s">
        <v>178</v>
      </c>
      <c r="E82" s="103">
        <v>105091</v>
      </c>
      <c r="F82" s="103">
        <v>322859.25</v>
      </c>
      <c r="G82" s="103">
        <f t="shared" si="28"/>
        <v>325.50097294718984</v>
      </c>
      <c r="H82" s="104">
        <v>-5.1737126360251295E-2</v>
      </c>
      <c r="J82" s="105">
        <v>110665.61794034598</v>
      </c>
      <c r="K82" s="105">
        <v>323657.90625</v>
      </c>
      <c r="L82" s="105">
        <f t="shared" si="29"/>
        <v>341.92156534209795</v>
      </c>
      <c r="M82" s="106">
        <f t="shared" si="30"/>
        <v>2.4736979039627904E-3</v>
      </c>
      <c r="O82" s="107">
        <f t="shared" si="31"/>
        <v>-5.0373531039703434E-2</v>
      </c>
      <c r="P82" s="107">
        <f t="shared" si="32"/>
        <v>-4.8024442033888781E-2</v>
      </c>
      <c r="Q82" s="106">
        <f t="shared" si="33"/>
        <v>7.3963766355228611E-2</v>
      </c>
      <c r="R82" s="107">
        <f t="shared" si="34"/>
        <v>7.1313660000000001E-2</v>
      </c>
      <c r="S82" s="108">
        <f t="shared" si="35"/>
        <v>112863.92617003733</v>
      </c>
      <c r="T82" s="109">
        <f t="shared" si="36"/>
        <v>0</v>
      </c>
      <c r="U82" s="99">
        <f t="shared" si="37"/>
        <v>7.3963766355228611E-2</v>
      </c>
      <c r="V82" s="99">
        <f t="shared" si="23"/>
        <v>7.1313660000000001E-2</v>
      </c>
      <c r="W82" s="108">
        <f t="shared" si="38"/>
        <v>112863.92617003733</v>
      </c>
      <c r="X82" s="118">
        <f t="shared" si="39"/>
        <v>112864</v>
      </c>
      <c r="Y82" s="55">
        <f t="shared" si="24"/>
        <v>348.71386677272</v>
      </c>
      <c r="Z82" s="56">
        <f t="shared" si="25"/>
        <v>7.3964468888867652E-2</v>
      </c>
      <c r="AA82" s="56">
        <f t="shared" si="26"/>
        <v>7.1314360800071253E-2</v>
      </c>
      <c r="AB82" s="42"/>
      <c r="AC82" s="57">
        <v>119165.71676690318</v>
      </c>
      <c r="AD82" s="58">
        <f t="shared" si="27"/>
        <v>368.18416749831266</v>
      </c>
      <c r="AE82" s="56">
        <f t="shared" si="40"/>
        <v>-5.2881960834673558E-2</v>
      </c>
      <c r="AF82" s="56">
        <f t="shared" si="40"/>
        <v>-5.2881960834673558E-2</v>
      </c>
    </row>
    <row r="83" spans="1:32">
      <c r="A83" s="82" t="s">
        <v>179</v>
      </c>
      <c r="B83" s="83" t="s">
        <v>180</v>
      </c>
      <c r="E83" s="103">
        <v>39111</v>
      </c>
      <c r="F83" s="103">
        <v>144150.78125</v>
      </c>
      <c r="G83" s="103">
        <f t="shared" si="28"/>
        <v>271.32006958859267</v>
      </c>
      <c r="H83" s="104">
        <v>-8.0055558848085462E-2</v>
      </c>
      <c r="J83" s="105">
        <v>42578.811822249183</v>
      </c>
      <c r="K83" s="105">
        <v>144588.703125</v>
      </c>
      <c r="L83" s="105">
        <f t="shared" si="29"/>
        <v>294.48228597388345</v>
      </c>
      <c r="M83" s="106">
        <f t="shared" si="30"/>
        <v>3.0379431259586198E-3</v>
      </c>
      <c r="O83" s="107">
        <f t="shared" si="31"/>
        <v>-8.1444541870402953E-2</v>
      </c>
      <c r="P83" s="107">
        <f t="shared" si="32"/>
        <v>-7.8654022630566423E-2</v>
      </c>
      <c r="Q83" s="106">
        <f t="shared" si="33"/>
        <v>7.4568249969142464E-2</v>
      </c>
      <c r="R83" s="107">
        <f t="shared" si="34"/>
        <v>7.1313660000000001E-2</v>
      </c>
      <c r="S83" s="108">
        <f t="shared" si="35"/>
        <v>42027.438824543133</v>
      </c>
      <c r="T83" s="109">
        <f t="shared" si="36"/>
        <v>0</v>
      </c>
      <c r="U83" s="99">
        <f t="shared" si="37"/>
        <v>7.4568249969142464E-2</v>
      </c>
      <c r="V83" s="99">
        <f t="shared" si="23"/>
        <v>7.1313660000000001E-2</v>
      </c>
      <c r="W83" s="108">
        <f t="shared" si="38"/>
        <v>42027.438824543133</v>
      </c>
      <c r="X83" s="118">
        <f t="shared" si="39"/>
        <v>42027</v>
      </c>
      <c r="Y83" s="55">
        <f t="shared" si="24"/>
        <v>290.66586179742387</v>
      </c>
      <c r="Z83" s="56">
        <f t="shared" si="25"/>
        <v>7.4557029991562551E-2</v>
      </c>
      <c r="AA83" s="56">
        <f t="shared" si="26"/>
        <v>7.1302474004836913E-2</v>
      </c>
      <c r="AB83" s="42"/>
      <c r="AC83" s="57">
        <v>45849.241384225643</v>
      </c>
      <c r="AD83" s="58">
        <f t="shared" si="27"/>
        <v>317.10113164641916</v>
      </c>
      <c r="AE83" s="56">
        <f t="shared" si="40"/>
        <v>-8.3365422607421302E-2</v>
      </c>
      <c r="AF83" s="56">
        <f t="shared" si="40"/>
        <v>-8.3365422607421413E-2</v>
      </c>
    </row>
    <row r="84" spans="1:32">
      <c r="A84" s="82" t="s">
        <v>181</v>
      </c>
      <c r="B84" s="83" t="s">
        <v>182</v>
      </c>
      <c r="E84" s="103">
        <v>59787</v>
      </c>
      <c r="F84" s="103">
        <v>190942.375</v>
      </c>
      <c r="G84" s="103">
        <f t="shared" si="28"/>
        <v>313.11540981932376</v>
      </c>
      <c r="H84" s="104">
        <v>-3.4816630629102563E-2</v>
      </c>
      <c r="J84" s="105">
        <v>62048.22959056023</v>
      </c>
      <c r="K84" s="105">
        <v>191742.015625</v>
      </c>
      <c r="L84" s="105">
        <f t="shared" si="29"/>
        <v>323.60267721348686</v>
      </c>
      <c r="M84" s="106">
        <f t="shared" si="30"/>
        <v>4.1878636159207172E-3</v>
      </c>
      <c r="O84" s="107">
        <f t="shared" si="31"/>
        <v>-3.6443096047727441E-2</v>
      </c>
      <c r="P84" s="107">
        <f t="shared" si="32"/>
        <v>-3.2407851147796429E-2</v>
      </c>
      <c r="Q84" s="106">
        <f t="shared" si="33"/>
        <v>7.5800175497952704E-2</v>
      </c>
      <c r="R84" s="107">
        <f t="shared" si="34"/>
        <v>7.1313660000000001E-2</v>
      </c>
      <c r="S84" s="108">
        <f t="shared" si="35"/>
        <v>64318.865092496097</v>
      </c>
      <c r="T84" s="109">
        <f t="shared" si="36"/>
        <v>0</v>
      </c>
      <c r="U84" s="99">
        <f t="shared" si="37"/>
        <v>7.5800175497952704E-2</v>
      </c>
      <c r="V84" s="99">
        <f t="shared" si="23"/>
        <v>7.1313660000000001E-2</v>
      </c>
      <c r="W84" s="108">
        <f t="shared" si="38"/>
        <v>64318.865092496097</v>
      </c>
      <c r="X84" s="118">
        <f t="shared" si="39"/>
        <v>64319</v>
      </c>
      <c r="Y84" s="55">
        <f t="shared" si="24"/>
        <v>335.44551928457906</v>
      </c>
      <c r="Z84" s="56">
        <f t="shared" si="25"/>
        <v>7.5802431966815575E-2</v>
      </c>
      <c r="AA84" s="56">
        <f t="shared" si="26"/>
        <v>7.1315907058488115E-2</v>
      </c>
      <c r="AB84" s="42"/>
      <c r="AC84" s="57">
        <v>66814.082737623248</v>
      </c>
      <c r="AD84" s="58">
        <f t="shared" si="27"/>
        <v>348.45822664290273</v>
      </c>
      <c r="AE84" s="56">
        <f t="shared" si="40"/>
        <v>-3.7343665218324662E-2</v>
      </c>
      <c r="AF84" s="56">
        <f t="shared" si="40"/>
        <v>-3.7343665218324662E-2</v>
      </c>
    </row>
    <row r="85" spans="1:32">
      <c r="A85" s="82" t="s">
        <v>183</v>
      </c>
      <c r="B85" s="83" t="s">
        <v>184</v>
      </c>
      <c r="E85" s="103">
        <v>90817</v>
      </c>
      <c r="F85" s="103">
        <v>220962.984375</v>
      </c>
      <c r="G85" s="103">
        <f t="shared" si="28"/>
        <v>411.00549151650188</v>
      </c>
      <c r="H85" s="104">
        <v>4.4914276681204734E-2</v>
      </c>
      <c r="J85" s="105">
        <v>86867.582032713763</v>
      </c>
      <c r="K85" s="105">
        <v>221690.71875</v>
      </c>
      <c r="L85" s="105">
        <f t="shared" si="29"/>
        <v>391.8413117270556</v>
      </c>
      <c r="M85" s="106">
        <f t="shared" si="30"/>
        <v>3.2934673518210111E-3</v>
      </c>
      <c r="O85" s="107">
        <f t="shared" si="31"/>
        <v>4.546480833090194E-2</v>
      </c>
      <c r="P85" s="107">
        <f t="shared" si="32"/>
        <v>4.8908012544617741E-2</v>
      </c>
      <c r="Q85" s="106">
        <f t="shared" si="33"/>
        <v>7.4841996562769797E-2</v>
      </c>
      <c r="R85" s="107">
        <f t="shared" si="34"/>
        <v>7.1313660000000001E-2</v>
      </c>
      <c r="S85" s="108">
        <f t="shared" si="35"/>
        <v>97613.925601841067</v>
      </c>
      <c r="T85" s="109">
        <f t="shared" si="36"/>
        <v>0</v>
      </c>
      <c r="U85" s="99">
        <f t="shared" si="37"/>
        <v>7.4841996562769797E-2</v>
      </c>
      <c r="V85" s="99">
        <f t="shared" si="23"/>
        <v>7.1313660000000001E-2</v>
      </c>
      <c r="W85" s="108">
        <f t="shared" si="38"/>
        <v>97613.925601841067</v>
      </c>
      <c r="X85" s="118">
        <f t="shared" si="39"/>
        <v>97614</v>
      </c>
      <c r="Y85" s="55">
        <f t="shared" si="24"/>
        <v>440.31613299102082</v>
      </c>
      <c r="Z85" s="56">
        <f t="shared" si="25"/>
        <v>7.4842815772377502E-2</v>
      </c>
      <c r="AA85" s="56">
        <f t="shared" si="26"/>
        <v>7.1314476520424108E-2</v>
      </c>
      <c r="AB85" s="42"/>
      <c r="AC85" s="57">
        <v>93539.781093673737</v>
      </c>
      <c r="AD85" s="58">
        <f t="shared" si="27"/>
        <v>421.93819218547566</v>
      </c>
      <c r="AE85" s="56">
        <f t="shared" si="40"/>
        <v>4.3556002148927631E-2</v>
      </c>
      <c r="AF85" s="56">
        <f t="shared" si="40"/>
        <v>4.3556002148927409E-2</v>
      </c>
    </row>
    <row r="86" spans="1:32">
      <c r="A86" s="82" t="s">
        <v>185</v>
      </c>
      <c r="B86" s="83" t="s">
        <v>186</v>
      </c>
      <c r="E86" s="103">
        <v>69369</v>
      </c>
      <c r="F86" s="103">
        <v>194543.78125</v>
      </c>
      <c r="G86" s="103">
        <f t="shared" si="28"/>
        <v>356.5726930682859</v>
      </c>
      <c r="H86" s="104">
        <v>-2.1120353051202079E-2</v>
      </c>
      <c r="J86" s="105">
        <v>70825.719249774455</v>
      </c>
      <c r="K86" s="105">
        <v>195284.375</v>
      </c>
      <c r="L86" s="105">
        <f t="shared" si="29"/>
        <v>362.67990846566425</v>
      </c>
      <c r="M86" s="106">
        <f t="shared" si="30"/>
        <v>3.8068230464189945E-3</v>
      </c>
      <c r="O86" s="107">
        <f t="shared" si="31"/>
        <v>-2.0567659110346304E-2</v>
      </c>
      <c r="P86" s="107">
        <f t="shared" si="32"/>
        <v>-1.6839133502639436E-2</v>
      </c>
      <c r="Q86" s="106">
        <f t="shared" si="33"/>
        <v>7.5391961530831386E-2</v>
      </c>
      <c r="R86" s="107">
        <f t="shared" si="34"/>
        <v>7.1313660000000001E-2</v>
      </c>
      <c r="S86" s="108">
        <f t="shared" si="35"/>
        <v>74598.864979432241</v>
      </c>
      <c r="T86" s="109">
        <f t="shared" si="36"/>
        <v>0</v>
      </c>
      <c r="U86" s="99">
        <f t="shared" si="37"/>
        <v>7.5391961530831386E-2</v>
      </c>
      <c r="V86" s="99">
        <f t="shared" si="23"/>
        <v>7.1313660000000001E-2</v>
      </c>
      <c r="W86" s="108">
        <f t="shared" si="38"/>
        <v>74598.864979432241</v>
      </c>
      <c r="X86" s="118">
        <f t="shared" si="39"/>
        <v>74599</v>
      </c>
      <c r="Y86" s="55">
        <f t="shared" si="24"/>
        <v>382.00188827191118</v>
      </c>
      <c r="Z86" s="56">
        <f t="shared" si="25"/>
        <v>7.5393907941587734E-2</v>
      </c>
      <c r="AA86" s="56">
        <f t="shared" si="26"/>
        <v>7.1315599029215138E-2</v>
      </c>
      <c r="AB86" s="42"/>
      <c r="AC86" s="57">
        <v>76265.761281705258</v>
      </c>
      <c r="AD86" s="58">
        <f t="shared" si="27"/>
        <v>390.53693508098257</v>
      </c>
      <c r="AE86" s="56">
        <f t="shared" si="40"/>
        <v>-2.1854646878153972E-2</v>
      </c>
      <c r="AF86" s="56">
        <f t="shared" si="40"/>
        <v>-2.1854646878153861E-2</v>
      </c>
    </row>
    <row r="87" spans="1:32">
      <c r="A87" s="82" t="s">
        <v>187</v>
      </c>
      <c r="B87" s="83" t="s">
        <v>188</v>
      </c>
      <c r="E87" s="103">
        <v>61218</v>
      </c>
      <c r="F87" s="103">
        <v>180447.46875</v>
      </c>
      <c r="G87" s="103">
        <f t="shared" si="28"/>
        <v>339.25662922329025</v>
      </c>
      <c r="H87" s="104">
        <v>5.7720296429759621E-3</v>
      </c>
      <c r="J87" s="105">
        <v>60920.716816155458</v>
      </c>
      <c r="K87" s="105">
        <v>181022.609375</v>
      </c>
      <c r="L87" s="105">
        <f t="shared" si="29"/>
        <v>336.53650793395798</v>
      </c>
      <c r="M87" s="106">
        <f t="shared" si="30"/>
        <v>3.1873022602320056E-3</v>
      </c>
      <c r="O87" s="107">
        <f t="shared" si="31"/>
        <v>4.8798372603144902E-3</v>
      </c>
      <c r="P87" s="107">
        <f t="shared" si="32"/>
        <v>8.0826930368758099E-3</v>
      </c>
      <c r="Q87" s="106">
        <f t="shared" si="33"/>
        <v>7.4728260449935302E-2</v>
      </c>
      <c r="R87" s="107">
        <f t="shared" si="34"/>
        <v>7.1313660000000001E-2</v>
      </c>
      <c r="S87" s="108">
        <f t="shared" si="35"/>
        <v>65792.714648224137</v>
      </c>
      <c r="T87" s="109">
        <f t="shared" si="36"/>
        <v>0</v>
      </c>
      <c r="U87" s="99">
        <f t="shared" si="37"/>
        <v>7.4728260449935302E-2</v>
      </c>
      <c r="V87" s="99">
        <f t="shared" si="23"/>
        <v>7.1313660000000001E-2</v>
      </c>
      <c r="W87" s="108">
        <f t="shared" si="38"/>
        <v>65792.714648224137</v>
      </c>
      <c r="X87" s="118">
        <f t="shared" si="39"/>
        <v>65793</v>
      </c>
      <c r="Y87" s="55">
        <f t="shared" si="24"/>
        <v>363.45183746470894</v>
      </c>
      <c r="Z87" s="56">
        <f t="shared" si="25"/>
        <v>7.4732921689699028E-2</v>
      </c>
      <c r="AA87" s="56">
        <f t="shared" si="26"/>
        <v>7.1318306430186329E-2</v>
      </c>
      <c r="AB87" s="42"/>
      <c r="AC87" s="57">
        <v>65599.967003880083</v>
      </c>
      <c r="AD87" s="58">
        <f t="shared" si="27"/>
        <v>362.38549002453902</v>
      </c>
      <c r="AE87" s="56">
        <f t="shared" si="40"/>
        <v>2.9425776404505832E-3</v>
      </c>
      <c r="AF87" s="56">
        <f t="shared" si="40"/>
        <v>2.9425776404505832E-3</v>
      </c>
    </row>
    <row r="88" spans="1:32">
      <c r="A88" s="82" t="s">
        <v>189</v>
      </c>
      <c r="B88" s="83" t="s">
        <v>190</v>
      </c>
      <c r="E88" s="103">
        <v>216794</v>
      </c>
      <c r="F88" s="103">
        <v>587474.25</v>
      </c>
      <c r="G88" s="103">
        <f t="shared" si="28"/>
        <v>369.02723821512177</v>
      </c>
      <c r="H88" s="104">
        <v>-3.0739003439828605E-2</v>
      </c>
      <c r="J88" s="105">
        <v>223976.54858318306</v>
      </c>
      <c r="K88" s="105">
        <v>591023.0625</v>
      </c>
      <c r="L88" s="105">
        <f t="shared" si="29"/>
        <v>378.96414335469871</v>
      </c>
      <c r="M88" s="106">
        <f t="shared" si="30"/>
        <v>6.0407966817268566E-3</v>
      </c>
      <c r="O88" s="107">
        <f t="shared" si="31"/>
        <v>-3.2068306385726442E-2</v>
      </c>
      <c r="P88" s="107">
        <f t="shared" si="32"/>
        <v>-2.6221227822803006E-2</v>
      </c>
      <c r="Q88" s="106">
        <f t="shared" si="33"/>
        <v>7.7785248002416596E-2</v>
      </c>
      <c r="R88" s="107">
        <f t="shared" si="34"/>
        <v>7.1313660000000001E-2</v>
      </c>
      <c r="S88" s="108">
        <f t="shared" si="35"/>
        <v>233657.3750554359</v>
      </c>
      <c r="T88" s="109">
        <f t="shared" si="36"/>
        <v>0</v>
      </c>
      <c r="U88" s="99">
        <f t="shared" si="37"/>
        <v>7.7785248002416596E-2</v>
      </c>
      <c r="V88" s="99">
        <f t="shared" si="23"/>
        <v>7.1313660000000001E-2</v>
      </c>
      <c r="W88" s="108">
        <f t="shared" si="38"/>
        <v>233657.3750554359</v>
      </c>
      <c r="X88" s="118">
        <f t="shared" si="39"/>
        <v>233657</v>
      </c>
      <c r="Y88" s="55">
        <f t="shared" si="24"/>
        <v>395.34328662513065</v>
      </c>
      <c r="Z88" s="56">
        <f t="shared" si="25"/>
        <v>7.7783517994040485E-2</v>
      </c>
      <c r="AA88" s="56">
        <f t="shared" si="26"/>
        <v>7.1311940379501504E-2</v>
      </c>
      <c r="AB88" s="42"/>
      <c r="AC88" s="57">
        <v>241179.92966234079</v>
      </c>
      <c r="AD88" s="58">
        <f t="shared" si="27"/>
        <v>408.0719433217393</v>
      </c>
      <c r="AE88" s="56">
        <f t="shared" si="40"/>
        <v>-3.1192187811287297E-2</v>
      </c>
      <c r="AF88" s="56">
        <f t="shared" si="40"/>
        <v>-3.1192187811287186E-2</v>
      </c>
    </row>
    <row r="89" spans="1:32">
      <c r="A89" s="82" t="s">
        <v>191</v>
      </c>
      <c r="B89" s="83" t="s">
        <v>192</v>
      </c>
      <c r="E89" s="103">
        <v>99115</v>
      </c>
      <c r="F89" s="103">
        <v>315019.0625</v>
      </c>
      <c r="G89" s="103">
        <f t="shared" si="28"/>
        <v>314.63175343555599</v>
      </c>
      <c r="H89" s="104">
        <v>-3.0928661583330741E-2</v>
      </c>
      <c r="J89" s="105">
        <v>102535.56502499786</v>
      </c>
      <c r="K89" s="105">
        <v>316252.9375</v>
      </c>
      <c r="L89" s="105">
        <f t="shared" si="29"/>
        <v>324.22011898307778</v>
      </c>
      <c r="M89" s="106">
        <f t="shared" si="30"/>
        <v>3.9168264618907322E-3</v>
      </c>
      <c r="O89" s="107">
        <f t="shared" si="31"/>
        <v>-3.3359791055561416E-2</v>
      </c>
      <c r="P89" s="107">
        <f t="shared" si="32"/>
        <v>-2.9573629106040222E-2</v>
      </c>
      <c r="Q89" s="106">
        <f t="shared" si="33"/>
        <v>7.5509809692472896E-2</v>
      </c>
      <c r="R89" s="107">
        <f t="shared" si="34"/>
        <v>7.1313660000000001E-2</v>
      </c>
      <c r="S89" s="108">
        <f t="shared" si="35"/>
        <v>106599.15478766945</v>
      </c>
      <c r="T89" s="109">
        <f t="shared" si="36"/>
        <v>0</v>
      </c>
      <c r="U89" s="99">
        <f t="shared" si="37"/>
        <v>7.5509809692472896E-2</v>
      </c>
      <c r="V89" s="99">
        <f t="shared" si="23"/>
        <v>7.1313660000000001E-2</v>
      </c>
      <c r="W89" s="108">
        <f t="shared" si="38"/>
        <v>106599.15478766945</v>
      </c>
      <c r="X89" s="118">
        <f t="shared" si="39"/>
        <v>106599</v>
      </c>
      <c r="Y89" s="55">
        <f t="shared" si="24"/>
        <v>337.06880588263311</v>
      </c>
      <c r="Z89" s="56">
        <f t="shared" si="25"/>
        <v>7.550824799475353E-2</v>
      </c>
      <c r="AA89" s="56">
        <f t="shared" si="26"/>
        <v>7.1312104395314213E-2</v>
      </c>
      <c r="AB89" s="42"/>
      <c r="AC89" s="57">
        <v>110411.2038383028</v>
      </c>
      <c r="AD89" s="58">
        <f t="shared" si="27"/>
        <v>349.12309340463531</v>
      </c>
      <c r="AE89" s="56">
        <f t="shared" si="40"/>
        <v>-3.4527327895869764E-2</v>
      </c>
      <c r="AF89" s="56">
        <f t="shared" si="40"/>
        <v>-3.4527327895869764E-2</v>
      </c>
    </row>
    <row r="90" spans="1:32">
      <c r="A90" s="82" t="s">
        <v>193</v>
      </c>
      <c r="B90" s="83" t="s">
        <v>194</v>
      </c>
      <c r="E90" s="103">
        <v>70266</v>
      </c>
      <c r="F90" s="103">
        <v>219024.84375</v>
      </c>
      <c r="G90" s="103">
        <f t="shared" si="28"/>
        <v>320.81292147936983</v>
      </c>
      <c r="H90" s="104">
        <v>-2.9807864763419234E-3</v>
      </c>
      <c r="J90" s="105">
        <v>70459.74588070772</v>
      </c>
      <c r="K90" s="105">
        <v>219228.71875</v>
      </c>
      <c r="L90" s="105">
        <f t="shared" si="29"/>
        <v>321.39833814864971</v>
      </c>
      <c r="M90" s="106">
        <f t="shared" si="30"/>
        <v>9.3083047799225049E-4</v>
      </c>
      <c r="O90" s="107">
        <f t="shared" si="31"/>
        <v>-2.7497385675466779E-3</v>
      </c>
      <c r="P90" s="107">
        <f t="shared" si="32"/>
        <v>-1.8214676300196686E-3</v>
      </c>
      <c r="Q90" s="106">
        <f t="shared" si="33"/>
        <v>7.2310871406217281E-2</v>
      </c>
      <c r="R90" s="107">
        <f t="shared" si="34"/>
        <v>7.1313660000000001E-2</v>
      </c>
      <c r="S90" s="108">
        <f t="shared" si="35"/>
        <v>75346.995690229262</v>
      </c>
      <c r="T90" s="109">
        <f t="shared" si="36"/>
        <v>0</v>
      </c>
      <c r="U90" s="99">
        <f t="shared" si="37"/>
        <v>7.2310871406217281E-2</v>
      </c>
      <c r="V90" s="99">
        <f t="shared" si="23"/>
        <v>7.1313660000000001E-2</v>
      </c>
      <c r="W90" s="108">
        <f t="shared" si="38"/>
        <v>75346.995690229262</v>
      </c>
      <c r="X90" s="118">
        <f t="shared" si="39"/>
        <v>75347</v>
      </c>
      <c r="Y90" s="55">
        <f t="shared" si="24"/>
        <v>343.6912847441435</v>
      </c>
      <c r="Z90" s="56">
        <f t="shared" si="25"/>
        <v>7.2310932741297407E-2</v>
      </c>
      <c r="AA90" s="56">
        <f t="shared" si="26"/>
        <v>7.1313721278040587E-2</v>
      </c>
      <c r="AB90" s="42"/>
      <c r="AC90" s="57">
        <v>75871.677919102571</v>
      </c>
      <c r="AD90" s="58">
        <f t="shared" si="27"/>
        <v>346.08457482992321</v>
      </c>
      <c r="AE90" s="56">
        <f t="shared" si="40"/>
        <v>-6.9153330134863467E-3</v>
      </c>
      <c r="AF90" s="56">
        <f t="shared" si="40"/>
        <v>-6.9153330134862356E-3</v>
      </c>
    </row>
    <row r="91" spans="1:32">
      <c r="A91" s="82" t="s">
        <v>195</v>
      </c>
      <c r="B91" s="83" t="s">
        <v>196</v>
      </c>
      <c r="E91" s="103">
        <v>97063</v>
      </c>
      <c r="F91" s="103">
        <v>291609.40625</v>
      </c>
      <c r="G91" s="103">
        <f t="shared" si="28"/>
        <v>332.85277470366236</v>
      </c>
      <c r="H91" s="104">
        <v>6.4039538794089301E-2</v>
      </c>
      <c r="J91" s="105">
        <v>91143.097153648676</v>
      </c>
      <c r="K91" s="105">
        <v>292492.1875</v>
      </c>
      <c r="L91" s="105">
        <f t="shared" si="29"/>
        <v>311.60865502996955</v>
      </c>
      <c r="M91" s="106">
        <f t="shared" si="30"/>
        <v>3.0272728899669588E-3</v>
      </c>
      <c r="O91" s="107">
        <f t="shared" si="31"/>
        <v>6.4951741066814783E-2</v>
      </c>
      <c r="P91" s="107">
        <f t="shared" si="32"/>
        <v>6.8175640601669363E-2</v>
      </c>
      <c r="Q91" s="106">
        <f t="shared" si="33"/>
        <v>7.4556818799569324E-2</v>
      </c>
      <c r="R91" s="107">
        <f t="shared" si="34"/>
        <v>7.1313660000000001E-2</v>
      </c>
      <c r="S91" s="108">
        <f t="shared" si="35"/>
        <v>104299.7085031426</v>
      </c>
      <c r="T91" s="109">
        <f t="shared" si="36"/>
        <v>0</v>
      </c>
      <c r="U91" s="99">
        <f t="shared" si="37"/>
        <v>7.4556818799569324E-2</v>
      </c>
      <c r="V91" s="99">
        <f t="shared" si="23"/>
        <v>7.1313660000000001E-2</v>
      </c>
      <c r="W91" s="108">
        <f t="shared" si="38"/>
        <v>104299.7085031426</v>
      </c>
      <c r="X91" s="118">
        <f t="shared" si="39"/>
        <v>104300</v>
      </c>
      <c r="Y91" s="55">
        <f t="shared" si="24"/>
        <v>356.59072090600711</v>
      </c>
      <c r="Z91" s="56">
        <f t="shared" si="25"/>
        <v>7.4559821971297069E-2</v>
      </c>
      <c r="AA91" s="56">
        <f t="shared" si="26"/>
        <v>7.1316654107746347E-2</v>
      </c>
      <c r="AB91" s="42"/>
      <c r="AC91" s="57">
        <v>98143.693613356081</v>
      </c>
      <c r="AD91" s="58">
        <f t="shared" si="27"/>
        <v>335.54295741097729</v>
      </c>
      <c r="AE91" s="56">
        <f t="shared" si="40"/>
        <v>6.2727478047617691E-2</v>
      </c>
      <c r="AF91" s="56">
        <f t="shared" si="40"/>
        <v>6.2727478047617691E-2</v>
      </c>
    </row>
    <row r="92" spans="1:32">
      <c r="A92" s="82" t="s">
        <v>197</v>
      </c>
      <c r="B92" s="83" t="s">
        <v>198</v>
      </c>
      <c r="E92" s="103">
        <v>104128</v>
      </c>
      <c r="F92" s="103">
        <v>319072.6875</v>
      </c>
      <c r="G92" s="103">
        <f t="shared" si="28"/>
        <v>326.34570140071924</v>
      </c>
      <c r="H92" s="104">
        <v>-2.2414619799110858E-2</v>
      </c>
      <c r="J92" s="105">
        <v>106761.96301570805</v>
      </c>
      <c r="K92" s="105">
        <v>320802.53125</v>
      </c>
      <c r="L92" s="105">
        <f t="shared" si="29"/>
        <v>332.79651067500129</v>
      </c>
      <c r="M92" s="106">
        <f t="shared" si="30"/>
        <v>5.4214723408438914E-3</v>
      </c>
      <c r="O92" s="107">
        <f t="shared" si="31"/>
        <v>-2.4671361796902436E-2</v>
      </c>
      <c r="P92" s="107">
        <f t="shared" si="32"/>
        <v>-1.9383644561651425E-2</v>
      </c>
      <c r="Q92" s="106">
        <f t="shared" si="33"/>
        <v>7.7121757376058087E-2</v>
      </c>
      <c r="R92" s="107">
        <f t="shared" si="34"/>
        <v>7.1313660000000001E-2</v>
      </c>
      <c r="S92" s="108">
        <f t="shared" si="35"/>
        <v>112158.53435205418</v>
      </c>
      <c r="T92" s="109">
        <f t="shared" si="36"/>
        <v>0</v>
      </c>
      <c r="U92" s="99">
        <f t="shared" si="37"/>
        <v>7.7121757376058087E-2</v>
      </c>
      <c r="V92" s="99">
        <f t="shared" si="23"/>
        <v>7.1313660000000001E-2</v>
      </c>
      <c r="W92" s="108">
        <f t="shared" si="38"/>
        <v>112158.53435205418</v>
      </c>
      <c r="X92" s="118">
        <f t="shared" si="39"/>
        <v>112159</v>
      </c>
      <c r="Y92" s="55">
        <f t="shared" si="24"/>
        <v>349.62005930244663</v>
      </c>
      <c r="Z92" s="56">
        <f t="shared" si="25"/>
        <v>7.7126229256299972E-2</v>
      </c>
      <c r="AA92" s="56">
        <f t="shared" si="26"/>
        <v>7.1318107766796812E-2</v>
      </c>
      <c r="AB92" s="42"/>
      <c r="AC92" s="57">
        <v>114962.22659748231</v>
      </c>
      <c r="AD92" s="58">
        <f t="shared" si="27"/>
        <v>358.35822787786157</v>
      </c>
      <c r="AE92" s="56">
        <f t="shared" si="40"/>
        <v>-2.4383892696313691E-2</v>
      </c>
      <c r="AF92" s="56">
        <f t="shared" si="40"/>
        <v>-2.4383892696313803E-2</v>
      </c>
    </row>
    <row r="93" spans="1:32">
      <c r="A93" s="82" t="s">
        <v>199</v>
      </c>
      <c r="B93" s="83" t="s">
        <v>200</v>
      </c>
      <c r="E93" s="103">
        <v>57688</v>
      </c>
      <c r="F93" s="103">
        <v>150934</v>
      </c>
      <c r="G93" s="103">
        <f t="shared" si="28"/>
        <v>382.20679237282525</v>
      </c>
      <c r="H93" s="104">
        <v>6.4163559169608142E-2</v>
      </c>
      <c r="J93" s="105">
        <v>54203.973507877163</v>
      </c>
      <c r="K93" s="105">
        <v>151357.890625</v>
      </c>
      <c r="L93" s="105">
        <f t="shared" si="29"/>
        <v>358.11792357870121</v>
      </c>
      <c r="M93" s="106">
        <f t="shared" si="30"/>
        <v>2.8084502166509928E-3</v>
      </c>
      <c r="O93" s="107">
        <f t="shared" si="31"/>
        <v>6.4276219373779364E-2</v>
      </c>
      <c r="P93" s="107">
        <f t="shared" si="32"/>
        <v>6.7265186152656087E-2</v>
      </c>
      <c r="Q93" s="106">
        <f t="shared" si="33"/>
        <v>7.4322391080528183E-2</v>
      </c>
      <c r="R93" s="107">
        <f t="shared" si="34"/>
        <v>7.1313660000000001E-2</v>
      </c>
      <c r="S93" s="108">
        <f t="shared" si="35"/>
        <v>61975.51009665351</v>
      </c>
      <c r="T93" s="109">
        <f t="shared" si="36"/>
        <v>0</v>
      </c>
      <c r="U93" s="99">
        <f t="shared" si="37"/>
        <v>7.4322391080528183E-2</v>
      </c>
      <c r="V93" s="99">
        <f t="shared" si="23"/>
        <v>7.1313660000000001E-2</v>
      </c>
      <c r="W93" s="108">
        <f t="shared" si="38"/>
        <v>61975.51009665351</v>
      </c>
      <c r="X93" s="118">
        <f t="shared" si="39"/>
        <v>61976</v>
      </c>
      <c r="Y93" s="55">
        <f t="shared" si="24"/>
        <v>409.46659433534239</v>
      </c>
      <c r="Z93" s="56">
        <f t="shared" si="25"/>
        <v>7.4330883372625056E-2</v>
      </c>
      <c r="AA93" s="56">
        <f t="shared" si="26"/>
        <v>7.132212850871178E-2</v>
      </c>
      <c r="AB93" s="42"/>
      <c r="AC93" s="57">
        <v>58367.318367681801</v>
      </c>
      <c r="AD93" s="58">
        <f t="shared" si="27"/>
        <v>385.62454938204053</v>
      </c>
      <c r="AE93" s="56">
        <f t="shared" si="40"/>
        <v>6.1827093195981675E-2</v>
      </c>
      <c r="AF93" s="56">
        <f t="shared" si="40"/>
        <v>6.1827093195981675E-2</v>
      </c>
    </row>
    <row r="94" spans="1:32">
      <c r="A94" s="82" t="s">
        <v>201</v>
      </c>
      <c r="B94" s="83" t="s">
        <v>202</v>
      </c>
      <c r="E94" s="103">
        <v>123364</v>
      </c>
      <c r="F94" s="103">
        <v>294842.5</v>
      </c>
      <c r="G94" s="103">
        <f t="shared" si="28"/>
        <v>418.40643733518743</v>
      </c>
      <c r="H94" s="104">
        <v>2.3814060515821023E-3</v>
      </c>
      <c r="J94" s="105">
        <v>122993.0607097152</v>
      </c>
      <c r="K94" s="105">
        <v>295589</v>
      </c>
      <c r="L94" s="105">
        <f t="shared" si="29"/>
        <v>416.09485031484661</v>
      </c>
      <c r="M94" s="106">
        <f t="shared" si="30"/>
        <v>2.5318602304620352E-3</v>
      </c>
      <c r="O94" s="107">
        <f t="shared" si="31"/>
        <v>3.0159367377666779E-3</v>
      </c>
      <c r="P94" s="107">
        <f t="shared" si="32"/>
        <v>5.555432898512791E-3</v>
      </c>
      <c r="Q94" s="106">
        <f t="shared" si="33"/>
        <v>7.4026076450104616E-2</v>
      </c>
      <c r="R94" s="107">
        <f t="shared" si="34"/>
        <v>7.1313660000000001E-2</v>
      </c>
      <c r="S94" s="108">
        <f t="shared" si="35"/>
        <v>132496.15289519069</v>
      </c>
      <c r="T94" s="109">
        <f t="shared" si="36"/>
        <v>0</v>
      </c>
      <c r="U94" s="99">
        <f t="shared" si="37"/>
        <v>7.4026076450104616E-2</v>
      </c>
      <c r="V94" s="99">
        <f t="shared" si="23"/>
        <v>7.1313660000000001E-2</v>
      </c>
      <c r="W94" s="108">
        <f t="shared" si="38"/>
        <v>132496.15289519069</v>
      </c>
      <c r="X94" s="118">
        <f t="shared" si="39"/>
        <v>132496</v>
      </c>
      <c r="Y94" s="55">
        <f t="shared" si="24"/>
        <v>448.24401449309681</v>
      </c>
      <c r="Z94" s="56">
        <f t="shared" si="25"/>
        <v>7.4024837067540039E-2</v>
      </c>
      <c r="AA94" s="56">
        <f t="shared" si="26"/>
        <v>7.1312423747453835E-2</v>
      </c>
      <c r="AB94" s="42"/>
      <c r="AC94" s="57">
        <v>132440.01623638</v>
      </c>
      <c r="AD94" s="58">
        <f t="shared" si="27"/>
        <v>448.05461717580829</v>
      </c>
      <c r="AE94" s="56">
        <f t="shared" si="40"/>
        <v>4.2271033491925181E-4</v>
      </c>
      <c r="AF94" s="56">
        <f t="shared" si="40"/>
        <v>4.2271033491925181E-4</v>
      </c>
    </row>
    <row r="95" spans="1:32">
      <c r="A95" s="82" t="s">
        <v>203</v>
      </c>
      <c r="B95" s="83" t="s">
        <v>204</v>
      </c>
      <c r="E95" s="103">
        <v>64640</v>
      </c>
      <c r="F95" s="103">
        <v>190842.6875</v>
      </c>
      <c r="G95" s="103">
        <f t="shared" si="28"/>
        <v>338.70828820727019</v>
      </c>
      <c r="H95" s="104">
        <v>6.6184392806298842E-3</v>
      </c>
      <c r="J95" s="105">
        <v>64360.55662462848</v>
      </c>
      <c r="K95" s="105">
        <v>191801.03125</v>
      </c>
      <c r="L95" s="105">
        <f t="shared" si="29"/>
        <v>335.55897069572444</v>
      </c>
      <c r="M95" s="106">
        <f t="shared" si="30"/>
        <v>5.0216424980915608E-3</v>
      </c>
      <c r="O95" s="107">
        <f t="shared" si="31"/>
        <v>4.3418421161476317E-3</v>
      </c>
      <c r="P95" s="107">
        <f t="shared" si="32"/>
        <v>9.3852877931297485E-3</v>
      </c>
      <c r="Q95" s="106">
        <f t="shared" si="33"/>
        <v>7.6693414203842014E-2</v>
      </c>
      <c r="R95" s="107">
        <f t="shared" si="34"/>
        <v>7.1313660000000001E-2</v>
      </c>
      <c r="S95" s="108">
        <f t="shared" si="35"/>
        <v>69597.462294136349</v>
      </c>
      <c r="T95" s="109">
        <f t="shared" si="36"/>
        <v>0</v>
      </c>
      <c r="U95" s="99">
        <f t="shared" si="37"/>
        <v>7.6693414203842014E-2</v>
      </c>
      <c r="V95" s="99">
        <f t="shared" si="23"/>
        <v>7.1313660000000001E-2</v>
      </c>
      <c r="W95" s="108">
        <f t="shared" si="38"/>
        <v>69597.462294136349</v>
      </c>
      <c r="X95" s="118">
        <f t="shared" si="39"/>
        <v>69597</v>
      </c>
      <c r="Y95" s="55">
        <f t="shared" si="24"/>
        <v>362.86040563194308</v>
      </c>
      <c r="Z95" s="56">
        <f t="shared" si="25"/>
        <v>7.6686262376237657E-2</v>
      </c>
      <c r="AA95" s="56">
        <f t="shared" si="26"/>
        <v>7.1306543906871189E-2</v>
      </c>
      <c r="AB95" s="42"/>
      <c r="AC95" s="57">
        <v>69304.01695154293</v>
      </c>
      <c r="AD95" s="58">
        <f t="shared" si="27"/>
        <v>361.33286927539882</v>
      </c>
      <c r="AE95" s="56">
        <f t="shared" si="40"/>
        <v>4.2275045710831183E-3</v>
      </c>
      <c r="AF95" s="56">
        <f t="shared" si="40"/>
        <v>4.2275045710828962E-3</v>
      </c>
    </row>
    <row r="96" spans="1:32">
      <c r="A96" s="82" t="s">
        <v>205</v>
      </c>
      <c r="B96" s="83" t="s">
        <v>206</v>
      </c>
      <c r="E96" s="103">
        <v>97717</v>
      </c>
      <c r="F96" s="103">
        <v>292661.875</v>
      </c>
      <c r="G96" s="103">
        <f t="shared" si="28"/>
        <v>333.89043243162439</v>
      </c>
      <c r="H96" s="104">
        <v>-4.4152558497811079E-2</v>
      </c>
      <c r="J96" s="105">
        <v>102248.90443051996</v>
      </c>
      <c r="K96" s="105">
        <v>294240.34375</v>
      </c>
      <c r="L96" s="105">
        <f t="shared" si="29"/>
        <v>347.50130837732871</v>
      </c>
      <c r="M96" s="106">
        <f t="shared" si="30"/>
        <v>5.3934895004688066E-3</v>
      </c>
      <c r="O96" s="107">
        <f t="shared" si="31"/>
        <v>-4.4322278617659694E-2</v>
      </c>
      <c r="P96" s="107">
        <f t="shared" si="32"/>
        <v>-3.9167840861552006E-2</v>
      </c>
      <c r="Q96" s="106">
        <f t="shared" si="33"/>
        <v>7.7091778976918768E-2</v>
      </c>
      <c r="R96" s="107">
        <f t="shared" si="34"/>
        <v>7.1313660000000001E-2</v>
      </c>
      <c r="S96" s="108">
        <f t="shared" si="35"/>
        <v>105250.17736628758</v>
      </c>
      <c r="T96" s="109">
        <f t="shared" si="36"/>
        <v>0</v>
      </c>
      <c r="U96" s="99">
        <f t="shared" si="37"/>
        <v>7.7091778976918768E-2</v>
      </c>
      <c r="V96" s="99">
        <f t="shared" si="23"/>
        <v>7.1313660000000001E-2</v>
      </c>
      <c r="W96" s="108">
        <f t="shared" si="38"/>
        <v>105250.17736628758</v>
      </c>
      <c r="X96" s="118">
        <f t="shared" si="39"/>
        <v>105250</v>
      </c>
      <c r="Y96" s="55">
        <f t="shared" si="24"/>
        <v>357.70077841339526</v>
      </c>
      <c r="Z96" s="56">
        <f t="shared" si="25"/>
        <v>7.7089963875272449E-2</v>
      </c>
      <c r="AA96" s="56">
        <f t="shared" si="26"/>
        <v>7.1311854635567773E-2</v>
      </c>
      <c r="AB96" s="42"/>
      <c r="AC96" s="57">
        <v>110102.52517327968</v>
      </c>
      <c r="AD96" s="58">
        <f t="shared" si="27"/>
        <v>374.19248417826685</v>
      </c>
      <c r="AE96" s="56">
        <f t="shared" si="40"/>
        <v>-4.4072787301133731E-2</v>
      </c>
      <c r="AF96" s="56">
        <f t="shared" si="40"/>
        <v>-4.4072787301133731E-2</v>
      </c>
    </row>
    <row r="97" spans="1:32">
      <c r="A97" s="82" t="s">
        <v>207</v>
      </c>
      <c r="B97" s="83" t="s">
        <v>208</v>
      </c>
      <c r="E97" s="103">
        <v>114622</v>
      </c>
      <c r="F97" s="103">
        <v>286551.59375</v>
      </c>
      <c r="G97" s="103">
        <f t="shared" si="28"/>
        <v>400.00475481564132</v>
      </c>
      <c r="H97" s="104">
        <v>3.6003830782210366E-2</v>
      </c>
      <c r="J97" s="105">
        <v>110672.10111565788</v>
      </c>
      <c r="K97" s="105">
        <v>287812.9375</v>
      </c>
      <c r="L97" s="105">
        <f t="shared" si="29"/>
        <v>384.52788841591899</v>
      </c>
      <c r="M97" s="106">
        <f t="shared" si="30"/>
        <v>4.4018032965484899E-3</v>
      </c>
      <c r="O97" s="107">
        <f t="shared" si="31"/>
        <v>3.5690104773688835E-2</v>
      </c>
      <c r="P97" s="107">
        <f t="shared" si="32"/>
        <v>4.0249008891084737E-2</v>
      </c>
      <c r="Q97" s="106">
        <f t="shared" si="33"/>
        <v>7.6029372000225415E-2</v>
      </c>
      <c r="R97" s="107">
        <f t="shared" si="34"/>
        <v>7.1313660000000001E-2</v>
      </c>
      <c r="S97" s="108">
        <f t="shared" si="35"/>
        <v>123336.63867740984</v>
      </c>
      <c r="T97" s="109">
        <f t="shared" si="36"/>
        <v>0</v>
      </c>
      <c r="U97" s="99">
        <f t="shared" si="37"/>
        <v>7.6029372000225415E-2</v>
      </c>
      <c r="V97" s="99">
        <f t="shared" si="23"/>
        <v>7.1313660000000001E-2</v>
      </c>
      <c r="W97" s="108">
        <f t="shared" si="38"/>
        <v>123336.63867740984</v>
      </c>
      <c r="X97" s="118">
        <f t="shared" si="39"/>
        <v>123337</v>
      </c>
      <c r="Y97" s="55">
        <f t="shared" si="24"/>
        <v>428.53181330668986</v>
      </c>
      <c r="Z97" s="56">
        <f t="shared" si="25"/>
        <v>7.6032524297255266E-2</v>
      </c>
      <c r="AA97" s="56">
        <f t="shared" si="26"/>
        <v>7.1316798482049082E-2</v>
      </c>
      <c r="AB97" s="42"/>
      <c r="AC97" s="57">
        <v>119172.69790745384</v>
      </c>
      <c r="AD97" s="58">
        <f t="shared" si="27"/>
        <v>414.06303324170005</v>
      </c>
      <c r="AE97" s="56">
        <f t="shared" si="40"/>
        <v>3.4943423835046783E-2</v>
      </c>
      <c r="AF97" s="56">
        <f t="shared" si="40"/>
        <v>3.4943423835046783E-2</v>
      </c>
    </row>
    <row r="98" spans="1:32">
      <c r="A98" s="82" t="s">
        <v>209</v>
      </c>
      <c r="B98" s="83" t="s">
        <v>210</v>
      </c>
      <c r="E98" s="103">
        <v>36079</v>
      </c>
      <c r="F98" s="103">
        <v>117911.875</v>
      </c>
      <c r="G98" s="103">
        <f t="shared" si="28"/>
        <v>305.98275194928414</v>
      </c>
      <c r="H98" s="104">
        <v>-7.6040371146638197E-2</v>
      </c>
      <c r="J98" s="105">
        <v>39039.277998286387</v>
      </c>
      <c r="K98" s="105">
        <v>118259.265625</v>
      </c>
      <c r="L98" s="105">
        <f t="shared" si="29"/>
        <v>330.11601917163847</v>
      </c>
      <c r="M98" s="106">
        <f t="shared" si="30"/>
        <v>2.9461886260395698E-3</v>
      </c>
      <c r="O98" s="107">
        <f t="shared" si="31"/>
        <v>-7.5828195347678484E-2</v>
      </c>
      <c r="P98" s="107">
        <f t="shared" si="32"/>
        <v>-7.3105410888305355E-2</v>
      </c>
      <c r="Q98" s="106">
        <f t="shared" si="33"/>
        <v>7.4469952120012728E-2</v>
      </c>
      <c r="R98" s="107">
        <f t="shared" si="34"/>
        <v>7.1313660000000001E-2</v>
      </c>
      <c r="S98" s="108">
        <f t="shared" si="35"/>
        <v>38765.801402537938</v>
      </c>
      <c r="T98" s="109">
        <f t="shared" si="36"/>
        <v>0</v>
      </c>
      <c r="U98" s="99">
        <f t="shared" si="37"/>
        <v>7.4469952120012728E-2</v>
      </c>
      <c r="V98" s="99">
        <f t="shared" si="23"/>
        <v>7.1313660000000001E-2</v>
      </c>
      <c r="W98" s="108">
        <f t="shared" si="38"/>
        <v>38765.801402537938</v>
      </c>
      <c r="X98" s="118">
        <f t="shared" si="39"/>
        <v>38766</v>
      </c>
      <c r="Y98" s="55">
        <f t="shared" si="24"/>
        <v>327.80518122721094</v>
      </c>
      <c r="Z98" s="56">
        <f t="shared" si="25"/>
        <v>7.4475456636824644E-2</v>
      </c>
      <c r="AA98" s="56">
        <f t="shared" si="26"/>
        <v>7.1319148347106287E-2</v>
      </c>
      <c r="AB98" s="42"/>
      <c r="AC98" s="57">
        <v>42037.840038411174</v>
      </c>
      <c r="AD98" s="58">
        <f t="shared" si="27"/>
        <v>355.47185090522311</v>
      </c>
      <c r="AE98" s="56">
        <f t="shared" si="40"/>
        <v>-7.7830831351506147E-2</v>
      </c>
      <c r="AF98" s="56">
        <f t="shared" si="40"/>
        <v>-7.7830831351506147E-2</v>
      </c>
    </row>
    <row r="99" spans="1:32">
      <c r="A99" s="82" t="s">
        <v>211</v>
      </c>
      <c r="B99" s="83" t="s">
        <v>212</v>
      </c>
      <c r="E99" s="103">
        <v>161562</v>
      </c>
      <c r="F99" s="103">
        <v>503442.40625</v>
      </c>
      <c r="G99" s="103">
        <f t="shared" si="28"/>
        <v>320.91456340245475</v>
      </c>
      <c r="H99" s="104">
        <v>1.3755890022842054E-2</v>
      </c>
      <c r="J99" s="105">
        <v>159645.70546249973</v>
      </c>
      <c r="K99" s="105">
        <v>508753.4375</v>
      </c>
      <c r="L99" s="105">
        <f t="shared" si="29"/>
        <v>313.7977922016492</v>
      </c>
      <c r="M99" s="106">
        <f t="shared" si="30"/>
        <v>1.0549431641168949E-2</v>
      </c>
      <c r="O99" s="107">
        <f t="shared" si="31"/>
        <v>1.2003420523895025E-2</v>
      </c>
      <c r="P99" s="107">
        <f t="shared" si="32"/>
        <v>2.2679481429341175E-2</v>
      </c>
      <c r="Q99" s="106">
        <f t="shared" si="33"/>
        <v>8.261541022242036E-2</v>
      </c>
      <c r="R99" s="107">
        <f t="shared" si="34"/>
        <v>7.1313660000000001E-2</v>
      </c>
      <c r="S99" s="108">
        <f t="shared" si="35"/>
        <v>174909.51090635467</v>
      </c>
      <c r="T99" s="109">
        <f t="shared" si="36"/>
        <v>0</v>
      </c>
      <c r="U99" s="99">
        <f t="shared" si="37"/>
        <v>8.261541022242036E-2</v>
      </c>
      <c r="V99" s="99">
        <f t="shared" si="23"/>
        <v>7.1313660000000001E-2</v>
      </c>
      <c r="W99" s="108">
        <f t="shared" si="38"/>
        <v>174909.51090635467</v>
      </c>
      <c r="X99" s="118">
        <f t="shared" si="39"/>
        <v>174910</v>
      </c>
      <c r="Y99" s="55">
        <f t="shared" si="24"/>
        <v>343.80111682292073</v>
      </c>
      <c r="Z99" s="56">
        <f t="shared" si="25"/>
        <v>8.2618437503868547E-2</v>
      </c>
      <c r="AA99" s="56">
        <f t="shared" si="26"/>
        <v>7.1316655678739904E-2</v>
      </c>
      <c r="AB99" s="42"/>
      <c r="AC99" s="57">
        <v>171907.9084748046</v>
      </c>
      <c r="AD99" s="58">
        <f t="shared" si="27"/>
        <v>337.90023969087105</v>
      </c>
      <c r="AE99" s="56">
        <f t="shared" si="40"/>
        <v>1.7463370660666167E-2</v>
      </c>
      <c r="AF99" s="56">
        <f t="shared" si="40"/>
        <v>1.7463370660666389E-2</v>
      </c>
    </row>
    <row r="100" spans="1:32">
      <c r="A100" s="82" t="s">
        <v>213</v>
      </c>
      <c r="B100" s="83" t="s">
        <v>214</v>
      </c>
      <c r="E100" s="103">
        <v>306268</v>
      </c>
      <c r="F100" s="103">
        <v>988083.5</v>
      </c>
      <c r="G100" s="103">
        <f t="shared" si="28"/>
        <v>309.96165809873355</v>
      </c>
      <c r="H100" s="104">
        <v>-2.0096795516832966E-2</v>
      </c>
      <c r="J100" s="105">
        <v>313011.23435826658</v>
      </c>
      <c r="K100" s="105">
        <v>992432.125</v>
      </c>
      <c r="L100" s="105">
        <f t="shared" si="29"/>
        <v>315.39812796594686</v>
      </c>
      <c r="M100" s="106">
        <f t="shared" si="30"/>
        <v>4.401070354884018E-3</v>
      </c>
      <c r="O100" s="107">
        <f t="shared" si="31"/>
        <v>-2.1543106502523779E-2</v>
      </c>
      <c r="P100" s="107">
        <f t="shared" si="32"/>
        <v>-1.7236848875020194E-2</v>
      </c>
      <c r="Q100" s="106">
        <f t="shared" si="33"/>
        <v>7.6028586789808283E-2</v>
      </c>
      <c r="R100" s="107">
        <f t="shared" si="34"/>
        <v>7.1313660000000001E-2</v>
      </c>
      <c r="S100" s="108">
        <f t="shared" si="35"/>
        <v>329553.12321894098</v>
      </c>
      <c r="T100" s="109">
        <f t="shared" si="36"/>
        <v>0</v>
      </c>
      <c r="U100" s="99">
        <f t="shared" si="37"/>
        <v>7.6028586789808283E-2</v>
      </c>
      <c r="V100" s="99">
        <f t="shared" si="23"/>
        <v>7.1313660000000001E-2</v>
      </c>
      <c r="W100" s="108">
        <f t="shared" si="38"/>
        <v>329553.12321894098</v>
      </c>
      <c r="X100" s="118">
        <f t="shared" si="39"/>
        <v>329553</v>
      </c>
      <c r="Y100" s="55">
        <f t="shared" si="24"/>
        <v>332.06603423886543</v>
      </c>
      <c r="Z100" s="56">
        <f t="shared" si="25"/>
        <v>7.6028184465892545E-2</v>
      </c>
      <c r="AA100" s="56">
        <f t="shared" si="26"/>
        <v>7.1313259438981591E-2</v>
      </c>
      <c r="AB100" s="42"/>
      <c r="AC100" s="57">
        <v>337053.26724423596</v>
      </c>
      <c r="AD100" s="58">
        <f t="shared" si="27"/>
        <v>339.6234954045205</v>
      </c>
      <c r="AE100" s="56">
        <f t="shared" si="40"/>
        <v>-2.2252468595122976E-2</v>
      </c>
      <c r="AF100" s="56">
        <f t="shared" si="40"/>
        <v>-2.2252468595123198E-2</v>
      </c>
    </row>
    <row r="101" spans="1:32">
      <c r="A101" s="82" t="s">
        <v>215</v>
      </c>
      <c r="B101" s="83" t="s">
        <v>216</v>
      </c>
      <c r="E101" s="103">
        <v>202589</v>
      </c>
      <c r="F101" s="103">
        <v>617798</v>
      </c>
      <c r="G101" s="103">
        <f t="shared" si="28"/>
        <v>327.92110042441061</v>
      </c>
      <c r="H101" s="104">
        <v>2.9830326419449937E-2</v>
      </c>
      <c r="J101" s="105">
        <v>196341.22657025332</v>
      </c>
      <c r="K101" s="105">
        <v>622377.375</v>
      </c>
      <c r="L101" s="105">
        <f t="shared" si="29"/>
        <v>315.46973662121525</v>
      </c>
      <c r="M101" s="106">
        <f t="shared" si="30"/>
        <v>7.4124147375032035E-3</v>
      </c>
      <c r="O101" s="107">
        <f t="shared" si="31"/>
        <v>3.1820996226236575E-2</v>
      </c>
      <c r="P101" s="107">
        <f t="shared" si="32"/>
        <v>3.9469281385129174E-2</v>
      </c>
      <c r="Q101" s="106">
        <f t="shared" si="33"/>
        <v>7.9254681161872398E-2</v>
      </c>
      <c r="R101" s="107">
        <f t="shared" si="34"/>
        <v>7.1313660000000001E-2</v>
      </c>
      <c r="S101" s="108">
        <f t="shared" si="35"/>
        <v>218645.12660190256</v>
      </c>
      <c r="T101" s="109">
        <f t="shared" si="36"/>
        <v>0</v>
      </c>
      <c r="U101" s="99">
        <f t="shared" si="37"/>
        <v>7.9254681161872398E-2</v>
      </c>
      <c r="V101" s="99">
        <f t="shared" si="23"/>
        <v>7.1313660000000001E-2</v>
      </c>
      <c r="W101" s="108">
        <f t="shared" si="38"/>
        <v>218645.12660190256</v>
      </c>
      <c r="X101" s="118">
        <f t="shared" si="39"/>
        <v>218645</v>
      </c>
      <c r="Y101" s="55">
        <f t="shared" si="24"/>
        <v>351.3061508702819</v>
      </c>
      <c r="Z101" s="56">
        <f t="shared" si="25"/>
        <v>7.9254056241947923E-2</v>
      </c>
      <c r="AA101" s="56">
        <f t="shared" si="26"/>
        <v>7.1313039678158274E-2</v>
      </c>
      <c r="AB101" s="42"/>
      <c r="AC101" s="57">
        <v>211421.9703517071</v>
      </c>
      <c r="AD101" s="58">
        <f t="shared" si="27"/>
        <v>339.70060423823583</v>
      </c>
      <c r="AE101" s="56">
        <f t="shared" si="40"/>
        <v>3.4164044712463815E-2</v>
      </c>
      <c r="AF101" s="56">
        <f t="shared" si="40"/>
        <v>3.4164044712463815E-2</v>
      </c>
    </row>
    <row r="102" spans="1:32">
      <c r="A102" s="82" t="s">
        <v>217</v>
      </c>
      <c r="B102" s="83" t="s">
        <v>218</v>
      </c>
      <c r="E102" s="103">
        <v>128473</v>
      </c>
      <c r="F102" s="103">
        <v>415892.8125</v>
      </c>
      <c r="G102" s="103">
        <f t="shared" si="28"/>
        <v>308.90892109370128</v>
      </c>
      <c r="H102" s="104">
        <v>-7.1346116422602579E-3</v>
      </c>
      <c r="J102" s="105">
        <v>129583.07624878689</v>
      </c>
      <c r="K102" s="105">
        <v>417783.125</v>
      </c>
      <c r="L102" s="105">
        <f t="shared" si="29"/>
        <v>310.16828707187943</v>
      </c>
      <c r="M102" s="106">
        <f t="shared" si="30"/>
        <v>4.545191557019379E-3</v>
      </c>
      <c r="O102" s="107">
        <f t="shared" si="31"/>
        <v>-8.5665218091879325E-3</v>
      </c>
      <c r="P102" s="107">
        <f t="shared" si="32"/>
        <v>-4.0602667347687804E-3</v>
      </c>
      <c r="Q102" s="106">
        <f t="shared" si="33"/>
        <v>7.6182985802351499E-2</v>
      </c>
      <c r="R102" s="107">
        <f t="shared" si="34"/>
        <v>7.1313660000000001E-2</v>
      </c>
      <c r="S102" s="108">
        <f t="shared" si="35"/>
        <v>138260.45673498549</v>
      </c>
      <c r="T102" s="109">
        <f t="shared" si="36"/>
        <v>0</v>
      </c>
      <c r="U102" s="99">
        <f t="shared" si="37"/>
        <v>7.6182985802351499E-2</v>
      </c>
      <c r="V102" s="99">
        <f t="shared" si="23"/>
        <v>7.1313660000000001E-2</v>
      </c>
      <c r="W102" s="108">
        <f t="shared" si="38"/>
        <v>138260.45673498549</v>
      </c>
      <c r="X102" s="118">
        <f t="shared" si="39"/>
        <v>138260</v>
      </c>
      <c r="Y102" s="55">
        <f t="shared" si="24"/>
        <v>330.93725362890137</v>
      </c>
      <c r="Z102" s="56">
        <f t="shared" si="25"/>
        <v>7.617943069750055E-2</v>
      </c>
      <c r="AA102" s="56">
        <f t="shared" si="26"/>
        <v>7.1310120980670133E-2</v>
      </c>
      <c r="AB102" s="42"/>
      <c r="AC102" s="57">
        <v>139536.20328918102</v>
      </c>
      <c r="AD102" s="58">
        <f t="shared" si="27"/>
        <v>333.9919564467354</v>
      </c>
      <c r="AE102" s="56">
        <f t="shared" si="40"/>
        <v>-9.1460370792528778E-3</v>
      </c>
      <c r="AF102" s="56">
        <f t="shared" si="40"/>
        <v>-9.1460370792527668E-3</v>
      </c>
    </row>
    <row r="103" spans="1:32">
      <c r="A103" s="82" t="s">
        <v>219</v>
      </c>
      <c r="B103" s="83" t="s">
        <v>220</v>
      </c>
      <c r="E103" s="103">
        <v>77010</v>
      </c>
      <c r="F103" s="103">
        <v>242885.5625</v>
      </c>
      <c r="G103" s="103">
        <f t="shared" si="28"/>
        <v>317.06289664705781</v>
      </c>
      <c r="H103" s="104">
        <v>-7.2300372558265047E-2</v>
      </c>
      <c r="J103" s="105">
        <v>83026.191480732552</v>
      </c>
      <c r="K103" s="105">
        <v>243632.0625</v>
      </c>
      <c r="L103" s="105">
        <f t="shared" si="29"/>
        <v>340.78516033058065</v>
      </c>
      <c r="M103" s="106">
        <f t="shared" si="30"/>
        <v>3.0734638663423297E-3</v>
      </c>
      <c r="O103" s="107">
        <f t="shared" si="31"/>
        <v>-7.2461368797443804E-2</v>
      </c>
      <c r="P103" s="107">
        <f t="shared" si="32"/>
        <v>-6.9610612329806032E-2</v>
      </c>
      <c r="Q103" s="106">
        <f t="shared" si="33"/>
        <v>7.4606303823528952E-2</v>
      </c>
      <c r="R103" s="107">
        <f t="shared" si="34"/>
        <v>7.1313660000000001E-2</v>
      </c>
      <c r="S103" s="108">
        <f t="shared" si="35"/>
        <v>82755.431457449959</v>
      </c>
      <c r="T103" s="109">
        <f t="shared" si="36"/>
        <v>0</v>
      </c>
      <c r="U103" s="99">
        <f t="shared" si="37"/>
        <v>7.4606303823528952E-2</v>
      </c>
      <c r="V103" s="99">
        <f t="shared" si="23"/>
        <v>7.1313660000000001E-2</v>
      </c>
      <c r="W103" s="108">
        <f t="shared" si="38"/>
        <v>82755.431457449959</v>
      </c>
      <c r="X103" s="118">
        <f t="shared" si="39"/>
        <v>82755</v>
      </c>
      <c r="Y103" s="55">
        <f t="shared" si="24"/>
        <v>339.6720413184533</v>
      </c>
      <c r="Z103" s="56">
        <f t="shared" si="25"/>
        <v>7.4600701207635289E-2</v>
      </c>
      <c r="AA103" s="56">
        <f t="shared" si="26"/>
        <v>7.1308074550782585E-2</v>
      </c>
      <c r="AB103" s="42"/>
      <c r="AC103" s="57">
        <v>89403.337751756946</v>
      </c>
      <c r="AD103" s="58">
        <f t="shared" si="27"/>
        <v>366.96047652495224</v>
      </c>
      <c r="AE103" s="56">
        <f t="shared" si="40"/>
        <v>-7.4363417730746839E-2</v>
      </c>
      <c r="AF103" s="56">
        <f t="shared" si="40"/>
        <v>-7.4363417730746839E-2</v>
      </c>
    </row>
    <row r="104" spans="1:32">
      <c r="A104" s="82" t="s">
        <v>221</v>
      </c>
      <c r="B104" s="83" t="s">
        <v>222</v>
      </c>
      <c r="E104" s="103">
        <v>235295</v>
      </c>
      <c r="F104" s="103">
        <v>665965.0625</v>
      </c>
      <c r="G104" s="103">
        <f t="shared" si="28"/>
        <v>353.31433020932684</v>
      </c>
      <c r="H104" s="104">
        <v>2.3971571686544513E-2</v>
      </c>
      <c r="J104" s="105">
        <v>229104.12872905549</v>
      </c>
      <c r="K104" s="105">
        <v>670354.25</v>
      </c>
      <c r="L104" s="105">
        <f t="shared" si="29"/>
        <v>341.76575852104389</v>
      </c>
      <c r="M104" s="106">
        <f t="shared" si="30"/>
        <v>6.5907173621440052E-3</v>
      </c>
      <c r="O104" s="107">
        <f t="shared" si="31"/>
        <v>2.7022085133463492E-2</v>
      </c>
      <c r="P104" s="107">
        <f t="shared" si="32"/>
        <v>3.3790897421257737E-2</v>
      </c>
      <c r="Q104" s="106">
        <f t="shared" si="33"/>
        <v>7.8374385539264013E-2</v>
      </c>
      <c r="R104" s="107">
        <f t="shared" si="34"/>
        <v>7.1313660000000001E-2</v>
      </c>
      <c r="S104" s="108">
        <f t="shared" si="35"/>
        <v>253736.10104546114</v>
      </c>
      <c r="T104" s="109">
        <f t="shared" si="36"/>
        <v>0</v>
      </c>
      <c r="U104" s="99">
        <f t="shared" si="37"/>
        <v>7.8374385539264013E-2</v>
      </c>
      <c r="V104" s="99">
        <f t="shared" si="23"/>
        <v>7.1313660000000001E-2</v>
      </c>
      <c r="W104" s="108">
        <f t="shared" si="38"/>
        <v>253736.10104546114</v>
      </c>
      <c r="X104" s="118">
        <f t="shared" si="39"/>
        <v>253736</v>
      </c>
      <c r="Y104" s="55">
        <f t="shared" si="24"/>
        <v>378.51031749257947</v>
      </c>
      <c r="Z104" s="56">
        <f t="shared" si="25"/>
        <v>7.8373956097664621E-2</v>
      </c>
      <c r="AA104" s="56">
        <f t="shared" si="26"/>
        <v>7.1313233370197127E-2</v>
      </c>
      <c r="AB104" s="42"/>
      <c r="AC104" s="57">
        <v>246701.35334148208</v>
      </c>
      <c r="AD104" s="58">
        <f t="shared" si="27"/>
        <v>368.01639333454227</v>
      </c>
      <c r="AE104" s="56">
        <f t="shared" si="40"/>
        <v>2.8514828002506487E-2</v>
      </c>
      <c r="AF104" s="56">
        <f t="shared" si="40"/>
        <v>2.8514828002506265E-2</v>
      </c>
    </row>
    <row r="105" spans="1:32">
      <c r="A105" s="82" t="s">
        <v>223</v>
      </c>
      <c r="B105" s="83" t="s">
        <v>224</v>
      </c>
      <c r="E105" s="103">
        <v>83066</v>
      </c>
      <c r="F105" s="103">
        <v>241516.59375</v>
      </c>
      <c r="G105" s="103">
        <f t="shared" si="28"/>
        <v>343.93495995552064</v>
      </c>
      <c r="H105" s="104">
        <v>-3.4893532025769836E-2</v>
      </c>
      <c r="J105" s="105">
        <v>85916.629946649831</v>
      </c>
      <c r="K105" s="105">
        <v>242997.84375</v>
      </c>
      <c r="L105" s="105">
        <f t="shared" si="29"/>
        <v>353.5695157650955</v>
      </c>
      <c r="M105" s="106">
        <f t="shared" si="30"/>
        <v>6.1331189588293977E-3</v>
      </c>
      <c r="O105" s="107">
        <f t="shared" si="31"/>
        <v>-3.3179024228719656E-2</v>
      </c>
      <c r="P105" s="107">
        <f t="shared" si="32"/>
        <v>-2.7249396172423057E-2</v>
      </c>
      <c r="Q105" s="106">
        <f t="shared" si="33"/>
        <v>7.7884154118998961E-2</v>
      </c>
      <c r="R105" s="107">
        <f t="shared" si="34"/>
        <v>7.1313660000000001E-2</v>
      </c>
      <c r="S105" s="108">
        <f t="shared" si="35"/>
        <v>89535.525146048763</v>
      </c>
      <c r="T105" s="109">
        <f t="shared" si="36"/>
        <v>0</v>
      </c>
      <c r="U105" s="99">
        <f t="shared" si="37"/>
        <v>7.7884154118998961E-2</v>
      </c>
      <c r="V105" s="99">
        <f t="shared" ref="V105:V136" si="41">MAX(R105,NewMinGrowthPerHead(P105,$P$2,$L$1,$U$1,$T$2,AD105,G105,T105, $P$1))</f>
        <v>7.1313660000000001E-2</v>
      </c>
      <c r="W105" s="108">
        <f t="shared" si="38"/>
        <v>89535.525146048763</v>
      </c>
      <c r="X105" s="118">
        <f t="shared" si="39"/>
        <v>89536</v>
      </c>
      <c r="Y105" s="55">
        <f t="shared" ref="Y105:Y136" si="42">X105/K105*1000</f>
        <v>368.46417490072889</v>
      </c>
      <c r="Z105" s="56">
        <f t="shared" ref="Z105:Z136" si="43">X105/E105-1</f>
        <v>7.7889870705222464E-2</v>
      </c>
      <c r="AA105" s="56">
        <f t="shared" ref="AA105:AA136" si="44">Y105/G105-1</f>
        <v>7.1319341739439546E-2</v>
      </c>
      <c r="AB105" s="42"/>
      <c r="AC105" s="57">
        <v>92515.787471663018</v>
      </c>
      <c r="AD105" s="58">
        <f t="shared" ref="AD105:AD136" si="45">AC105/K105*1000</f>
        <v>380.72678359584421</v>
      </c>
      <c r="AE105" s="56">
        <f t="shared" si="40"/>
        <v>-3.2208421428350342E-2</v>
      </c>
      <c r="AF105" s="56">
        <f t="shared" si="40"/>
        <v>-3.2208421428350453E-2</v>
      </c>
    </row>
    <row r="106" spans="1:32">
      <c r="A106" s="82" t="s">
        <v>225</v>
      </c>
      <c r="B106" s="83" t="s">
        <v>226</v>
      </c>
      <c r="E106" s="103">
        <v>128607</v>
      </c>
      <c r="F106" s="103">
        <v>399975.65625</v>
      </c>
      <c r="G106" s="103">
        <f t="shared" si="28"/>
        <v>321.53706854503099</v>
      </c>
      <c r="H106" s="104">
        <v>-3.9554610436725035E-3</v>
      </c>
      <c r="J106" s="105">
        <v>128851.05593342819</v>
      </c>
      <c r="K106" s="105">
        <v>402065.0625</v>
      </c>
      <c r="L106" s="105">
        <f t="shared" si="29"/>
        <v>320.47314713754366</v>
      </c>
      <c r="M106" s="106">
        <f t="shared" si="30"/>
        <v>5.2238335442447159E-3</v>
      </c>
      <c r="O106" s="107">
        <f t="shared" si="31"/>
        <v>-1.8940933906996804E-3</v>
      </c>
      <c r="P106" s="107">
        <f t="shared" si="32"/>
        <v>3.3198457249545843E-3</v>
      </c>
      <c r="Q106" s="106">
        <f t="shared" si="33"/>
        <v>7.691002423351545E-2</v>
      </c>
      <c r="R106" s="107">
        <f t="shared" si="34"/>
        <v>7.1313660000000001E-2</v>
      </c>
      <c r="S106" s="108">
        <f t="shared" si="35"/>
        <v>138498.16748659973</v>
      </c>
      <c r="T106" s="109">
        <f t="shared" si="36"/>
        <v>0</v>
      </c>
      <c r="U106" s="99">
        <f t="shared" si="37"/>
        <v>7.691002423351545E-2</v>
      </c>
      <c r="V106" s="99">
        <f t="shared" si="41"/>
        <v>7.1313660000000001E-2</v>
      </c>
      <c r="W106" s="108">
        <f t="shared" si="38"/>
        <v>138498.16748659973</v>
      </c>
      <c r="X106" s="118">
        <f t="shared" si="39"/>
        <v>138498</v>
      </c>
      <c r="Y106" s="55">
        <f t="shared" si="42"/>
        <v>344.46663716273537</v>
      </c>
      <c r="Z106" s="56">
        <f t="shared" si="43"/>
        <v>7.6908721920268652E-2</v>
      </c>
      <c r="AA106" s="56">
        <f t="shared" si="44"/>
        <v>7.1312364454467536E-2</v>
      </c>
      <c r="AB106" s="42"/>
      <c r="AC106" s="57">
        <v>138747.95733536838</v>
      </c>
      <c r="AD106" s="58">
        <f t="shared" si="45"/>
        <v>345.08832096140753</v>
      </c>
      <c r="AE106" s="56">
        <f t="shared" si="40"/>
        <v>-1.801520830783887E-3</v>
      </c>
      <c r="AF106" s="56">
        <f t="shared" si="40"/>
        <v>-1.801520830783776E-3</v>
      </c>
    </row>
    <row r="107" spans="1:32">
      <c r="A107" s="82" t="s">
        <v>227</v>
      </c>
      <c r="B107" s="83" t="s">
        <v>228</v>
      </c>
      <c r="E107" s="103">
        <v>121083</v>
      </c>
      <c r="F107" s="103">
        <v>365919.3125</v>
      </c>
      <c r="G107" s="103">
        <f t="shared" si="28"/>
        <v>330.90081846937227</v>
      </c>
      <c r="H107" s="104">
        <v>-1.2091371928500516E-2</v>
      </c>
      <c r="J107" s="105">
        <v>122637.64573666995</v>
      </c>
      <c r="K107" s="105">
        <v>369316.75</v>
      </c>
      <c r="L107" s="105">
        <f t="shared" si="29"/>
        <v>332.06629739016694</v>
      </c>
      <c r="M107" s="106">
        <f t="shared" si="30"/>
        <v>9.2846629952061388E-3</v>
      </c>
      <c r="O107" s="107">
        <f t="shared" si="31"/>
        <v>-1.267674152851983E-2</v>
      </c>
      <c r="P107" s="107">
        <f t="shared" si="32"/>
        <v>-3.5097778062832541E-3</v>
      </c>
      <c r="Q107" s="106">
        <f t="shared" si="33"/>
        <v>8.1260446295260857E-2</v>
      </c>
      <c r="R107" s="107">
        <f t="shared" si="34"/>
        <v>7.1313660000000001E-2</v>
      </c>
      <c r="S107" s="108">
        <f t="shared" si="35"/>
        <v>130922.25861876908</v>
      </c>
      <c r="T107" s="109">
        <f t="shared" si="36"/>
        <v>0</v>
      </c>
      <c r="U107" s="99">
        <f t="shared" si="37"/>
        <v>8.1260446295260857E-2</v>
      </c>
      <c r="V107" s="99">
        <f t="shared" si="41"/>
        <v>7.1313660000000001E-2</v>
      </c>
      <c r="W107" s="108">
        <f t="shared" si="38"/>
        <v>130922.25861876908</v>
      </c>
      <c r="X107" s="118">
        <f t="shared" si="39"/>
        <v>130922</v>
      </c>
      <c r="Y107" s="55">
        <f t="shared" si="42"/>
        <v>354.49786666865231</v>
      </c>
      <c r="Z107" s="56">
        <f t="shared" si="43"/>
        <v>8.1258310415169843E-2</v>
      </c>
      <c r="AA107" s="56">
        <f t="shared" si="44"/>
        <v>7.1311543768405983E-2</v>
      </c>
      <c r="AB107" s="42"/>
      <c r="AC107" s="57">
        <v>132057.30224805296</v>
      </c>
      <c r="AD107" s="58">
        <f t="shared" si="45"/>
        <v>357.57192775050942</v>
      </c>
      <c r="AE107" s="56">
        <f t="shared" si="40"/>
        <v>-8.5970425620268687E-3</v>
      </c>
      <c r="AF107" s="56">
        <f t="shared" si="40"/>
        <v>-8.5970425620268687E-3</v>
      </c>
    </row>
    <row r="108" spans="1:32">
      <c r="A108" s="82" t="s">
        <v>229</v>
      </c>
      <c r="B108" s="83" t="s">
        <v>230</v>
      </c>
      <c r="E108" s="103">
        <v>61523</v>
      </c>
      <c r="F108" s="103">
        <v>176687.609375</v>
      </c>
      <c r="G108" s="103">
        <f t="shared" si="28"/>
        <v>348.2021190825227</v>
      </c>
      <c r="H108" s="104">
        <v>-2.870160337606964E-2</v>
      </c>
      <c r="J108" s="105">
        <v>63381.656686723261</v>
      </c>
      <c r="K108" s="105">
        <v>177440.375</v>
      </c>
      <c r="L108" s="105">
        <f t="shared" si="29"/>
        <v>357.1997449099353</v>
      </c>
      <c r="M108" s="106">
        <f t="shared" si="30"/>
        <v>4.2604324528627835E-3</v>
      </c>
      <c r="O108" s="107">
        <f t="shared" si="31"/>
        <v>-2.932483598385649E-2</v>
      </c>
      <c r="P108" s="107">
        <f t="shared" si="32"/>
        <v>-2.5189340013894168E-2</v>
      </c>
      <c r="Q108" s="106">
        <f t="shared" si="33"/>
        <v>7.5877919484259149E-2</v>
      </c>
      <c r="R108" s="107">
        <f t="shared" si="34"/>
        <v>7.1313660000000001E-2</v>
      </c>
      <c r="S108" s="108">
        <f t="shared" si="35"/>
        <v>66191.23724043007</v>
      </c>
      <c r="T108" s="109">
        <f t="shared" si="36"/>
        <v>0</v>
      </c>
      <c r="U108" s="99">
        <f t="shared" si="37"/>
        <v>7.5877919484259149E-2</v>
      </c>
      <c r="V108" s="99">
        <f t="shared" si="41"/>
        <v>7.1313660000000001E-2</v>
      </c>
      <c r="W108" s="108">
        <f t="shared" si="38"/>
        <v>66191.23724043007</v>
      </c>
      <c r="X108" s="118">
        <f t="shared" si="39"/>
        <v>66191</v>
      </c>
      <c r="Y108" s="55">
        <f t="shared" si="42"/>
        <v>373.03234959912589</v>
      </c>
      <c r="Z108" s="56">
        <f t="shared" si="43"/>
        <v>7.5874063358418731E-2</v>
      </c>
      <c r="AA108" s="56">
        <f t="shared" si="44"/>
        <v>7.1309820233226517E-2</v>
      </c>
      <c r="AB108" s="42"/>
      <c r="AC108" s="57">
        <v>68249.92883533657</v>
      </c>
      <c r="AD108" s="58">
        <f t="shared" si="45"/>
        <v>384.63584646581461</v>
      </c>
      <c r="AE108" s="56">
        <f t="shared" si="40"/>
        <v>-3.0167486918617148E-2</v>
      </c>
      <c r="AF108" s="56">
        <f t="shared" si="40"/>
        <v>-3.0167486918617148E-2</v>
      </c>
    </row>
    <row r="109" spans="1:32">
      <c r="A109" s="82" t="s">
        <v>231</v>
      </c>
      <c r="B109" s="83" t="s">
        <v>232</v>
      </c>
      <c r="E109" s="103">
        <v>70672</v>
      </c>
      <c r="F109" s="103">
        <v>240052.09375</v>
      </c>
      <c r="G109" s="103">
        <f t="shared" si="28"/>
        <v>294.40276439996683</v>
      </c>
      <c r="H109" s="104">
        <v>-4.8986445511936982E-2</v>
      </c>
      <c r="J109" s="105">
        <v>74373.841453105866</v>
      </c>
      <c r="K109" s="105">
        <v>241057.828125</v>
      </c>
      <c r="L109" s="105">
        <f t="shared" si="29"/>
        <v>308.53111899166151</v>
      </c>
      <c r="M109" s="106">
        <f t="shared" si="30"/>
        <v>4.189650501642328E-3</v>
      </c>
      <c r="O109" s="107">
        <f t="shared" si="31"/>
        <v>-4.9773433518825905E-2</v>
      </c>
      <c r="P109" s="107">
        <f t="shared" si="32"/>
        <v>-4.5792316307894154E-2</v>
      </c>
      <c r="Q109" s="106">
        <f t="shared" si="33"/>
        <v>7.5802089813035156E-2</v>
      </c>
      <c r="R109" s="107">
        <f t="shared" si="34"/>
        <v>7.1313660000000001E-2</v>
      </c>
      <c r="S109" s="108">
        <f t="shared" si="35"/>
        <v>76029.08529126682</v>
      </c>
      <c r="T109" s="109">
        <f t="shared" si="36"/>
        <v>0</v>
      </c>
      <c r="U109" s="99">
        <f t="shared" si="37"/>
        <v>7.5802089813035156E-2</v>
      </c>
      <c r="V109" s="99">
        <f t="shared" si="41"/>
        <v>7.1313660000000001E-2</v>
      </c>
      <c r="W109" s="108">
        <f t="shared" si="38"/>
        <v>76029.08529126682</v>
      </c>
      <c r="X109" s="118">
        <f t="shared" si="39"/>
        <v>76029</v>
      </c>
      <c r="Y109" s="55">
        <f t="shared" si="42"/>
        <v>315.39734922267422</v>
      </c>
      <c r="Z109" s="56">
        <f t="shared" si="43"/>
        <v>7.5800882952230086E-2</v>
      </c>
      <c r="AA109" s="56">
        <f t="shared" si="44"/>
        <v>7.1312458174423776E-2</v>
      </c>
      <c r="AB109" s="42"/>
      <c r="AC109" s="57">
        <v>80086.410670429308</v>
      </c>
      <c r="AD109" s="58">
        <f t="shared" si="45"/>
        <v>332.22903936934449</v>
      </c>
      <c r="AE109" s="56">
        <f t="shared" si="40"/>
        <v>-5.066291067939499E-2</v>
      </c>
      <c r="AF109" s="56">
        <f t="shared" si="40"/>
        <v>-5.0662910679394879E-2</v>
      </c>
    </row>
    <row r="110" spans="1:32">
      <c r="A110" s="82" t="s">
        <v>233</v>
      </c>
      <c r="B110" s="83" t="s">
        <v>234</v>
      </c>
      <c r="E110" s="103">
        <v>73620</v>
      </c>
      <c r="F110" s="103">
        <v>236620.125</v>
      </c>
      <c r="G110" s="103">
        <f t="shared" si="28"/>
        <v>311.13160809969145</v>
      </c>
      <c r="H110" s="104">
        <v>-1.5825882453973095E-2</v>
      </c>
      <c r="J110" s="105">
        <v>75036.903828918672</v>
      </c>
      <c r="K110" s="105">
        <v>238623.671875</v>
      </c>
      <c r="L110" s="105">
        <f t="shared" si="29"/>
        <v>314.45708315236135</v>
      </c>
      <c r="M110" s="106">
        <f t="shared" si="30"/>
        <v>8.4673561684578402E-3</v>
      </c>
      <c r="O110" s="107">
        <f t="shared" si="31"/>
        <v>-1.8882759770434521E-2</v>
      </c>
      <c r="P110" s="107">
        <f t="shared" si="32"/>
        <v>-1.057529065439633E-2</v>
      </c>
      <c r="Q110" s="106">
        <f t="shared" si="33"/>
        <v>8.0384854327353983E-2</v>
      </c>
      <c r="R110" s="107">
        <f t="shared" si="34"/>
        <v>7.1313660000000001E-2</v>
      </c>
      <c r="S110" s="108">
        <f t="shared" si="35"/>
        <v>79537.932975579795</v>
      </c>
      <c r="T110" s="109">
        <f t="shared" si="36"/>
        <v>0</v>
      </c>
      <c r="U110" s="99">
        <f t="shared" si="37"/>
        <v>8.0384854327353983E-2</v>
      </c>
      <c r="V110" s="99">
        <f t="shared" si="41"/>
        <v>7.1313660000000001E-2</v>
      </c>
      <c r="W110" s="108">
        <f t="shared" si="38"/>
        <v>79537.932975579795</v>
      </c>
      <c r="X110" s="118">
        <f t="shared" si="39"/>
        <v>79538</v>
      </c>
      <c r="Y110" s="55">
        <f t="shared" si="42"/>
        <v>333.31982269414152</v>
      </c>
      <c r="Z110" s="56">
        <f t="shared" si="43"/>
        <v>8.038576473784298E-2</v>
      </c>
      <c r="AA110" s="56">
        <f t="shared" si="44"/>
        <v>7.131456276644399E-2</v>
      </c>
      <c r="AB110" s="42"/>
      <c r="AC110" s="57">
        <v>80800.402104674868</v>
      </c>
      <c r="AD110" s="58">
        <f t="shared" si="45"/>
        <v>338.61017002119195</v>
      </c>
      <c r="AE110" s="56">
        <f t="shared" si="40"/>
        <v>-1.5623710672125868E-2</v>
      </c>
      <c r="AF110" s="56">
        <f t="shared" si="40"/>
        <v>-1.5623710672125757E-2</v>
      </c>
    </row>
    <row r="111" spans="1:32">
      <c r="A111" s="82" t="s">
        <v>235</v>
      </c>
      <c r="B111" s="83" t="s">
        <v>236</v>
      </c>
      <c r="E111" s="103">
        <v>59765</v>
      </c>
      <c r="F111" s="103">
        <v>184554.375</v>
      </c>
      <c r="G111" s="103">
        <f t="shared" si="28"/>
        <v>323.83410038369453</v>
      </c>
      <c r="H111" s="104">
        <v>-1.0755342909146703E-2</v>
      </c>
      <c r="J111" s="105">
        <v>60405.47652549552</v>
      </c>
      <c r="K111" s="105">
        <v>186438.09375</v>
      </c>
      <c r="L111" s="105">
        <f t="shared" si="29"/>
        <v>323.99750131802409</v>
      </c>
      <c r="M111" s="106">
        <f t="shared" si="30"/>
        <v>1.0206849607331092E-2</v>
      </c>
      <c r="O111" s="107">
        <f t="shared" si="31"/>
        <v>-1.0602954605038017E-2</v>
      </c>
      <c r="P111" s="107">
        <f t="shared" si="32"/>
        <v>-5.0432776075381991E-4</v>
      </c>
      <c r="Q111" s="106">
        <f t="shared" si="33"/>
        <v>8.224839740989931E-2</v>
      </c>
      <c r="R111" s="107">
        <f t="shared" si="34"/>
        <v>7.1313660000000001E-2</v>
      </c>
      <c r="S111" s="108">
        <f t="shared" si="35"/>
        <v>64680.575471202632</v>
      </c>
      <c r="T111" s="109">
        <f t="shared" si="36"/>
        <v>0</v>
      </c>
      <c r="U111" s="99">
        <f t="shared" si="37"/>
        <v>8.224839740989931E-2</v>
      </c>
      <c r="V111" s="99">
        <f t="shared" si="41"/>
        <v>7.1313660000000001E-2</v>
      </c>
      <c r="W111" s="108">
        <f t="shared" si="38"/>
        <v>64680.575471202632</v>
      </c>
      <c r="X111" s="118">
        <f t="shared" si="39"/>
        <v>64681</v>
      </c>
      <c r="Y111" s="55">
        <f t="shared" si="42"/>
        <v>346.93017236451976</v>
      </c>
      <c r="Z111" s="56">
        <f t="shared" si="43"/>
        <v>8.2255500711118534E-2</v>
      </c>
      <c r="AA111" s="56">
        <f t="shared" si="44"/>
        <v>7.1320691531435054E-2</v>
      </c>
      <c r="AB111" s="42"/>
      <c r="AC111" s="57">
        <v>65045.151699123235</v>
      </c>
      <c r="AD111" s="58">
        <f t="shared" si="45"/>
        <v>348.88337673278335</v>
      </c>
      <c r="AE111" s="56">
        <f t="shared" si="40"/>
        <v>-5.5984449203482223E-3</v>
      </c>
      <c r="AF111" s="56">
        <f t="shared" si="40"/>
        <v>-5.5984449203482223E-3</v>
      </c>
    </row>
    <row r="112" spans="1:32">
      <c r="A112" s="82" t="s">
        <v>237</v>
      </c>
      <c r="B112" s="83" t="s">
        <v>238</v>
      </c>
      <c r="E112" s="103">
        <v>113374</v>
      </c>
      <c r="F112" s="103">
        <v>324123.21875</v>
      </c>
      <c r="G112" s="103">
        <f t="shared" si="28"/>
        <v>349.78672752058128</v>
      </c>
      <c r="H112" s="104">
        <v>4.4629987782589531E-2</v>
      </c>
      <c r="J112" s="105">
        <v>108397.87353922069</v>
      </c>
      <c r="K112" s="105">
        <v>326655.53125</v>
      </c>
      <c r="L112" s="105">
        <f t="shared" si="29"/>
        <v>331.84153693776057</v>
      </c>
      <c r="M112" s="106">
        <f t="shared" si="30"/>
        <v>7.8128080727015714E-3</v>
      </c>
      <c r="O112" s="107">
        <f t="shared" si="31"/>
        <v>4.5906126184097618E-2</v>
      </c>
      <c r="P112" s="107">
        <f t="shared" si="32"/>
        <v>5.4077590010036758E-2</v>
      </c>
      <c r="Q112" s="106">
        <f t="shared" si="33"/>
        <v>7.9683628011243401E-2</v>
      </c>
      <c r="R112" s="107">
        <f t="shared" si="34"/>
        <v>7.1313660000000001E-2</v>
      </c>
      <c r="S112" s="108">
        <f t="shared" si="35"/>
        <v>122408.0516421467</v>
      </c>
      <c r="T112" s="109">
        <f t="shared" si="36"/>
        <v>0</v>
      </c>
      <c r="U112" s="99">
        <f t="shared" si="37"/>
        <v>7.9683628011243401E-2</v>
      </c>
      <c r="V112" s="99">
        <f t="shared" si="41"/>
        <v>7.1313660000000001E-2</v>
      </c>
      <c r="W112" s="108">
        <f t="shared" si="38"/>
        <v>122408.0516421467</v>
      </c>
      <c r="X112" s="118">
        <f t="shared" si="39"/>
        <v>122408</v>
      </c>
      <c r="Y112" s="55">
        <f t="shared" si="42"/>
        <v>374.73114118590325</v>
      </c>
      <c r="Z112" s="56">
        <f t="shared" si="43"/>
        <v>7.9683172508687949E-2</v>
      </c>
      <c r="AA112" s="56">
        <f t="shared" si="44"/>
        <v>7.1313208028610076E-2</v>
      </c>
      <c r="AB112" s="42"/>
      <c r="AC112" s="57">
        <v>116723.78952668393</v>
      </c>
      <c r="AD112" s="58">
        <f t="shared" si="45"/>
        <v>357.32990370627294</v>
      </c>
      <c r="AE112" s="56">
        <f t="shared" si="40"/>
        <v>4.8697960341808511E-2</v>
      </c>
      <c r="AF112" s="56">
        <f t="shared" si="40"/>
        <v>4.8697960341808511E-2</v>
      </c>
    </row>
    <row r="113" spans="1:32">
      <c r="A113" s="82" t="s">
        <v>239</v>
      </c>
      <c r="B113" s="83" t="s">
        <v>240</v>
      </c>
      <c r="E113" s="103">
        <v>52974</v>
      </c>
      <c r="F113" s="103">
        <v>179520.9375</v>
      </c>
      <c r="G113" s="103">
        <f t="shared" si="28"/>
        <v>295.08535738345284</v>
      </c>
      <c r="H113" s="104">
        <v>-0.14244006640368756</v>
      </c>
      <c r="J113" s="105">
        <v>61854.335643599006</v>
      </c>
      <c r="K113" s="105">
        <v>180433.140625</v>
      </c>
      <c r="L113" s="105">
        <f t="shared" si="29"/>
        <v>342.81028102344493</v>
      </c>
      <c r="M113" s="106">
        <f t="shared" si="30"/>
        <v>5.0813188573060053E-3</v>
      </c>
      <c r="O113" s="107">
        <f t="shared" si="31"/>
        <v>-0.14356852355131533</v>
      </c>
      <c r="P113" s="107">
        <f t="shared" si="32"/>
        <v>-0.13921672214004621</v>
      </c>
      <c r="Q113" s="106">
        <f t="shared" si="33"/>
        <v>7.6757346302647411E-2</v>
      </c>
      <c r="R113" s="107">
        <f t="shared" si="34"/>
        <v>7.1313660000000001E-2</v>
      </c>
      <c r="S113" s="108">
        <f t="shared" si="35"/>
        <v>57040.143663036441</v>
      </c>
      <c r="T113" s="109">
        <f t="shared" si="36"/>
        <v>0</v>
      </c>
      <c r="U113" s="99">
        <f t="shared" si="37"/>
        <v>7.6757346302647411E-2</v>
      </c>
      <c r="V113" s="99">
        <f t="shared" si="41"/>
        <v>7.1313660000000001E-2</v>
      </c>
      <c r="W113" s="108">
        <f t="shared" si="38"/>
        <v>57040.143663036441</v>
      </c>
      <c r="X113" s="118">
        <f t="shared" si="39"/>
        <v>57040</v>
      </c>
      <c r="Y113" s="55">
        <f t="shared" si="42"/>
        <v>316.12817801884893</v>
      </c>
      <c r="Z113" s="56">
        <f t="shared" si="43"/>
        <v>7.6754634348925821E-2</v>
      </c>
      <c r="AA113" s="56">
        <f t="shared" si="44"/>
        <v>7.1310961756911873E-2</v>
      </c>
      <c r="AB113" s="42"/>
      <c r="AC113" s="57">
        <v>66605.296019612491</v>
      </c>
      <c r="AD113" s="58">
        <f t="shared" si="45"/>
        <v>369.14114440894434</v>
      </c>
      <c r="AE113" s="56">
        <f t="shared" si="40"/>
        <v>-0.14361164338637444</v>
      </c>
      <c r="AF113" s="56">
        <f t="shared" si="40"/>
        <v>-0.14361164338637433</v>
      </c>
    </row>
    <row r="114" spans="1:32">
      <c r="A114" s="82" t="s">
        <v>241</v>
      </c>
      <c r="B114" s="83" t="s">
        <v>242</v>
      </c>
      <c r="E114" s="103">
        <v>83165</v>
      </c>
      <c r="F114" s="103">
        <v>256610.453125</v>
      </c>
      <c r="G114" s="103">
        <f t="shared" si="28"/>
        <v>324.09046080242371</v>
      </c>
      <c r="H114" s="104">
        <v>-2.2128267991615269E-2</v>
      </c>
      <c r="J114" s="105">
        <v>85137.969000178578</v>
      </c>
      <c r="K114" s="105">
        <v>257935.40625</v>
      </c>
      <c r="L114" s="105">
        <f t="shared" si="29"/>
        <v>330.0747665392625</v>
      </c>
      <c r="M114" s="106">
        <f t="shared" si="30"/>
        <v>5.1632858633181566E-3</v>
      </c>
      <c r="O114" s="107">
        <f t="shared" si="31"/>
        <v>-2.3173785131924363E-2</v>
      </c>
      <c r="P114" s="107">
        <f t="shared" si="32"/>
        <v>-1.8130152145777401E-2</v>
      </c>
      <c r="Q114" s="106">
        <f t="shared" si="33"/>
        <v>7.6845158675857617E-2</v>
      </c>
      <c r="R114" s="107">
        <f t="shared" si="34"/>
        <v>7.1313660000000001E-2</v>
      </c>
      <c r="S114" s="108">
        <f t="shared" si="35"/>
        <v>89555.827621277698</v>
      </c>
      <c r="T114" s="109">
        <f t="shared" si="36"/>
        <v>0</v>
      </c>
      <c r="U114" s="99">
        <f t="shared" si="37"/>
        <v>7.6845158675857617E-2</v>
      </c>
      <c r="V114" s="99">
        <f t="shared" si="41"/>
        <v>7.1313660000000001E-2</v>
      </c>
      <c r="W114" s="108">
        <f t="shared" si="38"/>
        <v>89555.827621277698</v>
      </c>
      <c r="X114" s="118">
        <f t="shared" si="39"/>
        <v>89556</v>
      </c>
      <c r="Y114" s="55">
        <f t="shared" si="42"/>
        <v>347.20320603523191</v>
      </c>
      <c r="Z114" s="56">
        <f t="shared" si="43"/>
        <v>7.6847231407443095E-2</v>
      </c>
      <c r="AA114" s="56">
        <f t="shared" si="44"/>
        <v>7.1315722084453803E-2</v>
      </c>
      <c r="AB114" s="42"/>
      <c r="AC114" s="57">
        <v>91677.318473508043</v>
      </c>
      <c r="AD114" s="58">
        <f t="shared" si="45"/>
        <v>355.42742970560306</v>
      </c>
      <c r="AE114" s="56">
        <f t="shared" si="40"/>
        <v>-2.3138967291250312E-2</v>
      </c>
      <c r="AF114" s="56">
        <f t="shared" si="40"/>
        <v>-2.3138967291250423E-2</v>
      </c>
    </row>
    <row r="115" spans="1:32">
      <c r="A115" s="82" t="s">
        <v>243</v>
      </c>
      <c r="B115" s="83" t="s">
        <v>244</v>
      </c>
      <c r="E115" s="103">
        <v>93864</v>
      </c>
      <c r="F115" s="103">
        <v>238261.5625</v>
      </c>
      <c r="G115" s="103">
        <f t="shared" si="28"/>
        <v>393.95359878914587</v>
      </c>
      <c r="H115" s="104">
        <v>-2.0757577961207474E-2</v>
      </c>
      <c r="J115" s="105">
        <v>95973.175100566965</v>
      </c>
      <c r="K115" s="105">
        <v>241310.453125</v>
      </c>
      <c r="L115" s="105">
        <f t="shared" si="29"/>
        <v>397.71660886506396</v>
      </c>
      <c r="M115" s="106">
        <f t="shared" si="30"/>
        <v>1.2796401538750057E-2</v>
      </c>
      <c r="O115" s="107">
        <f t="shared" si="31"/>
        <v>-2.1976714830543309E-2</v>
      </c>
      <c r="P115" s="107">
        <f t="shared" si="32"/>
        <v>-9.4615361592675917E-3</v>
      </c>
      <c r="Q115" s="106">
        <f t="shared" si="33"/>
        <v>8.502261976730785E-2</v>
      </c>
      <c r="R115" s="107">
        <f t="shared" si="34"/>
        <v>7.1313660000000001E-2</v>
      </c>
      <c r="S115" s="108">
        <f t="shared" si="35"/>
        <v>101844.56318183859</v>
      </c>
      <c r="T115" s="109">
        <f t="shared" si="36"/>
        <v>0</v>
      </c>
      <c r="U115" s="99">
        <f t="shared" si="37"/>
        <v>8.502261976730785E-2</v>
      </c>
      <c r="V115" s="99">
        <f t="shared" si="41"/>
        <v>7.1313660000000001E-2</v>
      </c>
      <c r="W115" s="108">
        <f t="shared" si="38"/>
        <v>101844.56318183859</v>
      </c>
      <c r="X115" s="118">
        <f t="shared" si="39"/>
        <v>101845</v>
      </c>
      <c r="Y115" s="55">
        <f t="shared" si="42"/>
        <v>422.04968198059697</v>
      </c>
      <c r="Z115" s="56">
        <f t="shared" si="43"/>
        <v>8.5027273502088052E-2</v>
      </c>
      <c r="AA115" s="56">
        <f t="shared" si="44"/>
        <v>7.1318254936132419E-2</v>
      </c>
      <c r="AB115" s="42"/>
      <c r="AC115" s="57">
        <v>103344.76429182818</v>
      </c>
      <c r="AD115" s="58">
        <f t="shared" si="45"/>
        <v>428.26476413889577</v>
      </c>
      <c r="AE115" s="56">
        <f t="shared" si="40"/>
        <v>-1.4512242609534542E-2</v>
      </c>
      <c r="AF115" s="56">
        <f t="shared" si="40"/>
        <v>-1.4512242609534654E-2</v>
      </c>
    </row>
    <row r="116" spans="1:32">
      <c r="A116" s="82" t="s">
        <v>245</v>
      </c>
      <c r="B116" s="83" t="s">
        <v>246</v>
      </c>
      <c r="E116" s="103">
        <v>176770</v>
      </c>
      <c r="F116" s="103">
        <v>441642.9375</v>
      </c>
      <c r="G116" s="103">
        <f t="shared" si="28"/>
        <v>400.2554665554909</v>
      </c>
      <c r="H116" s="104">
        <v>5.2167838883946605E-2</v>
      </c>
      <c r="J116" s="105">
        <v>167873.46010312741</v>
      </c>
      <c r="K116" s="105">
        <v>445286.75</v>
      </c>
      <c r="L116" s="105">
        <f t="shared" si="29"/>
        <v>377.00079803211617</v>
      </c>
      <c r="M116" s="106">
        <f t="shared" si="30"/>
        <v>8.2505847837768265E-3</v>
      </c>
      <c r="O116" s="107">
        <f t="shared" si="31"/>
        <v>5.2995511568102005E-2</v>
      </c>
      <c r="P116" s="107">
        <f t="shared" si="32"/>
        <v>6.1683340313231083E-2</v>
      </c>
      <c r="Q116" s="106">
        <f t="shared" si="33"/>
        <v>8.0152624181848209E-2</v>
      </c>
      <c r="R116" s="107">
        <f t="shared" si="34"/>
        <v>7.1313660000000001E-2</v>
      </c>
      <c r="S116" s="108">
        <f t="shared" si="35"/>
        <v>190938.5793766253</v>
      </c>
      <c r="T116" s="109">
        <f t="shared" si="36"/>
        <v>0</v>
      </c>
      <c r="U116" s="99">
        <f t="shared" si="37"/>
        <v>8.0152624181848209E-2</v>
      </c>
      <c r="V116" s="99">
        <f t="shared" si="41"/>
        <v>7.1313660000000001E-2</v>
      </c>
      <c r="W116" s="108">
        <f t="shared" si="38"/>
        <v>190938.5793766253</v>
      </c>
      <c r="X116" s="118">
        <f t="shared" si="39"/>
        <v>190939</v>
      </c>
      <c r="Y116" s="55">
        <f t="shared" si="42"/>
        <v>428.80009342294602</v>
      </c>
      <c r="Z116" s="56">
        <f t="shared" si="43"/>
        <v>8.0155003677094605E-2</v>
      </c>
      <c r="AA116" s="56">
        <f t="shared" si="44"/>
        <v>7.1316020023670879E-2</v>
      </c>
      <c r="AB116" s="42"/>
      <c r="AC116" s="57">
        <v>180767.62748582687</v>
      </c>
      <c r="AD116" s="58">
        <f t="shared" si="45"/>
        <v>405.95779570316625</v>
      </c>
      <c r="AE116" s="56">
        <f t="shared" si="40"/>
        <v>5.6267666150404239E-2</v>
      </c>
      <c r="AF116" s="56">
        <f t="shared" si="40"/>
        <v>5.6267666150404239E-2</v>
      </c>
    </row>
    <row r="117" spans="1:32">
      <c r="A117" s="82" t="s">
        <v>247</v>
      </c>
      <c r="B117" s="83" t="s">
        <v>248</v>
      </c>
      <c r="E117" s="103">
        <v>102886</v>
      </c>
      <c r="F117" s="103">
        <v>251494.125</v>
      </c>
      <c r="G117" s="103">
        <f t="shared" si="28"/>
        <v>409.0990197087109</v>
      </c>
      <c r="H117" s="104">
        <v>7.9837267700992642E-2</v>
      </c>
      <c r="J117" s="105">
        <v>94937.934338325489</v>
      </c>
      <c r="K117" s="105">
        <v>253957.0625</v>
      </c>
      <c r="L117" s="105">
        <f t="shared" si="29"/>
        <v>373.83459000407004</v>
      </c>
      <c r="M117" s="106">
        <f t="shared" si="30"/>
        <v>9.7932208157944789E-3</v>
      </c>
      <c r="O117" s="107">
        <f t="shared" si="31"/>
        <v>8.371854430022041E-2</v>
      </c>
      <c r="P117" s="107">
        <f t="shared" si="32"/>
        <v>9.4331639306723725E-2</v>
      </c>
      <c r="Q117" s="106">
        <f t="shared" si="33"/>
        <v>8.1805271235356969E-2</v>
      </c>
      <c r="R117" s="107">
        <f t="shared" si="34"/>
        <v>7.1313660000000001E-2</v>
      </c>
      <c r="S117" s="108">
        <f t="shared" si="35"/>
        <v>111302.61713632094</v>
      </c>
      <c r="T117" s="109">
        <f t="shared" si="36"/>
        <v>0</v>
      </c>
      <c r="U117" s="99">
        <f t="shared" si="37"/>
        <v>8.1805271235356969E-2</v>
      </c>
      <c r="V117" s="99">
        <f t="shared" si="41"/>
        <v>7.1313660000000001E-2</v>
      </c>
      <c r="W117" s="108">
        <f t="shared" si="38"/>
        <v>111302.61713632094</v>
      </c>
      <c r="X117" s="118">
        <f t="shared" si="39"/>
        <v>111303</v>
      </c>
      <c r="Y117" s="55">
        <f t="shared" si="42"/>
        <v>438.2748756987217</v>
      </c>
      <c r="Z117" s="56">
        <f t="shared" si="43"/>
        <v>8.1808992477110598E-2</v>
      </c>
      <c r="AA117" s="56">
        <f t="shared" si="44"/>
        <v>7.1317345152243972E-2</v>
      </c>
      <c r="AB117" s="42"/>
      <c r="AC117" s="57">
        <v>102230.00787737143</v>
      </c>
      <c r="AD117" s="58">
        <f t="shared" si="45"/>
        <v>402.54839487825399</v>
      </c>
      <c r="AE117" s="56">
        <f t="shared" si="40"/>
        <v>8.8750772019033253E-2</v>
      </c>
      <c r="AF117" s="56">
        <f t="shared" si="40"/>
        <v>8.8750772019033253E-2</v>
      </c>
    </row>
    <row r="118" spans="1:32">
      <c r="A118" s="82" t="s">
        <v>249</v>
      </c>
      <c r="B118" s="83" t="s">
        <v>250</v>
      </c>
      <c r="E118" s="103">
        <v>152990</v>
      </c>
      <c r="F118" s="103">
        <v>387949.21875</v>
      </c>
      <c r="G118" s="103">
        <f t="shared" si="28"/>
        <v>394.35573679705988</v>
      </c>
      <c r="H118" s="104">
        <v>-1.5236435069791776E-2</v>
      </c>
      <c r="J118" s="105">
        <v>155109.37923076359</v>
      </c>
      <c r="K118" s="105">
        <v>388845.3125</v>
      </c>
      <c r="L118" s="105">
        <f t="shared" si="29"/>
        <v>398.89738732741853</v>
      </c>
      <c r="M118" s="106">
        <f t="shared" si="30"/>
        <v>2.3098222826360981E-3</v>
      </c>
      <c r="O118" s="107">
        <f t="shared" si="31"/>
        <v>-1.3663772244297934E-2</v>
      </c>
      <c r="P118" s="107">
        <f t="shared" si="32"/>
        <v>-1.1385510847256586E-2</v>
      </c>
      <c r="Q118" s="106">
        <f t="shared" si="33"/>
        <v>7.3788204163560467E-2</v>
      </c>
      <c r="R118" s="107">
        <f t="shared" si="34"/>
        <v>7.1313660000000001E-2</v>
      </c>
      <c r="S118" s="108">
        <f t="shared" si="35"/>
        <v>164278.85735498311</v>
      </c>
      <c r="T118" s="109">
        <f t="shared" si="36"/>
        <v>0</v>
      </c>
      <c r="U118" s="99">
        <f t="shared" si="37"/>
        <v>7.3788204163560467E-2</v>
      </c>
      <c r="V118" s="99">
        <f t="shared" si="41"/>
        <v>7.1313660000000001E-2</v>
      </c>
      <c r="W118" s="108">
        <f t="shared" si="38"/>
        <v>164278.85735498311</v>
      </c>
      <c r="X118" s="118">
        <f t="shared" si="39"/>
        <v>164279</v>
      </c>
      <c r="Y118" s="55">
        <f t="shared" si="42"/>
        <v>422.47905457263289</v>
      </c>
      <c r="Z118" s="56">
        <f t="shared" si="43"/>
        <v>7.378913654487218E-2</v>
      </c>
      <c r="AA118" s="56">
        <f t="shared" si="44"/>
        <v>7.131459023263953E-2</v>
      </c>
      <c r="AB118" s="42"/>
      <c r="AC118" s="57">
        <v>167023.15224288494</v>
      </c>
      <c r="AD118" s="58">
        <f t="shared" si="45"/>
        <v>429.53623683681394</v>
      </c>
      <c r="AE118" s="56">
        <f t="shared" si="40"/>
        <v>-1.6429771597738729E-2</v>
      </c>
      <c r="AF118" s="56">
        <f t="shared" si="40"/>
        <v>-1.6429771597738729E-2</v>
      </c>
    </row>
    <row r="119" spans="1:32">
      <c r="A119" s="82" t="s">
        <v>251</v>
      </c>
      <c r="B119" s="83" t="s">
        <v>252</v>
      </c>
      <c r="E119" s="103">
        <v>152833</v>
      </c>
      <c r="F119" s="103">
        <v>364165.25</v>
      </c>
      <c r="G119" s="103">
        <f t="shared" si="28"/>
        <v>419.68035115926079</v>
      </c>
      <c r="H119" s="104">
        <v>9.7832776459047199E-2</v>
      </c>
      <c r="J119" s="105">
        <v>138763.29756479006</v>
      </c>
      <c r="K119" s="105">
        <v>367658.8125</v>
      </c>
      <c r="L119" s="105">
        <f t="shared" si="29"/>
        <v>377.42410312765196</v>
      </c>
      <c r="M119" s="106">
        <f t="shared" si="30"/>
        <v>9.5933439558002487E-3</v>
      </c>
      <c r="O119" s="107">
        <f t="shared" si="31"/>
        <v>0.10139354340898854</v>
      </c>
      <c r="P119" s="107">
        <f t="shared" si="32"/>
        <v>0.11195959050160864</v>
      </c>
      <c r="Q119" s="106">
        <f t="shared" si="33"/>
        <v>8.1591140424927211E-2</v>
      </c>
      <c r="R119" s="107">
        <f t="shared" si="34"/>
        <v>7.1313660000000001E-2</v>
      </c>
      <c r="S119" s="108">
        <f t="shared" si="35"/>
        <v>165302.81876456289</v>
      </c>
      <c r="T119" s="109">
        <f t="shared" si="36"/>
        <v>0</v>
      </c>
      <c r="U119" s="99">
        <f t="shared" si="37"/>
        <v>8.1591140424927211E-2</v>
      </c>
      <c r="V119" s="99">
        <f t="shared" si="41"/>
        <v>7.1313660000000001E-2</v>
      </c>
      <c r="W119" s="108">
        <f t="shared" si="38"/>
        <v>165302.81876456289</v>
      </c>
      <c r="X119" s="118">
        <f t="shared" si="39"/>
        <v>165303</v>
      </c>
      <c r="Y119" s="55">
        <f t="shared" si="42"/>
        <v>449.60978597514242</v>
      </c>
      <c r="Z119" s="56">
        <f t="shared" si="43"/>
        <v>8.1592326264615656E-2</v>
      </c>
      <c r="AA119" s="56">
        <f t="shared" si="44"/>
        <v>7.1314834571619024E-2</v>
      </c>
      <c r="AB119" s="42"/>
      <c r="AC119" s="57">
        <v>149421.54684538854</v>
      </c>
      <c r="AD119" s="58">
        <f t="shared" si="45"/>
        <v>406.4136143762052</v>
      </c>
      <c r="AE119" s="56">
        <f t="shared" si="40"/>
        <v>0.10628623173767915</v>
      </c>
      <c r="AF119" s="56">
        <f t="shared" si="40"/>
        <v>0.10628623173767937</v>
      </c>
    </row>
    <row r="120" spans="1:32">
      <c r="A120" s="82" t="s">
        <v>253</v>
      </c>
      <c r="B120" s="83" t="s">
        <v>254</v>
      </c>
      <c r="E120" s="103">
        <v>132482</v>
      </c>
      <c r="F120" s="103">
        <v>295595.875</v>
      </c>
      <c r="G120" s="103">
        <f t="shared" si="28"/>
        <v>448.18622722661473</v>
      </c>
      <c r="H120" s="104">
        <v>2.1854894814490322E-3</v>
      </c>
      <c r="J120" s="105">
        <v>132104.74925311402</v>
      </c>
      <c r="K120" s="105">
        <v>297470.6875</v>
      </c>
      <c r="L120" s="105">
        <f t="shared" si="29"/>
        <v>444.09333357631755</v>
      </c>
      <c r="M120" s="106">
        <f t="shared" si="30"/>
        <v>6.3424853273070791E-3</v>
      </c>
      <c r="O120" s="107">
        <f t="shared" si="31"/>
        <v>2.8556940535360287E-3</v>
      </c>
      <c r="P120" s="107">
        <f t="shared" si="32"/>
        <v>9.2162915784770316E-3</v>
      </c>
      <c r="Q120" s="106">
        <f t="shared" si="33"/>
        <v>7.8108451169493609E-2</v>
      </c>
      <c r="R120" s="107">
        <f t="shared" si="34"/>
        <v>7.1313660000000001E-2</v>
      </c>
      <c r="S120" s="108">
        <f t="shared" si="35"/>
        <v>142829.96382783685</v>
      </c>
      <c r="T120" s="109">
        <f t="shared" si="36"/>
        <v>0</v>
      </c>
      <c r="U120" s="99">
        <f t="shared" si="37"/>
        <v>7.8108451169493609E-2</v>
      </c>
      <c r="V120" s="99">
        <f t="shared" si="41"/>
        <v>7.1313660000000001E-2</v>
      </c>
      <c r="W120" s="108">
        <f t="shared" si="38"/>
        <v>142829.96382783685</v>
      </c>
      <c r="X120" s="118">
        <f t="shared" si="39"/>
        <v>142830</v>
      </c>
      <c r="Y120" s="55">
        <f t="shared" si="42"/>
        <v>480.14814905082034</v>
      </c>
      <c r="Z120" s="56">
        <f t="shared" si="43"/>
        <v>7.8108724204042801E-2</v>
      </c>
      <c r="AA120" s="56">
        <f t="shared" si="44"/>
        <v>7.1313931313745638E-2</v>
      </c>
      <c r="AB120" s="42"/>
      <c r="AC120" s="57">
        <v>142251.56309654572</v>
      </c>
      <c r="AD120" s="58">
        <f t="shared" si="45"/>
        <v>478.2036317327761</v>
      </c>
      <c r="AE120" s="56">
        <f t="shared" si="40"/>
        <v>4.0662955883423724E-3</v>
      </c>
      <c r="AF120" s="56">
        <f t="shared" si="40"/>
        <v>4.0662955883421503E-3</v>
      </c>
    </row>
    <row r="121" spans="1:32">
      <c r="A121" s="82" t="s">
        <v>255</v>
      </c>
      <c r="B121" s="83" t="s">
        <v>256</v>
      </c>
      <c r="E121" s="103">
        <v>145042</v>
      </c>
      <c r="F121" s="103">
        <v>335825.71875</v>
      </c>
      <c r="G121" s="103">
        <f t="shared" si="28"/>
        <v>431.89664132893336</v>
      </c>
      <c r="H121" s="104">
        <v>1.775735139829715E-2</v>
      </c>
      <c r="J121" s="105">
        <v>142591.34755333784</v>
      </c>
      <c r="K121" s="105">
        <v>339441.25</v>
      </c>
      <c r="L121" s="105">
        <f t="shared" si="29"/>
        <v>420.07666290805207</v>
      </c>
      <c r="M121" s="106">
        <f t="shared" si="30"/>
        <v>1.0766093983086256E-2</v>
      </c>
      <c r="O121" s="107">
        <f t="shared" si="31"/>
        <v>1.7186543845133961E-2</v>
      </c>
      <c r="P121" s="107">
        <f t="shared" si="32"/>
        <v>2.8137669774501273E-2</v>
      </c>
      <c r="Q121" s="106">
        <f t="shared" si="33"/>
        <v>8.2847523548924107E-2</v>
      </c>
      <c r="R121" s="107">
        <f t="shared" si="34"/>
        <v>7.1313660000000001E-2</v>
      </c>
      <c r="S121" s="108">
        <f t="shared" si="35"/>
        <v>157058.37051058304</v>
      </c>
      <c r="T121" s="109">
        <f t="shared" si="36"/>
        <v>0</v>
      </c>
      <c r="U121" s="99">
        <f t="shared" si="37"/>
        <v>8.2847523548924107E-2</v>
      </c>
      <c r="V121" s="99">
        <f t="shared" si="41"/>
        <v>7.1313660000000001E-2</v>
      </c>
      <c r="W121" s="108">
        <f t="shared" si="38"/>
        <v>157058.37051058304</v>
      </c>
      <c r="X121" s="118">
        <f t="shared" si="39"/>
        <v>157058</v>
      </c>
      <c r="Y121" s="55">
        <f t="shared" si="42"/>
        <v>462.69568003299537</v>
      </c>
      <c r="Z121" s="56">
        <f t="shared" si="43"/>
        <v>8.2844969043449401E-2</v>
      </c>
      <c r="AA121" s="56">
        <f t="shared" si="44"/>
        <v>7.1311132703635538E-2</v>
      </c>
      <c r="AB121" s="42"/>
      <c r="AC121" s="57">
        <v>153543.62495053888</v>
      </c>
      <c r="AD121" s="58">
        <f t="shared" si="45"/>
        <v>452.34226821442263</v>
      </c>
      <c r="AE121" s="56">
        <f t="shared" si="40"/>
        <v>2.2888446528426032E-2</v>
      </c>
      <c r="AF121" s="56">
        <f t="shared" si="40"/>
        <v>2.2888446528426032E-2</v>
      </c>
    </row>
    <row r="122" spans="1:32">
      <c r="A122" s="82" t="s">
        <v>257</v>
      </c>
      <c r="B122" s="83" t="s">
        <v>258</v>
      </c>
      <c r="E122" s="103">
        <v>176600</v>
      </c>
      <c r="F122" s="103">
        <v>425217.75</v>
      </c>
      <c r="G122" s="103">
        <f t="shared" si="28"/>
        <v>415.31662307135582</v>
      </c>
      <c r="H122" s="104">
        <v>-1.7328169953377826E-3</v>
      </c>
      <c r="J122" s="105">
        <v>176786.96595260929</v>
      </c>
      <c r="K122" s="105">
        <v>428077.25</v>
      </c>
      <c r="L122" s="105">
        <f t="shared" si="29"/>
        <v>412.97911989625533</v>
      </c>
      <c r="M122" s="106">
        <f t="shared" si="30"/>
        <v>6.7247898282702945E-3</v>
      </c>
      <c r="O122" s="107">
        <f t="shared" si="31"/>
        <v>-1.0575776986828656E-3</v>
      </c>
      <c r="P122" s="107">
        <f t="shared" si="32"/>
        <v>5.6601001418370434E-3</v>
      </c>
      <c r="Q122" s="106">
        <f t="shared" si="33"/>
        <v>7.8518019203654976E-2</v>
      </c>
      <c r="R122" s="107">
        <f t="shared" si="34"/>
        <v>7.1313660000000001E-2</v>
      </c>
      <c r="S122" s="108">
        <f t="shared" si="35"/>
        <v>190466.28219136546</v>
      </c>
      <c r="T122" s="109">
        <f t="shared" si="36"/>
        <v>0</v>
      </c>
      <c r="U122" s="99">
        <f t="shared" si="37"/>
        <v>7.8518019203654976E-2</v>
      </c>
      <c r="V122" s="99">
        <f t="shared" si="41"/>
        <v>7.1313660000000001E-2</v>
      </c>
      <c r="W122" s="108">
        <f t="shared" si="38"/>
        <v>190466.28219136546</v>
      </c>
      <c r="X122" s="118">
        <f t="shared" si="39"/>
        <v>190466</v>
      </c>
      <c r="Y122" s="55">
        <f t="shared" si="42"/>
        <v>444.93371231477499</v>
      </c>
      <c r="Z122" s="56">
        <f t="shared" si="43"/>
        <v>7.8516421291053184E-2</v>
      </c>
      <c r="AA122" s="56">
        <f t="shared" si="44"/>
        <v>7.1312072761245293E-2</v>
      </c>
      <c r="AB122" s="42"/>
      <c r="AC122" s="57">
        <v>190365.76946730536</v>
      </c>
      <c r="AD122" s="58">
        <f t="shared" si="45"/>
        <v>444.699571087474</v>
      </c>
      <c r="AE122" s="56">
        <f t="shared" si="40"/>
        <v>5.2651552311688832E-4</v>
      </c>
      <c r="AF122" s="56">
        <f t="shared" si="40"/>
        <v>5.2651552311688832E-4</v>
      </c>
    </row>
    <row r="123" spans="1:32">
      <c r="A123" s="82" t="s">
        <v>259</v>
      </c>
      <c r="B123" s="83" t="s">
        <v>260</v>
      </c>
      <c r="E123" s="103">
        <v>164350</v>
      </c>
      <c r="F123" s="103">
        <v>439611</v>
      </c>
      <c r="G123" s="103">
        <f t="shared" si="28"/>
        <v>373.85324753020285</v>
      </c>
      <c r="H123" s="104">
        <v>-3.8330544519536991E-3</v>
      </c>
      <c r="J123" s="105">
        <v>164472.51843456592</v>
      </c>
      <c r="K123" s="105">
        <v>439834.375</v>
      </c>
      <c r="L123" s="105">
        <f t="shared" si="29"/>
        <v>373.94193765452263</v>
      </c>
      <c r="M123" s="106">
        <f t="shared" si="30"/>
        <v>5.0811967853392481E-4</v>
      </c>
      <c r="O123" s="107">
        <f t="shared" si="31"/>
        <v>-7.4491736207382697E-4</v>
      </c>
      <c r="P123" s="107">
        <f t="shared" si="32"/>
        <v>-2.3717619071039753E-4</v>
      </c>
      <c r="Q123" s="106">
        <f t="shared" si="33"/>
        <v>7.1858015552528132E-2</v>
      </c>
      <c r="R123" s="107">
        <f t="shared" si="34"/>
        <v>7.1313660000000001E-2</v>
      </c>
      <c r="S123" s="108">
        <f t="shared" si="35"/>
        <v>176159.864856058</v>
      </c>
      <c r="T123" s="109">
        <f t="shared" si="36"/>
        <v>0</v>
      </c>
      <c r="U123" s="99">
        <f t="shared" si="37"/>
        <v>7.1858015552528132E-2</v>
      </c>
      <c r="V123" s="99">
        <f t="shared" si="41"/>
        <v>7.1313660000000001E-2</v>
      </c>
      <c r="W123" s="108">
        <f t="shared" si="38"/>
        <v>176159.864856058</v>
      </c>
      <c r="X123" s="118">
        <f t="shared" si="39"/>
        <v>176160</v>
      </c>
      <c r="Y123" s="55">
        <f t="shared" si="42"/>
        <v>400.51439817544957</v>
      </c>
      <c r="Z123" s="56">
        <f t="shared" si="43"/>
        <v>7.1858837846060286E-2</v>
      </c>
      <c r="AA123" s="56">
        <f t="shared" si="44"/>
        <v>7.1314481875920599E-2</v>
      </c>
      <c r="AB123" s="42"/>
      <c r="AC123" s="57">
        <v>177105.46339946156</v>
      </c>
      <c r="AD123" s="58">
        <f t="shared" si="45"/>
        <v>402.66398777826669</v>
      </c>
      <c r="AE123" s="56">
        <f t="shared" si="40"/>
        <v>-5.3384202910164991E-3</v>
      </c>
      <c r="AF123" s="56">
        <f t="shared" si="40"/>
        <v>-5.3384202910164991E-3</v>
      </c>
    </row>
    <row r="124" spans="1:32">
      <c r="A124" s="82" t="s">
        <v>261</v>
      </c>
      <c r="B124" s="83" t="s">
        <v>262</v>
      </c>
      <c r="E124" s="103">
        <v>157015</v>
      </c>
      <c r="F124" s="103">
        <v>352776.875</v>
      </c>
      <c r="G124" s="103">
        <f t="shared" si="28"/>
        <v>445.08302875578227</v>
      </c>
      <c r="H124" s="104">
        <v>7.676392551640232E-2</v>
      </c>
      <c r="J124" s="105">
        <v>145570.71625820416</v>
      </c>
      <c r="K124" s="105">
        <v>355528.28125</v>
      </c>
      <c r="L124" s="105">
        <f t="shared" si="29"/>
        <v>409.44904789681669</v>
      </c>
      <c r="M124" s="106">
        <f t="shared" si="30"/>
        <v>7.7992817698155914E-3</v>
      </c>
      <c r="O124" s="107">
        <f t="shared" si="31"/>
        <v>7.8616661619612227E-2</v>
      </c>
      <c r="P124" s="107">
        <f t="shared" si="32"/>
        <v>8.702909688520144E-2</v>
      </c>
      <c r="Q124" s="106">
        <f t="shared" si="33"/>
        <v>7.9669137098192344E-2</v>
      </c>
      <c r="R124" s="107">
        <f t="shared" si="34"/>
        <v>7.1313660000000001E-2</v>
      </c>
      <c r="S124" s="108">
        <f t="shared" si="35"/>
        <v>169524.24956147268</v>
      </c>
      <c r="T124" s="109">
        <f t="shared" si="36"/>
        <v>0</v>
      </c>
      <c r="U124" s="99">
        <f t="shared" si="37"/>
        <v>7.9669137098192344E-2</v>
      </c>
      <c r="V124" s="99">
        <f t="shared" si="41"/>
        <v>7.1313660000000001E-2</v>
      </c>
      <c r="W124" s="108">
        <f t="shared" si="38"/>
        <v>169524.24956147268</v>
      </c>
      <c r="X124" s="118">
        <f t="shared" si="39"/>
        <v>169524</v>
      </c>
      <c r="Y124" s="55">
        <f t="shared" si="42"/>
        <v>476.82282659475487</v>
      </c>
      <c r="Z124" s="56">
        <f t="shared" si="43"/>
        <v>7.966754768652673E-2</v>
      </c>
      <c r="AA124" s="56">
        <f t="shared" si="44"/>
        <v>7.131208288866997E-2</v>
      </c>
      <c r="AB124" s="42"/>
      <c r="AC124" s="57">
        <v>156751.83553876024</v>
      </c>
      <c r="AD124" s="58">
        <f t="shared" si="45"/>
        <v>440.89835831804237</v>
      </c>
      <c r="AE124" s="56">
        <f t="shared" si="40"/>
        <v>8.1480158859648988E-2</v>
      </c>
      <c r="AF124" s="56">
        <f t="shared" si="40"/>
        <v>8.1480158859648988E-2</v>
      </c>
    </row>
    <row r="125" spans="1:32">
      <c r="A125" s="82" t="s">
        <v>263</v>
      </c>
      <c r="B125" s="83" t="s">
        <v>264</v>
      </c>
      <c r="E125" s="103">
        <v>112388</v>
      </c>
      <c r="F125" s="103">
        <v>324125.59375</v>
      </c>
      <c r="G125" s="103">
        <f t="shared" si="28"/>
        <v>346.74213381213434</v>
      </c>
      <c r="H125" s="104">
        <v>2.9076043249924854E-3</v>
      </c>
      <c r="J125" s="105">
        <v>111869.04906809551</v>
      </c>
      <c r="K125" s="105">
        <v>325430.625</v>
      </c>
      <c r="L125" s="105">
        <f t="shared" si="29"/>
        <v>343.75698067167315</v>
      </c>
      <c r="M125" s="106">
        <f t="shared" si="30"/>
        <v>4.0263134882416729E-3</v>
      </c>
      <c r="O125" s="107">
        <f t="shared" si="31"/>
        <v>4.6389143040681535E-3</v>
      </c>
      <c r="P125" s="107">
        <f t="shared" si="32"/>
        <v>8.683905515543211E-3</v>
      </c>
      <c r="Q125" s="106">
        <f t="shared" si="33"/>
        <v>7.5627104639395482E-2</v>
      </c>
      <c r="R125" s="107">
        <f t="shared" si="34"/>
        <v>7.1313660000000001E-2</v>
      </c>
      <c r="S125" s="108">
        <f t="shared" si="35"/>
        <v>120887.57903621238</v>
      </c>
      <c r="T125" s="109">
        <f t="shared" si="36"/>
        <v>0</v>
      </c>
      <c r="U125" s="99">
        <f t="shared" si="37"/>
        <v>7.5627104639395482E-2</v>
      </c>
      <c r="V125" s="99">
        <f t="shared" si="41"/>
        <v>7.1313660000000001E-2</v>
      </c>
      <c r="W125" s="108">
        <f t="shared" si="38"/>
        <v>120887.57903621238</v>
      </c>
      <c r="X125" s="118">
        <f t="shared" si="39"/>
        <v>120888</v>
      </c>
      <c r="Y125" s="55">
        <f t="shared" si="42"/>
        <v>371.47087800971406</v>
      </c>
      <c r="Z125" s="56">
        <f t="shared" si="43"/>
        <v>7.5630850268711969E-2</v>
      </c>
      <c r="AA125" s="56">
        <f t="shared" si="44"/>
        <v>7.1317390608716114E-2</v>
      </c>
      <c r="AB125" s="42"/>
      <c r="AC125" s="57">
        <v>120461.58205539033</v>
      </c>
      <c r="AD125" s="58">
        <f t="shared" si="45"/>
        <v>370.16055896826037</v>
      </c>
      <c r="AE125" s="56">
        <f t="shared" si="40"/>
        <v>3.5398667138009099E-3</v>
      </c>
      <c r="AF125" s="56">
        <f t="shared" si="40"/>
        <v>3.5398667138009099E-3</v>
      </c>
    </row>
    <row r="126" spans="1:32">
      <c r="A126" s="82" t="s">
        <v>265</v>
      </c>
      <c r="B126" s="83" t="s">
        <v>266</v>
      </c>
      <c r="E126" s="103">
        <v>143698</v>
      </c>
      <c r="F126" s="103">
        <v>311805.4375</v>
      </c>
      <c r="G126" s="103">
        <f t="shared" si="28"/>
        <v>460.85790277470704</v>
      </c>
      <c r="H126" s="104">
        <v>3.9132597598962482E-2</v>
      </c>
      <c r="J126" s="105">
        <v>138305.7622085257</v>
      </c>
      <c r="K126" s="105">
        <v>315172.125</v>
      </c>
      <c r="L126" s="105">
        <f t="shared" si="29"/>
        <v>438.82612464070451</v>
      </c>
      <c r="M126" s="106">
        <f t="shared" si="30"/>
        <v>1.0797398297455851E-2</v>
      </c>
      <c r="O126" s="107">
        <f t="shared" si="31"/>
        <v>3.8987802860623644E-2</v>
      </c>
      <c r="P126" s="107">
        <f t="shared" si="32"/>
        <v>5.0206167994308437E-2</v>
      </c>
      <c r="Q126" s="106">
        <f t="shared" si="33"/>
        <v>8.2881060288525044E-2</v>
      </c>
      <c r="R126" s="107">
        <f t="shared" si="34"/>
        <v>7.1313660000000001E-2</v>
      </c>
      <c r="S126" s="108">
        <f t="shared" si="35"/>
        <v>155607.84260134047</v>
      </c>
      <c r="T126" s="109">
        <f t="shared" si="36"/>
        <v>0</v>
      </c>
      <c r="U126" s="99">
        <f t="shared" si="37"/>
        <v>8.2881060288525044E-2</v>
      </c>
      <c r="V126" s="99">
        <f t="shared" si="41"/>
        <v>7.1313660000000001E-2</v>
      </c>
      <c r="W126" s="108">
        <f t="shared" si="38"/>
        <v>155607.84260134047</v>
      </c>
      <c r="X126" s="118">
        <f t="shared" si="39"/>
        <v>155608</v>
      </c>
      <c r="Y126" s="55">
        <f t="shared" si="42"/>
        <v>493.72386596689034</v>
      </c>
      <c r="Z126" s="56">
        <f t="shared" si="43"/>
        <v>8.2882155631950338E-2</v>
      </c>
      <c r="AA126" s="56">
        <f t="shared" si="44"/>
        <v>7.1314743642901135E-2</v>
      </c>
      <c r="AB126" s="42"/>
      <c r="AC126" s="57">
        <v>148928.86872466604</v>
      </c>
      <c r="AD126" s="58">
        <f t="shared" si="45"/>
        <v>472.53185453715503</v>
      </c>
      <c r="AE126" s="56">
        <f t="shared" si="40"/>
        <v>4.4847794336517088E-2</v>
      </c>
      <c r="AF126" s="56">
        <f t="shared" si="40"/>
        <v>4.4847794336517088E-2</v>
      </c>
    </row>
    <row r="127" spans="1:32">
      <c r="A127" s="82" t="s">
        <v>267</v>
      </c>
      <c r="B127" s="83" t="s">
        <v>268</v>
      </c>
      <c r="E127" s="103">
        <v>86565</v>
      </c>
      <c r="F127" s="103">
        <v>238384.3125</v>
      </c>
      <c r="G127" s="103">
        <f t="shared" si="28"/>
        <v>363.13211675789279</v>
      </c>
      <c r="H127" s="104">
        <v>-1.0062683562056307E-2</v>
      </c>
      <c r="J127" s="105">
        <v>87144.572261687674</v>
      </c>
      <c r="K127" s="105">
        <v>237964.484375</v>
      </c>
      <c r="L127" s="105">
        <f t="shared" si="29"/>
        <v>366.20831251591125</v>
      </c>
      <c r="M127" s="106">
        <f t="shared" si="30"/>
        <v>-1.7611399030295072E-3</v>
      </c>
      <c r="O127" s="107">
        <f t="shared" si="31"/>
        <v>-6.6506983354885918E-3</v>
      </c>
      <c r="P127" s="107">
        <f t="shared" si="32"/>
        <v>-8.4001254282964899E-3</v>
      </c>
      <c r="Q127" s="106">
        <f t="shared" si="33"/>
        <v>6.9426926764713404E-2</v>
      </c>
      <c r="R127" s="107">
        <f t="shared" si="34"/>
        <v>7.1313660000000001E-2</v>
      </c>
      <c r="S127" s="108">
        <f t="shared" si="35"/>
        <v>92574.941915387419</v>
      </c>
      <c r="T127" s="109">
        <f t="shared" si="36"/>
        <v>0</v>
      </c>
      <c r="U127" s="99">
        <f t="shared" si="37"/>
        <v>6.9426926764713404E-2</v>
      </c>
      <c r="V127" s="99">
        <f t="shared" si="41"/>
        <v>7.1313660000000001E-2</v>
      </c>
      <c r="W127" s="108">
        <f t="shared" si="38"/>
        <v>92574.941915387419</v>
      </c>
      <c r="X127" s="120">
        <f t="shared" si="39"/>
        <v>92575</v>
      </c>
      <c r="Y127" s="55">
        <f t="shared" si="42"/>
        <v>389.02864115686378</v>
      </c>
      <c r="Z127" s="56">
        <f t="shared" si="43"/>
        <v>6.9427597758909387E-2</v>
      </c>
      <c r="AA127" s="56">
        <f t="shared" si="44"/>
        <v>7.1314332177995432E-2</v>
      </c>
      <c r="AB127" s="42"/>
      <c r="AC127" s="57">
        <v>93838.046623541362</v>
      </c>
      <c r="AD127" s="58">
        <f t="shared" si="45"/>
        <v>394.33635178796357</v>
      </c>
      <c r="AE127" s="56">
        <f t="shared" si="40"/>
        <v>-1.345985630549662E-2</v>
      </c>
      <c r="AF127" s="56">
        <f t="shared" si="40"/>
        <v>-1.3459856305496731E-2</v>
      </c>
    </row>
    <row r="128" spans="1:32">
      <c r="A128" s="82" t="s">
        <v>269</v>
      </c>
      <c r="B128" s="83" t="s">
        <v>270</v>
      </c>
      <c r="E128" s="103">
        <v>145693</v>
      </c>
      <c r="F128" s="103">
        <v>329761.8125</v>
      </c>
      <c r="G128" s="103">
        <f t="shared" si="28"/>
        <v>441.81283119312064</v>
      </c>
      <c r="H128" s="104">
        <v>1.8150683009814816E-2</v>
      </c>
      <c r="J128" s="105">
        <v>142980.58145832716</v>
      </c>
      <c r="K128" s="105">
        <v>331944.4375</v>
      </c>
      <c r="L128" s="105">
        <f t="shared" si="29"/>
        <v>430.73648871831801</v>
      </c>
      <c r="M128" s="106">
        <f t="shared" si="30"/>
        <v>6.6187924655465302E-3</v>
      </c>
      <c r="O128" s="107">
        <f t="shared" si="31"/>
        <v>1.8970537915062202E-2</v>
      </c>
      <c r="P128" s="107">
        <f t="shared" si="32"/>
        <v>2.5714892434028469E-2</v>
      </c>
      <c r="Q128" s="106">
        <f t="shared" si="33"/>
        <v>7.8404462781044959E-2</v>
      </c>
      <c r="R128" s="107">
        <f t="shared" si="34"/>
        <v>7.1313660000000001E-2</v>
      </c>
      <c r="S128" s="108">
        <f t="shared" si="35"/>
        <v>157115.98139595878</v>
      </c>
      <c r="T128" s="109">
        <f t="shared" si="36"/>
        <v>0</v>
      </c>
      <c r="U128" s="99">
        <f t="shared" si="37"/>
        <v>7.8404462781044959E-2</v>
      </c>
      <c r="V128" s="99">
        <f t="shared" si="41"/>
        <v>7.1313660000000001E-2</v>
      </c>
      <c r="W128" s="108">
        <f t="shared" si="38"/>
        <v>157115.98139595878</v>
      </c>
      <c r="X128" s="118">
        <f t="shared" si="39"/>
        <v>157116</v>
      </c>
      <c r="Y128" s="55">
        <f t="shared" si="42"/>
        <v>473.32017726611247</v>
      </c>
      <c r="Z128" s="56">
        <f t="shared" si="43"/>
        <v>7.8404590474490776E-2</v>
      </c>
      <c r="AA128" s="56">
        <f t="shared" si="44"/>
        <v>7.13137868538265E-2</v>
      </c>
      <c r="AB128" s="42"/>
      <c r="AC128" s="57">
        <v>153962.75546407414</v>
      </c>
      <c r="AD128" s="58">
        <f t="shared" si="45"/>
        <v>463.82086298425816</v>
      </c>
      <c r="AE128" s="56">
        <f t="shared" si="40"/>
        <v>2.0480567046370135E-2</v>
      </c>
      <c r="AF128" s="56">
        <f t="shared" si="40"/>
        <v>2.0480567046370135E-2</v>
      </c>
    </row>
    <row r="129" spans="1:32">
      <c r="A129" s="82" t="s">
        <v>271</v>
      </c>
      <c r="B129" s="83" t="s">
        <v>272</v>
      </c>
      <c r="E129" s="103">
        <v>100144</v>
      </c>
      <c r="F129" s="103">
        <v>271209.5625</v>
      </c>
      <c r="G129" s="103">
        <f t="shared" si="28"/>
        <v>369.24951715152002</v>
      </c>
      <c r="H129" s="104">
        <v>-7.765890801447739E-4</v>
      </c>
      <c r="J129" s="105">
        <v>99871.746263785157</v>
      </c>
      <c r="K129" s="105">
        <v>271902.1875</v>
      </c>
      <c r="L129" s="105">
        <f t="shared" si="29"/>
        <v>367.3076233113614</v>
      </c>
      <c r="M129" s="106">
        <f t="shared" si="30"/>
        <v>2.5538369429727314E-3</v>
      </c>
      <c r="O129" s="107">
        <f t="shared" si="31"/>
        <v>2.7260336020935583E-3</v>
      </c>
      <c r="P129" s="107">
        <f t="shared" si="32"/>
        <v>5.2868323903871861E-3</v>
      </c>
      <c r="Q129" s="106">
        <f t="shared" si="33"/>
        <v>7.4049620402419247E-2</v>
      </c>
      <c r="R129" s="107">
        <f t="shared" si="34"/>
        <v>7.1313660000000001E-2</v>
      </c>
      <c r="S129" s="108">
        <f t="shared" si="35"/>
        <v>107559.62518557988</v>
      </c>
      <c r="T129" s="109">
        <f t="shared" si="36"/>
        <v>0</v>
      </c>
      <c r="U129" s="99">
        <f t="shared" si="37"/>
        <v>7.4049620402419247E-2</v>
      </c>
      <c r="V129" s="99">
        <f t="shared" si="41"/>
        <v>7.1313660000000001E-2</v>
      </c>
      <c r="W129" s="108">
        <f t="shared" si="38"/>
        <v>107559.62518557988</v>
      </c>
      <c r="X129" s="118">
        <f t="shared" si="39"/>
        <v>107560</v>
      </c>
      <c r="Y129" s="55">
        <f t="shared" si="42"/>
        <v>395.58343016273085</v>
      </c>
      <c r="Z129" s="56">
        <f t="shared" si="43"/>
        <v>7.4053363157053909E-2</v>
      </c>
      <c r="AA129" s="56">
        <f t="shared" si="44"/>
        <v>7.1317393220597713E-2</v>
      </c>
      <c r="AB129" s="42"/>
      <c r="AC129" s="57">
        <v>107542.78022196199</v>
      </c>
      <c r="AD129" s="58">
        <f t="shared" si="45"/>
        <v>395.52009938118641</v>
      </c>
      <c r="AE129" s="56">
        <f t="shared" si="40"/>
        <v>1.6012026100198362E-4</v>
      </c>
      <c r="AF129" s="56">
        <f t="shared" si="40"/>
        <v>1.6012026100198362E-4</v>
      </c>
    </row>
    <row r="130" spans="1:32">
      <c r="A130" s="82" t="s">
        <v>273</v>
      </c>
      <c r="B130" s="83" t="s">
        <v>274</v>
      </c>
      <c r="E130" s="103">
        <v>110568</v>
      </c>
      <c r="F130" s="103">
        <v>291887.28125</v>
      </c>
      <c r="G130" s="103">
        <f t="shared" si="28"/>
        <v>378.80376125501357</v>
      </c>
      <c r="H130" s="104">
        <v>-3.5847174189277409E-3</v>
      </c>
      <c r="J130" s="105">
        <v>110857.98943865133</v>
      </c>
      <c r="K130" s="105">
        <v>295243.6875</v>
      </c>
      <c r="L130" s="105">
        <f t="shared" si="29"/>
        <v>375.47962626178531</v>
      </c>
      <c r="M130" s="106">
        <f t="shared" si="30"/>
        <v>1.1498980824468541E-2</v>
      </c>
      <c r="O130" s="107">
        <f t="shared" si="31"/>
        <v>-2.6158641350050305E-3</v>
      </c>
      <c r="P130" s="107">
        <f t="shared" si="32"/>
        <v>8.8530369179355972E-3</v>
      </c>
      <c r="Q130" s="106">
        <f t="shared" si="33"/>
        <v>8.3632675233331177E-2</v>
      </c>
      <c r="R130" s="107">
        <f t="shared" si="34"/>
        <v>7.1313660000000001E-2</v>
      </c>
      <c r="S130" s="108">
        <f t="shared" si="35"/>
        <v>119815.09763519897</v>
      </c>
      <c r="T130" s="109">
        <f t="shared" si="36"/>
        <v>0</v>
      </c>
      <c r="U130" s="99">
        <f t="shared" si="37"/>
        <v>8.3632675233331177E-2</v>
      </c>
      <c r="V130" s="99">
        <f t="shared" si="41"/>
        <v>7.1313660000000001E-2</v>
      </c>
      <c r="W130" s="108">
        <f t="shared" si="38"/>
        <v>119815.09763519897</v>
      </c>
      <c r="X130" s="118">
        <f t="shared" si="39"/>
        <v>119815</v>
      </c>
      <c r="Y130" s="55">
        <f t="shared" si="42"/>
        <v>405.81731319827117</v>
      </c>
      <c r="Z130" s="56">
        <f t="shared" si="43"/>
        <v>8.3631792200274946E-2</v>
      </c>
      <c r="AA130" s="56">
        <f t="shared" si="44"/>
        <v>7.1312787005490819E-2</v>
      </c>
      <c r="AB130" s="42"/>
      <c r="AC130" s="57">
        <v>119372.86409872794</v>
      </c>
      <c r="AD130" s="58">
        <f t="shared" si="45"/>
        <v>404.31978447880596</v>
      </c>
      <c r="AE130" s="56">
        <f t="shared" si="40"/>
        <v>3.7038225111729606E-3</v>
      </c>
      <c r="AF130" s="56">
        <f t="shared" si="40"/>
        <v>3.7038225111729606E-3</v>
      </c>
    </row>
    <row r="131" spans="1:32">
      <c r="A131" s="82" t="s">
        <v>275</v>
      </c>
      <c r="B131" s="83" t="s">
        <v>276</v>
      </c>
      <c r="E131" s="103">
        <v>114529</v>
      </c>
      <c r="F131" s="103">
        <v>327147.875</v>
      </c>
      <c r="G131" s="103">
        <f t="shared" si="28"/>
        <v>350.0832765610964</v>
      </c>
      <c r="H131" s="104">
        <v>8.5511756607457023E-3</v>
      </c>
      <c r="J131" s="105">
        <v>113390.30146390556</v>
      </c>
      <c r="K131" s="105">
        <v>330050.9375</v>
      </c>
      <c r="L131" s="105">
        <f t="shared" si="29"/>
        <v>343.55394449956856</v>
      </c>
      <c r="M131" s="106">
        <f t="shared" si="30"/>
        <v>8.8738540637012253E-3</v>
      </c>
      <c r="O131" s="107">
        <f t="shared" si="31"/>
        <v>1.0042292166027256E-2</v>
      </c>
      <c r="P131" s="107">
        <f t="shared" si="32"/>
        <v>1.9005260064874685E-2</v>
      </c>
      <c r="Q131" s="106">
        <f t="shared" si="33"/>
        <v>8.0820341075289681E-2</v>
      </c>
      <c r="R131" s="107">
        <f t="shared" si="34"/>
        <v>7.1313660000000001E-2</v>
      </c>
      <c r="S131" s="108">
        <f t="shared" si="35"/>
        <v>123785.27284301186</v>
      </c>
      <c r="T131" s="109">
        <f t="shared" si="36"/>
        <v>0</v>
      </c>
      <c r="U131" s="99">
        <f t="shared" si="37"/>
        <v>8.0820341075289681E-2</v>
      </c>
      <c r="V131" s="99">
        <f t="shared" si="41"/>
        <v>7.1313660000000001E-2</v>
      </c>
      <c r="W131" s="108">
        <f t="shared" si="38"/>
        <v>123785.27284301186</v>
      </c>
      <c r="X131" s="118">
        <f t="shared" si="39"/>
        <v>123785</v>
      </c>
      <c r="Y131" s="55">
        <f t="shared" si="42"/>
        <v>375.04816964805622</v>
      </c>
      <c r="Z131" s="56">
        <f t="shared" si="43"/>
        <v>8.0817958770267762E-2</v>
      </c>
      <c r="AA131" s="56">
        <f t="shared" si="44"/>
        <v>7.1311298649259891E-2</v>
      </c>
      <c r="AB131" s="42"/>
      <c r="AC131" s="57">
        <v>122099.68009798015</v>
      </c>
      <c r="AD131" s="58">
        <f t="shared" si="45"/>
        <v>369.94192782130835</v>
      </c>
      <c r="AE131" s="56">
        <f t="shared" si="40"/>
        <v>1.3802819963717017E-2</v>
      </c>
      <c r="AF131" s="56">
        <f t="shared" si="40"/>
        <v>1.3802819963716795E-2</v>
      </c>
    </row>
    <row r="132" spans="1:32">
      <c r="A132" s="82" t="s">
        <v>277</v>
      </c>
      <c r="B132" s="83" t="s">
        <v>278</v>
      </c>
      <c r="E132" s="103">
        <v>131835</v>
      </c>
      <c r="F132" s="103">
        <v>264313.28125</v>
      </c>
      <c r="G132" s="103">
        <f t="shared" si="28"/>
        <v>498.78310834976253</v>
      </c>
      <c r="H132" s="104">
        <v>2.6481926688479263E-2</v>
      </c>
      <c r="J132" s="105">
        <v>128254.74814629262</v>
      </c>
      <c r="K132" s="105">
        <v>266425.03125</v>
      </c>
      <c r="L132" s="105">
        <f t="shared" si="29"/>
        <v>481.39151019164092</v>
      </c>
      <c r="M132" s="106">
        <f t="shared" si="30"/>
        <v>7.9895720336602416E-3</v>
      </c>
      <c r="O132" s="107">
        <f t="shared" si="31"/>
        <v>2.79151602997465E-2</v>
      </c>
      <c r="P132" s="107">
        <f t="shared" si="32"/>
        <v>3.6127762517452977E-2</v>
      </c>
      <c r="Q132" s="106">
        <f t="shared" si="33"/>
        <v>7.9872997657214118E-2</v>
      </c>
      <c r="R132" s="107">
        <f t="shared" si="34"/>
        <v>7.1313660000000001E-2</v>
      </c>
      <c r="S132" s="108">
        <f t="shared" si="35"/>
        <v>142365.05664613884</v>
      </c>
      <c r="T132" s="109">
        <f t="shared" si="36"/>
        <v>0</v>
      </c>
      <c r="U132" s="99">
        <f t="shared" si="37"/>
        <v>7.9872997657214118E-2</v>
      </c>
      <c r="V132" s="99">
        <f t="shared" si="41"/>
        <v>7.1313660000000001E-2</v>
      </c>
      <c r="W132" s="108">
        <f t="shared" si="38"/>
        <v>142365.05664613884</v>
      </c>
      <c r="X132" s="118">
        <f t="shared" si="39"/>
        <v>142365</v>
      </c>
      <c r="Y132" s="55">
        <f t="shared" si="42"/>
        <v>534.35294473668193</v>
      </c>
      <c r="Z132" s="56">
        <f t="shared" si="43"/>
        <v>7.98725679827057E-2</v>
      </c>
      <c r="AA132" s="56">
        <f t="shared" si="44"/>
        <v>7.1313233731196579E-2</v>
      </c>
      <c r="AB132" s="42"/>
      <c r="AC132" s="57">
        <v>138105.84783297533</v>
      </c>
      <c r="AD132" s="58">
        <f t="shared" si="45"/>
        <v>518.36663839361131</v>
      </c>
      <c r="AE132" s="56">
        <f t="shared" si="40"/>
        <v>3.0839766989271045E-2</v>
      </c>
      <c r="AF132" s="56">
        <f t="shared" si="40"/>
        <v>3.0839766989270823E-2</v>
      </c>
    </row>
    <row r="133" spans="1:32">
      <c r="A133" s="82" t="s">
        <v>279</v>
      </c>
      <c r="B133" s="83" t="s">
        <v>280</v>
      </c>
      <c r="E133" s="103">
        <v>67610</v>
      </c>
      <c r="F133" s="103">
        <v>218864.765625</v>
      </c>
      <c r="G133" s="103">
        <f t="shared" si="28"/>
        <v>308.91221712608638</v>
      </c>
      <c r="H133" s="104">
        <v>1.7016831646526676E-2</v>
      </c>
      <c r="J133" s="105">
        <v>66467.95750057837</v>
      </c>
      <c r="K133" s="105">
        <v>220785.3125</v>
      </c>
      <c r="L133" s="105">
        <f t="shared" si="29"/>
        <v>301.0524420666722</v>
      </c>
      <c r="M133" s="106">
        <f t="shared" si="30"/>
        <v>8.7750390955603219E-3</v>
      </c>
      <c r="O133" s="107">
        <f t="shared" si="31"/>
        <v>1.7181850358673811E-2</v>
      </c>
      <c r="P133" s="107">
        <f t="shared" si="32"/>
        <v>2.6107660862865645E-2</v>
      </c>
      <c r="Q133" s="106">
        <f t="shared" si="33"/>
        <v>8.0714479250107773E-2</v>
      </c>
      <c r="R133" s="107">
        <f t="shared" si="34"/>
        <v>7.1313660000000001E-2</v>
      </c>
      <c r="S133" s="108">
        <f t="shared" si="35"/>
        <v>73067.105942099792</v>
      </c>
      <c r="T133" s="109">
        <f t="shared" si="36"/>
        <v>0</v>
      </c>
      <c r="U133" s="99">
        <f t="shared" si="37"/>
        <v>8.0714479250107773E-2</v>
      </c>
      <c r="V133" s="99">
        <f t="shared" si="41"/>
        <v>7.1313660000000001E-2</v>
      </c>
      <c r="W133" s="108">
        <f t="shared" si="38"/>
        <v>73067.105942099792</v>
      </c>
      <c r="X133" s="118">
        <f t="shared" si="39"/>
        <v>73067</v>
      </c>
      <c r="Y133" s="55">
        <f t="shared" si="42"/>
        <v>330.94139810590889</v>
      </c>
      <c r="Z133" s="56">
        <f t="shared" si="43"/>
        <v>8.071291229108124E-2</v>
      </c>
      <c r="AA133" s="56">
        <f t="shared" si="44"/>
        <v>7.1312106671491904E-2</v>
      </c>
      <c r="AB133" s="42"/>
      <c r="AC133" s="57">
        <v>71573.284864844958</v>
      </c>
      <c r="AD133" s="58">
        <f t="shared" si="45"/>
        <v>324.17593387171064</v>
      </c>
      <c r="AE133" s="56">
        <f t="shared" si="40"/>
        <v>2.0869730067240688E-2</v>
      </c>
      <c r="AF133" s="56">
        <f t="shared" si="40"/>
        <v>2.0869730067240688E-2</v>
      </c>
    </row>
    <row r="134" spans="1:32">
      <c r="A134" s="82" t="s">
        <v>281</v>
      </c>
      <c r="B134" s="83" t="s">
        <v>282</v>
      </c>
      <c r="E134" s="103">
        <v>204597</v>
      </c>
      <c r="F134" s="103">
        <v>423982.5</v>
      </c>
      <c r="G134" s="103">
        <f t="shared" si="28"/>
        <v>482.56001132122202</v>
      </c>
      <c r="H134" s="104">
        <v>4.9646840908297518E-2</v>
      </c>
      <c r="J134" s="105">
        <v>194592.7657285849</v>
      </c>
      <c r="K134" s="105">
        <v>425801.40625</v>
      </c>
      <c r="L134" s="105">
        <f t="shared" si="29"/>
        <v>457.00357695468483</v>
      </c>
      <c r="M134" s="106">
        <f t="shared" si="30"/>
        <v>4.2900502968872267E-3</v>
      </c>
      <c r="O134" s="107">
        <f t="shared" si="31"/>
        <v>5.1411131518469988E-2</v>
      </c>
      <c r="P134" s="107">
        <f t="shared" si="32"/>
        <v>5.5921738155391587E-2</v>
      </c>
      <c r="Q134" s="106">
        <f t="shared" si="33"/>
        <v>7.5909649485142339E-2</v>
      </c>
      <c r="R134" s="107">
        <f t="shared" si="34"/>
        <v>7.1313660000000001E-2</v>
      </c>
      <c r="S134" s="108">
        <f t="shared" si="35"/>
        <v>220127.88655571168</v>
      </c>
      <c r="T134" s="109">
        <f t="shared" si="36"/>
        <v>0</v>
      </c>
      <c r="U134" s="99">
        <f t="shared" si="37"/>
        <v>7.5909649485142339E-2</v>
      </c>
      <c r="V134" s="99">
        <f t="shared" si="41"/>
        <v>7.1313660000000001E-2</v>
      </c>
      <c r="W134" s="108">
        <f t="shared" si="38"/>
        <v>220127.88655571168</v>
      </c>
      <c r="X134" s="118">
        <f t="shared" si="39"/>
        <v>220128</v>
      </c>
      <c r="Y134" s="55">
        <f t="shared" si="42"/>
        <v>516.97339832352895</v>
      </c>
      <c r="Z134" s="56">
        <f t="shared" si="43"/>
        <v>7.5910203961934819E-2</v>
      </c>
      <c r="AA134" s="56">
        <f t="shared" si="44"/>
        <v>7.1314212108220643E-2</v>
      </c>
      <c r="AB134" s="42"/>
      <c r="AC134" s="57">
        <v>209539.21224386737</v>
      </c>
      <c r="AD134" s="58">
        <f t="shared" si="45"/>
        <v>492.10549605569179</v>
      </c>
      <c r="AE134" s="56">
        <f t="shared" si="40"/>
        <v>5.0533681227211691E-2</v>
      </c>
      <c r="AF134" s="56">
        <f t="shared" si="40"/>
        <v>5.0533681227211691E-2</v>
      </c>
    </row>
    <row r="135" spans="1:32">
      <c r="A135" s="82" t="s">
        <v>283</v>
      </c>
      <c r="B135" s="83" t="s">
        <v>284</v>
      </c>
      <c r="E135" s="103">
        <v>156563</v>
      </c>
      <c r="F135" s="103">
        <v>345633.59375</v>
      </c>
      <c r="G135" s="103">
        <f t="shared" si="28"/>
        <v>452.97390887658764</v>
      </c>
      <c r="H135" s="104">
        <v>6.0647794492593832E-2</v>
      </c>
      <c r="J135" s="105">
        <v>147495.52534311256</v>
      </c>
      <c r="K135" s="105">
        <v>348871.53125</v>
      </c>
      <c r="L135" s="105">
        <f t="shared" si="29"/>
        <v>422.77890894289635</v>
      </c>
      <c r="M135" s="106">
        <f t="shared" si="30"/>
        <v>9.3681214978831306E-3</v>
      </c>
      <c r="O135" s="107">
        <f t="shared" si="31"/>
        <v>6.1476269437965358E-2</v>
      </c>
      <c r="P135" s="107">
        <f t="shared" si="32"/>
        <v>7.142030809718003E-2</v>
      </c>
      <c r="Q135" s="106">
        <f t="shared" si="33"/>
        <v>8.1349856529221887E-2</v>
      </c>
      <c r="R135" s="107">
        <f t="shared" si="34"/>
        <v>7.1313660000000001E-2</v>
      </c>
      <c r="S135" s="108">
        <f t="shared" si="35"/>
        <v>169299.37758778458</v>
      </c>
      <c r="T135" s="109">
        <f t="shared" si="36"/>
        <v>0</v>
      </c>
      <c r="U135" s="99">
        <f t="shared" si="37"/>
        <v>8.1349856529221887E-2</v>
      </c>
      <c r="V135" s="99">
        <f t="shared" si="41"/>
        <v>7.1313660000000001E-2</v>
      </c>
      <c r="W135" s="108">
        <f t="shared" si="38"/>
        <v>169299.37758778458</v>
      </c>
      <c r="X135" s="118">
        <f t="shared" si="39"/>
        <v>169299</v>
      </c>
      <c r="Y135" s="55">
        <f t="shared" si="42"/>
        <v>485.27605389125603</v>
      </c>
      <c r="Z135" s="56">
        <f t="shared" si="43"/>
        <v>8.1347444798579582E-2</v>
      </c>
      <c r="AA135" s="56">
        <f t="shared" si="44"/>
        <v>7.1311270653050096E-2</v>
      </c>
      <c r="AB135" s="42"/>
      <c r="AC135" s="57">
        <v>158824.48699556765</v>
      </c>
      <c r="AD135" s="58">
        <f t="shared" si="45"/>
        <v>455.25207065908353</v>
      </c>
      <c r="AE135" s="56">
        <f t="shared" si="40"/>
        <v>6.5950239806061184E-2</v>
      </c>
      <c r="AF135" s="56">
        <f t="shared" si="40"/>
        <v>6.5950239806061184E-2</v>
      </c>
    </row>
    <row r="136" spans="1:32">
      <c r="A136" s="82" t="s">
        <v>285</v>
      </c>
      <c r="B136" s="83" t="s">
        <v>286</v>
      </c>
      <c r="E136" s="103">
        <v>162267</v>
      </c>
      <c r="F136" s="103">
        <v>418245.5625</v>
      </c>
      <c r="G136" s="103">
        <f t="shared" si="28"/>
        <v>387.97064344227198</v>
      </c>
      <c r="H136" s="104">
        <v>3.3012804659133366E-2</v>
      </c>
      <c r="J136" s="105">
        <v>157233.64254790894</v>
      </c>
      <c r="K136" s="105">
        <v>421277.5</v>
      </c>
      <c r="L136" s="105">
        <f t="shared" si="29"/>
        <v>373.23057259860525</v>
      </c>
      <c r="M136" s="106">
        <f t="shared" si="30"/>
        <v>7.2491803185599224E-3</v>
      </c>
      <c r="O136" s="107">
        <f t="shared" si="31"/>
        <v>3.2011962392573867E-2</v>
      </c>
      <c r="P136" s="107">
        <f t="shared" si="32"/>
        <v>3.9493203198868398E-2</v>
      </c>
      <c r="Q136" s="106">
        <f t="shared" si="33"/>
        <v>7.9079805899076261E-2</v>
      </c>
      <c r="R136" s="107">
        <f t="shared" si="34"/>
        <v>7.1313660000000001E-2</v>
      </c>
      <c r="S136" s="108">
        <f t="shared" si="35"/>
        <v>175099.04286382539</v>
      </c>
      <c r="T136" s="109">
        <f t="shared" si="36"/>
        <v>0</v>
      </c>
      <c r="U136" s="99">
        <f t="shared" si="37"/>
        <v>7.9079805899076261E-2</v>
      </c>
      <c r="V136" s="99">
        <f t="shared" si="41"/>
        <v>7.1313660000000001E-2</v>
      </c>
      <c r="W136" s="108">
        <f t="shared" si="38"/>
        <v>175099.04286382539</v>
      </c>
      <c r="X136" s="118">
        <f t="shared" si="39"/>
        <v>175099</v>
      </c>
      <c r="Y136" s="55">
        <f t="shared" si="42"/>
        <v>415.63814825144948</v>
      </c>
      <c r="Z136" s="56">
        <f t="shared" si="43"/>
        <v>7.9079541742929971E-2</v>
      </c>
      <c r="AA136" s="56">
        <f t="shared" si="44"/>
        <v>7.1313397744987572E-2</v>
      </c>
      <c r="AB136" s="42"/>
      <c r="AC136" s="57">
        <v>169310.5777820955</v>
      </c>
      <c r="AD136" s="58">
        <f t="shared" si="45"/>
        <v>401.89798359061547</v>
      </c>
      <c r="AE136" s="56">
        <f t="shared" si="40"/>
        <v>3.4188190092613535E-2</v>
      </c>
      <c r="AF136" s="56">
        <f t="shared" si="40"/>
        <v>3.4188190092613535E-2</v>
      </c>
    </row>
    <row r="137" spans="1:32">
      <c r="A137" s="82" t="s">
        <v>287</v>
      </c>
      <c r="B137" s="83" t="s">
        <v>288</v>
      </c>
      <c r="E137" s="103">
        <v>121917</v>
      </c>
      <c r="F137" s="103">
        <v>334617.5</v>
      </c>
      <c r="G137" s="103">
        <f t="shared" si="28"/>
        <v>364.34735182708619</v>
      </c>
      <c r="H137" s="104">
        <v>6.5182735062576658E-3</v>
      </c>
      <c r="J137" s="105">
        <v>121109.59339808114</v>
      </c>
      <c r="K137" s="105">
        <v>337490.875</v>
      </c>
      <c r="L137" s="105">
        <f t="shared" si="29"/>
        <v>358.85294201830237</v>
      </c>
      <c r="M137" s="106">
        <f t="shared" si="30"/>
        <v>8.5870434152428565E-3</v>
      </c>
      <c r="O137" s="107">
        <f t="shared" si="31"/>
        <v>6.6667435606440062E-3</v>
      </c>
      <c r="P137" s="107">
        <f t="shared" si="32"/>
        <v>1.5311034592280448E-2</v>
      </c>
      <c r="Q137" s="106">
        <f t="shared" si="33"/>
        <v>8.0513076909762615E-2</v>
      </c>
      <c r="R137" s="107">
        <f t="shared" si="34"/>
        <v>7.1313660000000001E-2</v>
      </c>
      <c r="S137" s="108">
        <f t="shared" si="35"/>
        <v>131732.91279760754</v>
      </c>
      <c r="T137" s="109">
        <f t="shared" si="36"/>
        <v>0</v>
      </c>
      <c r="U137" s="99">
        <f t="shared" si="37"/>
        <v>8.0513076909762615E-2</v>
      </c>
      <c r="V137" s="99">
        <f t="shared" ref="V137:V168" si="46">MAX(R137,NewMinGrowthPerHead(P137,$P$2,$L$1,$U$1,$T$2,AD137,G137,T137, $P$1))</f>
        <v>7.1313660000000001E-2</v>
      </c>
      <c r="W137" s="108">
        <f t="shared" si="38"/>
        <v>131732.91279760754</v>
      </c>
      <c r="X137" s="118">
        <f t="shared" si="39"/>
        <v>131733</v>
      </c>
      <c r="Y137" s="55">
        <f t="shared" ref="Y137:Y168" si="47">X137/K137*1000</f>
        <v>390.33055338162848</v>
      </c>
      <c r="Z137" s="56">
        <f t="shared" ref="Z137:Z168" si="48">X137/E137-1</f>
        <v>8.0513792170082921E-2</v>
      </c>
      <c r="AA137" s="56">
        <f t="shared" ref="AA137:AA168" si="49">Y137/G137-1</f>
        <v>7.1314369170641045E-2</v>
      </c>
      <c r="AB137" s="42"/>
      <c r="AC137" s="57">
        <v>130411.88196690084</v>
      </c>
      <c r="AD137" s="58">
        <f t="shared" ref="AD137:AD168" si="50">AC137/K137*1000</f>
        <v>386.41602374257036</v>
      </c>
      <c r="AE137" s="56">
        <f t="shared" si="40"/>
        <v>1.0130350188753967E-2</v>
      </c>
      <c r="AF137" s="56">
        <f t="shared" si="40"/>
        <v>1.0130350188753967E-2</v>
      </c>
    </row>
    <row r="138" spans="1:32">
      <c r="A138" s="82" t="s">
        <v>289</v>
      </c>
      <c r="B138" s="83" t="s">
        <v>290</v>
      </c>
      <c r="E138" s="103">
        <v>68352</v>
      </c>
      <c r="F138" s="103">
        <v>224239.25</v>
      </c>
      <c r="G138" s="103">
        <f t="shared" ref="G138:G200" si="51">E138/F138*1000</f>
        <v>304.81728778525616</v>
      </c>
      <c r="H138" s="104">
        <v>-1.4381825812110227E-2</v>
      </c>
      <c r="J138" s="105">
        <v>69245.713500458878</v>
      </c>
      <c r="K138" s="105">
        <v>225585.265625</v>
      </c>
      <c r="L138" s="105">
        <f t="shared" ref="L138:L200" si="52">J138/K138*1000</f>
        <v>306.96026758932464</v>
      </c>
      <c r="M138" s="106">
        <f t="shared" ref="M138:M200" si="53">K138/F138-1</f>
        <v>6.0025870805400228E-3</v>
      </c>
      <c r="O138" s="107">
        <f t="shared" ref="O138:O200" si="54">E138/J138-1</f>
        <v>-1.2906409007583663E-2</v>
      </c>
      <c r="P138" s="107">
        <f t="shared" ref="P138:P200" si="55">G138/L138-1</f>
        <v>-6.9812937710086453E-3</v>
      </c>
      <c r="Q138" s="106">
        <f t="shared" ref="Q138:Q200" si="56">(1+M138)*(1+R138)-1</f>
        <v>7.7744313534721998E-2</v>
      </c>
      <c r="R138" s="107">
        <f t="shared" ref="R138:R200" si="57">MinGrowthPerHead(P138,0,1,$Q$1,$Q$2,$R$1,$R$2)</f>
        <v>7.1313660000000001E-2</v>
      </c>
      <c r="S138" s="108">
        <f t="shared" ref="S138:S200" si="58">(1+IF($S$2=1,Q138,0))*$E138</f>
        <v>73665.979318725324</v>
      </c>
      <c r="T138" s="109">
        <f t="shared" ref="T138:T200" si="59">MinMaxRamp(P138,0,1,$P$2,$T$2)</f>
        <v>0</v>
      </c>
      <c r="U138" s="99">
        <f t="shared" ref="U138:U200" si="60">(1+M138)*(1+V138)-1</f>
        <v>7.7744313534721998E-2</v>
      </c>
      <c r="V138" s="99">
        <f t="shared" si="46"/>
        <v>7.1313660000000001E-2</v>
      </c>
      <c r="W138" s="108">
        <f t="shared" ref="W138:W200" si="61">(1+IF($S$2=1,U138,0))*$E138</f>
        <v>73665.979318725324</v>
      </c>
      <c r="X138" s="118">
        <f t="shared" ref="X138:X200" si="62">IF(ROUND(W138,0)/E138&gt;$X$1,ROUND(W138,0),ROUNDUP(W138,0))</f>
        <v>73666</v>
      </c>
      <c r="Y138" s="55">
        <f t="shared" si="47"/>
        <v>326.55501588680056</v>
      </c>
      <c r="Z138" s="56">
        <f t="shared" si="48"/>
        <v>7.7744616104868935E-2</v>
      </c>
      <c r="AA138" s="56">
        <f t="shared" si="49"/>
        <v>7.1313960764779916E-2</v>
      </c>
      <c r="AB138" s="42"/>
      <c r="AC138" s="57">
        <v>74564.397108105186</v>
      </c>
      <c r="AD138" s="58">
        <f t="shared" si="50"/>
        <v>330.5375326775852</v>
      </c>
      <c r="AE138" s="56">
        <f t="shared" ref="AE138:AF200" si="63">X138/AC138-1</f>
        <v>-1.2048606881413737E-2</v>
      </c>
      <c r="AF138" s="56">
        <f t="shared" si="63"/>
        <v>-1.2048606881413626E-2</v>
      </c>
    </row>
    <row r="139" spans="1:32">
      <c r="A139" s="82" t="s">
        <v>291</v>
      </c>
      <c r="B139" s="83" t="s">
        <v>292</v>
      </c>
      <c r="E139" s="103">
        <v>167880</v>
      </c>
      <c r="F139" s="103">
        <v>343179.9375</v>
      </c>
      <c r="G139" s="103">
        <f t="shared" si="51"/>
        <v>489.18943578978883</v>
      </c>
      <c r="H139" s="104">
        <v>9.5110309439396357E-2</v>
      </c>
      <c r="J139" s="105">
        <v>153213.44500298734</v>
      </c>
      <c r="K139" s="105">
        <v>345556.84375</v>
      </c>
      <c r="L139" s="105">
        <f t="shared" si="52"/>
        <v>443.38130693725361</v>
      </c>
      <c r="M139" s="106">
        <f t="shared" si="53"/>
        <v>6.9261223931542659E-3</v>
      </c>
      <c r="O139" s="107">
        <f t="shared" si="54"/>
        <v>9.5726292145749348E-2</v>
      </c>
      <c r="P139" s="107">
        <f t="shared" si="55"/>
        <v>0.10331542655454773</v>
      </c>
      <c r="Q139" s="106">
        <f t="shared" si="56"/>
        <v>7.8733709530617979E-2</v>
      </c>
      <c r="R139" s="107">
        <f t="shared" si="57"/>
        <v>7.1313660000000001E-2</v>
      </c>
      <c r="S139" s="108">
        <f t="shared" si="58"/>
        <v>181097.81515600014</v>
      </c>
      <c r="T139" s="109">
        <f t="shared" si="59"/>
        <v>0</v>
      </c>
      <c r="U139" s="99">
        <f t="shared" si="60"/>
        <v>7.8733709530617979E-2</v>
      </c>
      <c r="V139" s="99">
        <f t="shared" si="46"/>
        <v>7.1313660000000001E-2</v>
      </c>
      <c r="W139" s="108">
        <f t="shared" si="61"/>
        <v>181097.81515600014</v>
      </c>
      <c r="X139" s="118">
        <f t="shared" si="62"/>
        <v>181098</v>
      </c>
      <c r="Y139" s="55">
        <f t="shared" si="47"/>
        <v>524.07585980562715</v>
      </c>
      <c r="Z139" s="56">
        <f t="shared" si="48"/>
        <v>7.8734810578984904E-2</v>
      </c>
      <c r="AA139" s="56">
        <f t="shared" si="49"/>
        <v>7.1314753474826631E-2</v>
      </c>
      <c r="AB139" s="42"/>
      <c r="AC139" s="57">
        <v>164981.59348777414</v>
      </c>
      <c r="AD139" s="58">
        <f t="shared" si="50"/>
        <v>477.43691514653767</v>
      </c>
      <c r="AE139" s="56">
        <f t="shared" si="63"/>
        <v>9.7686088317604725E-2</v>
      </c>
      <c r="AF139" s="56">
        <f t="shared" si="63"/>
        <v>9.7686088317604725E-2</v>
      </c>
    </row>
    <row r="140" spans="1:32">
      <c r="A140" s="82" t="s">
        <v>293</v>
      </c>
      <c r="B140" s="83" t="s">
        <v>294</v>
      </c>
      <c r="E140" s="103">
        <v>81346</v>
      </c>
      <c r="F140" s="103">
        <v>230764.5</v>
      </c>
      <c r="G140" s="103">
        <f t="shared" si="51"/>
        <v>352.50655971780753</v>
      </c>
      <c r="H140" s="104">
        <v>-4.2036684935733315E-2</v>
      </c>
      <c r="J140" s="105">
        <v>84798.02073630823</v>
      </c>
      <c r="K140" s="105">
        <v>231862.03125</v>
      </c>
      <c r="L140" s="105">
        <f t="shared" si="52"/>
        <v>365.72620484324437</v>
      </c>
      <c r="M140" s="106">
        <f t="shared" si="53"/>
        <v>4.756066249358204E-3</v>
      </c>
      <c r="O140" s="107">
        <f t="shared" si="54"/>
        <v>-4.0708741858996755E-2</v>
      </c>
      <c r="P140" s="107">
        <f t="shared" si="55"/>
        <v>-3.6146289082848115E-2</v>
      </c>
      <c r="Q140" s="106">
        <f t="shared" si="56"/>
        <v>7.6408898740802256E-2</v>
      </c>
      <c r="R140" s="107">
        <f t="shared" si="57"/>
        <v>7.1313660000000001E-2</v>
      </c>
      <c r="S140" s="108">
        <f t="shared" si="58"/>
        <v>87561.558276969299</v>
      </c>
      <c r="T140" s="109">
        <f t="shared" si="59"/>
        <v>0</v>
      </c>
      <c r="U140" s="99">
        <f t="shared" si="60"/>
        <v>7.6408898740802256E-2</v>
      </c>
      <c r="V140" s="99">
        <f t="shared" si="46"/>
        <v>7.1313660000000001E-2</v>
      </c>
      <c r="W140" s="108">
        <f t="shared" si="61"/>
        <v>87561.558276969299</v>
      </c>
      <c r="X140" s="118">
        <f t="shared" si="62"/>
        <v>87562</v>
      </c>
      <c r="Y140" s="55">
        <f t="shared" si="47"/>
        <v>377.64699777682983</v>
      </c>
      <c r="Z140" s="56">
        <f t="shared" si="48"/>
        <v>7.6414328915988428E-2</v>
      </c>
      <c r="AA140" s="56">
        <f t="shared" si="49"/>
        <v>7.1319064471163429E-2</v>
      </c>
      <c r="AB140" s="42"/>
      <c r="AC140" s="57">
        <v>91311.259174497827</v>
      </c>
      <c r="AD140" s="58">
        <f t="shared" si="50"/>
        <v>393.81721397947871</v>
      </c>
      <c r="AE140" s="56">
        <f t="shared" si="63"/>
        <v>-4.1060206686372669E-2</v>
      </c>
      <c r="AF140" s="56">
        <f t="shared" si="63"/>
        <v>-4.106020668637278E-2</v>
      </c>
    </row>
    <row r="141" spans="1:32">
      <c r="A141" s="82" t="s">
        <v>295</v>
      </c>
      <c r="B141" s="83" t="s">
        <v>296</v>
      </c>
      <c r="E141" s="103">
        <v>74816</v>
      </c>
      <c r="F141" s="103">
        <v>203703.515625</v>
      </c>
      <c r="G141" s="103">
        <f t="shared" si="51"/>
        <v>367.27888456147014</v>
      </c>
      <c r="H141" s="104">
        <v>9.211348182892376E-3</v>
      </c>
      <c r="J141" s="105">
        <v>74061.742725917691</v>
      </c>
      <c r="K141" s="105">
        <v>205355.390625</v>
      </c>
      <c r="L141" s="105">
        <f t="shared" si="52"/>
        <v>360.65156361618006</v>
      </c>
      <c r="M141" s="106">
        <f t="shared" si="53"/>
        <v>8.1092120326531347E-3</v>
      </c>
      <c r="O141" s="107">
        <f t="shared" si="54"/>
        <v>1.0184168591246934E-2</v>
      </c>
      <c r="P141" s="107">
        <f t="shared" si="55"/>
        <v>1.8375966206382932E-2</v>
      </c>
      <c r="Q141" s="106">
        <f t="shared" si="56"/>
        <v>8.0001169622417656E-2</v>
      </c>
      <c r="R141" s="107">
        <f t="shared" si="57"/>
        <v>7.1313660000000001E-2</v>
      </c>
      <c r="S141" s="108">
        <f t="shared" si="58"/>
        <v>80801.367506470793</v>
      </c>
      <c r="T141" s="109">
        <f t="shared" si="59"/>
        <v>0</v>
      </c>
      <c r="U141" s="99">
        <f t="shared" si="60"/>
        <v>8.0001169622417656E-2</v>
      </c>
      <c r="V141" s="99">
        <f t="shared" si="46"/>
        <v>7.1313660000000001E-2</v>
      </c>
      <c r="W141" s="108">
        <f t="shared" si="61"/>
        <v>80801.367506470793</v>
      </c>
      <c r="X141" s="118">
        <f t="shared" si="62"/>
        <v>80801</v>
      </c>
      <c r="Y141" s="55">
        <f t="shared" si="47"/>
        <v>393.4690964482686</v>
      </c>
      <c r="Z141" s="56">
        <f t="shared" si="48"/>
        <v>7.999625748502992E-2</v>
      </c>
      <c r="AA141" s="56">
        <f t="shared" si="49"/>
        <v>7.1308787375755411E-2</v>
      </c>
      <c r="AB141" s="42"/>
      <c r="AC141" s="57">
        <v>79750.339998981319</v>
      </c>
      <c r="AD141" s="58">
        <f t="shared" si="50"/>
        <v>388.35279539660888</v>
      </c>
      <c r="AE141" s="56">
        <f t="shared" si="63"/>
        <v>1.3174363909070452E-2</v>
      </c>
      <c r="AF141" s="56">
        <f t="shared" si="63"/>
        <v>1.3174363909070452E-2</v>
      </c>
    </row>
    <row r="142" spans="1:32">
      <c r="A142" s="82" t="s">
        <v>297</v>
      </c>
      <c r="B142" s="83" t="s">
        <v>298</v>
      </c>
      <c r="E142" s="103">
        <v>145147</v>
      </c>
      <c r="F142" s="103">
        <v>346486.375</v>
      </c>
      <c r="G142" s="103">
        <f t="shared" si="51"/>
        <v>418.91113322998632</v>
      </c>
      <c r="H142" s="104">
        <v>8.8522787103105571E-2</v>
      </c>
      <c r="J142" s="105">
        <v>133754.90583222397</v>
      </c>
      <c r="K142" s="105">
        <v>350654.96875</v>
      </c>
      <c r="L142" s="105">
        <f t="shared" si="52"/>
        <v>381.44306441465181</v>
      </c>
      <c r="M142" s="106">
        <f t="shared" si="53"/>
        <v>1.2031046675356372E-2</v>
      </c>
      <c r="O142" s="107">
        <f t="shared" si="54"/>
        <v>8.5171411821453047E-2</v>
      </c>
      <c r="P142" s="107">
        <f t="shared" si="55"/>
        <v>9.8227159727839242E-2</v>
      </c>
      <c r="Q142" s="106">
        <f t="shared" si="56"/>
        <v>8.4202684647406878E-2</v>
      </c>
      <c r="R142" s="107">
        <f t="shared" si="57"/>
        <v>7.1313660000000001E-2</v>
      </c>
      <c r="S142" s="108">
        <f t="shared" si="58"/>
        <v>157368.76706851716</v>
      </c>
      <c r="T142" s="109">
        <f t="shared" si="59"/>
        <v>0</v>
      </c>
      <c r="U142" s="99">
        <f t="shared" si="60"/>
        <v>8.4202684647406878E-2</v>
      </c>
      <c r="V142" s="99">
        <f t="shared" si="46"/>
        <v>7.1313660000000001E-2</v>
      </c>
      <c r="W142" s="108">
        <f t="shared" si="61"/>
        <v>157368.76706851716</v>
      </c>
      <c r="X142" s="118">
        <f t="shared" si="62"/>
        <v>157369</v>
      </c>
      <c r="Y142" s="55">
        <f t="shared" si="47"/>
        <v>448.78588363080195</v>
      </c>
      <c r="Z142" s="56">
        <f t="shared" si="48"/>
        <v>8.4204289444494096E-2</v>
      </c>
      <c r="AA142" s="56">
        <f t="shared" si="49"/>
        <v>7.1315245719225429E-2</v>
      </c>
      <c r="AB142" s="42"/>
      <c r="AC142" s="57">
        <v>144028.46630448932</v>
      </c>
      <c r="AD142" s="58">
        <f t="shared" si="50"/>
        <v>410.74126745705593</v>
      </c>
      <c r="AE142" s="56">
        <f t="shared" si="63"/>
        <v>9.2624284891762887E-2</v>
      </c>
      <c r="AF142" s="56">
        <f t="shared" si="63"/>
        <v>9.2624284891762665E-2</v>
      </c>
    </row>
    <row r="143" spans="1:32">
      <c r="A143" s="82" t="s">
        <v>299</v>
      </c>
      <c r="B143" s="83" t="s">
        <v>300</v>
      </c>
      <c r="E143" s="103">
        <v>138554</v>
      </c>
      <c r="F143" s="103">
        <v>321376.71875</v>
      </c>
      <c r="G143" s="103">
        <f t="shared" si="51"/>
        <v>431.12643796634694</v>
      </c>
      <c r="H143" s="104">
        <v>6.0644289273021013E-2</v>
      </c>
      <c r="J143" s="105">
        <v>130551.94034234517</v>
      </c>
      <c r="K143" s="105">
        <v>323262.1875</v>
      </c>
      <c r="L143" s="105">
        <f t="shared" si="52"/>
        <v>403.85775197522963</v>
      </c>
      <c r="M143" s="106">
        <f t="shared" si="53"/>
        <v>5.8668492146336515E-3</v>
      </c>
      <c r="O143" s="107">
        <f t="shared" si="54"/>
        <v>6.1294069139616658E-2</v>
      </c>
      <c r="P143" s="107">
        <f t="shared" si="55"/>
        <v>6.7520521415644019E-2</v>
      </c>
      <c r="Q143" s="106">
        <f t="shared" si="56"/>
        <v>7.7598895704797277E-2</v>
      </c>
      <c r="R143" s="107">
        <f t="shared" si="57"/>
        <v>7.1313660000000001E-2</v>
      </c>
      <c r="S143" s="108">
        <f t="shared" si="58"/>
        <v>149305.63739548248</v>
      </c>
      <c r="T143" s="109">
        <f t="shared" si="59"/>
        <v>0</v>
      </c>
      <c r="U143" s="99">
        <f t="shared" si="60"/>
        <v>7.7598895704797277E-2</v>
      </c>
      <c r="V143" s="99">
        <f t="shared" si="46"/>
        <v>7.1313660000000001E-2</v>
      </c>
      <c r="W143" s="108">
        <f t="shared" si="61"/>
        <v>149305.63739548248</v>
      </c>
      <c r="X143" s="118">
        <f t="shared" si="62"/>
        <v>149306</v>
      </c>
      <c r="Y143" s="55">
        <f t="shared" si="47"/>
        <v>461.872763884579</v>
      </c>
      <c r="Z143" s="56">
        <f t="shared" si="48"/>
        <v>7.7601512767585312E-2</v>
      </c>
      <c r="AA143" s="56">
        <f t="shared" si="49"/>
        <v>7.131626179842887E-2</v>
      </c>
      <c r="AB143" s="42"/>
      <c r="AC143" s="57">
        <v>140579.4847193794</v>
      </c>
      <c r="AD143" s="58">
        <f t="shared" si="50"/>
        <v>434.87760138781903</v>
      </c>
      <c r="AE143" s="56">
        <f t="shared" si="63"/>
        <v>6.207531133038513E-2</v>
      </c>
      <c r="AF143" s="56">
        <f t="shared" si="63"/>
        <v>6.207531133038513E-2</v>
      </c>
    </row>
    <row r="144" spans="1:32">
      <c r="A144" s="82" t="s">
        <v>301</v>
      </c>
      <c r="B144" s="83" t="s">
        <v>302</v>
      </c>
      <c r="E144" s="103">
        <v>147462</v>
      </c>
      <c r="F144" s="103">
        <v>413009.53125</v>
      </c>
      <c r="G144" s="103">
        <f t="shared" si="51"/>
        <v>357.04260759720665</v>
      </c>
      <c r="H144" s="104">
        <v>-3.0437005280438911E-2</v>
      </c>
      <c r="J144" s="105">
        <v>151834.5640836533</v>
      </c>
      <c r="K144" s="105">
        <v>414588.75</v>
      </c>
      <c r="L144" s="105">
        <f t="shared" si="52"/>
        <v>366.22933951693886</v>
      </c>
      <c r="M144" s="106">
        <f t="shared" si="53"/>
        <v>3.823685969716939E-3</v>
      </c>
      <c r="O144" s="107">
        <f t="shared" si="54"/>
        <v>-2.8798212778773036E-2</v>
      </c>
      <c r="P144" s="107">
        <f t="shared" si="55"/>
        <v>-2.5084642131211088E-2</v>
      </c>
      <c r="Q144" s="106">
        <f t="shared" si="56"/>
        <v>7.5410027010908154E-2</v>
      </c>
      <c r="R144" s="107">
        <f t="shared" si="57"/>
        <v>7.1313660000000001E-2</v>
      </c>
      <c r="S144" s="108">
        <f t="shared" si="58"/>
        <v>158582.11340308253</v>
      </c>
      <c r="T144" s="109">
        <f t="shared" si="59"/>
        <v>0</v>
      </c>
      <c r="U144" s="99">
        <f t="shared" si="60"/>
        <v>7.5410027010908154E-2</v>
      </c>
      <c r="V144" s="99">
        <f t="shared" si="46"/>
        <v>7.1313660000000001E-2</v>
      </c>
      <c r="W144" s="108">
        <f t="shared" si="61"/>
        <v>158582.11340308253</v>
      </c>
      <c r="X144" s="118">
        <f t="shared" si="62"/>
        <v>158582</v>
      </c>
      <c r="Y144" s="55">
        <f t="shared" si="47"/>
        <v>382.50434918940755</v>
      </c>
      <c r="Z144" s="56">
        <f t="shared" si="48"/>
        <v>7.5409257978326538E-2</v>
      </c>
      <c r="AA144" s="56">
        <f t="shared" si="49"/>
        <v>7.1312893896756657E-2</v>
      </c>
      <c r="AB144" s="42"/>
      <c r="AC144" s="57">
        <v>163496.80231101299</v>
      </c>
      <c r="AD144" s="58">
        <f t="shared" si="50"/>
        <v>394.35899384875489</v>
      </c>
      <c r="AE144" s="56">
        <f t="shared" si="63"/>
        <v>-3.0060540888523168E-2</v>
      </c>
      <c r="AF144" s="56">
        <f t="shared" si="63"/>
        <v>-3.0060540888523168E-2</v>
      </c>
    </row>
    <row r="145" spans="1:32">
      <c r="A145" s="82" t="s">
        <v>303</v>
      </c>
      <c r="B145" s="83" t="s">
        <v>304</v>
      </c>
      <c r="E145" s="103">
        <v>106084</v>
      </c>
      <c r="F145" s="103">
        <v>250463.65625</v>
      </c>
      <c r="G145" s="103">
        <f t="shared" si="51"/>
        <v>423.55047270456032</v>
      </c>
      <c r="H145" s="104">
        <v>-5.2510629700784905E-3</v>
      </c>
      <c r="J145" s="105">
        <v>106310.11303638747</v>
      </c>
      <c r="K145" s="105">
        <v>250286.03125</v>
      </c>
      <c r="L145" s="105">
        <f t="shared" si="52"/>
        <v>424.75447992620428</v>
      </c>
      <c r="M145" s="106">
        <f t="shared" si="53"/>
        <v>-7.0918472827330437E-4</v>
      </c>
      <c r="O145" s="107">
        <f t="shared" si="54"/>
        <v>-2.1269193487742921E-3</v>
      </c>
      <c r="P145" s="107">
        <f t="shared" si="55"/>
        <v>-2.8345956983270026E-3</v>
      </c>
      <c r="Q145" s="106">
        <f t="shared" si="56"/>
        <v>7.0553900713137274E-2</v>
      </c>
      <c r="R145" s="107">
        <f t="shared" si="57"/>
        <v>7.1313660000000001E-2</v>
      </c>
      <c r="S145" s="108">
        <f t="shared" si="58"/>
        <v>113568.64000325245</v>
      </c>
      <c r="T145" s="109">
        <f t="shared" si="59"/>
        <v>0</v>
      </c>
      <c r="U145" s="99">
        <f t="shared" si="60"/>
        <v>7.0553900713137274E-2</v>
      </c>
      <c r="V145" s="99">
        <f t="shared" si="46"/>
        <v>7.1313660000000001E-2</v>
      </c>
      <c r="W145" s="108">
        <f t="shared" si="61"/>
        <v>113568.64000325245</v>
      </c>
      <c r="X145" s="118">
        <f t="shared" si="62"/>
        <v>113569</v>
      </c>
      <c r="Y145" s="55">
        <f t="shared" si="47"/>
        <v>453.7568454492004</v>
      </c>
      <c r="Z145" s="56">
        <f t="shared" si="48"/>
        <v>7.0557294219675049E-2</v>
      </c>
      <c r="AA145" s="56">
        <f t="shared" si="49"/>
        <v>7.1317055914868366E-2</v>
      </c>
      <c r="AB145" s="42"/>
      <c r="AC145" s="57">
        <v>114475.67054096733</v>
      </c>
      <c r="AD145" s="58">
        <f t="shared" si="50"/>
        <v>457.3793829773204</v>
      </c>
      <c r="AE145" s="56">
        <f t="shared" si="63"/>
        <v>-7.9202029276854713E-3</v>
      </c>
      <c r="AF145" s="56">
        <f t="shared" si="63"/>
        <v>-7.9202029276855823E-3</v>
      </c>
    </row>
    <row r="146" spans="1:32">
      <c r="A146" s="82" t="s">
        <v>305</v>
      </c>
      <c r="B146" s="83" t="s">
        <v>306</v>
      </c>
      <c r="E146" s="103">
        <v>86773</v>
      </c>
      <c r="F146" s="103">
        <v>235275.015625</v>
      </c>
      <c r="G146" s="103">
        <f t="shared" si="51"/>
        <v>368.81519174269528</v>
      </c>
      <c r="H146" s="104">
        <v>-2.5962114136326431E-3</v>
      </c>
      <c r="J146" s="105">
        <v>86881.460351613365</v>
      </c>
      <c r="K146" s="105">
        <v>236045.09375</v>
      </c>
      <c r="L146" s="105">
        <f t="shared" si="52"/>
        <v>368.0714518202663</v>
      </c>
      <c r="M146" s="106">
        <f t="shared" si="53"/>
        <v>3.273097753088372E-3</v>
      </c>
      <c r="O146" s="107">
        <f t="shared" si="54"/>
        <v>-1.2483716453938198E-3</v>
      </c>
      <c r="P146" s="107">
        <f t="shared" si="55"/>
        <v>2.020640065266921E-3</v>
      </c>
      <c r="Q146" s="106">
        <f t="shared" si="56"/>
        <v>7.4820174333398715E-2</v>
      </c>
      <c r="R146" s="107">
        <f t="shared" si="57"/>
        <v>7.1313660000000001E-2</v>
      </c>
      <c r="S146" s="108">
        <f t="shared" si="58"/>
        <v>93265.370987432005</v>
      </c>
      <c r="T146" s="109">
        <f t="shared" si="59"/>
        <v>0</v>
      </c>
      <c r="U146" s="99">
        <f t="shared" si="60"/>
        <v>7.4820174333398715E-2</v>
      </c>
      <c r="V146" s="99">
        <f t="shared" si="46"/>
        <v>7.1313660000000001E-2</v>
      </c>
      <c r="W146" s="108">
        <f t="shared" si="61"/>
        <v>93265.370987432005</v>
      </c>
      <c r="X146" s="118">
        <f t="shared" si="62"/>
        <v>93265</v>
      </c>
      <c r="Y146" s="55">
        <f t="shared" si="47"/>
        <v>395.11518124913368</v>
      </c>
      <c r="Z146" s="56">
        <f t="shared" si="48"/>
        <v>7.4815898954744053E-2</v>
      </c>
      <c r="AA146" s="56">
        <f t="shared" si="49"/>
        <v>7.1309398569423976E-2</v>
      </c>
      <c r="AB146" s="42"/>
      <c r="AC146" s="57">
        <v>93554.725390285195</v>
      </c>
      <c r="AD146" s="58">
        <f t="shared" si="50"/>
        <v>396.34259667930587</v>
      </c>
      <c r="AE146" s="56">
        <f t="shared" si="63"/>
        <v>-3.0968546920162598E-3</v>
      </c>
      <c r="AF146" s="56">
        <f t="shared" si="63"/>
        <v>-3.0968546920161488E-3</v>
      </c>
    </row>
    <row r="147" spans="1:32">
      <c r="A147" s="82" t="s">
        <v>307</v>
      </c>
      <c r="B147" s="83" t="s">
        <v>308</v>
      </c>
      <c r="E147" s="103">
        <v>43043</v>
      </c>
      <c r="F147" s="103">
        <v>138788.390625</v>
      </c>
      <c r="G147" s="103">
        <f t="shared" si="51"/>
        <v>310.1340090923041</v>
      </c>
      <c r="H147" s="104">
        <v>-7.8504241579724576E-2</v>
      </c>
      <c r="J147" s="105">
        <v>46728.325607490558</v>
      </c>
      <c r="K147" s="105">
        <v>140016.703125</v>
      </c>
      <c r="L147" s="105">
        <f t="shared" si="52"/>
        <v>333.7339371987199</v>
      </c>
      <c r="M147" s="106">
        <f t="shared" si="53"/>
        <v>8.8502539331178909E-3</v>
      </c>
      <c r="O147" s="107">
        <f t="shared" si="54"/>
        <v>-7.8867058889433017E-2</v>
      </c>
      <c r="P147" s="107">
        <f t="shared" si="55"/>
        <v>-7.0714798454444727E-2</v>
      </c>
      <c r="Q147" s="106">
        <f t="shared" si="56"/>
        <v>8.0795057933017889E-2</v>
      </c>
      <c r="R147" s="107">
        <f t="shared" si="57"/>
        <v>7.1313660000000001E-2</v>
      </c>
      <c r="S147" s="108">
        <f t="shared" si="58"/>
        <v>46520.661678610886</v>
      </c>
      <c r="T147" s="109">
        <f t="shared" si="59"/>
        <v>0</v>
      </c>
      <c r="U147" s="99">
        <f t="shared" si="60"/>
        <v>8.0795057933017889E-2</v>
      </c>
      <c r="V147" s="99">
        <f t="shared" si="46"/>
        <v>7.1313660000000001E-2</v>
      </c>
      <c r="W147" s="108">
        <f t="shared" si="61"/>
        <v>46520.661678610886</v>
      </c>
      <c r="X147" s="118">
        <f t="shared" si="62"/>
        <v>46521</v>
      </c>
      <c r="Y147" s="55">
        <f t="shared" si="47"/>
        <v>332.25321666421718</v>
      </c>
      <c r="Z147" s="56">
        <f t="shared" si="48"/>
        <v>8.0802918012220282E-2</v>
      </c>
      <c r="AA147" s="56">
        <f t="shared" si="49"/>
        <v>7.1321451125760937E-2</v>
      </c>
      <c r="AB147" s="42"/>
      <c r="AC147" s="57">
        <v>50317.474550546387</v>
      </c>
      <c r="AD147" s="58">
        <f t="shared" si="50"/>
        <v>359.36765705464035</v>
      </c>
      <c r="AE147" s="56">
        <f t="shared" si="63"/>
        <v>-7.5450419252115708E-2</v>
      </c>
      <c r="AF147" s="56">
        <f t="shared" si="63"/>
        <v>-7.5450419252115708E-2</v>
      </c>
    </row>
    <row r="148" spans="1:32">
      <c r="A148" s="82" t="s">
        <v>309</v>
      </c>
      <c r="B148" s="83" t="s">
        <v>310</v>
      </c>
      <c r="E148" s="103">
        <v>117440</v>
      </c>
      <c r="F148" s="103">
        <v>324853.5625</v>
      </c>
      <c r="G148" s="103">
        <f t="shared" si="51"/>
        <v>361.51673725295842</v>
      </c>
      <c r="H148" s="104">
        <v>7.0435955321719312E-2</v>
      </c>
      <c r="J148" s="105">
        <v>109711.4858100878</v>
      </c>
      <c r="K148" s="105">
        <v>326410.09375</v>
      </c>
      <c r="L148" s="105">
        <f t="shared" si="52"/>
        <v>336.11548144744773</v>
      </c>
      <c r="M148" s="106">
        <f t="shared" si="53"/>
        <v>4.7914858560309526E-3</v>
      </c>
      <c r="O148" s="107">
        <f t="shared" si="54"/>
        <v>7.0443984354476408E-2</v>
      </c>
      <c r="P148" s="107">
        <f t="shared" si="55"/>
        <v>7.5573001565184539E-2</v>
      </c>
      <c r="Q148" s="106">
        <f t="shared" si="56"/>
        <v>7.6446844249262735E-2</v>
      </c>
      <c r="R148" s="107">
        <f t="shared" si="57"/>
        <v>7.1313660000000001E-2</v>
      </c>
      <c r="S148" s="108">
        <f t="shared" si="58"/>
        <v>126417.91738863342</v>
      </c>
      <c r="T148" s="109">
        <f t="shared" si="59"/>
        <v>0</v>
      </c>
      <c r="U148" s="99">
        <f t="shared" si="60"/>
        <v>7.6446844249262735E-2</v>
      </c>
      <c r="V148" s="99">
        <f t="shared" si="46"/>
        <v>7.1313660000000001E-2</v>
      </c>
      <c r="W148" s="108">
        <f t="shared" si="61"/>
        <v>126417.91738863342</v>
      </c>
      <c r="X148" s="118">
        <f t="shared" si="62"/>
        <v>126418</v>
      </c>
      <c r="Y148" s="55">
        <f t="shared" si="47"/>
        <v>387.29807202844813</v>
      </c>
      <c r="Z148" s="56">
        <f t="shared" si="48"/>
        <v>7.64475476839237E-2</v>
      </c>
      <c r="AA148" s="56">
        <f t="shared" si="49"/>
        <v>7.1314360080236394E-2</v>
      </c>
      <c r="AB148" s="42"/>
      <c r="AC148" s="57">
        <v>118138.29884516133</v>
      </c>
      <c r="AD148" s="58">
        <f t="shared" si="50"/>
        <v>361.93212497786408</v>
      </c>
      <c r="AE148" s="56">
        <f t="shared" si="63"/>
        <v>7.0084817842946068E-2</v>
      </c>
      <c r="AF148" s="56">
        <f t="shared" si="63"/>
        <v>7.008481784294629E-2</v>
      </c>
    </row>
    <row r="149" spans="1:32">
      <c r="A149" s="82" t="s">
        <v>311</v>
      </c>
      <c r="B149" s="83" t="s">
        <v>312</v>
      </c>
      <c r="E149" s="103">
        <v>77272</v>
      </c>
      <c r="F149" s="103">
        <v>233047.328125</v>
      </c>
      <c r="G149" s="103">
        <f t="shared" si="51"/>
        <v>331.57213438874305</v>
      </c>
      <c r="H149" s="104">
        <v>-3.7996201009526165E-2</v>
      </c>
      <c r="J149" s="105">
        <v>80294.909414756417</v>
      </c>
      <c r="K149" s="105">
        <v>234968.34375</v>
      </c>
      <c r="L149" s="105">
        <f t="shared" si="52"/>
        <v>341.7264986988547</v>
      </c>
      <c r="M149" s="106">
        <f t="shared" si="53"/>
        <v>8.2430278881790997E-3</v>
      </c>
      <c r="O149" s="107">
        <f t="shared" si="54"/>
        <v>-3.7647584844287429E-2</v>
      </c>
      <c r="P149" s="107">
        <f t="shared" si="55"/>
        <v>-2.9714887047902483E-2</v>
      </c>
      <c r="Q149" s="106">
        <f t="shared" si="56"/>
        <v>8.0144528376367097E-2</v>
      </c>
      <c r="R149" s="107">
        <f t="shared" si="57"/>
        <v>7.1313660000000001E-2</v>
      </c>
      <c r="S149" s="108">
        <f t="shared" si="58"/>
        <v>83464.927996698636</v>
      </c>
      <c r="T149" s="109">
        <f t="shared" si="59"/>
        <v>0</v>
      </c>
      <c r="U149" s="99">
        <f t="shared" si="60"/>
        <v>8.0144528376367097E-2</v>
      </c>
      <c r="V149" s="99">
        <f t="shared" si="46"/>
        <v>7.1313660000000001E-2</v>
      </c>
      <c r="W149" s="108">
        <f t="shared" si="61"/>
        <v>83464.927996698636</v>
      </c>
      <c r="X149" s="118">
        <f t="shared" si="62"/>
        <v>83465</v>
      </c>
      <c r="Y149" s="55">
        <f t="shared" si="47"/>
        <v>355.21806328432274</v>
      </c>
      <c r="Z149" s="56">
        <f t="shared" si="48"/>
        <v>8.0145460192566409E-2</v>
      </c>
      <c r="AA149" s="56">
        <f t="shared" si="49"/>
        <v>7.1314584198009401E-2</v>
      </c>
      <c r="AB149" s="42"/>
      <c r="AC149" s="57">
        <v>86462.269051810043</v>
      </c>
      <c r="AD149" s="58">
        <f t="shared" si="50"/>
        <v>367.97411801056728</v>
      </c>
      <c r="AE149" s="56">
        <f t="shared" si="63"/>
        <v>-3.4665630276415893E-2</v>
      </c>
      <c r="AF149" s="56">
        <f t="shared" si="63"/>
        <v>-3.4665630276415893E-2</v>
      </c>
    </row>
    <row r="150" spans="1:32">
      <c r="A150" s="82" t="s">
        <v>313</v>
      </c>
      <c r="B150" s="83" t="s">
        <v>314</v>
      </c>
      <c r="E150" s="103">
        <v>79752</v>
      </c>
      <c r="F150" s="103">
        <v>203103.09375</v>
      </c>
      <c r="G150" s="103">
        <f t="shared" si="51"/>
        <v>392.66757845730751</v>
      </c>
      <c r="H150" s="104">
        <v>4.3213356855588581E-2</v>
      </c>
      <c r="J150" s="105">
        <v>76575.66182676304</v>
      </c>
      <c r="K150" s="105">
        <v>204745.75</v>
      </c>
      <c r="L150" s="105">
        <f t="shared" si="52"/>
        <v>374.00366955974931</v>
      </c>
      <c r="M150" s="106">
        <f t="shared" si="53"/>
        <v>8.0877953145408465E-3</v>
      </c>
      <c r="O150" s="107">
        <f t="shared" si="54"/>
        <v>4.1479735172551102E-2</v>
      </c>
      <c r="P150" s="107">
        <f t="shared" si="55"/>
        <v>4.9903010094868971E-2</v>
      </c>
      <c r="Q150" s="106">
        <f t="shared" si="56"/>
        <v>7.9978225599751651E-2</v>
      </c>
      <c r="R150" s="107">
        <f t="shared" si="57"/>
        <v>7.1313660000000001E-2</v>
      </c>
      <c r="S150" s="108">
        <f t="shared" si="58"/>
        <v>86130.42344803139</v>
      </c>
      <c r="T150" s="109">
        <f t="shared" si="59"/>
        <v>0</v>
      </c>
      <c r="U150" s="99">
        <f t="shared" si="60"/>
        <v>7.9978225599751651E-2</v>
      </c>
      <c r="V150" s="99">
        <f t="shared" si="46"/>
        <v>7.1313660000000001E-2</v>
      </c>
      <c r="W150" s="108">
        <f t="shared" si="61"/>
        <v>86130.42344803139</v>
      </c>
      <c r="X150" s="118">
        <f t="shared" si="62"/>
        <v>86130</v>
      </c>
      <c r="Y150" s="55">
        <f t="shared" si="47"/>
        <v>420.66807247525281</v>
      </c>
      <c r="Z150" s="56">
        <f t="shared" si="48"/>
        <v>7.9972916039723119E-2</v>
      </c>
      <c r="AA150" s="56">
        <f t="shared" si="49"/>
        <v>7.1308393038081341E-2</v>
      </c>
      <c r="AB150" s="42"/>
      <c r="AC150" s="57">
        <v>82457.350334456321</v>
      </c>
      <c r="AD150" s="58">
        <f t="shared" si="50"/>
        <v>402.7304612401299</v>
      </c>
      <c r="AE150" s="56">
        <f t="shared" si="63"/>
        <v>4.4539991288187197E-2</v>
      </c>
      <c r="AF150" s="56">
        <f t="shared" si="63"/>
        <v>4.4539991288186975E-2</v>
      </c>
    </row>
    <row r="151" spans="1:32">
      <c r="A151" s="82" t="s">
        <v>315</v>
      </c>
      <c r="B151" s="83" t="s">
        <v>316</v>
      </c>
      <c r="E151" s="103">
        <v>185277</v>
      </c>
      <c r="F151" s="103">
        <v>531866.75</v>
      </c>
      <c r="G151" s="103">
        <f t="shared" si="51"/>
        <v>348.35228936571048</v>
      </c>
      <c r="H151" s="104">
        <v>-2.6360656402038773E-2</v>
      </c>
      <c r="J151" s="105">
        <v>190315.83022399322</v>
      </c>
      <c r="K151" s="105">
        <v>535956.875</v>
      </c>
      <c r="L151" s="105">
        <f t="shared" si="52"/>
        <v>355.09541737661863</v>
      </c>
      <c r="M151" s="106">
        <f t="shared" si="53"/>
        <v>7.6901310337598172E-3</v>
      </c>
      <c r="O151" s="107">
        <f t="shared" si="54"/>
        <v>-2.6476148715862236E-2</v>
      </c>
      <c r="P151" s="107">
        <f t="shared" si="55"/>
        <v>-1.8989622734996603E-2</v>
      </c>
      <c r="Q151" s="106">
        <f t="shared" si="56"/>
        <v>7.9552202423656793E-2</v>
      </c>
      <c r="R151" s="107">
        <f t="shared" si="57"/>
        <v>7.1313660000000001E-2</v>
      </c>
      <c r="S151" s="108">
        <f t="shared" si="58"/>
        <v>200016.19340844787</v>
      </c>
      <c r="T151" s="109">
        <f t="shared" si="59"/>
        <v>0</v>
      </c>
      <c r="U151" s="99">
        <f t="shared" si="60"/>
        <v>7.9552202423656793E-2</v>
      </c>
      <c r="V151" s="99">
        <f t="shared" si="46"/>
        <v>7.1313660000000001E-2</v>
      </c>
      <c r="W151" s="108">
        <f t="shared" si="61"/>
        <v>200016.19340844787</v>
      </c>
      <c r="X151" s="118">
        <f t="shared" si="62"/>
        <v>200016</v>
      </c>
      <c r="Y151" s="55">
        <f t="shared" si="47"/>
        <v>373.19420522406773</v>
      </c>
      <c r="Z151" s="56">
        <f t="shared" si="48"/>
        <v>7.9551158535598132E-2</v>
      </c>
      <c r="AA151" s="56">
        <f t="shared" si="49"/>
        <v>7.1312624078314846E-2</v>
      </c>
      <c r="AB151" s="42"/>
      <c r="AC151" s="57">
        <v>204933.77024249331</v>
      </c>
      <c r="AD151" s="58">
        <f t="shared" si="50"/>
        <v>382.36988795505857</v>
      </c>
      <c r="AE151" s="56">
        <f t="shared" si="63"/>
        <v>-2.3996875852497213E-2</v>
      </c>
      <c r="AF151" s="56">
        <f t="shared" si="63"/>
        <v>-2.3996875852497324E-2</v>
      </c>
    </row>
    <row r="152" spans="1:32">
      <c r="A152" s="82" t="s">
        <v>317</v>
      </c>
      <c r="B152" s="83" t="s">
        <v>318</v>
      </c>
      <c r="E152" s="103">
        <v>50635</v>
      </c>
      <c r="F152" s="103">
        <v>136575.90625</v>
      </c>
      <c r="G152" s="103">
        <f t="shared" si="51"/>
        <v>370.7462127859759</v>
      </c>
      <c r="H152" s="104">
        <v>6.1466637699531201E-2</v>
      </c>
      <c r="J152" s="105">
        <v>47666.40754564196</v>
      </c>
      <c r="K152" s="105">
        <v>137233.96875</v>
      </c>
      <c r="L152" s="105">
        <f t="shared" si="52"/>
        <v>347.33679991778246</v>
      </c>
      <c r="M152" s="106">
        <f t="shared" si="53"/>
        <v>4.8182912936007849E-3</v>
      </c>
      <c r="O152" s="107">
        <f t="shared" si="54"/>
        <v>6.2278501930642216E-2</v>
      </c>
      <c r="P152" s="107">
        <f t="shared" si="55"/>
        <v>6.7396869187873687E-2</v>
      </c>
      <c r="Q152" s="106">
        <f t="shared" si="56"/>
        <v>7.6475561280693549E-2</v>
      </c>
      <c r="R152" s="107">
        <f t="shared" si="57"/>
        <v>7.1313660000000001E-2</v>
      </c>
      <c r="S152" s="108">
        <f t="shared" si="58"/>
        <v>54507.34004544792</v>
      </c>
      <c r="T152" s="109">
        <f t="shared" si="59"/>
        <v>0</v>
      </c>
      <c r="U152" s="99">
        <f t="shared" si="60"/>
        <v>7.6475561280693549E-2</v>
      </c>
      <c r="V152" s="99">
        <f t="shared" si="46"/>
        <v>7.1313660000000001E-2</v>
      </c>
      <c r="W152" s="108">
        <f t="shared" si="61"/>
        <v>54507.34004544792</v>
      </c>
      <c r="X152" s="118">
        <f t="shared" si="62"/>
        <v>54507</v>
      </c>
      <c r="Y152" s="55">
        <f t="shared" si="47"/>
        <v>397.18300429899938</v>
      </c>
      <c r="Z152" s="56">
        <f t="shared" si="48"/>
        <v>7.646884566011658E-2</v>
      </c>
      <c r="AA152" s="56">
        <f t="shared" si="49"/>
        <v>7.1306976582077519E-2</v>
      </c>
      <c r="AB152" s="42"/>
      <c r="AC152" s="57">
        <v>51327.609483386652</v>
      </c>
      <c r="AD152" s="58">
        <f t="shared" si="50"/>
        <v>374.0153400131602</v>
      </c>
      <c r="AE152" s="56">
        <f t="shared" si="63"/>
        <v>6.1943085770289619E-2</v>
      </c>
      <c r="AF152" s="56">
        <f t="shared" si="63"/>
        <v>6.1943085770289619E-2</v>
      </c>
    </row>
    <row r="153" spans="1:32">
      <c r="A153" s="82" t="s">
        <v>319</v>
      </c>
      <c r="B153" s="83" t="s">
        <v>320</v>
      </c>
      <c r="E153" s="103">
        <v>103861</v>
      </c>
      <c r="F153" s="103">
        <v>279204.625</v>
      </c>
      <c r="G153" s="103">
        <f t="shared" si="51"/>
        <v>371.98882360920777</v>
      </c>
      <c r="H153" s="104">
        <v>-6.0357634679789385E-2</v>
      </c>
      <c r="J153" s="105">
        <v>110353.86601979301</v>
      </c>
      <c r="K153" s="105">
        <v>281594.625</v>
      </c>
      <c r="L153" s="105">
        <f t="shared" si="52"/>
        <v>391.88910661839878</v>
      </c>
      <c r="M153" s="106">
        <f t="shared" si="53"/>
        <v>8.5600301212775953E-3</v>
      </c>
      <c r="O153" s="107">
        <f t="shared" si="54"/>
        <v>-5.8836778936484757E-2</v>
      </c>
      <c r="P153" s="107">
        <f t="shared" si="55"/>
        <v>-5.0780393415142511E-2</v>
      </c>
      <c r="Q153" s="106">
        <f t="shared" si="56"/>
        <v>8.048413719893599E-2</v>
      </c>
      <c r="R153" s="107">
        <f t="shared" si="57"/>
        <v>7.1313660000000001E-2</v>
      </c>
      <c r="S153" s="108">
        <f t="shared" si="58"/>
        <v>112220.16297361869</v>
      </c>
      <c r="T153" s="109">
        <f t="shared" si="59"/>
        <v>0</v>
      </c>
      <c r="U153" s="99">
        <f t="shared" si="60"/>
        <v>8.048413719893599E-2</v>
      </c>
      <c r="V153" s="99">
        <f t="shared" si="46"/>
        <v>7.1313660000000001E-2</v>
      </c>
      <c r="W153" s="108">
        <f t="shared" si="61"/>
        <v>112220.16297361869</v>
      </c>
      <c r="X153" s="118">
        <f t="shared" si="62"/>
        <v>112220</v>
      </c>
      <c r="Y153" s="55">
        <f t="shared" si="47"/>
        <v>398.51612934728428</v>
      </c>
      <c r="Z153" s="56">
        <f t="shared" si="48"/>
        <v>8.0482568047679059E-2</v>
      </c>
      <c r="AA153" s="56">
        <f t="shared" si="49"/>
        <v>7.1312104166722845E-2</v>
      </c>
      <c r="AB153" s="42"/>
      <c r="AC153" s="57">
        <v>118830.01953990918</v>
      </c>
      <c r="AD153" s="58">
        <f t="shared" si="50"/>
        <v>421.98965814744929</v>
      </c>
      <c r="AE153" s="56">
        <f t="shared" si="63"/>
        <v>-5.5625839038839775E-2</v>
      </c>
      <c r="AF153" s="56">
        <f t="shared" si="63"/>
        <v>-5.5625839038839775E-2</v>
      </c>
    </row>
    <row r="154" spans="1:32">
      <c r="A154" s="82" t="s">
        <v>321</v>
      </c>
      <c r="B154" s="83" t="s">
        <v>322</v>
      </c>
      <c r="E154" s="103">
        <v>68076</v>
      </c>
      <c r="F154" s="103">
        <v>187932.59375</v>
      </c>
      <c r="G154" s="103">
        <f t="shared" si="51"/>
        <v>362.23626057414538</v>
      </c>
      <c r="H154" s="104">
        <v>3.9721715437509575E-2</v>
      </c>
      <c r="J154" s="105">
        <v>65383.576523201016</v>
      </c>
      <c r="K154" s="105">
        <v>189173.8125</v>
      </c>
      <c r="L154" s="105">
        <f t="shared" si="52"/>
        <v>345.62699593106214</v>
      </c>
      <c r="M154" s="106">
        <f t="shared" si="53"/>
        <v>6.6045954309084109E-3</v>
      </c>
      <c r="O154" s="107">
        <f t="shared" si="54"/>
        <v>4.1178895679461425E-2</v>
      </c>
      <c r="P154" s="107">
        <f t="shared" si="55"/>
        <v>4.8055461056624393E-2</v>
      </c>
      <c r="Q154" s="106">
        <f t="shared" si="56"/>
        <v>7.838925330390567E-2</v>
      </c>
      <c r="R154" s="107">
        <f t="shared" si="57"/>
        <v>7.1313660000000001E-2</v>
      </c>
      <c r="S154" s="108">
        <f t="shared" si="58"/>
        <v>73412.42680791668</v>
      </c>
      <c r="T154" s="109">
        <f t="shared" si="59"/>
        <v>0</v>
      </c>
      <c r="U154" s="99">
        <f t="shared" si="60"/>
        <v>7.838925330390567E-2</v>
      </c>
      <c r="V154" s="99">
        <f t="shared" si="46"/>
        <v>7.1313660000000001E-2</v>
      </c>
      <c r="W154" s="108">
        <f t="shared" si="61"/>
        <v>73412.42680791668</v>
      </c>
      <c r="X154" s="118">
        <f t="shared" si="62"/>
        <v>73412</v>
      </c>
      <c r="Y154" s="55">
        <f t="shared" si="47"/>
        <v>388.06639793232478</v>
      </c>
      <c r="Z154" s="56">
        <f t="shared" si="48"/>
        <v>7.8382983724073041E-2</v>
      </c>
      <c r="AA154" s="56">
        <f t="shared" si="49"/>
        <v>7.1307431556516754E-2</v>
      </c>
      <c r="AB154" s="42"/>
      <c r="AC154" s="57">
        <v>70405.61383184875</v>
      </c>
      <c r="AD154" s="58">
        <f t="shared" si="50"/>
        <v>372.17420794883412</v>
      </c>
      <c r="AE154" s="56">
        <f t="shared" si="63"/>
        <v>4.2700943923754009E-2</v>
      </c>
      <c r="AF154" s="56">
        <f t="shared" si="63"/>
        <v>4.2700943923753787E-2</v>
      </c>
    </row>
    <row r="155" spans="1:32">
      <c r="A155" s="82" t="s">
        <v>323</v>
      </c>
      <c r="B155" s="83" t="s">
        <v>324</v>
      </c>
      <c r="E155" s="103">
        <v>66702</v>
      </c>
      <c r="F155" s="103">
        <v>230016.984375</v>
      </c>
      <c r="G155" s="103">
        <f t="shared" si="51"/>
        <v>289.9872815098505</v>
      </c>
      <c r="H155" s="104">
        <v>8.5039199257936682E-2</v>
      </c>
      <c r="J155" s="105">
        <v>61223.651733175313</v>
      </c>
      <c r="K155" s="105">
        <v>230922</v>
      </c>
      <c r="L155" s="105">
        <f t="shared" si="52"/>
        <v>265.12697678512791</v>
      </c>
      <c r="M155" s="106">
        <f t="shared" si="53"/>
        <v>3.9345599954676569E-3</v>
      </c>
      <c r="O155" s="107">
        <f t="shared" si="54"/>
        <v>8.9480913204922796E-2</v>
      </c>
      <c r="P155" s="107">
        <f t="shared" si="55"/>
        <v>9.376754122184483E-2</v>
      </c>
      <c r="Q155" s="106">
        <f t="shared" si="56"/>
        <v>7.5528807869233994E-2</v>
      </c>
      <c r="R155" s="107">
        <f t="shared" si="57"/>
        <v>7.1313660000000001E-2</v>
      </c>
      <c r="S155" s="108">
        <f t="shared" si="58"/>
        <v>71739.922542493645</v>
      </c>
      <c r="T155" s="109">
        <f t="shared" si="59"/>
        <v>0</v>
      </c>
      <c r="U155" s="99">
        <f t="shared" si="60"/>
        <v>7.5528807869233994E-2</v>
      </c>
      <c r="V155" s="99">
        <f t="shared" si="46"/>
        <v>7.1313660000000001E-2</v>
      </c>
      <c r="W155" s="108">
        <f t="shared" si="61"/>
        <v>71739.922542493645</v>
      </c>
      <c r="X155" s="118">
        <f t="shared" si="62"/>
        <v>71740</v>
      </c>
      <c r="Y155" s="55">
        <f t="shared" si="47"/>
        <v>310.66767133490964</v>
      </c>
      <c r="Z155" s="56">
        <f t="shared" si="48"/>
        <v>7.5529969116368223E-2</v>
      </c>
      <c r="AA155" s="56">
        <f t="shared" si="49"/>
        <v>7.1314816696044225E-2</v>
      </c>
      <c r="AB155" s="42"/>
      <c r="AC155" s="57">
        <v>65926.170003440915</v>
      </c>
      <c r="AD155" s="58">
        <f t="shared" si="50"/>
        <v>285.49107492331137</v>
      </c>
      <c r="AE155" s="56">
        <f t="shared" si="63"/>
        <v>8.818698244195966E-2</v>
      </c>
      <c r="AF155" s="56">
        <f t="shared" si="63"/>
        <v>8.818698244195966E-2</v>
      </c>
    </row>
    <row r="156" spans="1:32">
      <c r="A156" s="82" t="s">
        <v>325</v>
      </c>
      <c r="B156" s="83" t="s">
        <v>326</v>
      </c>
      <c r="E156" s="103">
        <v>65288</v>
      </c>
      <c r="F156" s="103">
        <v>193872.28125</v>
      </c>
      <c r="G156" s="103">
        <f t="shared" si="51"/>
        <v>336.75778496571439</v>
      </c>
      <c r="H156" s="104">
        <v>-4.3369341020007446E-2</v>
      </c>
      <c r="J156" s="105">
        <v>68298.174531634984</v>
      </c>
      <c r="K156" s="105">
        <v>195219.4375</v>
      </c>
      <c r="L156" s="105">
        <f t="shared" si="52"/>
        <v>349.85335172700201</v>
      </c>
      <c r="M156" s="106">
        <f t="shared" si="53"/>
        <v>6.9486790030743872E-3</v>
      </c>
      <c r="O156" s="107">
        <f t="shared" si="54"/>
        <v>-4.4074011527800105E-2</v>
      </c>
      <c r="P156" s="107">
        <f t="shared" si="55"/>
        <v>-3.7431588683210171E-2</v>
      </c>
      <c r="Q156" s="106">
        <f t="shared" si="56"/>
        <v>7.8757874734948663E-2</v>
      </c>
      <c r="R156" s="107">
        <f t="shared" si="57"/>
        <v>7.1313660000000001E-2</v>
      </c>
      <c r="S156" s="108">
        <f t="shared" si="58"/>
        <v>70429.944125695329</v>
      </c>
      <c r="T156" s="109">
        <f t="shared" si="59"/>
        <v>0</v>
      </c>
      <c r="U156" s="99">
        <f t="shared" si="60"/>
        <v>7.8757874734948663E-2</v>
      </c>
      <c r="V156" s="99">
        <f t="shared" si="46"/>
        <v>7.1313660000000001E-2</v>
      </c>
      <c r="W156" s="108">
        <f t="shared" si="61"/>
        <v>70429.944125695329</v>
      </c>
      <c r="X156" s="118">
        <f t="shared" si="62"/>
        <v>70430</v>
      </c>
      <c r="Y156" s="55">
        <f t="shared" si="47"/>
        <v>360.77350135792705</v>
      </c>
      <c r="Z156" s="56">
        <f t="shared" si="48"/>
        <v>7.8758730547727085E-2</v>
      </c>
      <c r="AA156" s="56">
        <f t="shared" si="49"/>
        <v>7.131450990704713E-2</v>
      </c>
      <c r="AB156" s="42"/>
      <c r="AC156" s="57">
        <v>73544.078760943929</v>
      </c>
      <c r="AD156" s="58">
        <f t="shared" si="50"/>
        <v>376.72518527231148</v>
      </c>
      <c r="AE156" s="56">
        <f t="shared" si="63"/>
        <v>-4.2343024937008034E-2</v>
      </c>
      <c r="AF156" s="56">
        <f t="shared" si="63"/>
        <v>-4.2343024937007923E-2</v>
      </c>
    </row>
    <row r="157" spans="1:32">
      <c r="A157" s="82" t="s">
        <v>327</v>
      </c>
      <c r="B157" s="83" t="s">
        <v>328</v>
      </c>
      <c r="E157" s="103">
        <v>107237</v>
      </c>
      <c r="F157" s="103">
        <v>309786.53125</v>
      </c>
      <c r="G157" s="103">
        <f t="shared" si="51"/>
        <v>346.16417817551581</v>
      </c>
      <c r="H157" s="104">
        <v>-3.3224041724052467E-2</v>
      </c>
      <c r="J157" s="105">
        <v>110669.35339806892</v>
      </c>
      <c r="K157" s="105">
        <v>312239.15625</v>
      </c>
      <c r="L157" s="105">
        <f t="shared" si="52"/>
        <v>354.43778008886073</v>
      </c>
      <c r="M157" s="106">
        <f t="shared" si="53"/>
        <v>7.9171453649180545E-3</v>
      </c>
      <c r="O157" s="107">
        <f t="shared" si="54"/>
        <v>-3.101448858857081E-2</v>
      </c>
      <c r="P157" s="107">
        <f t="shared" si="55"/>
        <v>-2.3342889438227044E-2</v>
      </c>
      <c r="Q157" s="106">
        <f t="shared" si="56"/>
        <v>7.9795405977642231E-2</v>
      </c>
      <c r="R157" s="107">
        <f t="shared" si="57"/>
        <v>7.1313660000000001E-2</v>
      </c>
      <c r="S157" s="108">
        <f t="shared" si="58"/>
        <v>115794.01995082443</v>
      </c>
      <c r="T157" s="109">
        <f t="shared" si="59"/>
        <v>0</v>
      </c>
      <c r="U157" s="99">
        <f t="shared" si="60"/>
        <v>7.9795405977642231E-2</v>
      </c>
      <c r="V157" s="99">
        <f t="shared" si="46"/>
        <v>7.1313660000000001E-2</v>
      </c>
      <c r="W157" s="108">
        <f t="shared" si="61"/>
        <v>115794.01995082443</v>
      </c>
      <c r="X157" s="118">
        <f t="shared" si="62"/>
        <v>115794</v>
      </c>
      <c r="Y157" s="55">
        <f t="shared" si="47"/>
        <v>370.85034878613175</v>
      </c>
      <c r="Z157" s="56">
        <f t="shared" si="48"/>
        <v>7.9795219933418426E-2</v>
      </c>
      <c r="AA157" s="56">
        <f t="shared" si="49"/>
        <v>7.1313475417145167E-2</v>
      </c>
      <c r="AB157" s="42"/>
      <c r="AC157" s="57">
        <v>119169.73914083729</v>
      </c>
      <c r="AD157" s="58">
        <f t="shared" si="50"/>
        <v>381.66173830364136</v>
      </c>
      <c r="AE157" s="56">
        <f t="shared" si="63"/>
        <v>-2.832715054320778E-2</v>
      </c>
      <c r="AF157" s="56">
        <f t="shared" si="63"/>
        <v>-2.832715054320778E-2</v>
      </c>
    </row>
    <row r="158" spans="1:32">
      <c r="A158" s="82" t="s">
        <v>329</v>
      </c>
      <c r="B158" s="83" t="s">
        <v>330</v>
      </c>
      <c r="E158" s="103">
        <v>84042</v>
      </c>
      <c r="F158" s="103">
        <v>248844.328125</v>
      </c>
      <c r="G158" s="103">
        <f t="shared" si="51"/>
        <v>337.72921662809148</v>
      </c>
      <c r="H158" s="104">
        <v>5.9481933476972948E-2</v>
      </c>
      <c r="J158" s="105">
        <v>79319.192197004173</v>
      </c>
      <c r="K158" s="105">
        <v>250708.53125</v>
      </c>
      <c r="L158" s="105">
        <f t="shared" si="52"/>
        <v>316.38010801439043</v>
      </c>
      <c r="M158" s="106">
        <f t="shared" si="53"/>
        <v>7.491443100376971E-3</v>
      </c>
      <c r="O158" s="107">
        <f t="shared" si="54"/>
        <v>5.954180409787635E-2</v>
      </c>
      <c r="P158" s="107">
        <f t="shared" si="55"/>
        <v>6.7479301235746414E-2</v>
      </c>
      <c r="Q158" s="106">
        <f t="shared" si="56"/>
        <v>7.9339345326546518E-2</v>
      </c>
      <c r="R158" s="107">
        <f t="shared" si="57"/>
        <v>7.1313660000000001E-2</v>
      </c>
      <c r="S158" s="108">
        <f t="shared" si="58"/>
        <v>90709.837259933629</v>
      </c>
      <c r="T158" s="109">
        <f t="shared" si="59"/>
        <v>0</v>
      </c>
      <c r="U158" s="99">
        <f t="shared" si="60"/>
        <v>7.9339345326546518E-2</v>
      </c>
      <c r="V158" s="99">
        <f t="shared" si="46"/>
        <v>7.1313660000000001E-2</v>
      </c>
      <c r="W158" s="108">
        <f t="shared" si="61"/>
        <v>90709.837259933629</v>
      </c>
      <c r="X158" s="118">
        <f t="shared" si="62"/>
        <v>90710</v>
      </c>
      <c r="Y158" s="55">
        <f t="shared" si="47"/>
        <v>361.81457227535014</v>
      </c>
      <c r="Z158" s="56">
        <f t="shared" si="48"/>
        <v>7.9341281740082259E-2</v>
      </c>
      <c r="AA158" s="56">
        <f t="shared" si="49"/>
        <v>7.1315582014870538E-2</v>
      </c>
      <c r="AB158" s="42"/>
      <c r="AC158" s="57">
        <v>85411.608116830845</v>
      </c>
      <c r="AD158" s="58">
        <f t="shared" si="50"/>
        <v>340.68090021101284</v>
      </c>
      <c r="AE158" s="56">
        <f t="shared" si="63"/>
        <v>6.2033627512570799E-2</v>
      </c>
      <c r="AF158" s="56">
        <f t="shared" si="63"/>
        <v>6.2033627512570799E-2</v>
      </c>
    </row>
    <row r="159" spans="1:32">
      <c r="A159" s="82" t="s">
        <v>331</v>
      </c>
      <c r="B159" s="83" t="s">
        <v>332</v>
      </c>
      <c r="E159" s="103">
        <v>124534</v>
      </c>
      <c r="F159" s="103">
        <v>379443.6875</v>
      </c>
      <c r="G159" s="103">
        <f t="shared" si="51"/>
        <v>328.20153319851977</v>
      </c>
      <c r="H159" s="104">
        <v>7.253265694261346E-2</v>
      </c>
      <c r="J159" s="105">
        <v>115790.09298888278</v>
      </c>
      <c r="K159" s="105">
        <v>381001.59375</v>
      </c>
      <c r="L159" s="105">
        <f t="shared" si="52"/>
        <v>303.90973394421076</v>
      </c>
      <c r="M159" s="106">
        <f t="shared" si="53"/>
        <v>4.1057640470036905E-3</v>
      </c>
      <c r="O159" s="107">
        <f t="shared" si="54"/>
        <v>7.5515156654695215E-2</v>
      </c>
      <c r="P159" s="107">
        <f t="shared" si="55"/>
        <v>7.9930968116895817E-2</v>
      </c>
      <c r="Q159" s="106">
        <f t="shared" si="56"/>
        <v>7.5712221108291899E-2</v>
      </c>
      <c r="R159" s="107">
        <f t="shared" si="57"/>
        <v>7.1313660000000001E-2</v>
      </c>
      <c r="S159" s="108">
        <f t="shared" si="58"/>
        <v>133962.74574350001</v>
      </c>
      <c r="T159" s="109">
        <f t="shared" si="59"/>
        <v>0</v>
      </c>
      <c r="U159" s="99">
        <f t="shared" si="60"/>
        <v>7.5712221108291899E-2</v>
      </c>
      <c r="V159" s="99">
        <f t="shared" si="46"/>
        <v>7.1313660000000001E-2</v>
      </c>
      <c r="W159" s="108">
        <f t="shared" si="61"/>
        <v>133962.74574350001</v>
      </c>
      <c r="X159" s="118">
        <f t="shared" si="62"/>
        <v>133963</v>
      </c>
      <c r="Y159" s="55">
        <f t="shared" si="47"/>
        <v>351.60745308562116</v>
      </c>
      <c r="Z159" s="56">
        <f t="shared" si="48"/>
        <v>7.5714262771612528E-2</v>
      </c>
      <c r="AA159" s="56">
        <f t="shared" si="49"/>
        <v>7.1315693315008977E-2</v>
      </c>
      <c r="AB159" s="42"/>
      <c r="AC159" s="57">
        <v>124683.79684975397</v>
      </c>
      <c r="AD159" s="58">
        <f t="shared" si="50"/>
        <v>327.25269105190972</v>
      </c>
      <c r="AE159" s="56">
        <f t="shared" si="63"/>
        <v>7.4421884677025263E-2</v>
      </c>
      <c r="AF159" s="56">
        <f t="shared" si="63"/>
        <v>7.4421884677025263E-2</v>
      </c>
    </row>
    <row r="160" spans="1:32">
      <c r="A160" s="82" t="s">
        <v>333</v>
      </c>
      <c r="B160" s="83" t="s">
        <v>334</v>
      </c>
      <c r="E160" s="103">
        <v>78432</v>
      </c>
      <c r="F160" s="103">
        <v>210935</v>
      </c>
      <c r="G160" s="103">
        <f t="shared" si="51"/>
        <v>371.83018465404035</v>
      </c>
      <c r="H160" s="104">
        <v>-5.0276447310464323E-2</v>
      </c>
      <c r="J160" s="105">
        <v>82539.401213665958</v>
      </c>
      <c r="K160" s="105">
        <v>212064.75</v>
      </c>
      <c r="L160" s="105">
        <f t="shared" si="52"/>
        <v>389.21792147759572</v>
      </c>
      <c r="M160" s="106">
        <f t="shared" si="53"/>
        <v>5.355915329366967E-3</v>
      </c>
      <c r="O160" s="107">
        <f t="shared" si="54"/>
        <v>-4.976291508383146E-2</v>
      </c>
      <c r="P160" s="107">
        <f t="shared" si="55"/>
        <v>-4.4673525714196249E-2</v>
      </c>
      <c r="Q160" s="106">
        <f t="shared" si="56"/>
        <v>7.7051525254154152E-2</v>
      </c>
      <c r="R160" s="107">
        <f t="shared" si="57"/>
        <v>7.1313660000000001E-2</v>
      </c>
      <c r="S160" s="108">
        <f t="shared" si="58"/>
        <v>84475.305228733821</v>
      </c>
      <c r="T160" s="109">
        <f t="shared" si="59"/>
        <v>0</v>
      </c>
      <c r="U160" s="99">
        <f t="shared" si="60"/>
        <v>7.7051525254154152E-2</v>
      </c>
      <c r="V160" s="99">
        <f t="shared" si="46"/>
        <v>7.1313660000000001E-2</v>
      </c>
      <c r="W160" s="108">
        <f t="shared" si="61"/>
        <v>84475.305228733821</v>
      </c>
      <c r="X160" s="118">
        <f t="shared" si="62"/>
        <v>84475</v>
      </c>
      <c r="Y160" s="55">
        <f t="shared" si="47"/>
        <v>398.34531670162062</v>
      </c>
      <c r="Z160" s="56">
        <f t="shared" si="48"/>
        <v>7.7047633618930966E-2</v>
      </c>
      <c r="AA160" s="56">
        <f t="shared" si="49"/>
        <v>7.1309789097005583E-2</v>
      </c>
      <c r="AB160" s="42"/>
      <c r="AC160" s="57">
        <v>88879.157684182472</v>
      </c>
      <c r="AD160" s="58">
        <f t="shared" si="50"/>
        <v>419.11330234837459</v>
      </c>
      <c r="AE160" s="56">
        <f t="shared" si="63"/>
        <v>-4.9552198726184216E-2</v>
      </c>
      <c r="AF160" s="56">
        <f t="shared" si="63"/>
        <v>-4.9552198726184216E-2</v>
      </c>
    </row>
    <row r="161" spans="1:32">
      <c r="A161" s="82" t="s">
        <v>335</v>
      </c>
      <c r="B161" s="83" t="s">
        <v>336</v>
      </c>
      <c r="E161" s="103">
        <v>34883</v>
      </c>
      <c r="F161" s="103">
        <v>98114.6796875</v>
      </c>
      <c r="G161" s="103">
        <f t="shared" si="51"/>
        <v>355.53293463428759</v>
      </c>
      <c r="H161" s="104">
        <v>-2.0572698782378995E-2</v>
      </c>
      <c r="J161" s="105">
        <v>35520.106730322732</v>
      </c>
      <c r="K161" s="105">
        <v>98375.65625</v>
      </c>
      <c r="L161" s="105">
        <f t="shared" si="52"/>
        <v>361.06602064291422</v>
      </c>
      <c r="M161" s="106">
        <f t="shared" si="53"/>
        <v>2.659913514789336E-3</v>
      </c>
      <c r="O161" s="107">
        <f t="shared" si="54"/>
        <v>-1.7936509458144401E-2</v>
      </c>
      <c r="P161" s="107">
        <f t="shared" si="55"/>
        <v>-1.5324305507271041E-2</v>
      </c>
      <c r="Q161" s="106">
        <f t="shared" si="56"/>
        <v>7.4163261682812287E-2</v>
      </c>
      <c r="R161" s="107">
        <f t="shared" si="57"/>
        <v>7.1313660000000001E-2</v>
      </c>
      <c r="S161" s="108">
        <f t="shared" si="58"/>
        <v>37470.037057281545</v>
      </c>
      <c r="T161" s="109">
        <f t="shared" si="59"/>
        <v>0</v>
      </c>
      <c r="U161" s="99">
        <f t="shared" si="60"/>
        <v>7.4163261682812287E-2</v>
      </c>
      <c r="V161" s="99">
        <f t="shared" si="46"/>
        <v>7.1313660000000001E-2</v>
      </c>
      <c r="W161" s="108">
        <f t="shared" si="61"/>
        <v>37470.037057281545</v>
      </c>
      <c r="X161" s="118">
        <f t="shared" si="62"/>
        <v>37470</v>
      </c>
      <c r="Y161" s="55">
        <f t="shared" si="47"/>
        <v>380.8869127620178</v>
      </c>
      <c r="Z161" s="56">
        <f t="shared" si="48"/>
        <v>7.4162199352119984E-2</v>
      </c>
      <c r="AA161" s="56">
        <f t="shared" si="49"/>
        <v>7.1312600487519084E-2</v>
      </c>
      <c r="AB161" s="42"/>
      <c r="AC161" s="57">
        <v>38248.365273101161</v>
      </c>
      <c r="AD161" s="58">
        <f t="shared" si="50"/>
        <v>388.79908639085863</v>
      </c>
      <c r="AE161" s="56">
        <f t="shared" si="63"/>
        <v>-2.0350288634389258E-2</v>
      </c>
      <c r="AF161" s="56">
        <f t="shared" si="63"/>
        <v>-2.0350288634389258E-2</v>
      </c>
    </row>
    <row r="162" spans="1:32">
      <c r="A162" s="82" t="s">
        <v>337</v>
      </c>
      <c r="B162" s="83" t="s">
        <v>338</v>
      </c>
      <c r="E162" s="103">
        <v>42849</v>
      </c>
      <c r="F162" s="103">
        <v>117802.734375</v>
      </c>
      <c r="G162" s="103">
        <f t="shared" si="51"/>
        <v>363.73519025118128</v>
      </c>
      <c r="H162" s="104">
        <v>-1.986428495015391E-2</v>
      </c>
      <c r="J162" s="105">
        <v>43677.107698828891</v>
      </c>
      <c r="K162" s="105">
        <v>118892.546875</v>
      </c>
      <c r="L162" s="105">
        <f t="shared" si="52"/>
        <v>367.36623822811765</v>
      </c>
      <c r="M162" s="106">
        <f t="shared" si="53"/>
        <v>9.2511647185609114E-3</v>
      </c>
      <c r="O162" s="107">
        <f t="shared" si="54"/>
        <v>-1.8959765022423802E-2</v>
      </c>
      <c r="P162" s="107">
        <f t="shared" si="55"/>
        <v>-9.8840002131106441E-3</v>
      </c>
      <c r="Q162" s="106">
        <f t="shared" si="56"/>
        <v>8.1224559133904251E-2</v>
      </c>
      <c r="R162" s="107">
        <f t="shared" si="57"/>
        <v>7.1313660000000001E-2</v>
      </c>
      <c r="S162" s="108">
        <f t="shared" si="58"/>
        <v>46329.39113432866</v>
      </c>
      <c r="T162" s="109">
        <f t="shared" si="59"/>
        <v>0</v>
      </c>
      <c r="U162" s="99">
        <f t="shared" si="60"/>
        <v>8.1224559133904251E-2</v>
      </c>
      <c r="V162" s="99">
        <f t="shared" si="46"/>
        <v>7.1313660000000001E-2</v>
      </c>
      <c r="W162" s="108">
        <f t="shared" si="61"/>
        <v>46329.39113432866</v>
      </c>
      <c r="X162" s="118">
        <f t="shared" si="62"/>
        <v>46329</v>
      </c>
      <c r="Y162" s="55">
        <f t="shared" si="47"/>
        <v>389.67118812509665</v>
      </c>
      <c r="Z162" s="56">
        <f t="shared" si="48"/>
        <v>8.1215430931877108E-2</v>
      </c>
      <c r="AA162" s="56">
        <f t="shared" si="49"/>
        <v>7.1304615470405786E-2</v>
      </c>
      <c r="AB162" s="42"/>
      <c r="AC162" s="57">
        <v>47031.896103827043</v>
      </c>
      <c r="AD162" s="58">
        <f t="shared" si="50"/>
        <v>395.58321644227993</v>
      </c>
      <c r="AE162" s="56">
        <f t="shared" si="63"/>
        <v>-1.4945093905534668E-2</v>
      </c>
      <c r="AF162" s="56">
        <f t="shared" si="63"/>
        <v>-1.4945093905534557E-2</v>
      </c>
    </row>
    <row r="163" spans="1:32">
      <c r="A163" s="82" t="s">
        <v>339</v>
      </c>
      <c r="B163" s="83" t="s">
        <v>340</v>
      </c>
      <c r="E163" s="103">
        <v>59112</v>
      </c>
      <c r="F163" s="103">
        <v>150796.78125</v>
      </c>
      <c r="G163" s="103">
        <f t="shared" si="51"/>
        <v>391.99775691498724</v>
      </c>
      <c r="H163" s="104">
        <v>-7.456589694778859E-2</v>
      </c>
      <c r="J163" s="105">
        <v>63899.069300830655</v>
      </c>
      <c r="K163" s="105">
        <v>152111.375</v>
      </c>
      <c r="L163" s="105">
        <f t="shared" si="52"/>
        <v>420.08080790033392</v>
      </c>
      <c r="M163" s="106">
        <f t="shared" si="53"/>
        <v>8.7176512595490419E-3</v>
      </c>
      <c r="O163" s="107">
        <f t="shared" si="54"/>
        <v>-7.491610368053403E-2</v>
      </c>
      <c r="P163" s="107">
        <f t="shared" si="55"/>
        <v>-6.6851544886596059E-2</v>
      </c>
      <c r="Q163" s="106">
        <f t="shared" si="56"/>
        <v>8.0652998877471127E-2</v>
      </c>
      <c r="R163" s="107">
        <f t="shared" si="57"/>
        <v>7.1313660000000001E-2</v>
      </c>
      <c r="S163" s="108">
        <f t="shared" si="58"/>
        <v>63879.560069645071</v>
      </c>
      <c r="T163" s="109">
        <f t="shared" si="59"/>
        <v>0</v>
      </c>
      <c r="U163" s="99">
        <f t="shared" si="60"/>
        <v>8.0652998877471127E-2</v>
      </c>
      <c r="V163" s="99">
        <f t="shared" si="46"/>
        <v>7.1313660000000001E-2</v>
      </c>
      <c r="W163" s="108">
        <f t="shared" si="61"/>
        <v>63879.560069645071</v>
      </c>
      <c r="X163" s="118">
        <f t="shared" si="62"/>
        <v>63880</v>
      </c>
      <c r="Y163" s="55">
        <f t="shared" si="47"/>
        <v>419.95544383186336</v>
      </c>
      <c r="Z163" s="56">
        <f t="shared" si="48"/>
        <v>8.0660441196372945E-2</v>
      </c>
      <c r="AA163" s="56">
        <f t="shared" si="49"/>
        <v>7.1321038000070391E-2</v>
      </c>
      <c r="AB163" s="42"/>
      <c r="AC163" s="57">
        <v>68807.083317206285</v>
      </c>
      <c r="AD163" s="58">
        <f t="shared" si="50"/>
        <v>452.34673157879405</v>
      </c>
      <c r="AE163" s="56">
        <f t="shared" si="63"/>
        <v>-7.1607210764799145E-2</v>
      </c>
      <c r="AF163" s="56">
        <f t="shared" si="63"/>
        <v>-7.1607210764799034E-2</v>
      </c>
    </row>
    <row r="164" spans="1:32">
      <c r="A164" s="82" t="s">
        <v>341</v>
      </c>
      <c r="B164" s="83" t="s">
        <v>342</v>
      </c>
      <c r="E164" s="103">
        <v>69386</v>
      </c>
      <c r="F164" s="103">
        <v>230728.5625</v>
      </c>
      <c r="G164" s="103">
        <f t="shared" si="51"/>
        <v>300.72566329970522</v>
      </c>
      <c r="H164" s="104">
        <v>4.2747172139780965E-3</v>
      </c>
      <c r="J164" s="105">
        <v>69059.207615821986</v>
      </c>
      <c r="K164" s="105">
        <v>231693.875</v>
      </c>
      <c r="L164" s="105">
        <f t="shared" si="52"/>
        <v>298.06229282419304</v>
      </c>
      <c r="M164" s="106">
        <f t="shared" si="53"/>
        <v>4.1837581335426588E-3</v>
      </c>
      <c r="O164" s="107">
        <f t="shared" si="54"/>
        <v>4.7320610163379406E-3</v>
      </c>
      <c r="P164" s="107">
        <f t="shared" si="55"/>
        <v>8.9356169486460857E-3</v>
      </c>
      <c r="Q164" s="106">
        <f t="shared" si="56"/>
        <v>7.5795777238600204E-2</v>
      </c>
      <c r="R164" s="107">
        <f t="shared" si="57"/>
        <v>7.1313660000000001E-2</v>
      </c>
      <c r="S164" s="108">
        <f t="shared" si="58"/>
        <v>74645.165799477516</v>
      </c>
      <c r="T164" s="109">
        <f t="shared" si="59"/>
        <v>0</v>
      </c>
      <c r="U164" s="99">
        <f t="shared" si="60"/>
        <v>7.5795777238600204E-2</v>
      </c>
      <c r="V164" s="99">
        <f t="shared" si="46"/>
        <v>7.1313660000000001E-2</v>
      </c>
      <c r="W164" s="108">
        <f t="shared" si="61"/>
        <v>74645.165799477516</v>
      </c>
      <c r="X164" s="118">
        <f t="shared" si="62"/>
        <v>74645</v>
      </c>
      <c r="Y164" s="55">
        <f t="shared" si="47"/>
        <v>322.17079540838103</v>
      </c>
      <c r="Z164" s="56">
        <f t="shared" si="48"/>
        <v>7.5793387715101135E-2</v>
      </c>
      <c r="AA164" s="56">
        <f t="shared" si="49"/>
        <v>7.1311280432037716E-2</v>
      </c>
      <c r="AB164" s="42"/>
      <c r="AC164" s="57">
        <v>74363.565920988141</v>
      </c>
      <c r="AD164" s="58">
        <f t="shared" si="50"/>
        <v>320.95611470518219</v>
      </c>
      <c r="AE164" s="56">
        <f t="shared" si="63"/>
        <v>3.78456943970229E-3</v>
      </c>
      <c r="AF164" s="56">
        <f t="shared" si="63"/>
        <v>3.78456943970229E-3</v>
      </c>
    </row>
    <row r="165" spans="1:32">
      <c r="A165" s="82" t="s">
        <v>343</v>
      </c>
      <c r="B165" s="83" t="s">
        <v>344</v>
      </c>
      <c r="E165" s="103">
        <v>70696</v>
      </c>
      <c r="F165" s="103">
        <v>208981.4375</v>
      </c>
      <c r="G165" s="103">
        <f t="shared" si="51"/>
        <v>338.2884185587057</v>
      </c>
      <c r="H165" s="104">
        <v>9.2162765655286361E-2</v>
      </c>
      <c r="J165" s="105">
        <v>64730.720855906213</v>
      </c>
      <c r="K165" s="105">
        <v>209961.46875</v>
      </c>
      <c r="L165" s="105">
        <f t="shared" si="52"/>
        <v>308.29809508039182</v>
      </c>
      <c r="M165" s="106">
        <f t="shared" si="53"/>
        <v>4.6895612439261658E-3</v>
      </c>
      <c r="O165" s="107">
        <f t="shared" si="54"/>
        <v>9.2155302230803038E-2</v>
      </c>
      <c r="P165" s="107">
        <f t="shared" si="55"/>
        <v>9.7277031408493198E-2</v>
      </c>
      <c r="Q165" s="106">
        <f t="shared" si="56"/>
        <v>7.6337651020024655E-2</v>
      </c>
      <c r="R165" s="107">
        <f t="shared" si="57"/>
        <v>7.1313660000000001E-2</v>
      </c>
      <c r="S165" s="108">
        <f t="shared" si="58"/>
        <v>76092.766576511669</v>
      </c>
      <c r="T165" s="109">
        <f t="shared" si="59"/>
        <v>0</v>
      </c>
      <c r="U165" s="99">
        <f t="shared" si="60"/>
        <v>7.6337651020024655E-2</v>
      </c>
      <c r="V165" s="99">
        <f t="shared" si="46"/>
        <v>7.1313660000000001E-2</v>
      </c>
      <c r="W165" s="108">
        <f t="shared" si="61"/>
        <v>76092.766576511669</v>
      </c>
      <c r="X165" s="118">
        <f t="shared" si="62"/>
        <v>76093</v>
      </c>
      <c r="Y165" s="55">
        <f t="shared" si="47"/>
        <v>362.4141155661448</v>
      </c>
      <c r="Z165" s="56">
        <f t="shared" si="48"/>
        <v>7.634095281204023E-2</v>
      </c>
      <c r="AA165" s="56">
        <f t="shared" si="49"/>
        <v>7.1316946380333812E-2</v>
      </c>
      <c r="AB165" s="42"/>
      <c r="AC165" s="57">
        <v>69702.613071662723</v>
      </c>
      <c r="AD165" s="58">
        <f t="shared" si="50"/>
        <v>331.97811715947392</v>
      </c>
      <c r="AE165" s="56">
        <f t="shared" si="63"/>
        <v>9.1680736872334911E-2</v>
      </c>
      <c r="AF165" s="56">
        <f t="shared" si="63"/>
        <v>9.1680736872334911E-2</v>
      </c>
    </row>
    <row r="166" spans="1:32">
      <c r="A166" s="82" t="s">
        <v>345</v>
      </c>
      <c r="B166" s="83" t="s">
        <v>346</v>
      </c>
      <c r="E166" s="103">
        <v>44997</v>
      </c>
      <c r="F166" s="103">
        <v>146765.703125</v>
      </c>
      <c r="G166" s="103">
        <f t="shared" si="51"/>
        <v>306.59070233647276</v>
      </c>
      <c r="H166" s="104">
        <v>-1.4741452486349171E-2</v>
      </c>
      <c r="J166" s="105">
        <v>45648.151628141022</v>
      </c>
      <c r="K166" s="105">
        <v>147338.4375</v>
      </c>
      <c r="L166" s="105">
        <f t="shared" si="52"/>
        <v>309.81835020573652</v>
      </c>
      <c r="M166" s="106">
        <f t="shared" si="53"/>
        <v>3.9023720311017751E-3</v>
      </c>
      <c r="O166" s="107">
        <f t="shared" si="54"/>
        <v>-1.426457819027227E-2</v>
      </c>
      <c r="P166" s="107">
        <f t="shared" si="55"/>
        <v>-1.0417871850135541E-2</v>
      </c>
      <c r="Q166" s="106">
        <f t="shared" si="56"/>
        <v>7.5494324463321272E-2</v>
      </c>
      <c r="R166" s="107">
        <f t="shared" si="57"/>
        <v>7.1313660000000001E-2</v>
      </c>
      <c r="S166" s="108">
        <f t="shared" si="58"/>
        <v>48394.018117876069</v>
      </c>
      <c r="T166" s="109">
        <f t="shared" si="59"/>
        <v>0</v>
      </c>
      <c r="U166" s="99">
        <f t="shared" si="60"/>
        <v>7.5494324463321272E-2</v>
      </c>
      <c r="V166" s="99">
        <f t="shared" si="46"/>
        <v>7.1313660000000001E-2</v>
      </c>
      <c r="W166" s="108">
        <f t="shared" si="61"/>
        <v>48394.018117876069</v>
      </c>
      <c r="X166" s="118">
        <f t="shared" si="62"/>
        <v>48394</v>
      </c>
      <c r="Y166" s="55">
        <f t="shared" si="47"/>
        <v>328.45468447430767</v>
      </c>
      <c r="Z166" s="56">
        <f t="shared" si="48"/>
        <v>7.549392181701009E-2</v>
      </c>
      <c r="AA166" s="56">
        <f t="shared" si="49"/>
        <v>7.1313258918856315E-2</v>
      </c>
      <c r="AB166" s="42"/>
      <c r="AC166" s="57">
        <v>49154.333650257628</v>
      </c>
      <c r="AD166" s="58">
        <f t="shared" si="50"/>
        <v>333.61514133240098</v>
      </c>
      <c r="AE166" s="56">
        <f t="shared" si="63"/>
        <v>-1.5468293307921654E-2</v>
      </c>
      <c r="AF166" s="56">
        <f t="shared" si="63"/>
        <v>-1.5468293307921654E-2</v>
      </c>
    </row>
    <row r="167" spans="1:32">
      <c r="A167" s="82" t="s">
        <v>347</v>
      </c>
      <c r="B167" s="83" t="s">
        <v>348</v>
      </c>
      <c r="E167" s="103">
        <v>282754</v>
      </c>
      <c r="F167" s="103">
        <v>754489.25</v>
      </c>
      <c r="G167" s="103">
        <f t="shared" si="51"/>
        <v>374.76213213110725</v>
      </c>
      <c r="H167" s="104">
        <v>7.4625434307274086E-2</v>
      </c>
      <c r="J167" s="105">
        <v>263285.18078101531</v>
      </c>
      <c r="K167" s="105">
        <v>756511.25</v>
      </c>
      <c r="L167" s="105">
        <f t="shared" si="52"/>
        <v>348.02546661535479</v>
      </c>
      <c r="M167" s="106">
        <f t="shared" si="53"/>
        <v>2.6799586607761938E-3</v>
      </c>
      <c r="O167" s="107">
        <f t="shared" si="54"/>
        <v>7.3945746438261128E-2</v>
      </c>
      <c r="P167" s="107">
        <f t="shared" si="55"/>
        <v>7.6823876642632127E-2</v>
      </c>
      <c r="Q167" s="106">
        <f t="shared" si="56"/>
        <v>7.4184736321524891E-2</v>
      </c>
      <c r="R167" s="107">
        <f t="shared" si="57"/>
        <v>7.1313660000000001E-2</v>
      </c>
      <c r="S167" s="108">
        <f t="shared" si="58"/>
        <v>303730.03093385644</v>
      </c>
      <c r="T167" s="109">
        <f t="shared" si="59"/>
        <v>0</v>
      </c>
      <c r="U167" s="99">
        <f t="shared" si="60"/>
        <v>7.4184736321524891E-2</v>
      </c>
      <c r="V167" s="99">
        <f t="shared" si="46"/>
        <v>7.1313660000000001E-2</v>
      </c>
      <c r="W167" s="108">
        <f t="shared" si="61"/>
        <v>303730.03093385644</v>
      </c>
      <c r="X167" s="118">
        <f t="shared" si="62"/>
        <v>303730</v>
      </c>
      <c r="Y167" s="55">
        <f t="shared" si="47"/>
        <v>401.48775051263283</v>
      </c>
      <c r="Z167" s="56">
        <f t="shared" si="48"/>
        <v>7.4184626919512997E-2</v>
      </c>
      <c r="AA167" s="56">
        <f t="shared" si="49"/>
        <v>7.1313550890397481E-2</v>
      </c>
      <c r="AB167" s="42"/>
      <c r="AC167" s="57">
        <v>283507.81268655416</v>
      </c>
      <c r="AD167" s="58">
        <f t="shared" si="50"/>
        <v>374.7569024076696</v>
      </c>
      <c r="AE167" s="56">
        <f t="shared" si="63"/>
        <v>7.1328501044884751E-2</v>
      </c>
      <c r="AF167" s="56">
        <f t="shared" si="63"/>
        <v>7.1328501044884751E-2</v>
      </c>
    </row>
    <row r="168" spans="1:32">
      <c r="A168" s="82" t="s">
        <v>349</v>
      </c>
      <c r="B168" s="83" t="s">
        <v>350</v>
      </c>
      <c r="E168" s="103">
        <v>77694</v>
      </c>
      <c r="F168" s="103">
        <v>234095.46875</v>
      </c>
      <c r="G168" s="103">
        <f t="shared" si="51"/>
        <v>331.89023441958443</v>
      </c>
      <c r="H168" s="104">
        <v>1.8513232740603014E-2</v>
      </c>
      <c r="J168" s="105">
        <v>76220.348794362115</v>
      </c>
      <c r="K168" s="105">
        <v>235042.1875</v>
      </c>
      <c r="L168" s="105">
        <f t="shared" si="52"/>
        <v>324.28369394052766</v>
      </c>
      <c r="M168" s="106">
        <f t="shared" si="53"/>
        <v>4.0441566641815641E-3</v>
      </c>
      <c r="O168" s="107">
        <f t="shared" si="54"/>
        <v>1.9334091603460113E-2</v>
      </c>
      <c r="P168" s="107">
        <f t="shared" si="55"/>
        <v>2.3456438363045784E-2</v>
      </c>
      <c r="Q168" s="106">
        <f t="shared" si="56"/>
        <v>7.5646220277517662E-2</v>
      </c>
      <c r="R168" s="107">
        <f t="shared" si="57"/>
        <v>7.1313660000000001E-2</v>
      </c>
      <c r="S168" s="108">
        <f t="shared" si="58"/>
        <v>83571.25743824146</v>
      </c>
      <c r="T168" s="109">
        <f t="shared" si="59"/>
        <v>0</v>
      </c>
      <c r="U168" s="99">
        <f t="shared" si="60"/>
        <v>7.5646220277517662E-2</v>
      </c>
      <c r="V168" s="99">
        <f t="shared" si="46"/>
        <v>7.1313660000000001E-2</v>
      </c>
      <c r="W168" s="108">
        <f t="shared" si="61"/>
        <v>83571.25743824146</v>
      </c>
      <c r="X168" s="118">
        <f t="shared" si="62"/>
        <v>83571</v>
      </c>
      <c r="Y168" s="55">
        <f t="shared" si="47"/>
        <v>355.5574464690514</v>
      </c>
      <c r="Z168" s="56">
        <f t="shared" si="48"/>
        <v>7.5642906788168984E-2</v>
      </c>
      <c r="AA168" s="56">
        <f t="shared" si="49"/>
        <v>7.131035985694667E-2</v>
      </c>
      <c r="AB168" s="42"/>
      <c r="AC168" s="57">
        <v>82074.746116717259</v>
      </c>
      <c r="AD168" s="58">
        <f t="shared" si="50"/>
        <v>349.19155148144313</v>
      </c>
      <c r="AE168" s="56">
        <f t="shared" si="63"/>
        <v>1.8230380891522291E-2</v>
      </c>
      <c r="AF168" s="56">
        <f t="shared" si="63"/>
        <v>1.8230380891522069E-2</v>
      </c>
    </row>
    <row r="169" spans="1:32">
      <c r="A169" s="82" t="s">
        <v>351</v>
      </c>
      <c r="B169" s="83" t="s">
        <v>352</v>
      </c>
      <c r="E169" s="103">
        <v>75191</v>
      </c>
      <c r="F169" s="103">
        <v>219544.90625</v>
      </c>
      <c r="G169" s="103">
        <f t="shared" si="51"/>
        <v>342.4857414563678</v>
      </c>
      <c r="H169" s="104">
        <v>8.117736294193878E-2</v>
      </c>
      <c r="J169" s="105">
        <v>69468.560623025623</v>
      </c>
      <c r="K169" s="105">
        <v>220557.125</v>
      </c>
      <c r="L169" s="105">
        <f t="shared" si="52"/>
        <v>314.96856255732212</v>
      </c>
      <c r="M169" s="106">
        <f t="shared" si="53"/>
        <v>4.6105317007325564E-3</v>
      </c>
      <c r="O169" s="107">
        <f t="shared" si="54"/>
        <v>8.237452058388639E-2</v>
      </c>
      <c r="P169" s="107">
        <f t="shared" si="55"/>
        <v>8.7364842623103955E-2</v>
      </c>
      <c r="Q169" s="106">
        <f t="shared" si="56"/>
        <v>7.6252985590857802E-2</v>
      </c>
      <c r="R169" s="107">
        <f t="shared" si="57"/>
        <v>7.1313660000000001E-2</v>
      </c>
      <c r="S169" s="108">
        <f t="shared" si="58"/>
        <v>80924.538239562185</v>
      </c>
      <c r="T169" s="109">
        <f t="shared" si="59"/>
        <v>0</v>
      </c>
      <c r="U169" s="99">
        <f t="shared" si="60"/>
        <v>7.6252985590857802E-2</v>
      </c>
      <c r="V169" s="99">
        <f t="shared" ref="V169:V200" si="64">MAX(R169,NewMinGrowthPerHead(P169,$P$2,$L$1,$U$1,$T$2,AD169,G169,T169, $P$1))</f>
        <v>7.1313660000000001E-2</v>
      </c>
      <c r="W169" s="108">
        <f t="shared" si="61"/>
        <v>80924.538239562185</v>
      </c>
      <c r="X169" s="118">
        <f t="shared" si="62"/>
        <v>80925</v>
      </c>
      <c r="Y169" s="55">
        <f t="shared" ref="Y169:Y200" si="65">X169/K169*1000</f>
        <v>366.91174678668847</v>
      </c>
      <c r="Z169" s="56">
        <f t="shared" ref="Z169:Z200" si="66">X169/E169-1</f>
        <v>7.6259126757191709E-2</v>
      </c>
      <c r="AA169" s="56">
        <f t="shared" ref="AA169:AA200" si="67">Y169/G169-1</f>
        <v>7.1319772982235241E-2</v>
      </c>
      <c r="AB169" s="42"/>
      <c r="AC169" s="57">
        <v>74804.36086183782</v>
      </c>
      <c r="AD169" s="58">
        <f t="shared" ref="AD169:AD200" si="68">AC169/K169*1000</f>
        <v>339.16093557094479</v>
      </c>
      <c r="AE169" s="56">
        <f t="shared" si="63"/>
        <v>8.1821956202083879E-2</v>
      </c>
      <c r="AF169" s="56">
        <f t="shared" si="63"/>
        <v>8.1821956202084101E-2</v>
      </c>
    </row>
    <row r="170" spans="1:32">
      <c r="A170" s="82" t="s">
        <v>353</v>
      </c>
      <c r="B170" s="83" t="s">
        <v>354</v>
      </c>
      <c r="E170" s="103">
        <v>111863</v>
      </c>
      <c r="F170" s="103">
        <v>292276.1875</v>
      </c>
      <c r="G170" s="103">
        <f t="shared" si="51"/>
        <v>382.73046106433151</v>
      </c>
      <c r="H170" s="104">
        <v>0.1019565521825514</v>
      </c>
      <c r="J170" s="105">
        <v>101587.37380202785</v>
      </c>
      <c r="K170" s="105">
        <v>293606.125</v>
      </c>
      <c r="L170" s="105">
        <f t="shared" si="52"/>
        <v>345.99882343063473</v>
      </c>
      <c r="M170" s="106">
        <f t="shared" si="53"/>
        <v>4.5502766112275328E-3</v>
      </c>
      <c r="O170" s="107">
        <f t="shared" si="54"/>
        <v>0.10115062348198056</v>
      </c>
      <c r="P170" s="107">
        <f t="shared" si="55"/>
        <v>0.10616116340944926</v>
      </c>
      <c r="Q170" s="106">
        <f t="shared" si="56"/>
        <v>7.618843349038662E-2</v>
      </c>
      <c r="R170" s="107">
        <f t="shared" si="57"/>
        <v>7.1313660000000001E-2</v>
      </c>
      <c r="S170" s="108">
        <f t="shared" si="58"/>
        <v>120385.66673553512</v>
      </c>
      <c r="T170" s="109">
        <f t="shared" si="59"/>
        <v>0</v>
      </c>
      <c r="U170" s="99">
        <f t="shared" si="60"/>
        <v>7.618843349038662E-2</v>
      </c>
      <c r="V170" s="99">
        <f t="shared" si="64"/>
        <v>7.1313660000000001E-2</v>
      </c>
      <c r="W170" s="108">
        <f t="shared" si="61"/>
        <v>120385.66673553512</v>
      </c>
      <c r="X170" s="118">
        <f t="shared" si="62"/>
        <v>120386</v>
      </c>
      <c r="Y170" s="55">
        <f t="shared" si="65"/>
        <v>410.02550610958815</v>
      </c>
      <c r="Z170" s="56">
        <f t="shared" si="66"/>
        <v>7.6191412710190143E-2</v>
      </c>
      <c r="AA170" s="56">
        <f t="shared" si="67"/>
        <v>7.131662572493469E-2</v>
      </c>
      <c r="AB170" s="42"/>
      <c r="AC170" s="57">
        <v>109390.18313810469</v>
      </c>
      <c r="AD170" s="58">
        <f t="shared" si="68"/>
        <v>372.57459509097328</v>
      </c>
      <c r="AE170" s="56">
        <f t="shared" si="63"/>
        <v>0.10051922893312226</v>
      </c>
      <c r="AF170" s="56">
        <f t="shared" si="63"/>
        <v>0.10051922893312226</v>
      </c>
    </row>
    <row r="171" spans="1:32">
      <c r="A171" s="82" t="s">
        <v>355</v>
      </c>
      <c r="B171" s="83" t="s">
        <v>356</v>
      </c>
      <c r="E171" s="103">
        <v>209660</v>
      </c>
      <c r="F171" s="103">
        <v>575823.25</v>
      </c>
      <c r="G171" s="103">
        <f t="shared" si="51"/>
        <v>364.10478388984814</v>
      </c>
      <c r="H171" s="104">
        <v>7.0747319808688758E-2</v>
      </c>
      <c r="J171" s="105">
        <v>196013.02226080818</v>
      </c>
      <c r="K171" s="105">
        <v>578809.9375</v>
      </c>
      <c r="L171" s="105">
        <f t="shared" si="52"/>
        <v>338.64833611431936</v>
      </c>
      <c r="M171" s="106">
        <f t="shared" si="53"/>
        <v>5.1868129673471319E-3</v>
      </c>
      <c r="O171" s="107">
        <f t="shared" si="54"/>
        <v>6.9622811697855669E-2</v>
      </c>
      <c r="P171" s="107">
        <f t="shared" si="55"/>
        <v>7.517074516774036E-2</v>
      </c>
      <c r="Q171" s="106">
        <f t="shared" si="56"/>
        <v>7.6870363583783963E-2</v>
      </c>
      <c r="R171" s="107">
        <f t="shared" si="57"/>
        <v>7.1313660000000001E-2</v>
      </c>
      <c r="S171" s="108">
        <f t="shared" si="58"/>
        <v>225776.64042897616</v>
      </c>
      <c r="T171" s="109">
        <f t="shared" si="59"/>
        <v>0</v>
      </c>
      <c r="U171" s="99">
        <f t="shared" si="60"/>
        <v>7.6870363583783963E-2</v>
      </c>
      <c r="V171" s="99">
        <f t="shared" si="64"/>
        <v>7.1313660000000001E-2</v>
      </c>
      <c r="W171" s="108">
        <f t="shared" si="61"/>
        <v>225776.64042897616</v>
      </c>
      <c r="X171" s="118">
        <f t="shared" si="62"/>
        <v>225777</v>
      </c>
      <c r="Y171" s="55">
        <f t="shared" si="65"/>
        <v>390.07104987723199</v>
      </c>
      <c r="Z171" s="56">
        <f t="shared" si="66"/>
        <v>7.6872078603453131E-2</v>
      </c>
      <c r="AA171" s="56">
        <f t="shared" si="67"/>
        <v>7.1315366170084049E-2</v>
      </c>
      <c r="AB171" s="42"/>
      <c r="AC171" s="57">
        <v>211068.55704675362</v>
      </c>
      <c r="AD171" s="58">
        <f t="shared" si="68"/>
        <v>364.65952529841218</v>
      </c>
      <c r="AE171" s="56">
        <f t="shared" si="63"/>
        <v>6.9685618545202388E-2</v>
      </c>
      <c r="AF171" s="56">
        <f t="shared" si="63"/>
        <v>6.968561854520261E-2</v>
      </c>
    </row>
    <row r="172" spans="1:32">
      <c r="A172" s="82" t="s">
        <v>357</v>
      </c>
      <c r="B172" s="83" t="s">
        <v>358</v>
      </c>
      <c r="E172" s="103">
        <v>61925</v>
      </c>
      <c r="F172" s="103">
        <v>212651.703125</v>
      </c>
      <c r="G172" s="103">
        <f t="shared" si="51"/>
        <v>291.20387511591912</v>
      </c>
      <c r="H172" s="104">
        <v>-4.2664099361011232E-2</v>
      </c>
      <c r="J172" s="105">
        <v>64629.528151886501</v>
      </c>
      <c r="K172" s="105">
        <v>213944.1875</v>
      </c>
      <c r="L172" s="105">
        <f t="shared" si="52"/>
        <v>302.08592674146149</v>
      </c>
      <c r="M172" s="106">
        <f t="shared" si="53"/>
        <v>6.0779403879980265E-3</v>
      </c>
      <c r="O172" s="107">
        <f t="shared" si="54"/>
        <v>-4.1846633098272967E-2</v>
      </c>
      <c r="P172" s="107">
        <f t="shared" si="55"/>
        <v>-3.602303405168461E-2</v>
      </c>
      <c r="Q172" s="106">
        <f t="shared" si="56"/>
        <v>7.7825040562327974E-2</v>
      </c>
      <c r="R172" s="107">
        <f t="shared" si="57"/>
        <v>7.1313660000000001E-2</v>
      </c>
      <c r="S172" s="108">
        <f t="shared" si="58"/>
        <v>66744.315636822153</v>
      </c>
      <c r="T172" s="109">
        <f t="shared" si="59"/>
        <v>0</v>
      </c>
      <c r="U172" s="99">
        <f t="shared" si="60"/>
        <v>7.7825040562327974E-2</v>
      </c>
      <c r="V172" s="99">
        <f t="shared" si="64"/>
        <v>7.1313660000000001E-2</v>
      </c>
      <c r="W172" s="108">
        <f t="shared" si="61"/>
        <v>66744.315636822153</v>
      </c>
      <c r="X172" s="118">
        <f t="shared" si="62"/>
        <v>66744</v>
      </c>
      <c r="Y172" s="55">
        <f t="shared" si="65"/>
        <v>311.96921393342365</v>
      </c>
      <c r="Z172" s="56">
        <f t="shared" si="66"/>
        <v>7.7819943480016196E-2</v>
      </c>
      <c r="AA172" s="56">
        <f t="shared" si="67"/>
        <v>7.1308593710294854E-2</v>
      </c>
      <c r="AB172" s="42"/>
      <c r="AC172" s="57">
        <v>69593.64787243896</v>
      </c>
      <c r="AD172" s="58">
        <f t="shared" si="68"/>
        <v>325.2887993156578</v>
      </c>
      <c r="AE172" s="56">
        <f t="shared" si="63"/>
        <v>-4.0946953630914606E-2</v>
      </c>
      <c r="AF172" s="56">
        <f t="shared" si="63"/>
        <v>-4.0946953630914718E-2</v>
      </c>
    </row>
    <row r="173" spans="1:32">
      <c r="A173" s="82" t="s">
        <v>359</v>
      </c>
      <c r="B173" s="83" t="s">
        <v>360</v>
      </c>
      <c r="E173" s="103">
        <v>256489</v>
      </c>
      <c r="F173" s="103">
        <v>815512.25</v>
      </c>
      <c r="G173" s="103">
        <f t="shared" si="51"/>
        <v>314.51274950192351</v>
      </c>
      <c r="H173" s="104">
        <v>-1.7643487240305622E-2</v>
      </c>
      <c r="J173" s="105">
        <v>261219.94782124163</v>
      </c>
      <c r="K173" s="105">
        <v>819186.4375</v>
      </c>
      <c r="L173" s="105">
        <f t="shared" si="52"/>
        <v>318.87728588187423</v>
      </c>
      <c r="M173" s="106">
        <f t="shared" si="53"/>
        <v>4.505373769676746E-3</v>
      </c>
      <c r="O173" s="107">
        <f t="shared" si="54"/>
        <v>-1.8110974528174673E-2</v>
      </c>
      <c r="P173" s="107">
        <f t="shared" si="55"/>
        <v>-1.3687197468080337E-2</v>
      </c>
      <c r="Q173" s="106">
        <f t="shared" si="56"/>
        <v>7.6140328462860341E-2</v>
      </c>
      <c r="R173" s="107">
        <f t="shared" si="57"/>
        <v>7.1313660000000001E-2</v>
      </c>
      <c r="S173" s="108">
        <f t="shared" si="58"/>
        <v>276018.15670711058</v>
      </c>
      <c r="T173" s="109">
        <f t="shared" si="59"/>
        <v>0</v>
      </c>
      <c r="U173" s="99">
        <f t="shared" si="60"/>
        <v>7.6140328462860341E-2</v>
      </c>
      <c r="V173" s="99">
        <f t="shared" si="64"/>
        <v>7.1313660000000001E-2</v>
      </c>
      <c r="W173" s="108">
        <f t="shared" si="61"/>
        <v>276018.15670711058</v>
      </c>
      <c r="X173" s="118">
        <f t="shared" si="62"/>
        <v>276018</v>
      </c>
      <c r="Y173" s="55">
        <f t="shared" si="65"/>
        <v>336.94161348954214</v>
      </c>
      <c r="Z173" s="56">
        <f t="shared" si="66"/>
        <v>7.6139717492758052E-2</v>
      </c>
      <c r="AA173" s="56">
        <f t="shared" si="67"/>
        <v>7.1313051770200087E-2</v>
      </c>
      <c r="AB173" s="42"/>
      <c r="AC173" s="57">
        <v>281283.95155856834</v>
      </c>
      <c r="AD173" s="58">
        <f t="shared" si="68"/>
        <v>343.36988343824765</v>
      </c>
      <c r="AE173" s="56">
        <f t="shared" si="63"/>
        <v>-1.8721123368006576E-2</v>
      </c>
      <c r="AF173" s="56">
        <f t="shared" si="63"/>
        <v>-1.8721123368006687E-2</v>
      </c>
    </row>
    <row r="174" spans="1:32">
      <c r="A174" s="82" t="s">
        <v>361</v>
      </c>
      <c r="B174" s="83" t="s">
        <v>362</v>
      </c>
      <c r="E174" s="103">
        <v>210952</v>
      </c>
      <c r="F174" s="103">
        <v>665453.4375</v>
      </c>
      <c r="G174" s="103">
        <f t="shared" si="51"/>
        <v>317.00489938486493</v>
      </c>
      <c r="H174" s="104">
        <v>-1.7068447247034935E-2</v>
      </c>
      <c r="J174" s="105">
        <v>215130.89293895886</v>
      </c>
      <c r="K174" s="105">
        <v>669808.625</v>
      </c>
      <c r="L174" s="105">
        <f t="shared" si="52"/>
        <v>321.18262576711197</v>
      </c>
      <c r="M174" s="106">
        <f t="shared" si="53"/>
        <v>6.5446915660420935E-3</v>
      </c>
      <c r="O174" s="107">
        <f t="shared" si="54"/>
        <v>-1.9424885388936608E-2</v>
      </c>
      <c r="P174" s="107">
        <f t="shared" si="55"/>
        <v>-1.3007323706470619E-2</v>
      </c>
      <c r="Q174" s="106">
        <f t="shared" si="56"/>
        <v>7.8325077475187577E-2</v>
      </c>
      <c r="R174" s="107">
        <f t="shared" si="57"/>
        <v>7.1313660000000001E-2</v>
      </c>
      <c r="S174" s="108">
        <f t="shared" si="58"/>
        <v>227474.83174354577</v>
      </c>
      <c r="T174" s="109">
        <f t="shared" si="59"/>
        <v>0</v>
      </c>
      <c r="U174" s="99">
        <f t="shared" si="60"/>
        <v>7.8325077475187577E-2</v>
      </c>
      <c r="V174" s="99">
        <f t="shared" si="64"/>
        <v>7.1313660000000001E-2</v>
      </c>
      <c r="W174" s="108">
        <f t="shared" si="61"/>
        <v>227474.83174354577</v>
      </c>
      <c r="X174" s="118">
        <f t="shared" si="62"/>
        <v>227475</v>
      </c>
      <c r="Y174" s="55">
        <f t="shared" si="65"/>
        <v>339.61193019871905</v>
      </c>
      <c r="Z174" s="56">
        <f t="shared" si="66"/>
        <v>7.8325875080587082E-2</v>
      </c>
      <c r="AA174" s="56">
        <f t="shared" si="67"/>
        <v>7.1314452419259489E-2</v>
      </c>
      <c r="AB174" s="42"/>
      <c r="AC174" s="57">
        <v>231654.84938234463</v>
      </c>
      <c r="AD174" s="58">
        <f t="shared" si="68"/>
        <v>345.85229382847172</v>
      </c>
      <c r="AE174" s="56">
        <f t="shared" si="63"/>
        <v>-1.8043435712609801E-2</v>
      </c>
      <c r="AF174" s="56">
        <f t="shared" si="63"/>
        <v>-1.8043435712609801E-2</v>
      </c>
    </row>
    <row r="175" spans="1:32">
      <c r="A175" s="82" t="s">
        <v>363</v>
      </c>
      <c r="B175" s="83" t="s">
        <v>364</v>
      </c>
      <c r="E175" s="103">
        <v>199081</v>
      </c>
      <c r="F175" s="103">
        <v>590534.5625</v>
      </c>
      <c r="G175" s="103">
        <f t="shared" si="51"/>
        <v>337.11998017050865</v>
      </c>
      <c r="H175" s="104">
        <v>2.2055447987105348E-2</v>
      </c>
      <c r="J175" s="105">
        <v>195428.63821804553</v>
      </c>
      <c r="K175" s="105">
        <v>594219.5</v>
      </c>
      <c r="L175" s="105">
        <f t="shared" si="52"/>
        <v>328.8829097968773</v>
      </c>
      <c r="M175" s="106">
        <f t="shared" si="53"/>
        <v>6.2400030988871702E-3</v>
      </c>
      <c r="O175" s="107">
        <f t="shared" si="54"/>
        <v>1.868897933924818E-2</v>
      </c>
      <c r="P175" s="107">
        <f t="shared" si="55"/>
        <v>2.5045601727127442E-2</v>
      </c>
      <c r="Q175" s="106">
        <f t="shared" si="56"/>
        <v>7.7998660558280086E-2</v>
      </c>
      <c r="R175" s="107">
        <f t="shared" si="57"/>
        <v>7.1313660000000001E-2</v>
      </c>
      <c r="S175" s="108">
        <f t="shared" si="58"/>
        <v>214609.05134260296</v>
      </c>
      <c r="T175" s="109">
        <f t="shared" si="59"/>
        <v>0</v>
      </c>
      <c r="U175" s="99">
        <f t="shared" si="60"/>
        <v>7.7998660558280086E-2</v>
      </c>
      <c r="V175" s="99">
        <f t="shared" si="64"/>
        <v>7.1313660000000001E-2</v>
      </c>
      <c r="W175" s="108">
        <f t="shared" si="61"/>
        <v>214609.05134260296</v>
      </c>
      <c r="X175" s="118">
        <f t="shared" si="62"/>
        <v>214609</v>
      </c>
      <c r="Y175" s="55">
        <f t="shared" si="65"/>
        <v>361.16115341216505</v>
      </c>
      <c r="Z175" s="56">
        <f t="shared" si="66"/>
        <v>7.799840266022362E-2</v>
      </c>
      <c r="AA175" s="56">
        <f t="shared" si="67"/>
        <v>7.1313403701248612E-2</v>
      </c>
      <c r="AB175" s="42"/>
      <c r="AC175" s="57">
        <v>210439.28713782405</v>
      </c>
      <c r="AD175" s="58">
        <f t="shared" si="68"/>
        <v>354.14402781770718</v>
      </c>
      <c r="AE175" s="56">
        <f t="shared" si="63"/>
        <v>1.9814327062631865E-2</v>
      </c>
      <c r="AF175" s="56">
        <f t="shared" si="63"/>
        <v>1.9814327062631865E-2</v>
      </c>
    </row>
    <row r="176" spans="1:32">
      <c r="A176" s="82" t="s">
        <v>365</v>
      </c>
      <c r="B176" s="83" t="s">
        <v>366</v>
      </c>
      <c r="E176" s="103">
        <v>181192</v>
      </c>
      <c r="F176" s="103">
        <v>589769.875</v>
      </c>
      <c r="G176" s="103">
        <f t="shared" si="51"/>
        <v>307.22491548080512</v>
      </c>
      <c r="H176" s="104">
        <v>-7.0936807542220981E-2</v>
      </c>
      <c r="J176" s="105">
        <v>195607.48002368497</v>
      </c>
      <c r="K176" s="105">
        <v>593350.0625</v>
      </c>
      <c r="L176" s="105">
        <f t="shared" si="52"/>
        <v>329.66623311628115</v>
      </c>
      <c r="M176" s="106">
        <f t="shared" si="53"/>
        <v>6.0704821520427554E-3</v>
      </c>
      <c r="O176" s="107">
        <f t="shared" si="54"/>
        <v>-7.3695954888532311E-2</v>
      </c>
      <c r="P176" s="107">
        <f t="shared" si="55"/>
        <v>-6.8072842715318216E-2</v>
      </c>
      <c r="Q176" s="106">
        <f t="shared" si="56"/>
        <v>7.7817050452269498E-2</v>
      </c>
      <c r="R176" s="107">
        <f t="shared" si="57"/>
        <v>7.1313660000000001E-2</v>
      </c>
      <c r="S176" s="108">
        <f t="shared" si="58"/>
        <v>195291.82700554762</v>
      </c>
      <c r="T176" s="109">
        <f t="shared" si="59"/>
        <v>0</v>
      </c>
      <c r="U176" s="99">
        <f t="shared" si="60"/>
        <v>7.7817050452269498E-2</v>
      </c>
      <c r="V176" s="99">
        <f t="shared" si="64"/>
        <v>7.1313660000000001E-2</v>
      </c>
      <c r="W176" s="108">
        <f t="shared" si="61"/>
        <v>195291.82700554762</v>
      </c>
      <c r="X176" s="118">
        <f t="shared" si="62"/>
        <v>195292</v>
      </c>
      <c r="Y176" s="55">
        <f t="shared" si="65"/>
        <v>329.13454020239527</v>
      </c>
      <c r="Z176" s="56">
        <f t="shared" si="66"/>
        <v>7.7818005209943086E-2</v>
      </c>
      <c r="AA176" s="56">
        <f t="shared" si="67"/>
        <v>7.1314608996805307E-2</v>
      </c>
      <c r="AB176" s="42"/>
      <c r="AC176" s="57">
        <v>210631.86557685109</v>
      </c>
      <c r="AD176" s="58">
        <f t="shared" si="68"/>
        <v>354.98751730029704</v>
      </c>
      <c r="AE176" s="56">
        <f t="shared" si="63"/>
        <v>-7.2827848411446516E-2</v>
      </c>
      <c r="AF176" s="56">
        <f t="shared" si="63"/>
        <v>-7.2827848411446516E-2</v>
      </c>
    </row>
    <row r="177" spans="1:32">
      <c r="A177" s="82" t="s">
        <v>367</v>
      </c>
      <c r="B177" s="83" t="s">
        <v>368</v>
      </c>
      <c r="E177" s="103">
        <v>74074</v>
      </c>
      <c r="F177" s="103">
        <v>243210.375</v>
      </c>
      <c r="G177" s="103">
        <f t="shared" si="51"/>
        <v>304.56759914127838</v>
      </c>
      <c r="H177" s="104">
        <v>-5.4861752078648518E-2</v>
      </c>
      <c r="J177" s="105">
        <v>78586.471965953693</v>
      </c>
      <c r="K177" s="105">
        <v>244411.71875</v>
      </c>
      <c r="L177" s="105">
        <f t="shared" si="52"/>
        <v>321.53315875306691</v>
      </c>
      <c r="M177" s="106">
        <f t="shared" si="53"/>
        <v>4.9395250922170675E-3</v>
      </c>
      <c r="O177" s="107">
        <f t="shared" si="54"/>
        <v>-5.7420467582622203E-2</v>
      </c>
      <c r="P177" s="107">
        <f t="shared" si="55"/>
        <v>-5.2764572330836534E-2</v>
      </c>
      <c r="Q177" s="106">
        <f t="shared" si="56"/>
        <v>7.6605440705204808E-2</v>
      </c>
      <c r="R177" s="107">
        <f t="shared" si="57"/>
        <v>7.1313660000000001E-2</v>
      </c>
      <c r="S177" s="108">
        <f t="shared" si="58"/>
        <v>79748.471414797343</v>
      </c>
      <c r="T177" s="109">
        <f t="shared" si="59"/>
        <v>0</v>
      </c>
      <c r="U177" s="99">
        <f t="shared" si="60"/>
        <v>7.6605440705204808E-2</v>
      </c>
      <c r="V177" s="99">
        <f t="shared" si="64"/>
        <v>7.1313660000000001E-2</v>
      </c>
      <c r="W177" s="108">
        <f t="shared" si="61"/>
        <v>79748.471414797343</v>
      </c>
      <c r="X177" s="118">
        <f t="shared" si="62"/>
        <v>79748</v>
      </c>
      <c r="Y177" s="55">
        <f t="shared" si="65"/>
        <v>326.28550058015583</v>
      </c>
      <c r="Z177" s="56">
        <f t="shared" si="66"/>
        <v>7.6599076599076499E-2</v>
      </c>
      <c r="AA177" s="56">
        <f t="shared" si="67"/>
        <v>7.1307327175019974E-2</v>
      </c>
      <c r="AB177" s="42"/>
      <c r="AC177" s="57">
        <v>84622.608487607184</v>
      </c>
      <c r="AD177" s="58">
        <f t="shared" si="68"/>
        <v>346.22975084989531</v>
      </c>
      <c r="AE177" s="56">
        <f t="shared" si="63"/>
        <v>-5.7604091562848292E-2</v>
      </c>
      <c r="AF177" s="56">
        <f t="shared" si="63"/>
        <v>-5.7604091562848181E-2</v>
      </c>
    </row>
    <row r="178" spans="1:32">
      <c r="A178" s="82" t="s">
        <v>369</v>
      </c>
      <c r="B178" s="83" t="s">
        <v>370</v>
      </c>
      <c r="E178" s="103">
        <v>126366</v>
      </c>
      <c r="F178" s="103">
        <v>338052.3125</v>
      </c>
      <c r="G178" s="103">
        <f t="shared" si="51"/>
        <v>373.80605109749098</v>
      </c>
      <c r="H178" s="104">
        <v>-8.8755248361750416E-3</v>
      </c>
      <c r="J178" s="105">
        <v>127398.82700349258</v>
      </c>
      <c r="K178" s="105">
        <v>338424.6875</v>
      </c>
      <c r="L178" s="105">
        <f t="shared" si="52"/>
        <v>376.44661193191644</v>
      </c>
      <c r="M178" s="106">
        <f t="shared" si="53"/>
        <v>1.1015306987436357E-3</v>
      </c>
      <c r="O178" s="107">
        <f t="shared" si="54"/>
        <v>-8.1070369938670561E-3</v>
      </c>
      <c r="P178" s="107">
        <f t="shared" si="55"/>
        <v>-7.0144364452482399E-3</v>
      </c>
      <c r="Q178" s="106">
        <f t="shared" si="56"/>
        <v>7.2493744884473355E-2</v>
      </c>
      <c r="R178" s="107">
        <f t="shared" si="57"/>
        <v>7.1313660000000001E-2</v>
      </c>
      <c r="S178" s="108">
        <f t="shared" si="58"/>
        <v>135526.74456607137</v>
      </c>
      <c r="T178" s="109">
        <f t="shared" si="59"/>
        <v>0</v>
      </c>
      <c r="U178" s="99">
        <f t="shared" si="60"/>
        <v>7.2493744884473355E-2</v>
      </c>
      <c r="V178" s="99">
        <f t="shared" si="64"/>
        <v>7.1313660000000001E-2</v>
      </c>
      <c r="W178" s="108">
        <f t="shared" si="61"/>
        <v>135526.74456607137</v>
      </c>
      <c r="X178" s="118">
        <f t="shared" si="62"/>
        <v>135527</v>
      </c>
      <c r="Y178" s="55">
        <f t="shared" si="65"/>
        <v>400.46428350473099</v>
      </c>
      <c r="Z178" s="56">
        <f t="shared" si="66"/>
        <v>7.2495766266242434E-2</v>
      </c>
      <c r="AA178" s="56">
        <f t="shared" si="67"/>
        <v>7.1315679157605061E-2</v>
      </c>
      <c r="AB178" s="42"/>
      <c r="AC178" s="57">
        <v>137184.18437167612</v>
      </c>
      <c r="AD178" s="58">
        <f t="shared" si="68"/>
        <v>405.3610432060342</v>
      </c>
      <c r="AE178" s="56">
        <f t="shared" si="63"/>
        <v>-1.2079995804664123E-2</v>
      </c>
      <c r="AF178" s="56">
        <f t="shared" si="63"/>
        <v>-1.2079995804664234E-2</v>
      </c>
    </row>
    <row r="179" spans="1:32">
      <c r="A179" s="82" t="s">
        <v>371</v>
      </c>
      <c r="B179" s="83" t="s">
        <v>372</v>
      </c>
      <c r="E179" s="103">
        <v>191141</v>
      </c>
      <c r="F179" s="103">
        <v>531883.9375</v>
      </c>
      <c r="G179" s="103">
        <f t="shared" si="51"/>
        <v>359.36599420244755</v>
      </c>
      <c r="H179" s="104">
        <v>-3.0539758415927376E-2</v>
      </c>
      <c r="J179" s="105">
        <v>197206.88685785246</v>
      </c>
      <c r="K179" s="105">
        <v>533125</v>
      </c>
      <c r="L179" s="105">
        <f t="shared" si="52"/>
        <v>369.90740793969979</v>
      </c>
      <c r="M179" s="106">
        <f t="shared" si="53"/>
        <v>2.333333294164408E-3</v>
      </c>
      <c r="O179" s="107">
        <f t="shared" si="54"/>
        <v>-3.0759001140892028E-2</v>
      </c>
      <c r="P179" s="107">
        <f t="shared" si="55"/>
        <v>-2.8497438848185119E-2</v>
      </c>
      <c r="Q179" s="106">
        <f t="shared" si="56"/>
        <v>7.3813391831371034E-2</v>
      </c>
      <c r="R179" s="107">
        <f t="shared" si="57"/>
        <v>7.1313660000000001E-2</v>
      </c>
      <c r="S179" s="108">
        <f t="shared" si="58"/>
        <v>205249.76552804009</v>
      </c>
      <c r="T179" s="109">
        <f t="shared" si="59"/>
        <v>0</v>
      </c>
      <c r="U179" s="99">
        <f t="shared" si="60"/>
        <v>7.3813391831371034E-2</v>
      </c>
      <c r="V179" s="99">
        <f t="shared" si="64"/>
        <v>7.1313660000000001E-2</v>
      </c>
      <c r="W179" s="108">
        <f t="shared" si="61"/>
        <v>205249.76552804009</v>
      </c>
      <c r="X179" s="118">
        <f t="shared" si="62"/>
        <v>205250</v>
      </c>
      <c r="Y179" s="55">
        <f t="shared" si="65"/>
        <v>384.99413833528723</v>
      </c>
      <c r="Z179" s="56">
        <f t="shared" si="66"/>
        <v>7.3814618527683784E-2</v>
      </c>
      <c r="AA179" s="56">
        <f t="shared" si="67"/>
        <v>7.1314883840684518E-2</v>
      </c>
      <c r="AB179" s="42"/>
      <c r="AC179" s="57">
        <v>212354.12101031543</v>
      </c>
      <c r="AD179" s="58">
        <f t="shared" si="68"/>
        <v>398.31957047655885</v>
      </c>
      <c r="AE179" s="56">
        <f t="shared" si="63"/>
        <v>-3.3454123595606289E-2</v>
      </c>
      <c r="AF179" s="56">
        <f t="shared" si="63"/>
        <v>-3.3454123595606289E-2</v>
      </c>
    </row>
    <row r="180" spans="1:32">
      <c r="A180" s="82" t="s">
        <v>373</v>
      </c>
      <c r="B180" s="83" t="s">
        <v>374</v>
      </c>
      <c r="E180" s="103">
        <v>314905</v>
      </c>
      <c r="F180" s="103">
        <v>664160.875</v>
      </c>
      <c r="G180" s="103">
        <f t="shared" si="51"/>
        <v>474.13964274845307</v>
      </c>
      <c r="H180" s="104">
        <v>6.0395752469623476E-2</v>
      </c>
      <c r="J180" s="105">
        <v>297243.97198410903</v>
      </c>
      <c r="K180" s="105">
        <v>668885.75</v>
      </c>
      <c r="L180" s="105">
        <f t="shared" si="52"/>
        <v>444.3867610935186</v>
      </c>
      <c r="M180" s="106">
        <f t="shared" si="53"/>
        <v>7.1140519983203809E-3</v>
      </c>
      <c r="O180" s="107">
        <f t="shared" si="54"/>
        <v>5.9415933308935687E-2</v>
      </c>
      <c r="P180" s="107">
        <f t="shared" si="55"/>
        <v>6.6952673346344582E-2</v>
      </c>
      <c r="Q180" s="106">
        <f t="shared" si="56"/>
        <v>7.8935041083750823E-2</v>
      </c>
      <c r="R180" s="107">
        <f t="shared" si="57"/>
        <v>7.1313660000000001E-2</v>
      </c>
      <c r="S180" s="108">
        <f t="shared" si="58"/>
        <v>339762.03911247855</v>
      </c>
      <c r="T180" s="109">
        <f t="shared" si="59"/>
        <v>0</v>
      </c>
      <c r="U180" s="99">
        <f t="shared" si="60"/>
        <v>7.8935041083750823E-2</v>
      </c>
      <c r="V180" s="99">
        <f t="shared" si="64"/>
        <v>7.1313660000000001E-2</v>
      </c>
      <c r="W180" s="108">
        <f t="shared" si="61"/>
        <v>339762.03911247855</v>
      </c>
      <c r="X180" s="118">
        <f t="shared" si="62"/>
        <v>339762</v>
      </c>
      <c r="Y180" s="55">
        <f t="shared" si="65"/>
        <v>507.95221754985806</v>
      </c>
      <c r="Z180" s="56">
        <f t="shared" si="66"/>
        <v>7.8934916879693784E-2</v>
      </c>
      <c r="AA180" s="56">
        <f t="shared" si="67"/>
        <v>7.1313536673295319E-2</v>
      </c>
      <c r="AB180" s="42"/>
      <c r="AC180" s="57">
        <v>320074.93958260276</v>
      </c>
      <c r="AD180" s="58">
        <f t="shared" si="68"/>
        <v>478.51959708007348</v>
      </c>
      <c r="AE180" s="56">
        <f t="shared" si="63"/>
        <v>6.1507659559571826E-2</v>
      </c>
      <c r="AF180" s="56">
        <f t="shared" si="63"/>
        <v>6.1507659559571604E-2</v>
      </c>
    </row>
    <row r="181" spans="1:32">
      <c r="A181" s="82" t="s">
        <v>375</v>
      </c>
      <c r="B181" s="83" t="s">
        <v>376</v>
      </c>
      <c r="E181" s="103">
        <v>196301</v>
      </c>
      <c r="F181" s="103">
        <v>576432.375</v>
      </c>
      <c r="G181" s="103">
        <f t="shared" si="51"/>
        <v>340.54471697569033</v>
      </c>
      <c r="H181" s="104">
        <v>9.2807869597300474E-2</v>
      </c>
      <c r="J181" s="105">
        <v>179435.59917434267</v>
      </c>
      <c r="K181" s="105">
        <v>580103.125</v>
      </c>
      <c r="L181" s="105">
        <f t="shared" si="52"/>
        <v>309.31672566725558</v>
      </c>
      <c r="M181" s="106">
        <f t="shared" si="53"/>
        <v>6.3680496779869866E-3</v>
      </c>
      <c r="O181" s="107">
        <f t="shared" si="54"/>
        <v>9.3991386900158069E-2</v>
      </c>
      <c r="P181" s="107">
        <f t="shared" si="55"/>
        <v>0.10095797839922804</v>
      </c>
      <c r="Q181" s="106">
        <f t="shared" si="56"/>
        <v>7.8135838607586106E-2</v>
      </c>
      <c r="R181" s="107">
        <f t="shared" si="57"/>
        <v>7.1313660000000001E-2</v>
      </c>
      <c r="S181" s="108">
        <f t="shared" si="58"/>
        <v>211639.14325450777</v>
      </c>
      <c r="T181" s="109">
        <f t="shared" si="59"/>
        <v>0</v>
      </c>
      <c r="U181" s="99">
        <f t="shared" si="60"/>
        <v>7.8135838607586106E-2</v>
      </c>
      <c r="V181" s="99">
        <f t="shared" si="64"/>
        <v>7.1313660000000001E-2</v>
      </c>
      <c r="W181" s="108">
        <f t="shared" si="61"/>
        <v>211639.14325450777</v>
      </c>
      <c r="X181" s="118">
        <f t="shared" si="62"/>
        <v>211639</v>
      </c>
      <c r="Y181" s="55">
        <f t="shared" si="65"/>
        <v>364.82996019026791</v>
      </c>
      <c r="Z181" s="56">
        <f t="shared" si="66"/>
        <v>7.8135108837958045E-2</v>
      </c>
      <c r="AA181" s="56">
        <f t="shared" si="67"/>
        <v>7.1312934848174914E-2</v>
      </c>
      <c r="AB181" s="42"/>
      <c r="AC181" s="57">
        <v>193217.84116034582</v>
      </c>
      <c r="AD181" s="58">
        <f t="shared" si="68"/>
        <v>333.07498759008723</v>
      </c>
      <c r="AE181" s="56">
        <f t="shared" si="63"/>
        <v>9.5338808926899166E-2</v>
      </c>
      <c r="AF181" s="56">
        <f t="shared" si="63"/>
        <v>9.5338808926899388E-2</v>
      </c>
    </row>
    <row r="182" spans="1:32">
      <c r="A182" s="82" t="s">
        <v>377</v>
      </c>
      <c r="B182" s="83" t="s">
        <v>378</v>
      </c>
      <c r="E182" s="103">
        <v>154412</v>
      </c>
      <c r="F182" s="103">
        <v>555635</v>
      </c>
      <c r="G182" s="103">
        <f t="shared" si="51"/>
        <v>277.9018600340151</v>
      </c>
      <c r="H182" s="104">
        <v>-1.0370014359967872E-2</v>
      </c>
      <c r="J182" s="105">
        <v>156048.89445413285</v>
      </c>
      <c r="K182" s="105">
        <v>558034.875</v>
      </c>
      <c r="L182" s="105">
        <f t="shared" si="52"/>
        <v>279.64003944042537</v>
      </c>
      <c r="M182" s="106">
        <f t="shared" si="53"/>
        <v>4.3191573604974831E-3</v>
      </c>
      <c r="O182" s="107">
        <f t="shared" si="54"/>
        <v>-1.0489625446298723E-2</v>
      </c>
      <c r="P182" s="107">
        <f t="shared" si="55"/>
        <v>-6.2157744287565375E-3</v>
      </c>
      <c r="Q182" s="106">
        <f t="shared" si="56"/>
        <v>7.5940832279990378E-2</v>
      </c>
      <c r="R182" s="107">
        <f t="shared" si="57"/>
        <v>7.1313660000000001E-2</v>
      </c>
      <c r="S182" s="108">
        <f t="shared" si="58"/>
        <v>166138.17579401788</v>
      </c>
      <c r="T182" s="109">
        <f t="shared" si="59"/>
        <v>0</v>
      </c>
      <c r="U182" s="99">
        <f t="shared" si="60"/>
        <v>7.5940832279990378E-2</v>
      </c>
      <c r="V182" s="99">
        <f t="shared" si="64"/>
        <v>7.1313660000000001E-2</v>
      </c>
      <c r="W182" s="108">
        <f t="shared" si="61"/>
        <v>166138.17579401788</v>
      </c>
      <c r="X182" s="118">
        <f t="shared" si="62"/>
        <v>166138</v>
      </c>
      <c r="Y182" s="55">
        <f t="shared" si="65"/>
        <v>297.71974377049463</v>
      </c>
      <c r="Z182" s="56">
        <f t="shared" si="66"/>
        <v>7.593969380618093E-2</v>
      </c>
      <c r="AA182" s="56">
        <f t="shared" si="67"/>
        <v>7.1312526422291134E-2</v>
      </c>
      <c r="AB182" s="42"/>
      <c r="AC182" s="57">
        <v>168034.83054993211</v>
      </c>
      <c r="AD182" s="58">
        <f t="shared" si="68"/>
        <v>301.11886922825767</v>
      </c>
      <c r="AE182" s="56">
        <f t="shared" si="63"/>
        <v>-1.1288317688209704E-2</v>
      </c>
      <c r="AF182" s="56">
        <f t="shared" si="63"/>
        <v>-1.1288317688209704E-2</v>
      </c>
    </row>
    <row r="183" spans="1:32">
      <c r="A183" s="82" t="s">
        <v>379</v>
      </c>
      <c r="B183" s="83" t="s">
        <v>380</v>
      </c>
      <c r="E183" s="103">
        <v>407732</v>
      </c>
      <c r="F183" s="103">
        <v>1044295.375</v>
      </c>
      <c r="G183" s="103">
        <f t="shared" si="51"/>
        <v>390.4374277248906</v>
      </c>
      <c r="H183" s="104">
        <v>5.7604116565072916E-2</v>
      </c>
      <c r="J183" s="105">
        <v>385612.37911201286</v>
      </c>
      <c r="K183" s="105">
        <v>1052867.75</v>
      </c>
      <c r="L183" s="105">
        <f t="shared" si="52"/>
        <v>366.24958748334046</v>
      </c>
      <c r="M183" s="106">
        <f t="shared" si="53"/>
        <v>8.2087646897794908E-3</v>
      </c>
      <c r="O183" s="107">
        <f t="shared" si="54"/>
        <v>5.7362320522292842E-2</v>
      </c>
      <c r="P183" s="107">
        <f t="shared" si="55"/>
        <v>6.6041959003299455E-2</v>
      </c>
      <c r="Q183" s="106">
        <f t="shared" si="56"/>
        <v>8.010782174388642E-2</v>
      </c>
      <c r="R183" s="107">
        <f t="shared" si="57"/>
        <v>7.1313660000000001E-2</v>
      </c>
      <c r="S183" s="108">
        <f t="shared" si="58"/>
        <v>440394.52237527829</v>
      </c>
      <c r="T183" s="109">
        <f t="shared" si="59"/>
        <v>0</v>
      </c>
      <c r="U183" s="99">
        <f t="shared" si="60"/>
        <v>8.010782174388642E-2</v>
      </c>
      <c r="V183" s="99">
        <f t="shared" si="64"/>
        <v>7.1313660000000001E-2</v>
      </c>
      <c r="W183" s="108">
        <f t="shared" si="61"/>
        <v>440394.52237527829</v>
      </c>
      <c r="X183" s="118">
        <f t="shared" si="62"/>
        <v>440395</v>
      </c>
      <c r="Y183" s="55">
        <f t="shared" si="65"/>
        <v>418.28140333864343</v>
      </c>
      <c r="Z183" s="56">
        <f t="shared" si="66"/>
        <v>8.0108993162175235E-2</v>
      </c>
      <c r="AA183" s="56">
        <f t="shared" si="67"/>
        <v>7.131482188068361E-2</v>
      </c>
      <c r="AB183" s="42"/>
      <c r="AC183" s="57">
        <v>415230.82242078119</v>
      </c>
      <c r="AD183" s="58">
        <f t="shared" si="68"/>
        <v>394.38079703816663</v>
      </c>
      <c r="AE183" s="56">
        <f t="shared" si="63"/>
        <v>6.060286525097669E-2</v>
      </c>
      <c r="AF183" s="56">
        <f t="shared" si="63"/>
        <v>6.060286525097669E-2</v>
      </c>
    </row>
    <row r="184" spans="1:32">
      <c r="A184" s="82" t="s">
        <v>381</v>
      </c>
      <c r="B184" s="83" t="s">
        <v>382</v>
      </c>
      <c r="E184" s="103">
        <v>145336</v>
      </c>
      <c r="F184" s="103">
        <v>469647.59375</v>
      </c>
      <c r="G184" s="103">
        <f t="shared" si="51"/>
        <v>309.45756336050641</v>
      </c>
      <c r="H184" s="104">
        <v>2.1050322240643293E-3</v>
      </c>
      <c r="J184" s="105">
        <v>144935.76317271453</v>
      </c>
      <c r="K184" s="105">
        <v>471660.34375</v>
      </c>
      <c r="L184" s="105">
        <f t="shared" si="52"/>
        <v>307.2884228942865</v>
      </c>
      <c r="M184" s="106">
        <f t="shared" si="53"/>
        <v>4.2856601988072729E-3</v>
      </c>
      <c r="O184" s="107">
        <f t="shared" si="54"/>
        <v>2.7614773505453272E-3</v>
      </c>
      <c r="P184" s="107">
        <f t="shared" si="55"/>
        <v>7.0589723029237383E-3</v>
      </c>
      <c r="Q184" s="106">
        <f t="shared" si="56"/>
        <v>7.5904946313100519E-2</v>
      </c>
      <c r="R184" s="107">
        <f t="shared" si="57"/>
        <v>7.1313660000000001E-2</v>
      </c>
      <c r="S184" s="108">
        <f t="shared" si="58"/>
        <v>156367.72127736078</v>
      </c>
      <c r="T184" s="109">
        <f t="shared" si="59"/>
        <v>0</v>
      </c>
      <c r="U184" s="99">
        <f t="shared" si="60"/>
        <v>7.5904946313100519E-2</v>
      </c>
      <c r="V184" s="99">
        <f t="shared" si="64"/>
        <v>7.1313660000000001E-2</v>
      </c>
      <c r="W184" s="108">
        <f t="shared" si="61"/>
        <v>156367.72127736078</v>
      </c>
      <c r="X184" s="118">
        <f t="shared" si="62"/>
        <v>156368</v>
      </c>
      <c r="Y184" s="55">
        <f t="shared" si="65"/>
        <v>331.5267057577384</v>
      </c>
      <c r="Z184" s="56">
        <f t="shared" si="66"/>
        <v>7.5906864094236859E-2</v>
      </c>
      <c r="AA184" s="56">
        <f t="shared" si="67"/>
        <v>7.1315569597251161E-2</v>
      </c>
      <c r="AB184" s="42"/>
      <c r="AC184" s="57">
        <v>156068.11243709628</v>
      </c>
      <c r="AD184" s="58">
        <f t="shared" si="68"/>
        <v>330.89089321407738</v>
      </c>
      <c r="AE184" s="56">
        <f t="shared" si="63"/>
        <v>1.9215172031030736E-3</v>
      </c>
      <c r="AF184" s="56">
        <f t="shared" si="63"/>
        <v>1.9215172031030736E-3</v>
      </c>
    </row>
    <row r="185" spans="1:32">
      <c r="A185" s="82" t="s">
        <v>383</v>
      </c>
      <c r="B185" s="83" t="s">
        <v>384</v>
      </c>
      <c r="E185" s="103">
        <v>566993</v>
      </c>
      <c r="F185" s="103">
        <v>1347418.625</v>
      </c>
      <c r="G185" s="103">
        <f t="shared" si="51"/>
        <v>420.79943788813222</v>
      </c>
      <c r="H185" s="104">
        <v>4.4048928538971133E-2</v>
      </c>
      <c r="J185" s="105">
        <v>543789.63997560018</v>
      </c>
      <c r="K185" s="105">
        <v>1355927.75</v>
      </c>
      <c r="L185" s="105">
        <f t="shared" si="52"/>
        <v>401.0461766680416</v>
      </c>
      <c r="M185" s="106">
        <f t="shared" si="53"/>
        <v>6.3151309044728876E-3</v>
      </c>
      <c r="O185" s="107">
        <f t="shared" si="54"/>
        <v>4.2669735351046789E-2</v>
      </c>
      <c r="P185" s="107">
        <f t="shared" si="55"/>
        <v>4.9254331219920955E-2</v>
      </c>
      <c r="Q185" s="106">
        <f t="shared" si="56"/>
        <v>7.807914600264998E-2</v>
      </c>
      <c r="R185" s="107">
        <f t="shared" si="57"/>
        <v>7.1313660000000001E-2</v>
      </c>
      <c r="S185" s="108">
        <f t="shared" si="58"/>
        <v>611263.32922948047</v>
      </c>
      <c r="T185" s="109">
        <f t="shared" si="59"/>
        <v>0</v>
      </c>
      <c r="U185" s="99">
        <f t="shared" si="60"/>
        <v>7.807914600264998E-2</v>
      </c>
      <c r="V185" s="99">
        <f t="shared" si="64"/>
        <v>7.1313660000000001E-2</v>
      </c>
      <c r="W185" s="108">
        <f t="shared" si="61"/>
        <v>611263.32922948047</v>
      </c>
      <c r="X185" s="118">
        <f t="shared" si="62"/>
        <v>611263</v>
      </c>
      <c r="Y185" s="55">
        <f t="shared" si="65"/>
        <v>450.8079431223382</v>
      </c>
      <c r="Z185" s="56">
        <f t="shared" si="66"/>
        <v>7.8078565343840278E-2</v>
      </c>
      <c r="AA185" s="56">
        <f t="shared" si="67"/>
        <v>7.131308298511474E-2</v>
      </c>
      <c r="AB185" s="42"/>
      <c r="AC185" s="57">
        <v>585557.49675603386</v>
      </c>
      <c r="AD185" s="58">
        <f t="shared" si="68"/>
        <v>431.85007221515593</v>
      </c>
      <c r="AE185" s="56">
        <f t="shared" si="63"/>
        <v>4.3899195871240027E-2</v>
      </c>
      <c r="AF185" s="56">
        <f t="shared" si="63"/>
        <v>4.3899195871240027E-2</v>
      </c>
    </row>
    <row r="186" spans="1:32">
      <c r="A186" s="82" t="s">
        <v>385</v>
      </c>
      <c r="B186" s="83" t="s">
        <v>386</v>
      </c>
      <c r="E186" s="103">
        <v>319173</v>
      </c>
      <c r="F186" s="103">
        <v>896551.5625</v>
      </c>
      <c r="G186" s="103">
        <f t="shared" si="51"/>
        <v>356.0007180289756</v>
      </c>
      <c r="H186" s="104">
        <v>1.3536039727067406E-2</v>
      </c>
      <c r="J186" s="105">
        <v>314836.16262569069</v>
      </c>
      <c r="K186" s="105">
        <v>900528.75</v>
      </c>
      <c r="L186" s="105">
        <f t="shared" si="52"/>
        <v>349.61256109334732</v>
      </c>
      <c r="M186" s="106">
        <f t="shared" si="53"/>
        <v>4.4360945497765591E-3</v>
      </c>
      <c r="O186" s="107">
        <f t="shared" si="54"/>
        <v>1.37749022797784E-2</v>
      </c>
      <c r="P186" s="107">
        <f t="shared" si="55"/>
        <v>1.8272103598482081E-2</v>
      </c>
      <c r="Q186" s="106">
        <f t="shared" si="56"/>
        <v>7.6066108688227052E-2</v>
      </c>
      <c r="R186" s="107">
        <f t="shared" si="57"/>
        <v>7.1313660000000001E-2</v>
      </c>
      <c r="S186" s="108">
        <f t="shared" si="58"/>
        <v>343451.24810834747</v>
      </c>
      <c r="T186" s="109">
        <f t="shared" si="59"/>
        <v>0</v>
      </c>
      <c r="U186" s="99">
        <f t="shared" si="60"/>
        <v>7.6066108688227052E-2</v>
      </c>
      <c r="V186" s="99">
        <f t="shared" si="64"/>
        <v>7.1313660000000001E-2</v>
      </c>
      <c r="W186" s="108">
        <f t="shared" si="61"/>
        <v>343451.24810834747</v>
      </c>
      <c r="X186" s="118">
        <f t="shared" si="62"/>
        <v>343451</v>
      </c>
      <c r="Y186" s="55">
        <f t="shared" si="65"/>
        <v>381.38815668017264</v>
      </c>
      <c r="Z186" s="56">
        <f t="shared" si="66"/>
        <v>7.6065331340683606E-2</v>
      </c>
      <c r="AA186" s="56">
        <f t="shared" si="67"/>
        <v>7.1312886085613814E-2</v>
      </c>
      <c r="AB186" s="42"/>
      <c r="AC186" s="57">
        <v>339018.36615285097</v>
      </c>
      <c r="AD186" s="58">
        <f t="shared" si="68"/>
        <v>376.46589978704287</v>
      </c>
      <c r="AE186" s="56">
        <f t="shared" si="63"/>
        <v>1.3074907703231942E-2</v>
      </c>
      <c r="AF186" s="56">
        <f t="shared" si="63"/>
        <v>1.3074907703231942E-2</v>
      </c>
    </row>
    <row r="187" spans="1:32">
      <c r="A187" s="82" t="s">
        <v>387</v>
      </c>
      <c r="B187" s="83" t="s">
        <v>388</v>
      </c>
      <c r="E187" s="103">
        <v>324260</v>
      </c>
      <c r="F187" s="103">
        <v>1066289</v>
      </c>
      <c r="G187" s="103">
        <f t="shared" si="51"/>
        <v>304.10142090934073</v>
      </c>
      <c r="H187" s="104">
        <v>-3.5560861961519863E-2</v>
      </c>
      <c r="J187" s="105">
        <v>336631.90967319754</v>
      </c>
      <c r="K187" s="105">
        <v>1070236.75</v>
      </c>
      <c r="L187" s="105">
        <f t="shared" si="52"/>
        <v>314.53966580123284</v>
      </c>
      <c r="M187" s="106">
        <f t="shared" si="53"/>
        <v>3.7023264799693756E-3</v>
      </c>
      <c r="O187" s="107">
        <f t="shared" si="54"/>
        <v>-3.6752040783086248E-2</v>
      </c>
      <c r="P187" s="107">
        <f t="shared" si="55"/>
        <v>-3.3185782356901061E-2</v>
      </c>
      <c r="Q187" s="106">
        <f t="shared" si="56"/>
        <v>7.5280012931770779E-2</v>
      </c>
      <c r="R187" s="107">
        <f t="shared" si="57"/>
        <v>7.1313660000000001E-2</v>
      </c>
      <c r="S187" s="108">
        <f t="shared" si="58"/>
        <v>348670.29699325596</v>
      </c>
      <c r="T187" s="109">
        <f t="shared" si="59"/>
        <v>0</v>
      </c>
      <c r="U187" s="99">
        <f t="shared" si="60"/>
        <v>7.5280012931770779E-2</v>
      </c>
      <c r="V187" s="99">
        <f t="shared" si="64"/>
        <v>7.1313660000000001E-2</v>
      </c>
      <c r="W187" s="108">
        <f t="shared" si="61"/>
        <v>348670.29699325596</v>
      </c>
      <c r="X187" s="118">
        <f t="shared" si="62"/>
        <v>348670</v>
      </c>
      <c r="Y187" s="55">
        <f t="shared" si="65"/>
        <v>325.78772874319628</v>
      </c>
      <c r="Z187" s="56">
        <f t="shared" si="66"/>
        <v>7.527909702090918E-2</v>
      </c>
      <c r="AA187" s="56">
        <f t="shared" si="67"/>
        <v>7.1312747467630944E-2</v>
      </c>
      <c r="AB187" s="42"/>
      <c r="AC187" s="57">
        <v>362488.21946163871</v>
      </c>
      <c r="AD187" s="58">
        <f t="shared" si="68"/>
        <v>338.69909574833673</v>
      </c>
      <c r="AE187" s="56">
        <f t="shared" si="63"/>
        <v>-3.8120464941347021E-2</v>
      </c>
      <c r="AF187" s="56">
        <f t="shared" si="63"/>
        <v>-3.8120464941347132E-2</v>
      </c>
    </row>
    <row r="188" spans="1:32">
      <c r="A188" s="82" t="s">
        <v>389</v>
      </c>
      <c r="B188" s="83" t="s">
        <v>390</v>
      </c>
      <c r="E188" s="103">
        <v>246369</v>
      </c>
      <c r="F188" s="103">
        <v>546268.6875</v>
      </c>
      <c r="G188" s="103">
        <f t="shared" si="51"/>
        <v>451.00333524059073</v>
      </c>
      <c r="H188" s="104">
        <v>2.8072046630169378E-2</v>
      </c>
      <c r="J188" s="105">
        <v>239706.49470986304</v>
      </c>
      <c r="K188" s="105">
        <v>549220.25</v>
      </c>
      <c r="L188" s="105">
        <f t="shared" si="52"/>
        <v>436.4487556856526</v>
      </c>
      <c r="M188" s="106">
        <f t="shared" si="53"/>
        <v>5.4031332337716176E-3</v>
      </c>
      <c r="O188" s="107">
        <f t="shared" si="54"/>
        <v>2.7794429592744807E-2</v>
      </c>
      <c r="P188" s="107">
        <f t="shared" si="55"/>
        <v>3.3347739832762624E-2</v>
      </c>
      <c r="Q188" s="106">
        <f t="shared" si="56"/>
        <v>7.7102110440139482E-2</v>
      </c>
      <c r="R188" s="107">
        <f t="shared" si="57"/>
        <v>7.1313660000000001E-2</v>
      </c>
      <c r="S188" s="108">
        <f t="shared" si="58"/>
        <v>265364.56984702672</v>
      </c>
      <c r="T188" s="109">
        <f t="shared" si="59"/>
        <v>0</v>
      </c>
      <c r="U188" s="99">
        <f t="shared" si="60"/>
        <v>7.7102110440139482E-2</v>
      </c>
      <c r="V188" s="99">
        <f t="shared" si="64"/>
        <v>7.1313660000000001E-2</v>
      </c>
      <c r="W188" s="108">
        <f t="shared" si="61"/>
        <v>265364.56984702672</v>
      </c>
      <c r="X188" s="118">
        <f t="shared" si="62"/>
        <v>265365</v>
      </c>
      <c r="Y188" s="55">
        <f t="shared" si="65"/>
        <v>483.16681695549278</v>
      </c>
      <c r="Z188" s="56">
        <f t="shared" si="66"/>
        <v>7.7103856410506211E-2</v>
      </c>
      <c r="AA188" s="56">
        <f t="shared" si="67"/>
        <v>7.1315396587353863E-2</v>
      </c>
      <c r="AB188" s="42"/>
      <c r="AC188" s="57">
        <v>258118.07485844873</v>
      </c>
      <c r="AD188" s="58">
        <f t="shared" si="68"/>
        <v>469.97188260711204</v>
      </c>
      <c r="AE188" s="56">
        <f t="shared" si="63"/>
        <v>2.8076008026657773E-2</v>
      </c>
      <c r="AF188" s="56">
        <f t="shared" si="63"/>
        <v>2.8076008026657773E-2</v>
      </c>
    </row>
    <row r="189" spans="1:32">
      <c r="A189" s="82" t="s">
        <v>391</v>
      </c>
      <c r="B189" s="83" t="s">
        <v>392</v>
      </c>
      <c r="E189" s="103">
        <v>78156</v>
      </c>
      <c r="F189" s="103">
        <v>221540.53125</v>
      </c>
      <c r="G189" s="103">
        <f t="shared" si="51"/>
        <v>352.78420413194704</v>
      </c>
      <c r="H189" s="104">
        <v>-7.0248900742687415E-2</v>
      </c>
      <c r="J189" s="105">
        <v>84187.987245825643</v>
      </c>
      <c r="K189" s="105">
        <v>222102.78125</v>
      </c>
      <c r="L189" s="105">
        <f t="shared" si="52"/>
        <v>379.04967588435204</v>
      </c>
      <c r="M189" s="106">
        <f t="shared" si="53"/>
        <v>2.5379103174827389E-3</v>
      </c>
      <c r="O189" s="107">
        <f t="shared" si="54"/>
        <v>-7.1649025510165387E-2</v>
      </c>
      <c r="P189" s="107">
        <f t="shared" si="55"/>
        <v>-6.9292953993762563E-2</v>
      </c>
      <c r="Q189" s="106">
        <f t="shared" si="56"/>
        <v>7.403255799097419E-2</v>
      </c>
      <c r="R189" s="107">
        <f t="shared" si="57"/>
        <v>7.1313660000000001E-2</v>
      </c>
      <c r="S189" s="108">
        <f t="shared" si="58"/>
        <v>83942.088602342585</v>
      </c>
      <c r="T189" s="109">
        <f t="shared" si="59"/>
        <v>0</v>
      </c>
      <c r="U189" s="99">
        <f t="shared" si="60"/>
        <v>7.403255799097419E-2</v>
      </c>
      <c r="V189" s="99">
        <f t="shared" si="64"/>
        <v>7.1313660000000001E-2</v>
      </c>
      <c r="W189" s="108">
        <f t="shared" si="61"/>
        <v>83942.088602342585</v>
      </c>
      <c r="X189" s="118">
        <f t="shared" si="62"/>
        <v>83942</v>
      </c>
      <c r="Y189" s="55">
        <f t="shared" si="65"/>
        <v>377.94213799382578</v>
      </c>
      <c r="Z189" s="56">
        <f t="shared" si="66"/>
        <v>7.4031424330825546E-2</v>
      </c>
      <c r="AA189" s="56">
        <f t="shared" si="67"/>
        <v>7.1312529209695663E-2</v>
      </c>
      <c r="AB189" s="42"/>
      <c r="AC189" s="57">
        <v>90654.369713270949</v>
      </c>
      <c r="AD189" s="58">
        <f t="shared" si="68"/>
        <v>408.16404550661588</v>
      </c>
      <c r="AE189" s="56">
        <f t="shared" si="63"/>
        <v>-7.4043531872775459E-2</v>
      </c>
      <c r="AF189" s="56">
        <f t="shared" si="63"/>
        <v>-7.4043531872775459E-2</v>
      </c>
    </row>
    <row r="190" spans="1:32">
      <c r="A190" s="82" t="s">
        <v>393</v>
      </c>
      <c r="B190" s="83" t="s">
        <v>394</v>
      </c>
      <c r="E190" s="103">
        <v>46920</v>
      </c>
      <c r="F190" s="103">
        <v>171979.453125</v>
      </c>
      <c r="G190" s="103">
        <f t="shared" si="51"/>
        <v>272.82328875587882</v>
      </c>
      <c r="H190" s="104">
        <v>-6.9179197071948195E-2</v>
      </c>
      <c r="J190" s="105">
        <v>50473.417061720029</v>
      </c>
      <c r="K190" s="105">
        <v>173062.6875</v>
      </c>
      <c r="L190" s="105">
        <f t="shared" si="52"/>
        <v>291.64817553015308</v>
      </c>
      <c r="M190" s="106">
        <f t="shared" si="53"/>
        <v>6.2986266982292261E-3</v>
      </c>
      <c r="O190" s="107">
        <f t="shared" si="54"/>
        <v>-7.0401753409618184E-2</v>
      </c>
      <c r="P190" s="107">
        <f t="shared" si="55"/>
        <v>-6.4546561075016884E-2</v>
      </c>
      <c r="Q190" s="106">
        <f t="shared" si="56"/>
        <v>7.8061464821053583E-2</v>
      </c>
      <c r="R190" s="107">
        <f t="shared" si="57"/>
        <v>7.1313660000000001E-2</v>
      </c>
      <c r="S190" s="108">
        <f t="shared" si="58"/>
        <v>50582.643929403836</v>
      </c>
      <c r="T190" s="109">
        <f t="shared" si="59"/>
        <v>0</v>
      </c>
      <c r="U190" s="99">
        <f t="shared" si="60"/>
        <v>7.8061464821053583E-2</v>
      </c>
      <c r="V190" s="99">
        <f t="shared" si="64"/>
        <v>7.1313660000000001E-2</v>
      </c>
      <c r="W190" s="108">
        <f t="shared" si="61"/>
        <v>50582.643929403836</v>
      </c>
      <c r="X190" s="118">
        <f t="shared" si="62"/>
        <v>50583</v>
      </c>
      <c r="Y190" s="55">
        <f t="shared" si="65"/>
        <v>292.28137347630178</v>
      </c>
      <c r="Z190" s="56">
        <f t="shared" si="66"/>
        <v>7.8069053708439862E-2</v>
      </c>
      <c r="AA190" s="56">
        <f t="shared" si="67"/>
        <v>7.1321201387004596E-2</v>
      </c>
      <c r="AB190" s="42"/>
      <c r="AC190" s="57">
        <v>54350.222171776215</v>
      </c>
      <c r="AD190" s="58">
        <f t="shared" si="68"/>
        <v>314.04933643929581</v>
      </c>
      <c r="AE190" s="56">
        <f t="shared" si="63"/>
        <v>-6.9313832055179936E-2</v>
      </c>
      <c r="AF190" s="56">
        <f t="shared" si="63"/>
        <v>-6.9313832055179936E-2</v>
      </c>
    </row>
    <row r="191" spans="1:32">
      <c r="A191" s="82" t="s">
        <v>395</v>
      </c>
      <c r="B191" s="83" t="s">
        <v>396</v>
      </c>
      <c r="E191" s="103">
        <v>102206</v>
      </c>
      <c r="F191" s="103">
        <v>288745.1875</v>
      </c>
      <c r="G191" s="103">
        <f t="shared" si="51"/>
        <v>353.96607259471642</v>
      </c>
      <c r="H191" s="104">
        <v>-6.5350829893723317E-3</v>
      </c>
      <c r="J191" s="105">
        <v>102665.51751083267</v>
      </c>
      <c r="K191" s="105">
        <v>291053.34375</v>
      </c>
      <c r="L191" s="105">
        <f t="shared" si="52"/>
        <v>352.73780465142886</v>
      </c>
      <c r="M191" s="106">
        <f t="shared" si="53"/>
        <v>7.9937479477472095E-3</v>
      </c>
      <c r="O191" s="107">
        <f t="shared" si="54"/>
        <v>-4.4758700094623682E-3</v>
      </c>
      <c r="P191" s="107">
        <f t="shared" si="55"/>
        <v>3.4820989615822473E-3</v>
      </c>
      <c r="Q191" s="106">
        <f t="shared" si="56"/>
        <v>7.9877471371018416E-2</v>
      </c>
      <c r="R191" s="107">
        <f t="shared" si="57"/>
        <v>7.1313660000000001E-2</v>
      </c>
      <c r="S191" s="108">
        <f t="shared" si="58"/>
        <v>110369.95683894631</v>
      </c>
      <c r="T191" s="109">
        <f t="shared" si="59"/>
        <v>0</v>
      </c>
      <c r="U191" s="99">
        <f t="shared" si="60"/>
        <v>7.9877471371018416E-2</v>
      </c>
      <c r="V191" s="99">
        <f t="shared" si="64"/>
        <v>7.1313660000000001E-2</v>
      </c>
      <c r="W191" s="108">
        <f t="shared" si="61"/>
        <v>110369.95683894631</v>
      </c>
      <c r="X191" s="118">
        <f t="shared" si="62"/>
        <v>110370</v>
      </c>
      <c r="Y191" s="55">
        <f t="shared" si="65"/>
        <v>379.20883703985965</v>
      </c>
      <c r="Z191" s="56">
        <f t="shared" si="66"/>
        <v>7.9877893665733835E-2</v>
      </c>
      <c r="AA191" s="56">
        <f t="shared" si="67"/>
        <v>7.1314078945768467E-2</v>
      </c>
      <c r="AB191" s="42"/>
      <c r="AC191" s="57">
        <v>110551.1378251034</v>
      </c>
      <c r="AD191" s="58">
        <f t="shared" si="68"/>
        <v>379.8311897081698</v>
      </c>
      <c r="AE191" s="56">
        <f t="shared" si="63"/>
        <v>-1.638498062226823E-3</v>
      </c>
      <c r="AF191" s="56">
        <f t="shared" si="63"/>
        <v>-1.638498062226823E-3</v>
      </c>
    </row>
    <row r="192" spans="1:32">
      <c r="A192" s="82" t="s">
        <v>397</v>
      </c>
      <c r="B192" s="83" t="s">
        <v>398</v>
      </c>
      <c r="E192" s="103">
        <v>60174</v>
      </c>
      <c r="F192" s="103">
        <v>189104.8125</v>
      </c>
      <c r="G192" s="103">
        <f t="shared" si="51"/>
        <v>318.20448778901385</v>
      </c>
      <c r="H192" s="104">
        <v>3.3983350838398207E-2</v>
      </c>
      <c r="J192" s="105">
        <v>58021.51552472703</v>
      </c>
      <c r="K192" s="105">
        <v>190091.625</v>
      </c>
      <c r="L192" s="105">
        <f t="shared" si="52"/>
        <v>305.22920473075567</v>
      </c>
      <c r="M192" s="106">
        <f t="shared" si="53"/>
        <v>5.2183362599511618E-3</v>
      </c>
      <c r="O192" s="107">
        <f t="shared" si="54"/>
        <v>3.7098039508389746E-2</v>
      </c>
      <c r="P192" s="107">
        <f t="shared" si="55"/>
        <v>4.250996581308053E-2</v>
      </c>
      <c r="Q192" s="106">
        <f t="shared" si="56"/>
        <v>7.6904134917758826E-2</v>
      </c>
      <c r="R192" s="107">
        <f t="shared" si="57"/>
        <v>7.1313660000000001E-2</v>
      </c>
      <c r="S192" s="108">
        <f t="shared" si="58"/>
        <v>64801.629414541218</v>
      </c>
      <c r="T192" s="109">
        <f t="shared" si="59"/>
        <v>0</v>
      </c>
      <c r="U192" s="99">
        <f t="shared" si="60"/>
        <v>7.6904134917758826E-2</v>
      </c>
      <c r="V192" s="99">
        <f t="shared" si="64"/>
        <v>7.1313660000000001E-2</v>
      </c>
      <c r="W192" s="108">
        <f t="shared" si="61"/>
        <v>64801.629414541218</v>
      </c>
      <c r="X192" s="118">
        <f t="shared" si="62"/>
        <v>64802</v>
      </c>
      <c r="Y192" s="55">
        <f t="shared" si="65"/>
        <v>340.89876395133132</v>
      </c>
      <c r="Z192" s="56">
        <f t="shared" si="66"/>
        <v>7.6910293482234771E-2</v>
      </c>
      <c r="AA192" s="56">
        <f t="shared" si="67"/>
        <v>7.1319786593848855E-2</v>
      </c>
      <c r="AB192" s="42"/>
      <c r="AC192" s="57">
        <v>62478.081395914356</v>
      </c>
      <c r="AD192" s="58">
        <f t="shared" si="68"/>
        <v>328.6735088719156</v>
      </c>
      <c r="AE192" s="56">
        <f t="shared" si="63"/>
        <v>3.7195742125295306E-2</v>
      </c>
      <c r="AF192" s="56">
        <f t="shared" si="63"/>
        <v>3.7195742125295306E-2</v>
      </c>
    </row>
    <row r="193" spans="1:32">
      <c r="A193" s="82" t="s">
        <v>399</v>
      </c>
      <c r="B193" s="83" t="s">
        <v>400</v>
      </c>
      <c r="E193" s="103">
        <v>64395</v>
      </c>
      <c r="F193" s="103">
        <v>193696.15625</v>
      </c>
      <c r="G193" s="103">
        <f t="shared" si="51"/>
        <v>332.4536802727597</v>
      </c>
      <c r="H193" s="104">
        <v>-2.1839149157289572E-2</v>
      </c>
      <c r="J193" s="105">
        <v>65804.378184930698</v>
      </c>
      <c r="K193" s="105">
        <v>195016.71875</v>
      </c>
      <c r="L193" s="105">
        <f t="shared" si="52"/>
        <v>337.42941941961425</v>
      </c>
      <c r="M193" s="106">
        <f t="shared" si="53"/>
        <v>6.8177011127448228E-3</v>
      </c>
      <c r="O193" s="107">
        <f t="shared" si="54"/>
        <v>-2.1417696265891406E-2</v>
      </c>
      <c r="P193" s="107">
        <f t="shared" si="55"/>
        <v>-1.4746014604811064E-2</v>
      </c>
      <c r="Q193" s="106">
        <f t="shared" si="56"/>
        <v>7.8617556331880722E-2</v>
      </c>
      <c r="R193" s="107">
        <f t="shared" si="57"/>
        <v>7.1313660000000001E-2</v>
      </c>
      <c r="S193" s="108">
        <f t="shared" si="58"/>
        <v>69457.577539991456</v>
      </c>
      <c r="T193" s="109">
        <f t="shared" si="59"/>
        <v>0</v>
      </c>
      <c r="U193" s="99">
        <f t="shared" si="60"/>
        <v>7.8617556331880722E-2</v>
      </c>
      <c r="V193" s="99">
        <f t="shared" si="64"/>
        <v>7.1313660000000001E-2</v>
      </c>
      <c r="W193" s="108">
        <f t="shared" si="61"/>
        <v>69457.577539991456</v>
      </c>
      <c r="X193" s="118">
        <f t="shared" si="62"/>
        <v>69458</v>
      </c>
      <c r="Y193" s="55">
        <f t="shared" si="65"/>
        <v>356.1643352693319</v>
      </c>
      <c r="Z193" s="56">
        <f t="shared" si="66"/>
        <v>7.8624116779252962E-2</v>
      </c>
      <c r="AA193" s="56">
        <f t="shared" si="67"/>
        <v>7.1320176023074611E-2</v>
      </c>
      <c r="AB193" s="42"/>
      <c r="AC193" s="57">
        <v>70858.736785210407</v>
      </c>
      <c r="AD193" s="58">
        <f t="shared" si="68"/>
        <v>363.34698501438305</v>
      </c>
      <c r="AE193" s="56">
        <f t="shared" si="63"/>
        <v>-1.9768018013874178E-2</v>
      </c>
      <c r="AF193" s="56">
        <f t="shared" si="63"/>
        <v>-1.9768018013874067E-2</v>
      </c>
    </row>
    <row r="194" spans="1:32">
      <c r="A194" s="82" t="s">
        <v>401</v>
      </c>
      <c r="B194" s="83" t="s">
        <v>402</v>
      </c>
      <c r="E194" s="103">
        <v>100763</v>
      </c>
      <c r="F194" s="103">
        <v>315180.0625</v>
      </c>
      <c r="G194" s="103">
        <f t="shared" si="51"/>
        <v>319.69979065538132</v>
      </c>
      <c r="H194" s="104">
        <v>-1.8728136831619557E-2</v>
      </c>
      <c r="J194" s="105">
        <v>102386.39864103848</v>
      </c>
      <c r="K194" s="105">
        <v>317002.625</v>
      </c>
      <c r="L194" s="105">
        <f t="shared" si="52"/>
        <v>322.98281012984825</v>
      </c>
      <c r="M194" s="106">
        <f t="shared" si="53"/>
        <v>5.7826072040962906E-3</v>
      </c>
      <c r="O194" s="107">
        <f t="shared" si="54"/>
        <v>-1.5855608387301823E-2</v>
      </c>
      <c r="P194" s="107">
        <f t="shared" si="55"/>
        <v>-1.0164687938491346E-2</v>
      </c>
      <c r="Q194" s="106">
        <f t="shared" si="56"/>
        <v>7.7508646088162658E-2</v>
      </c>
      <c r="R194" s="107">
        <f t="shared" si="57"/>
        <v>7.1313660000000001E-2</v>
      </c>
      <c r="S194" s="108">
        <f t="shared" si="58"/>
        <v>108573.00370578154</v>
      </c>
      <c r="T194" s="109">
        <f t="shared" si="59"/>
        <v>0</v>
      </c>
      <c r="U194" s="99">
        <f t="shared" si="60"/>
        <v>7.7508646088162658E-2</v>
      </c>
      <c r="V194" s="99">
        <f t="shared" si="64"/>
        <v>7.1313660000000001E-2</v>
      </c>
      <c r="W194" s="108">
        <f t="shared" si="61"/>
        <v>108573.00370578154</v>
      </c>
      <c r="X194" s="118">
        <f t="shared" si="62"/>
        <v>108573</v>
      </c>
      <c r="Y194" s="55">
        <f t="shared" si="65"/>
        <v>342.49874113818458</v>
      </c>
      <c r="Z194" s="56">
        <f t="shared" si="66"/>
        <v>7.7508609310957377E-2</v>
      </c>
      <c r="AA194" s="56">
        <f t="shared" si="67"/>
        <v>7.1313623434240192E-2</v>
      </c>
      <c r="AB194" s="42"/>
      <c r="AC194" s="57">
        <v>110250.58015596247</v>
      </c>
      <c r="AD194" s="58">
        <f t="shared" si="68"/>
        <v>347.79074828154017</v>
      </c>
      <c r="AE194" s="56">
        <f t="shared" si="63"/>
        <v>-1.5216066469576184E-2</v>
      </c>
      <c r="AF194" s="56">
        <f t="shared" si="63"/>
        <v>-1.5216066469576295E-2</v>
      </c>
    </row>
    <row r="195" spans="1:32">
      <c r="A195" s="82" t="s">
        <v>403</v>
      </c>
      <c r="B195" s="83" t="s">
        <v>404</v>
      </c>
      <c r="E195" s="103">
        <v>179461</v>
      </c>
      <c r="F195" s="103">
        <v>507223.9375</v>
      </c>
      <c r="G195" s="103">
        <f t="shared" si="51"/>
        <v>353.81019453562362</v>
      </c>
      <c r="H195" s="104">
        <v>-3.1355535363938314E-3</v>
      </c>
      <c r="J195" s="105">
        <v>179588.04440542482</v>
      </c>
      <c r="K195" s="105">
        <v>510581.8125</v>
      </c>
      <c r="L195" s="105">
        <f t="shared" si="52"/>
        <v>351.732161249721</v>
      </c>
      <c r="M195" s="106">
        <f t="shared" si="53"/>
        <v>6.6201035711175304E-3</v>
      </c>
      <c r="O195" s="107">
        <f t="shared" si="54"/>
        <v>-7.0742128656409164E-4</v>
      </c>
      <c r="P195" s="107">
        <f t="shared" si="55"/>
        <v>5.9079990823678319E-3</v>
      </c>
      <c r="Q195" s="106">
        <f t="shared" si="56"/>
        <v>7.8405867386353023E-2</v>
      </c>
      <c r="R195" s="107">
        <f t="shared" si="57"/>
        <v>7.1313660000000001E-2</v>
      </c>
      <c r="S195" s="108">
        <f t="shared" si="58"/>
        <v>193531.79536702231</v>
      </c>
      <c r="T195" s="109">
        <f t="shared" si="59"/>
        <v>0</v>
      </c>
      <c r="U195" s="99">
        <f t="shared" si="60"/>
        <v>7.8405867386353023E-2</v>
      </c>
      <c r="V195" s="99">
        <f t="shared" si="64"/>
        <v>7.1313660000000001E-2</v>
      </c>
      <c r="W195" s="108">
        <f t="shared" si="61"/>
        <v>193531.79536702231</v>
      </c>
      <c r="X195" s="118">
        <f t="shared" si="62"/>
        <v>193532</v>
      </c>
      <c r="Y195" s="55">
        <f t="shared" si="65"/>
        <v>379.04209523718589</v>
      </c>
      <c r="Z195" s="56">
        <f t="shared" si="66"/>
        <v>7.840700765068731E-2</v>
      </c>
      <c r="AA195" s="56">
        <f t="shared" si="67"/>
        <v>7.1314792765310608E-2</v>
      </c>
      <c r="AB195" s="42"/>
      <c r="AC195" s="57">
        <v>193381.99553428506</v>
      </c>
      <c r="AD195" s="58">
        <f t="shared" si="68"/>
        <v>378.74830399346638</v>
      </c>
      <c r="AE195" s="56">
        <f t="shared" si="63"/>
        <v>7.7568992553045391E-4</v>
      </c>
      <c r="AF195" s="56">
        <f t="shared" si="63"/>
        <v>7.7568992553045391E-4</v>
      </c>
    </row>
    <row r="196" spans="1:32">
      <c r="A196" s="82" t="s">
        <v>405</v>
      </c>
      <c r="B196" s="83" t="s">
        <v>406</v>
      </c>
      <c r="E196" s="103">
        <v>61765</v>
      </c>
      <c r="F196" s="103">
        <v>176239.15625</v>
      </c>
      <c r="G196" s="103">
        <f t="shared" si="51"/>
        <v>350.46127838007055</v>
      </c>
      <c r="H196" s="104">
        <v>5.4353953398436072E-2</v>
      </c>
      <c r="J196" s="105">
        <v>58596.940948655123</v>
      </c>
      <c r="K196" s="105">
        <v>177635.71875</v>
      </c>
      <c r="L196" s="105">
        <f t="shared" si="52"/>
        <v>329.87138713426754</v>
      </c>
      <c r="M196" s="106">
        <f t="shared" si="53"/>
        <v>7.9242464031030746E-3</v>
      </c>
      <c r="O196" s="107">
        <f t="shared" si="54"/>
        <v>5.4065263477164338E-2</v>
      </c>
      <c r="P196" s="107">
        <f t="shared" si="55"/>
        <v>6.2417936349909331E-2</v>
      </c>
      <c r="Q196" s="106">
        <f t="shared" si="56"/>
        <v>7.9803013416850144E-2</v>
      </c>
      <c r="R196" s="107">
        <f t="shared" si="57"/>
        <v>7.1313660000000001E-2</v>
      </c>
      <c r="S196" s="108">
        <f t="shared" si="58"/>
        <v>66694.033123691755</v>
      </c>
      <c r="T196" s="109">
        <f t="shared" si="59"/>
        <v>0</v>
      </c>
      <c r="U196" s="99">
        <f t="shared" si="60"/>
        <v>7.9803013416850144E-2</v>
      </c>
      <c r="V196" s="99">
        <f t="shared" si="64"/>
        <v>7.1313660000000001E-2</v>
      </c>
      <c r="W196" s="108">
        <f t="shared" si="61"/>
        <v>66694.033123691755</v>
      </c>
      <c r="X196" s="118">
        <f t="shared" si="62"/>
        <v>66694</v>
      </c>
      <c r="Y196" s="55">
        <f t="shared" si="65"/>
        <v>375.45376835986144</v>
      </c>
      <c r="Z196" s="56">
        <f t="shared" si="66"/>
        <v>7.9802477131061256E-2</v>
      </c>
      <c r="AA196" s="56">
        <f t="shared" si="67"/>
        <v>7.1313127930461073E-2</v>
      </c>
      <c r="AB196" s="42"/>
      <c r="AC196" s="57">
        <v>63097.704584800842</v>
      </c>
      <c r="AD196" s="58">
        <f t="shared" si="68"/>
        <v>355.20842896243715</v>
      </c>
      <c r="AE196" s="56">
        <f t="shared" si="63"/>
        <v>5.6995661551616061E-2</v>
      </c>
      <c r="AF196" s="56">
        <f t="shared" si="63"/>
        <v>5.6995661551616061E-2</v>
      </c>
    </row>
    <row r="197" spans="1:32">
      <c r="A197" s="82" t="s">
        <v>407</v>
      </c>
      <c r="B197" s="83" t="s">
        <v>408</v>
      </c>
      <c r="E197" s="103">
        <v>66207</v>
      </c>
      <c r="F197" s="103">
        <v>229549.03125</v>
      </c>
      <c r="G197" s="103">
        <f t="shared" si="51"/>
        <v>288.42204055261067</v>
      </c>
      <c r="H197" s="104">
        <v>-7.4681270732465777E-2</v>
      </c>
      <c r="J197" s="105">
        <v>71335.702319284959</v>
      </c>
      <c r="K197" s="105">
        <v>230019.28125</v>
      </c>
      <c r="L197" s="105">
        <f t="shared" si="52"/>
        <v>310.12922886996</v>
      </c>
      <c r="M197" s="106">
        <f t="shared" si="53"/>
        <v>2.0485819410314132E-3</v>
      </c>
      <c r="O197" s="107">
        <f t="shared" si="54"/>
        <v>-7.1895308415551473E-2</v>
      </c>
      <c r="P197" s="107">
        <f t="shared" si="55"/>
        <v>-6.9994009904984944E-2</v>
      </c>
      <c r="Q197" s="106">
        <f t="shared" si="56"/>
        <v>7.3508333817056126E-2</v>
      </c>
      <c r="R197" s="107">
        <f t="shared" si="57"/>
        <v>7.1313660000000001E-2</v>
      </c>
      <c r="S197" s="108">
        <f t="shared" si="58"/>
        <v>71073.76625702584</v>
      </c>
      <c r="T197" s="109">
        <f t="shared" si="59"/>
        <v>0</v>
      </c>
      <c r="U197" s="99">
        <f t="shared" si="60"/>
        <v>7.3508333817056126E-2</v>
      </c>
      <c r="V197" s="99">
        <f t="shared" si="64"/>
        <v>7.1313660000000001E-2</v>
      </c>
      <c r="W197" s="108">
        <f t="shared" si="61"/>
        <v>71073.76625702584</v>
      </c>
      <c r="X197" s="118">
        <f t="shared" si="62"/>
        <v>71074</v>
      </c>
      <c r="Y197" s="55">
        <f t="shared" si="65"/>
        <v>308.99148807769785</v>
      </c>
      <c r="Z197" s="56">
        <f t="shared" si="66"/>
        <v>7.3511864304378616E-2</v>
      </c>
      <c r="AA197" s="56">
        <f t="shared" si="67"/>
        <v>7.1317183269616002E-2</v>
      </c>
      <c r="AB197" s="42"/>
      <c r="AC197" s="57">
        <v>76814.915564203038</v>
      </c>
      <c r="AD197" s="58">
        <f t="shared" si="68"/>
        <v>333.94989822925129</v>
      </c>
      <c r="AE197" s="56">
        <f t="shared" si="63"/>
        <v>-7.4736989841571844E-2</v>
      </c>
      <c r="AF197" s="56">
        <f t="shared" si="63"/>
        <v>-7.4736989841571622E-2</v>
      </c>
    </row>
    <row r="198" spans="1:32">
      <c r="A198" s="82" t="s">
        <v>409</v>
      </c>
      <c r="B198" s="83" t="s">
        <v>410</v>
      </c>
      <c r="E198" s="103">
        <v>160033</v>
      </c>
      <c r="F198" s="103">
        <v>507042.25</v>
      </c>
      <c r="G198" s="103">
        <f t="shared" si="51"/>
        <v>315.62064108069887</v>
      </c>
      <c r="H198" s="104">
        <v>-9.7202939925880028E-3</v>
      </c>
      <c r="J198" s="105">
        <v>161891.19567680382</v>
      </c>
      <c r="K198" s="105">
        <v>509541.90625</v>
      </c>
      <c r="L198" s="105">
        <f t="shared" si="52"/>
        <v>317.71909962862611</v>
      </c>
      <c r="M198" s="106">
        <f t="shared" si="53"/>
        <v>4.9298776384019138E-3</v>
      </c>
      <c r="O198" s="107">
        <f t="shared" si="54"/>
        <v>-1.1478052707161956E-2</v>
      </c>
      <c r="P198" s="107">
        <f t="shared" si="55"/>
        <v>-6.6047604641334967E-3</v>
      </c>
      <c r="Q198" s="106">
        <f t="shared" si="56"/>
        <v>7.6595105256148432E-2</v>
      </c>
      <c r="R198" s="107">
        <f t="shared" si="57"/>
        <v>7.1313660000000001E-2</v>
      </c>
      <c r="S198" s="108">
        <f t="shared" si="58"/>
        <v>172290.74447945721</v>
      </c>
      <c r="T198" s="109">
        <f t="shared" si="59"/>
        <v>0</v>
      </c>
      <c r="U198" s="99">
        <f t="shared" si="60"/>
        <v>7.6595105256148432E-2</v>
      </c>
      <c r="V198" s="99">
        <f t="shared" si="64"/>
        <v>7.1313660000000001E-2</v>
      </c>
      <c r="W198" s="108">
        <f t="shared" si="61"/>
        <v>172290.74447945721</v>
      </c>
      <c r="X198" s="118">
        <f t="shared" si="62"/>
        <v>172291</v>
      </c>
      <c r="Y198" s="55">
        <f t="shared" si="65"/>
        <v>338.12920563881494</v>
      </c>
      <c r="Z198" s="56">
        <f t="shared" si="66"/>
        <v>7.659670193022694E-2</v>
      </c>
      <c r="AA198" s="56">
        <f t="shared" si="67"/>
        <v>7.1315248841285372E-2</v>
      </c>
      <c r="AB198" s="42"/>
      <c r="AC198" s="57">
        <v>174325.87220970963</v>
      </c>
      <c r="AD198" s="58">
        <f t="shared" si="68"/>
        <v>342.12273823103169</v>
      </c>
      <c r="AE198" s="56">
        <f t="shared" si="63"/>
        <v>-1.1672806703423411E-2</v>
      </c>
      <c r="AF198" s="56">
        <f t="shared" si="63"/>
        <v>-1.1672806703423411E-2</v>
      </c>
    </row>
    <row r="199" spans="1:32">
      <c r="A199" s="82" t="s">
        <v>411</v>
      </c>
      <c r="B199" s="83" t="s">
        <v>412</v>
      </c>
      <c r="E199" s="103">
        <v>333745</v>
      </c>
      <c r="F199" s="103">
        <v>950072.3125</v>
      </c>
      <c r="G199" s="103">
        <f t="shared" si="51"/>
        <v>351.28378714857035</v>
      </c>
      <c r="H199" s="104">
        <v>-6.2629966922057578E-3</v>
      </c>
      <c r="J199" s="105">
        <v>336276.52081703785</v>
      </c>
      <c r="K199" s="105">
        <v>954728.75</v>
      </c>
      <c r="L199" s="105">
        <f t="shared" si="52"/>
        <v>352.22205345448941</v>
      </c>
      <c r="M199" s="106">
        <f t="shared" si="53"/>
        <v>4.9011400908496316E-3</v>
      </c>
      <c r="O199" s="107">
        <f t="shared" si="54"/>
        <v>-7.5280926865994857E-3</v>
      </c>
      <c r="P199" s="107">
        <f t="shared" si="55"/>
        <v>-2.6638488326237164E-3</v>
      </c>
      <c r="Q199" s="106">
        <f t="shared" si="56"/>
        <v>7.6564318328900871E-2</v>
      </c>
      <c r="R199" s="107">
        <f t="shared" si="57"/>
        <v>7.1313660000000001E-2</v>
      </c>
      <c r="S199" s="108">
        <f t="shared" si="58"/>
        <v>359297.95842067903</v>
      </c>
      <c r="T199" s="109">
        <f t="shared" si="59"/>
        <v>0</v>
      </c>
      <c r="U199" s="99">
        <f t="shared" si="60"/>
        <v>7.6564318328900871E-2</v>
      </c>
      <c r="V199" s="99">
        <f t="shared" si="64"/>
        <v>7.1313660000000001E-2</v>
      </c>
      <c r="W199" s="108">
        <f t="shared" si="61"/>
        <v>359297.95842067903</v>
      </c>
      <c r="X199" s="118">
        <f t="shared" si="62"/>
        <v>359298</v>
      </c>
      <c r="Y199" s="55">
        <f t="shared" si="65"/>
        <v>376.33516325972164</v>
      </c>
      <c r="Z199" s="56">
        <f t="shared" si="66"/>
        <v>7.6564442913002351E-2</v>
      </c>
      <c r="AA199" s="56">
        <f t="shared" si="67"/>
        <v>7.1313783976475253E-2</v>
      </c>
      <c r="AB199" s="42"/>
      <c r="AC199" s="57">
        <v>362105.53359620518</v>
      </c>
      <c r="AD199" s="58">
        <f t="shared" si="68"/>
        <v>379.27582425500975</v>
      </c>
      <c r="AE199" s="56">
        <f t="shared" si="63"/>
        <v>-7.7533573384601651E-3</v>
      </c>
      <c r="AF199" s="56">
        <f t="shared" si="63"/>
        <v>-7.7533573384601651E-3</v>
      </c>
    </row>
    <row r="200" spans="1:32">
      <c r="A200" s="82" t="s">
        <v>413</v>
      </c>
      <c r="B200" s="83" t="s">
        <v>414</v>
      </c>
      <c r="E200" s="103">
        <v>110510</v>
      </c>
      <c r="F200" s="103">
        <v>301288.5</v>
      </c>
      <c r="G200" s="103">
        <f t="shared" si="51"/>
        <v>366.79129804157805</v>
      </c>
      <c r="H200" s="104">
        <v>1.8729168775450944E-2</v>
      </c>
      <c r="J200" s="105">
        <v>108666.74172927374</v>
      </c>
      <c r="K200" s="105">
        <v>303171</v>
      </c>
      <c r="L200" s="105">
        <f t="shared" si="52"/>
        <v>358.43382688078259</v>
      </c>
      <c r="M200" s="106">
        <f t="shared" si="53"/>
        <v>6.2481641350400352E-3</v>
      </c>
      <c r="O200" s="107">
        <f t="shared" si="54"/>
        <v>1.696248770685016E-2</v>
      </c>
      <c r="P200" s="107">
        <f t="shared" si="55"/>
        <v>2.3316636249220979E-2</v>
      </c>
      <c r="Q200" s="106">
        <f t="shared" si="56"/>
        <v>7.8007403587790458E-2</v>
      </c>
      <c r="R200" s="107">
        <f t="shared" si="57"/>
        <v>7.1313660000000001E-2</v>
      </c>
      <c r="S200" s="108">
        <f t="shared" si="58"/>
        <v>119130.59817048673</v>
      </c>
      <c r="T200" s="109">
        <f t="shared" si="59"/>
        <v>0</v>
      </c>
      <c r="U200" s="99">
        <f t="shared" si="60"/>
        <v>7.8007403587790458E-2</v>
      </c>
      <c r="V200" s="99">
        <f t="shared" si="64"/>
        <v>7.1313660000000001E-2</v>
      </c>
      <c r="W200" s="108">
        <f t="shared" si="61"/>
        <v>119130.59817048673</v>
      </c>
      <c r="X200" s="118">
        <f t="shared" si="62"/>
        <v>119131</v>
      </c>
      <c r="Y200" s="55">
        <f t="shared" si="65"/>
        <v>392.94985338307424</v>
      </c>
      <c r="Z200" s="56">
        <f t="shared" si="66"/>
        <v>7.8011039724911857E-2</v>
      </c>
      <c r="AA200" s="56">
        <f t="shared" si="67"/>
        <v>7.131727355901174E-2</v>
      </c>
      <c r="AB200" s="42"/>
      <c r="AC200" s="57">
        <v>117013.30917316313</v>
      </c>
      <c r="AD200" s="58">
        <f t="shared" si="68"/>
        <v>385.96471685340327</v>
      </c>
      <c r="AE200" s="56">
        <f t="shared" si="63"/>
        <v>1.8097862899535633E-2</v>
      </c>
      <c r="AF200" s="56">
        <f t="shared" si="63"/>
        <v>1.8097862899535633E-2</v>
      </c>
    </row>
    <row r="201" spans="1:32">
      <c r="X201" s="121"/>
      <c r="Y201" s="42"/>
      <c r="Z201" s="42"/>
      <c r="AA201" s="42"/>
      <c r="AB201" s="42"/>
      <c r="AC201" s="42"/>
      <c r="AD201" s="42"/>
      <c r="AE201" s="42"/>
      <c r="AF201" s="42"/>
    </row>
    <row r="202" spans="1:32">
      <c r="X202" s="121"/>
      <c r="Y202" s="42"/>
      <c r="Z202" s="42"/>
      <c r="AA202" s="42"/>
      <c r="AB202" s="42"/>
      <c r="AC202" s="42"/>
      <c r="AD202" s="42"/>
      <c r="AE202" s="42"/>
      <c r="AF202" s="42"/>
    </row>
    <row r="203" spans="1:32">
      <c r="X203" s="121"/>
      <c r="Y203" s="42"/>
      <c r="Z203" s="42"/>
      <c r="AA203" s="42"/>
      <c r="AB203" s="42"/>
      <c r="AC203" s="42"/>
      <c r="AD203" s="42"/>
      <c r="AE203" s="42"/>
      <c r="AF203" s="42"/>
    </row>
    <row r="204" spans="1:32">
      <c r="X204" s="121"/>
      <c r="Y204" s="42"/>
      <c r="Z204" s="42"/>
      <c r="AA204" s="42"/>
      <c r="AB204" s="42"/>
      <c r="AC204" s="42"/>
      <c r="AD204" s="42"/>
      <c r="AE204" s="42"/>
      <c r="AF204" s="42"/>
    </row>
    <row r="205" spans="1:32">
      <c r="X205" s="121"/>
      <c r="Y205" s="42"/>
      <c r="Z205" s="42"/>
      <c r="AA205" s="42"/>
      <c r="AB205" s="42"/>
      <c r="AC205" s="42"/>
      <c r="AD205" s="42"/>
      <c r="AE205" s="42"/>
      <c r="AF205" s="42"/>
    </row>
    <row r="206" spans="1:32">
      <c r="X206" s="121"/>
      <c r="Y206" s="42"/>
      <c r="Z206" s="42"/>
      <c r="AA206" s="42"/>
      <c r="AB206" s="42"/>
      <c r="AC206" s="42"/>
      <c r="AD206" s="42"/>
      <c r="AE206" s="42"/>
      <c r="AF206" s="42"/>
    </row>
    <row r="207" spans="1:32">
      <c r="X207" s="121"/>
      <c r="Y207" s="42"/>
      <c r="Z207" s="42"/>
      <c r="AA207" s="42"/>
      <c r="AB207" s="42"/>
      <c r="AC207" s="42"/>
      <c r="AD207" s="42"/>
      <c r="AE207" s="42"/>
      <c r="AF207" s="42"/>
    </row>
    <row r="208" spans="1:32">
      <c r="X208" s="121"/>
      <c r="Y208" s="42"/>
      <c r="Z208" s="42"/>
      <c r="AA208" s="42"/>
      <c r="AB208" s="42"/>
      <c r="AC208" s="42"/>
      <c r="AD208" s="42"/>
      <c r="AE208" s="42"/>
      <c r="AF208" s="42"/>
    </row>
    <row r="209" spans="24:32">
      <c r="X209" s="121"/>
      <c r="Y209" s="42"/>
      <c r="Z209" s="42"/>
      <c r="AA209" s="42"/>
      <c r="AB209" s="42"/>
      <c r="AC209" s="42"/>
      <c r="AD209" s="42"/>
      <c r="AE209" s="42"/>
      <c r="AF209" s="42"/>
    </row>
    <row r="210" spans="24:32">
      <c r="X210" s="121"/>
      <c r="Y210" s="42"/>
      <c r="Z210" s="42"/>
      <c r="AA210" s="42"/>
      <c r="AB210" s="42"/>
      <c r="AC210" s="42"/>
      <c r="AD210" s="42"/>
      <c r="AE210" s="42"/>
      <c r="AF210" s="42"/>
    </row>
    <row r="211" spans="24:32">
      <c r="X211" s="121"/>
      <c r="Y211" s="42"/>
      <c r="Z211" s="42"/>
      <c r="AA211" s="42"/>
      <c r="AB211" s="42"/>
      <c r="AC211" s="42"/>
      <c r="AD211" s="42"/>
      <c r="AE211" s="42"/>
      <c r="AF211" s="42"/>
    </row>
    <row r="212" spans="24:32">
      <c r="X212" s="121"/>
      <c r="Y212" s="42"/>
      <c r="Z212" s="42"/>
      <c r="AA212" s="42"/>
      <c r="AB212" s="42"/>
      <c r="AC212" s="42"/>
      <c r="AD212" s="42"/>
      <c r="AE212" s="42"/>
      <c r="AF212" s="42"/>
    </row>
    <row r="213" spans="24:32">
      <c r="X213" s="121"/>
      <c r="Y213" s="42"/>
      <c r="Z213" s="42"/>
      <c r="AA213" s="42"/>
      <c r="AB213" s="42"/>
      <c r="AC213" s="42"/>
      <c r="AD213" s="42"/>
      <c r="AE213" s="42"/>
      <c r="AF213" s="42"/>
    </row>
    <row r="214" spans="24:32">
      <c r="X214" s="121"/>
      <c r="Y214" s="42"/>
      <c r="Z214" s="42"/>
      <c r="AA214" s="42"/>
      <c r="AB214" s="42"/>
      <c r="AC214" s="42"/>
      <c r="AD214" s="42"/>
      <c r="AE214" s="42"/>
      <c r="AF214" s="42"/>
    </row>
    <row r="215" spans="24:32">
      <c r="X215" s="121"/>
      <c r="Y215" s="42"/>
      <c r="Z215" s="42"/>
      <c r="AA215" s="42"/>
      <c r="AB215" s="42"/>
      <c r="AC215" s="42"/>
      <c r="AD215" s="42"/>
      <c r="AE215" s="42"/>
      <c r="AF215" s="42"/>
    </row>
    <row r="216" spans="24:32">
      <c r="X216" s="121"/>
      <c r="Y216" s="42"/>
      <c r="Z216" s="42"/>
      <c r="AA216" s="42"/>
      <c r="AB216" s="42"/>
      <c r="AC216" s="42"/>
      <c r="AD216" s="42"/>
      <c r="AE216" s="42"/>
      <c r="AF216" s="42"/>
    </row>
    <row r="217" spans="24:32">
      <c r="X217" s="121"/>
      <c r="Y217" s="42"/>
      <c r="Z217" s="42"/>
      <c r="AA217" s="42"/>
      <c r="AB217" s="42"/>
      <c r="AC217" s="42"/>
      <c r="AD217" s="42"/>
      <c r="AE217" s="42"/>
      <c r="AF217" s="42"/>
    </row>
  </sheetData>
  <mergeCells count="6">
    <mergeCell ref="AC6:AF6"/>
    <mergeCell ref="E6:H6"/>
    <mergeCell ref="J6:L6"/>
    <mergeCell ref="O6:P6"/>
    <mergeCell ref="Q6:S6"/>
    <mergeCell ref="T6:W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Notes</vt:lpstr>
      <vt:lpstr>Pace of change parameters 2018</vt:lpstr>
      <vt:lpstr>VBA Code</vt:lpstr>
      <vt:lpstr>Specialised 2019-20</vt:lpstr>
      <vt:lpstr>Specialised 2020-21</vt:lpstr>
      <vt:lpstr>Specialised 2021-22</vt:lpstr>
      <vt:lpstr>Specialised 2022-23</vt:lpstr>
      <vt:lpstr>Specialised 2023-24</vt:lpstr>
      <vt:lpstr>MinAllocSS1920</vt:lpstr>
      <vt:lpstr>MinAllocSS2021</vt:lpstr>
      <vt:lpstr>MinAllocSS2122</vt:lpstr>
      <vt:lpstr>MinAllocSS2223</vt:lpstr>
      <vt:lpstr>MinAllocSS2324</vt:lpstr>
      <vt:lpstr>Notes!Print_Area</vt:lpstr>
    </vt:vector>
  </TitlesOfParts>
  <Company>IMS3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Allocations Team</dc:creator>
  <cp:lastModifiedBy>Roman Tatarek-Gintowt</cp:lastModifiedBy>
  <dcterms:created xsi:type="dcterms:W3CDTF">2019-02-28T09:59:47Z</dcterms:created>
  <dcterms:modified xsi:type="dcterms:W3CDTF">2019-04-23T10:05:03Z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