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ms.gov.uk\data\DH\London\SKH\NW098\NHS CB\Commissioning Strategy Directorate\Contracting &amp; Incentives\Quality Premium\2017-18 &amp; 2018-19 Scheme\2017-18\Assessment\"/>
    </mc:Choice>
  </mc:AlternateContent>
  <bookViews>
    <workbookView xWindow="240" yWindow="3690" windowWidth="19980" windowHeight="3585"/>
  </bookViews>
  <sheets>
    <sheet name="Assessment" sheetId="1" r:id="rId1"/>
  </sheets>
  <definedNames>
    <definedName name="_xlnm._FilterDatabase" localSheetId="0" hidden="1">Assessment!$A$1:$AJ$212</definedName>
  </definedNames>
  <calcPr calcId="171027"/>
</workbook>
</file>

<file path=xl/calcChain.xml><?xml version="1.0" encoding="utf-8"?>
<calcChain xmlns="http://schemas.openxmlformats.org/spreadsheetml/2006/main">
  <c r="AC5" i="1" l="1"/>
  <c r="AD5" i="1"/>
  <c r="AG5" i="1"/>
  <c r="AH5" i="1"/>
  <c r="AC6" i="1"/>
  <c r="AD6" i="1"/>
  <c r="AG6" i="1"/>
  <c r="AH6" i="1"/>
  <c r="AC7" i="1"/>
  <c r="AE7" i="1" s="1"/>
  <c r="AF7" i="1" s="1"/>
  <c r="AD7" i="1"/>
  <c r="AG7" i="1"/>
  <c r="AI7" i="1" s="1"/>
  <c r="AJ7" i="1" s="1"/>
  <c r="AH7" i="1"/>
  <c r="AC8" i="1"/>
  <c r="AD8" i="1"/>
  <c r="AG8" i="1"/>
  <c r="AH8" i="1"/>
  <c r="AC9" i="1"/>
  <c r="AD9" i="1"/>
  <c r="AG9" i="1"/>
  <c r="AH9" i="1"/>
  <c r="AI9" i="1" s="1"/>
  <c r="AJ9" i="1" s="1"/>
  <c r="AC10" i="1"/>
  <c r="AD10" i="1"/>
  <c r="AG10" i="1"/>
  <c r="AI10" i="1" s="1"/>
  <c r="AJ10" i="1" s="1"/>
  <c r="AH10" i="1"/>
  <c r="AC11" i="1"/>
  <c r="AD11" i="1"/>
  <c r="AG11" i="1"/>
  <c r="AH11" i="1"/>
  <c r="AC12" i="1"/>
  <c r="AD12" i="1"/>
  <c r="AG12" i="1"/>
  <c r="AI12" i="1" s="1"/>
  <c r="AJ12" i="1" s="1"/>
  <c r="AH12" i="1"/>
  <c r="AC13" i="1"/>
  <c r="AD13" i="1"/>
  <c r="AG13" i="1"/>
  <c r="AH13" i="1"/>
  <c r="AI13" i="1" s="1"/>
  <c r="AJ13" i="1" s="1"/>
  <c r="AC14" i="1"/>
  <c r="AD14" i="1"/>
  <c r="AG14" i="1"/>
  <c r="AI14" i="1" s="1"/>
  <c r="AJ14" i="1" s="1"/>
  <c r="AH14" i="1"/>
  <c r="AC15" i="1"/>
  <c r="AD15" i="1"/>
  <c r="AG15" i="1"/>
  <c r="AH15" i="1"/>
  <c r="AI15" i="1" s="1"/>
  <c r="AJ15" i="1" s="1"/>
  <c r="AC16" i="1"/>
  <c r="AD16" i="1"/>
  <c r="AG16" i="1"/>
  <c r="AI16" i="1" s="1"/>
  <c r="AJ16" i="1" s="1"/>
  <c r="AH16" i="1"/>
  <c r="AC17" i="1"/>
  <c r="AD17" i="1"/>
  <c r="AG17" i="1"/>
  <c r="AH17" i="1"/>
  <c r="AC18" i="1"/>
  <c r="AD18" i="1"/>
  <c r="AG18" i="1"/>
  <c r="AH18" i="1"/>
  <c r="AC19" i="1"/>
  <c r="AD19" i="1"/>
  <c r="AG19" i="1"/>
  <c r="AH19" i="1"/>
  <c r="AC20" i="1"/>
  <c r="AD20" i="1"/>
  <c r="AG20" i="1"/>
  <c r="AI20" i="1" s="1"/>
  <c r="AJ20" i="1" s="1"/>
  <c r="AH20" i="1"/>
  <c r="AC21" i="1"/>
  <c r="AD21" i="1"/>
  <c r="AG21" i="1"/>
  <c r="AH21" i="1"/>
  <c r="AC22" i="1"/>
  <c r="AD22" i="1"/>
  <c r="AG22" i="1"/>
  <c r="AI22" i="1" s="1"/>
  <c r="AJ22" i="1" s="1"/>
  <c r="AH22" i="1"/>
  <c r="AC23" i="1"/>
  <c r="AD23" i="1"/>
  <c r="AG23" i="1"/>
  <c r="AH23" i="1"/>
  <c r="AC24" i="1"/>
  <c r="AD24" i="1"/>
  <c r="AG24" i="1"/>
  <c r="AH24" i="1"/>
  <c r="AC25" i="1"/>
  <c r="AD25" i="1"/>
  <c r="AG25" i="1"/>
  <c r="AH25" i="1"/>
  <c r="AC26" i="1"/>
  <c r="AD26" i="1"/>
  <c r="AG26" i="1"/>
  <c r="AH26" i="1"/>
  <c r="AC27" i="1"/>
  <c r="AD27" i="1"/>
  <c r="AG27" i="1"/>
  <c r="AH27" i="1"/>
  <c r="AC28" i="1"/>
  <c r="AD28" i="1"/>
  <c r="AG28" i="1"/>
  <c r="AH28" i="1"/>
  <c r="AC29" i="1"/>
  <c r="AD29" i="1"/>
  <c r="AG29" i="1"/>
  <c r="AH29" i="1"/>
  <c r="AC30" i="1"/>
  <c r="AD30" i="1"/>
  <c r="AG30" i="1"/>
  <c r="AH30" i="1"/>
  <c r="AC31" i="1"/>
  <c r="AD31" i="1"/>
  <c r="AG31" i="1"/>
  <c r="AH31" i="1"/>
  <c r="AC32" i="1"/>
  <c r="AD32" i="1"/>
  <c r="AG32" i="1"/>
  <c r="AH32" i="1"/>
  <c r="AC33" i="1"/>
  <c r="AD33" i="1"/>
  <c r="AG33" i="1"/>
  <c r="AH33" i="1"/>
  <c r="AC34" i="1"/>
  <c r="AD34" i="1"/>
  <c r="AG34" i="1"/>
  <c r="AH34" i="1"/>
  <c r="AC35" i="1"/>
  <c r="AD35" i="1"/>
  <c r="AG35" i="1"/>
  <c r="AH35" i="1"/>
  <c r="AI35" i="1" s="1"/>
  <c r="AJ35" i="1" s="1"/>
  <c r="AC36" i="1"/>
  <c r="AD36" i="1"/>
  <c r="AG36" i="1"/>
  <c r="AI36" i="1" s="1"/>
  <c r="AJ36" i="1" s="1"/>
  <c r="AH36" i="1"/>
  <c r="AC37" i="1"/>
  <c r="AD37" i="1"/>
  <c r="AG37" i="1"/>
  <c r="AH37" i="1"/>
  <c r="AC38" i="1"/>
  <c r="AD38" i="1"/>
  <c r="AG38" i="1"/>
  <c r="AH38" i="1"/>
  <c r="AC39" i="1"/>
  <c r="AD39" i="1"/>
  <c r="AG39" i="1"/>
  <c r="AH39" i="1"/>
  <c r="AC40" i="1"/>
  <c r="AD40" i="1"/>
  <c r="AG40" i="1"/>
  <c r="AH40" i="1"/>
  <c r="AC41" i="1"/>
  <c r="AD41" i="1"/>
  <c r="AG41" i="1"/>
  <c r="AH41" i="1"/>
  <c r="AI41" i="1" s="1"/>
  <c r="AJ41" i="1" s="1"/>
  <c r="AC42" i="1"/>
  <c r="AD42" i="1"/>
  <c r="AG42" i="1"/>
  <c r="AH42" i="1"/>
  <c r="AC43" i="1"/>
  <c r="AD43" i="1"/>
  <c r="AG43" i="1"/>
  <c r="AH43" i="1"/>
  <c r="AC44" i="1"/>
  <c r="AD44" i="1"/>
  <c r="AG44" i="1"/>
  <c r="AH44" i="1"/>
  <c r="AC45" i="1"/>
  <c r="AD45" i="1"/>
  <c r="AG45" i="1"/>
  <c r="AH45" i="1"/>
  <c r="AC46" i="1"/>
  <c r="AD46" i="1"/>
  <c r="AG46" i="1"/>
  <c r="AH46" i="1"/>
  <c r="AC47" i="1"/>
  <c r="AD47" i="1"/>
  <c r="AG47" i="1"/>
  <c r="AH47" i="1"/>
  <c r="AC48" i="1"/>
  <c r="AD48" i="1"/>
  <c r="AG48" i="1"/>
  <c r="AH48" i="1"/>
  <c r="AC49" i="1"/>
  <c r="AE49" i="1" s="1"/>
  <c r="AF49" i="1" s="1"/>
  <c r="AD49" i="1"/>
  <c r="AG49" i="1"/>
  <c r="AH49" i="1"/>
  <c r="AC50" i="1"/>
  <c r="AD50" i="1"/>
  <c r="AG50" i="1"/>
  <c r="AH50" i="1"/>
  <c r="AC51" i="1"/>
  <c r="AD51" i="1"/>
  <c r="AG51" i="1"/>
  <c r="AH51" i="1"/>
  <c r="AC52" i="1"/>
  <c r="AD52" i="1"/>
  <c r="AG52" i="1"/>
  <c r="AH52" i="1"/>
  <c r="AC53" i="1"/>
  <c r="AD53" i="1"/>
  <c r="AG53" i="1"/>
  <c r="AH53" i="1"/>
  <c r="AC54" i="1"/>
  <c r="AD54" i="1"/>
  <c r="AG54" i="1"/>
  <c r="AH54" i="1"/>
  <c r="AC55" i="1"/>
  <c r="AD55" i="1"/>
  <c r="AG55" i="1"/>
  <c r="AH55" i="1"/>
  <c r="AC56" i="1"/>
  <c r="AD56" i="1"/>
  <c r="AG56" i="1"/>
  <c r="AH56" i="1"/>
  <c r="AC57" i="1"/>
  <c r="AD57" i="1"/>
  <c r="AG57" i="1"/>
  <c r="AH57" i="1"/>
  <c r="AC58" i="1"/>
  <c r="AD58" i="1"/>
  <c r="AG58" i="1"/>
  <c r="AH58" i="1"/>
  <c r="AC59" i="1"/>
  <c r="AD59" i="1"/>
  <c r="AG59" i="1"/>
  <c r="AH59" i="1"/>
  <c r="AC60" i="1"/>
  <c r="AD60" i="1"/>
  <c r="AG60" i="1"/>
  <c r="AH60" i="1"/>
  <c r="AC61" i="1"/>
  <c r="AD61" i="1"/>
  <c r="AG61" i="1"/>
  <c r="AH61" i="1"/>
  <c r="AC62" i="1"/>
  <c r="AD62" i="1"/>
  <c r="AG62" i="1"/>
  <c r="AH62" i="1"/>
  <c r="AC63" i="1"/>
  <c r="AD63" i="1"/>
  <c r="AG63" i="1"/>
  <c r="AH63" i="1"/>
  <c r="AI63" i="1" s="1"/>
  <c r="AJ63" i="1" s="1"/>
  <c r="AC64" i="1"/>
  <c r="AD64" i="1"/>
  <c r="AG64" i="1"/>
  <c r="AH64" i="1"/>
  <c r="AC65" i="1"/>
  <c r="AD65" i="1"/>
  <c r="AG65" i="1"/>
  <c r="AH65" i="1"/>
  <c r="AC66" i="1"/>
  <c r="AD66" i="1"/>
  <c r="AG66" i="1"/>
  <c r="AH66" i="1"/>
  <c r="AC67" i="1"/>
  <c r="AD67" i="1"/>
  <c r="AG67" i="1"/>
  <c r="AH67" i="1"/>
  <c r="AC68" i="1"/>
  <c r="AD68" i="1"/>
  <c r="AG68" i="1"/>
  <c r="AH68" i="1"/>
  <c r="AC69" i="1"/>
  <c r="AD69" i="1"/>
  <c r="AG69" i="1"/>
  <c r="AH69" i="1"/>
  <c r="AC70" i="1"/>
  <c r="AD70" i="1"/>
  <c r="AG70" i="1"/>
  <c r="AH70" i="1"/>
  <c r="AC71" i="1"/>
  <c r="AD71" i="1"/>
  <c r="AG71" i="1"/>
  <c r="AH71" i="1"/>
  <c r="AI71" i="1"/>
  <c r="AJ71" i="1" s="1"/>
  <c r="AC72" i="1"/>
  <c r="AD72" i="1"/>
  <c r="AG72" i="1"/>
  <c r="AI72" i="1" s="1"/>
  <c r="AJ72" i="1" s="1"/>
  <c r="AH72" i="1"/>
  <c r="AC73" i="1"/>
  <c r="AD73" i="1"/>
  <c r="AG73" i="1"/>
  <c r="AH73" i="1"/>
  <c r="AC74" i="1"/>
  <c r="AD74" i="1"/>
  <c r="AG74" i="1"/>
  <c r="AH74" i="1"/>
  <c r="AC75" i="1"/>
  <c r="AD75" i="1"/>
  <c r="AG75" i="1"/>
  <c r="AH75" i="1"/>
  <c r="AC76" i="1"/>
  <c r="AD76" i="1"/>
  <c r="AG76" i="1"/>
  <c r="AH76" i="1"/>
  <c r="AC77" i="1"/>
  <c r="AD77" i="1"/>
  <c r="AG77" i="1"/>
  <c r="AH77" i="1"/>
  <c r="AC78" i="1"/>
  <c r="AD78" i="1"/>
  <c r="AG78" i="1"/>
  <c r="AH78" i="1"/>
  <c r="AC79" i="1"/>
  <c r="AD79" i="1"/>
  <c r="AG79" i="1"/>
  <c r="AH79" i="1"/>
  <c r="AC80" i="1"/>
  <c r="AD80" i="1"/>
  <c r="AG80" i="1"/>
  <c r="AH80" i="1"/>
  <c r="AC81" i="1"/>
  <c r="AD81" i="1"/>
  <c r="AG81" i="1"/>
  <c r="AH81" i="1"/>
  <c r="AC82" i="1"/>
  <c r="AD82" i="1"/>
  <c r="AG82" i="1"/>
  <c r="AI82" i="1" s="1"/>
  <c r="AJ82" i="1" s="1"/>
  <c r="AH82" i="1"/>
  <c r="AC83" i="1"/>
  <c r="AD83" i="1"/>
  <c r="AG83" i="1"/>
  <c r="AH83" i="1"/>
  <c r="AC84" i="1"/>
  <c r="AD84" i="1"/>
  <c r="AG84" i="1"/>
  <c r="AH84" i="1"/>
  <c r="AC85" i="1"/>
  <c r="AD85" i="1"/>
  <c r="AG85" i="1"/>
  <c r="AH85" i="1"/>
  <c r="AC86" i="1"/>
  <c r="AD86" i="1"/>
  <c r="AG86" i="1"/>
  <c r="AH86" i="1"/>
  <c r="AC87" i="1"/>
  <c r="AD87" i="1"/>
  <c r="AG87" i="1"/>
  <c r="AH87" i="1"/>
  <c r="AC88" i="1"/>
  <c r="AD88" i="1"/>
  <c r="AG88" i="1"/>
  <c r="AH88" i="1"/>
  <c r="AC89" i="1"/>
  <c r="AD89" i="1"/>
  <c r="AG89" i="1"/>
  <c r="AH89" i="1"/>
  <c r="AC90" i="1"/>
  <c r="AD90" i="1"/>
  <c r="AG90" i="1"/>
  <c r="AH90" i="1"/>
  <c r="AC91" i="1"/>
  <c r="AD91" i="1"/>
  <c r="AG91" i="1"/>
  <c r="AH91" i="1"/>
  <c r="AC92" i="1"/>
  <c r="AD92" i="1"/>
  <c r="AG92" i="1"/>
  <c r="AH92" i="1"/>
  <c r="AC93" i="1"/>
  <c r="AD93" i="1"/>
  <c r="AG93" i="1"/>
  <c r="AH93" i="1"/>
  <c r="AC94" i="1"/>
  <c r="AD94" i="1"/>
  <c r="AG94" i="1"/>
  <c r="AH94" i="1"/>
  <c r="AC95" i="1"/>
  <c r="AD95" i="1"/>
  <c r="AG95" i="1"/>
  <c r="AH95" i="1"/>
  <c r="AC96" i="1"/>
  <c r="AD96" i="1"/>
  <c r="AG96" i="1"/>
  <c r="AH96" i="1"/>
  <c r="AC97" i="1"/>
  <c r="AD97" i="1"/>
  <c r="AG97" i="1"/>
  <c r="AH97" i="1"/>
  <c r="AC98" i="1"/>
  <c r="AE98" i="1" s="1"/>
  <c r="AF98" i="1" s="1"/>
  <c r="AD98" i="1"/>
  <c r="AG98" i="1"/>
  <c r="AH98" i="1"/>
  <c r="AC99" i="1"/>
  <c r="AD99" i="1"/>
  <c r="AG99" i="1"/>
  <c r="AH99" i="1"/>
  <c r="AC100" i="1"/>
  <c r="AE100" i="1" s="1"/>
  <c r="AF100" i="1" s="1"/>
  <c r="AD100" i="1"/>
  <c r="AG100" i="1"/>
  <c r="AH100" i="1"/>
  <c r="AC101" i="1"/>
  <c r="AD101" i="1"/>
  <c r="AG101" i="1"/>
  <c r="AH101" i="1"/>
  <c r="AC102" i="1"/>
  <c r="AD102" i="1"/>
  <c r="AG102" i="1"/>
  <c r="AH102" i="1"/>
  <c r="AC103" i="1"/>
  <c r="AD103" i="1"/>
  <c r="AG103" i="1"/>
  <c r="AH103" i="1"/>
  <c r="AC104" i="1"/>
  <c r="AD104" i="1"/>
  <c r="AG104" i="1"/>
  <c r="AH104" i="1"/>
  <c r="AC105" i="1"/>
  <c r="AD105" i="1"/>
  <c r="AG105" i="1"/>
  <c r="AH105" i="1"/>
  <c r="AC106" i="1"/>
  <c r="AD106" i="1"/>
  <c r="AG106" i="1"/>
  <c r="AH106" i="1"/>
  <c r="AC107" i="1"/>
  <c r="AD107" i="1"/>
  <c r="AG107" i="1"/>
  <c r="AH107" i="1"/>
  <c r="AC108" i="1"/>
  <c r="AD108" i="1"/>
  <c r="AG108" i="1"/>
  <c r="AH108" i="1"/>
  <c r="AC109" i="1"/>
  <c r="AD109" i="1"/>
  <c r="AG109" i="1"/>
  <c r="AH109" i="1"/>
  <c r="AC110" i="1"/>
  <c r="AE110" i="1" s="1"/>
  <c r="AF110" i="1" s="1"/>
  <c r="AD110" i="1"/>
  <c r="AG110" i="1"/>
  <c r="AH110" i="1"/>
  <c r="AC111" i="1"/>
  <c r="AD111" i="1"/>
  <c r="AG111" i="1"/>
  <c r="AH111" i="1"/>
  <c r="AC112" i="1"/>
  <c r="AE112" i="1" s="1"/>
  <c r="AF112" i="1" s="1"/>
  <c r="AD112" i="1"/>
  <c r="AG112" i="1"/>
  <c r="AH112" i="1"/>
  <c r="AC113" i="1"/>
  <c r="AD113" i="1"/>
  <c r="AG113" i="1"/>
  <c r="AH113" i="1"/>
  <c r="AC114" i="1"/>
  <c r="AE114" i="1" s="1"/>
  <c r="AF114" i="1" s="1"/>
  <c r="AD114" i="1"/>
  <c r="AG114" i="1"/>
  <c r="AH114" i="1"/>
  <c r="AC115" i="1"/>
  <c r="AD115" i="1"/>
  <c r="AG115" i="1"/>
  <c r="AH115" i="1"/>
  <c r="AC116" i="1"/>
  <c r="AE116" i="1" s="1"/>
  <c r="AF116" i="1" s="1"/>
  <c r="AD116" i="1"/>
  <c r="AG116" i="1"/>
  <c r="AH116" i="1"/>
  <c r="AC117" i="1"/>
  <c r="AD117" i="1"/>
  <c r="AG117" i="1"/>
  <c r="AH117" i="1"/>
  <c r="AC118" i="1"/>
  <c r="AD118" i="1"/>
  <c r="AG118" i="1"/>
  <c r="AH118" i="1"/>
  <c r="AC119" i="1"/>
  <c r="AD119" i="1"/>
  <c r="AG119" i="1"/>
  <c r="AH119" i="1"/>
  <c r="AC120" i="1"/>
  <c r="AD120" i="1"/>
  <c r="AG120" i="1"/>
  <c r="AH120" i="1"/>
  <c r="AC121" i="1"/>
  <c r="AD121" i="1"/>
  <c r="AG121" i="1"/>
  <c r="AH121" i="1"/>
  <c r="AC122" i="1"/>
  <c r="AD122" i="1"/>
  <c r="AG122" i="1"/>
  <c r="AH122" i="1"/>
  <c r="AC123" i="1"/>
  <c r="AD123" i="1"/>
  <c r="AG123" i="1"/>
  <c r="AH123" i="1"/>
  <c r="AC124" i="1"/>
  <c r="AD124" i="1"/>
  <c r="AG124" i="1"/>
  <c r="AH124" i="1"/>
  <c r="AC125" i="1"/>
  <c r="AD125" i="1"/>
  <c r="AG125" i="1"/>
  <c r="AH125" i="1"/>
  <c r="AC126" i="1"/>
  <c r="AD126" i="1"/>
  <c r="AG126" i="1"/>
  <c r="AH126" i="1"/>
  <c r="AC127" i="1"/>
  <c r="AD127" i="1"/>
  <c r="AG127" i="1"/>
  <c r="AH127" i="1"/>
  <c r="AC128" i="1"/>
  <c r="AD128" i="1"/>
  <c r="AG128" i="1"/>
  <c r="AH128" i="1"/>
  <c r="AC129" i="1"/>
  <c r="AD129" i="1"/>
  <c r="AG129" i="1"/>
  <c r="AH129" i="1"/>
  <c r="AC130" i="1"/>
  <c r="AD130" i="1"/>
  <c r="AG130" i="1"/>
  <c r="AH130" i="1"/>
  <c r="AC131" i="1"/>
  <c r="AD131" i="1"/>
  <c r="AG131" i="1"/>
  <c r="AH131" i="1"/>
  <c r="AC132" i="1"/>
  <c r="AD132" i="1"/>
  <c r="AG132" i="1"/>
  <c r="AH132" i="1"/>
  <c r="AC133" i="1"/>
  <c r="AD133" i="1"/>
  <c r="AG133" i="1"/>
  <c r="AH133" i="1"/>
  <c r="AC134" i="1"/>
  <c r="AD134" i="1"/>
  <c r="AG134" i="1"/>
  <c r="AH134" i="1"/>
  <c r="AC135" i="1"/>
  <c r="AD135" i="1"/>
  <c r="AG135" i="1"/>
  <c r="AH135" i="1"/>
  <c r="AC136" i="1"/>
  <c r="AD136" i="1"/>
  <c r="AG136" i="1"/>
  <c r="AH136" i="1"/>
  <c r="AC137" i="1"/>
  <c r="AD137" i="1"/>
  <c r="AG137" i="1"/>
  <c r="AH137" i="1"/>
  <c r="AC138" i="1"/>
  <c r="AD138" i="1"/>
  <c r="AG138" i="1"/>
  <c r="AH138" i="1"/>
  <c r="AC139" i="1"/>
  <c r="AD139" i="1"/>
  <c r="AG139" i="1"/>
  <c r="AH139" i="1"/>
  <c r="AC140" i="1"/>
  <c r="AE140" i="1" s="1"/>
  <c r="AF140" i="1" s="1"/>
  <c r="AD140" i="1"/>
  <c r="AG140" i="1"/>
  <c r="AH140" i="1"/>
  <c r="AC141" i="1"/>
  <c r="AD141" i="1"/>
  <c r="AG141" i="1"/>
  <c r="AH141" i="1"/>
  <c r="AC142" i="1"/>
  <c r="AE142" i="1" s="1"/>
  <c r="AF142" i="1" s="1"/>
  <c r="AD142" i="1"/>
  <c r="AG142" i="1"/>
  <c r="AH142" i="1"/>
  <c r="AC143" i="1"/>
  <c r="AD143" i="1"/>
  <c r="AG143" i="1"/>
  <c r="AH143" i="1"/>
  <c r="AC144" i="1"/>
  <c r="AD144" i="1"/>
  <c r="AG144" i="1"/>
  <c r="AH144" i="1"/>
  <c r="AC145" i="1"/>
  <c r="AD145" i="1"/>
  <c r="AG145" i="1"/>
  <c r="AH145" i="1"/>
  <c r="AC146" i="1"/>
  <c r="AD146" i="1"/>
  <c r="AG146" i="1"/>
  <c r="AH146" i="1"/>
  <c r="AC147" i="1"/>
  <c r="AD147" i="1"/>
  <c r="AG147" i="1"/>
  <c r="AH147" i="1"/>
  <c r="AC148" i="1"/>
  <c r="AE148" i="1" s="1"/>
  <c r="AF148" i="1" s="1"/>
  <c r="AD148" i="1"/>
  <c r="AG148" i="1"/>
  <c r="AH148" i="1"/>
  <c r="AC149" i="1"/>
  <c r="AD149" i="1"/>
  <c r="AG149" i="1"/>
  <c r="AH149" i="1"/>
  <c r="AC150" i="1"/>
  <c r="AE150" i="1" s="1"/>
  <c r="AF150" i="1" s="1"/>
  <c r="AD150" i="1"/>
  <c r="AG150" i="1"/>
  <c r="AH150" i="1"/>
  <c r="AC151" i="1"/>
  <c r="AD151" i="1"/>
  <c r="AG151" i="1"/>
  <c r="AH151" i="1"/>
  <c r="AC152" i="1"/>
  <c r="AD152" i="1"/>
  <c r="AG152" i="1"/>
  <c r="AH152" i="1"/>
  <c r="AC153" i="1"/>
  <c r="AD153" i="1"/>
  <c r="AG153" i="1"/>
  <c r="AH153" i="1"/>
  <c r="AC154" i="1"/>
  <c r="AD154" i="1"/>
  <c r="AG154" i="1"/>
  <c r="AH154" i="1"/>
  <c r="AC155" i="1"/>
  <c r="AD155" i="1"/>
  <c r="AG155" i="1"/>
  <c r="AH155" i="1"/>
  <c r="AC156" i="1"/>
  <c r="AD156" i="1"/>
  <c r="AG156" i="1"/>
  <c r="AH156" i="1"/>
  <c r="AC157" i="1"/>
  <c r="AD157" i="1"/>
  <c r="AG157" i="1"/>
  <c r="AH157" i="1"/>
  <c r="AC158" i="1"/>
  <c r="AD158" i="1"/>
  <c r="AG158" i="1"/>
  <c r="AH158" i="1"/>
  <c r="AC159" i="1"/>
  <c r="AD159" i="1"/>
  <c r="AG159" i="1"/>
  <c r="AH159" i="1"/>
  <c r="AC160" i="1"/>
  <c r="AD160" i="1"/>
  <c r="AG160" i="1"/>
  <c r="AH160" i="1"/>
  <c r="AC161" i="1"/>
  <c r="AD161" i="1"/>
  <c r="AG161" i="1"/>
  <c r="AH161" i="1"/>
  <c r="AC162" i="1"/>
  <c r="AD162" i="1"/>
  <c r="AG162" i="1"/>
  <c r="AH162" i="1"/>
  <c r="AC163" i="1"/>
  <c r="AD163" i="1"/>
  <c r="AG163" i="1"/>
  <c r="AH163" i="1"/>
  <c r="AC164" i="1"/>
  <c r="AD164" i="1"/>
  <c r="AG164" i="1"/>
  <c r="AH164" i="1"/>
  <c r="AC165" i="1"/>
  <c r="AD165" i="1"/>
  <c r="AG165" i="1"/>
  <c r="AH165" i="1"/>
  <c r="AC166" i="1"/>
  <c r="AD166" i="1"/>
  <c r="AG166" i="1"/>
  <c r="AH166" i="1"/>
  <c r="AC167" i="1"/>
  <c r="AD167" i="1"/>
  <c r="AG167" i="1"/>
  <c r="AH167" i="1"/>
  <c r="AC168" i="1"/>
  <c r="AD168" i="1"/>
  <c r="AG168" i="1"/>
  <c r="AH168" i="1"/>
  <c r="AC169" i="1"/>
  <c r="AD169" i="1"/>
  <c r="AG169" i="1"/>
  <c r="AH169" i="1"/>
  <c r="AC170" i="1"/>
  <c r="AD170" i="1"/>
  <c r="AG170" i="1"/>
  <c r="AH170" i="1"/>
  <c r="AC171" i="1"/>
  <c r="AD171" i="1"/>
  <c r="AG171" i="1"/>
  <c r="AH171" i="1"/>
  <c r="AC172" i="1"/>
  <c r="AD172" i="1"/>
  <c r="AG172" i="1"/>
  <c r="AH172" i="1"/>
  <c r="AC173" i="1"/>
  <c r="AD173" i="1"/>
  <c r="AG173" i="1"/>
  <c r="AH173" i="1"/>
  <c r="AC174" i="1"/>
  <c r="AD174" i="1"/>
  <c r="AG174" i="1"/>
  <c r="AH174" i="1"/>
  <c r="AC175" i="1"/>
  <c r="AD175" i="1"/>
  <c r="AG175" i="1"/>
  <c r="AH175" i="1"/>
  <c r="AC176" i="1"/>
  <c r="AD176" i="1"/>
  <c r="AG176" i="1"/>
  <c r="AH176" i="1"/>
  <c r="AC177" i="1"/>
  <c r="AD177" i="1"/>
  <c r="AG177" i="1"/>
  <c r="AH177" i="1"/>
  <c r="AC178" i="1"/>
  <c r="AD178" i="1"/>
  <c r="AG178" i="1"/>
  <c r="AH178" i="1"/>
  <c r="AC179" i="1"/>
  <c r="AD179" i="1"/>
  <c r="AG179" i="1"/>
  <c r="AH179" i="1"/>
  <c r="AC180" i="1"/>
  <c r="AD180" i="1"/>
  <c r="AG180" i="1"/>
  <c r="AH180" i="1"/>
  <c r="AC181" i="1"/>
  <c r="AD181" i="1"/>
  <c r="AG181" i="1"/>
  <c r="AH181" i="1"/>
  <c r="AC182" i="1"/>
  <c r="AD182" i="1"/>
  <c r="AG182" i="1"/>
  <c r="AH182" i="1"/>
  <c r="AC183" i="1"/>
  <c r="AD183" i="1"/>
  <c r="AG183" i="1"/>
  <c r="AH183" i="1"/>
  <c r="AC184" i="1"/>
  <c r="AD184" i="1"/>
  <c r="AG184" i="1"/>
  <c r="AH184" i="1"/>
  <c r="AC185" i="1"/>
  <c r="AD185" i="1"/>
  <c r="AG185" i="1"/>
  <c r="AH185" i="1"/>
  <c r="AC186" i="1"/>
  <c r="AE186" i="1" s="1"/>
  <c r="AF186" i="1" s="1"/>
  <c r="AD186" i="1"/>
  <c r="AG186" i="1"/>
  <c r="AH186" i="1"/>
  <c r="AC187" i="1"/>
  <c r="AD187" i="1"/>
  <c r="AG187" i="1"/>
  <c r="AH187" i="1"/>
  <c r="AC188" i="1"/>
  <c r="AE188" i="1" s="1"/>
  <c r="AF188" i="1" s="1"/>
  <c r="AD188" i="1"/>
  <c r="AG188" i="1"/>
  <c r="AH188" i="1"/>
  <c r="AC189" i="1"/>
  <c r="AD189" i="1"/>
  <c r="AG189" i="1"/>
  <c r="AH189" i="1"/>
  <c r="AC190" i="1"/>
  <c r="AE190" i="1" s="1"/>
  <c r="AF190" i="1" s="1"/>
  <c r="AD190" i="1"/>
  <c r="AG190" i="1"/>
  <c r="AH190" i="1"/>
  <c r="AC191" i="1"/>
  <c r="AD191" i="1"/>
  <c r="AG191" i="1"/>
  <c r="AH191" i="1"/>
  <c r="AC192" i="1"/>
  <c r="AD192" i="1"/>
  <c r="AG192" i="1"/>
  <c r="AH192" i="1"/>
  <c r="AC193" i="1"/>
  <c r="AD193" i="1"/>
  <c r="AG193" i="1"/>
  <c r="AH193" i="1"/>
  <c r="AC194" i="1"/>
  <c r="AE194" i="1" s="1"/>
  <c r="AF194" i="1" s="1"/>
  <c r="AD194" i="1"/>
  <c r="AG194" i="1"/>
  <c r="AH194" i="1"/>
  <c r="AC195" i="1"/>
  <c r="AD195" i="1"/>
  <c r="AG195" i="1"/>
  <c r="AH195" i="1"/>
  <c r="AC196" i="1"/>
  <c r="AD196" i="1"/>
  <c r="AG196" i="1"/>
  <c r="AH196" i="1"/>
  <c r="AC197" i="1"/>
  <c r="AD197" i="1"/>
  <c r="AG197" i="1"/>
  <c r="AH197" i="1"/>
  <c r="AC198" i="1"/>
  <c r="AD198" i="1"/>
  <c r="AG198" i="1"/>
  <c r="AH198" i="1"/>
  <c r="AC199" i="1"/>
  <c r="AD199" i="1"/>
  <c r="AG199" i="1"/>
  <c r="AH199" i="1"/>
  <c r="AC200" i="1"/>
  <c r="AD200" i="1"/>
  <c r="AG200" i="1"/>
  <c r="AH200" i="1"/>
  <c r="AC201" i="1"/>
  <c r="AD201" i="1"/>
  <c r="AG201" i="1"/>
  <c r="AH201" i="1"/>
  <c r="AC202" i="1"/>
  <c r="AD202" i="1"/>
  <c r="AG202" i="1"/>
  <c r="AH202" i="1"/>
  <c r="AC203" i="1"/>
  <c r="AD203" i="1"/>
  <c r="AG203" i="1"/>
  <c r="AH203" i="1"/>
  <c r="AC204" i="1"/>
  <c r="AD204" i="1"/>
  <c r="AG204" i="1"/>
  <c r="AH204" i="1"/>
  <c r="AC205" i="1"/>
  <c r="AD205" i="1"/>
  <c r="AG205" i="1"/>
  <c r="AH205" i="1"/>
  <c r="AC206" i="1"/>
  <c r="AD206" i="1"/>
  <c r="AG206" i="1"/>
  <c r="AH206" i="1"/>
  <c r="AC207" i="1"/>
  <c r="AD207" i="1"/>
  <c r="AG207" i="1"/>
  <c r="AH207" i="1"/>
  <c r="AC208" i="1"/>
  <c r="AD208" i="1"/>
  <c r="AG208" i="1"/>
  <c r="AH208" i="1"/>
  <c r="AC209" i="1"/>
  <c r="AD209" i="1"/>
  <c r="AG209" i="1"/>
  <c r="AH209" i="1"/>
  <c r="AC210" i="1"/>
  <c r="AD210" i="1"/>
  <c r="AG210" i="1"/>
  <c r="AH210" i="1"/>
  <c r="AC211" i="1"/>
  <c r="AD211" i="1"/>
  <c r="AG211" i="1"/>
  <c r="AH211" i="1"/>
  <c r="AE207" i="1" l="1"/>
  <c r="AF207" i="1" s="1"/>
  <c r="AE199" i="1"/>
  <c r="AF199" i="1" s="1"/>
  <c r="AE191" i="1"/>
  <c r="AF191" i="1" s="1"/>
  <c r="AE189" i="1"/>
  <c r="AF189" i="1" s="1"/>
  <c r="AE187" i="1"/>
  <c r="AF187" i="1" s="1"/>
  <c r="AE183" i="1"/>
  <c r="AF183" i="1" s="1"/>
  <c r="AE179" i="1"/>
  <c r="AF179" i="1" s="1"/>
  <c r="AE209" i="1"/>
  <c r="AF209" i="1" s="1"/>
  <c r="AE211" i="1"/>
  <c r="AF211" i="1" s="1"/>
  <c r="AE201" i="1"/>
  <c r="AF201" i="1" s="1"/>
  <c r="AI178" i="1"/>
  <c r="AJ178" i="1" s="1"/>
  <c r="AI174" i="1"/>
  <c r="AJ174" i="1" s="1"/>
  <c r="AE203" i="1"/>
  <c r="AF203" i="1" s="1"/>
  <c r="AI170" i="1"/>
  <c r="AJ170" i="1" s="1"/>
  <c r="AE162" i="1"/>
  <c r="AF162" i="1" s="1"/>
  <c r="AI76" i="1"/>
  <c r="AJ76" i="1" s="1"/>
  <c r="AE45" i="1"/>
  <c r="AF45" i="1" s="1"/>
  <c r="AE31" i="1"/>
  <c r="AF31" i="1" s="1"/>
  <c r="AE27" i="1"/>
  <c r="AF27" i="1" s="1"/>
  <c r="AE96" i="1"/>
  <c r="AF96" i="1" s="1"/>
  <c r="AE94" i="1"/>
  <c r="AF94" i="1" s="1"/>
  <c r="AI54" i="1"/>
  <c r="AJ54" i="1" s="1"/>
  <c r="AE81" i="1"/>
  <c r="AF81" i="1" s="1"/>
  <c r="AE73" i="1"/>
  <c r="AF73" i="1" s="1"/>
  <c r="AI67" i="1"/>
  <c r="AJ67" i="1" s="1"/>
  <c r="AE32" i="1"/>
  <c r="AF32" i="1" s="1"/>
  <c r="AE117" i="1"/>
  <c r="AF117" i="1" s="1"/>
  <c r="AE40" i="1"/>
  <c r="AF40" i="1" s="1"/>
  <c r="AI187" i="1"/>
  <c r="AJ187" i="1" s="1"/>
  <c r="AE170" i="1"/>
  <c r="AF170" i="1" s="1"/>
  <c r="AE195" i="1"/>
  <c r="AF195" i="1" s="1"/>
  <c r="AI179" i="1"/>
  <c r="AJ179" i="1" s="1"/>
  <c r="AI39" i="1"/>
  <c r="AJ39" i="1" s="1"/>
  <c r="AE135" i="1"/>
  <c r="AF135" i="1" s="1"/>
  <c r="AI80" i="1"/>
  <c r="AJ80" i="1" s="1"/>
  <c r="AI78" i="1"/>
  <c r="AJ78" i="1" s="1"/>
  <c r="AE63" i="1"/>
  <c r="AF63" i="1" s="1"/>
  <c r="AI31" i="1"/>
  <c r="AJ31" i="1" s="1"/>
  <c r="AI19" i="1"/>
  <c r="AJ19" i="1" s="1"/>
  <c r="AE123" i="1"/>
  <c r="AF123" i="1" s="1"/>
  <c r="AI148" i="1"/>
  <c r="AJ148" i="1" s="1"/>
  <c r="AE133" i="1"/>
  <c r="AF133" i="1" s="1"/>
  <c r="AE175" i="1"/>
  <c r="AF175" i="1" s="1"/>
  <c r="AE167" i="1"/>
  <c r="AF167" i="1" s="1"/>
  <c r="AE157" i="1"/>
  <c r="AF157" i="1" s="1"/>
  <c r="AI70" i="1"/>
  <c r="AJ70" i="1" s="1"/>
  <c r="AI68" i="1"/>
  <c r="AJ68" i="1" s="1"/>
  <c r="AI58" i="1"/>
  <c r="AJ58" i="1" s="1"/>
  <c r="AE173" i="1"/>
  <c r="AF173" i="1" s="1"/>
  <c r="AE165" i="1"/>
  <c r="AF165" i="1" s="1"/>
  <c r="AE208" i="1"/>
  <c r="AF208" i="1" s="1"/>
  <c r="AI125" i="1"/>
  <c r="AJ125" i="1" s="1"/>
  <c r="AI121" i="1"/>
  <c r="AJ121" i="1" s="1"/>
  <c r="AI93" i="1"/>
  <c r="AJ93" i="1" s="1"/>
  <c r="AI89" i="1"/>
  <c r="AJ89" i="1" s="1"/>
  <c r="AI87" i="1"/>
  <c r="AJ87" i="1" s="1"/>
  <c r="AI44" i="1"/>
  <c r="AJ44" i="1" s="1"/>
  <c r="AI40" i="1"/>
  <c r="AJ40" i="1" s="1"/>
  <c r="AI206" i="1"/>
  <c r="AJ206" i="1" s="1"/>
  <c r="AI204" i="1"/>
  <c r="AJ204" i="1" s="1"/>
  <c r="AI183" i="1"/>
  <c r="AJ183" i="1" s="1"/>
  <c r="AE178" i="1"/>
  <c r="AF178" i="1" s="1"/>
  <c r="AE176" i="1"/>
  <c r="AF176" i="1" s="1"/>
  <c r="AI162" i="1"/>
  <c r="AJ162" i="1" s="1"/>
  <c r="AI152" i="1"/>
  <c r="AJ152" i="1" s="1"/>
  <c r="AE145" i="1"/>
  <c r="AF145" i="1" s="1"/>
  <c r="AI85" i="1"/>
  <c r="AJ85" i="1" s="1"/>
  <c r="AI59" i="1"/>
  <c r="AJ59" i="1" s="1"/>
  <c r="AI55" i="1"/>
  <c r="AJ55" i="1" s="1"/>
  <c r="AE46" i="1"/>
  <c r="AF46" i="1" s="1"/>
  <c r="AE16" i="1"/>
  <c r="AF16" i="1" s="1"/>
  <c r="AI81" i="1"/>
  <c r="AJ81" i="1" s="1"/>
  <c r="AI45" i="1"/>
  <c r="AJ45" i="1" s="1"/>
  <c r="AI194" i="1"/>
  <c r="AJ194" i="1" s="1"/>
  <c r="AE164" i="1"/>
  <c r="AF164" i="1" s="1"/>
  <c r="AE156" i="1"/>
  <c r="AF156" i="1" s="1"/>
  <c r="AE198" i="1"/>
  <c r="AF198" i="1" s="1"/>
  <c r="AE196" i="1"/>
  <c r="AF196" i="1" s="1"/>
  <c r="AI124" i="1"/>
  <c r="AJ124" i="1" s="1"/>
  <c r="AE113" i="1"/>
  <c r="AF113" i="1" s="1"/>
  <c r="AE107" i="1"/>
  <c r="AF107" i="1" s="1"/>
  <c r="AE91" i="1"/>
  <c r="AF91" i="1" s="1"/>
  <c r="AE83" i="1"/>
  <c r="AF83" i="1" s="1"/>
  <c r="AI79" i="1"/>
  <c r="AJ79" i="1" s="1"/>
  <c r="AI73" i="1"/>
  <c r="AJ73" i="1" s="1"/>
  <c r="AE36" i="1"/>
  <c r="AF36" i="1" s="1"/>
  <c r="AI30" i="1"/>
  <c r="AJ30" i="1" s="1"/>
  <c r="AI28" i="1"/>
  <c r="AJ28" i="1" s="1"/>
  <c r="AI26" i="1"/>
  <c r="AJ26" i="1" s="1"/>
  <c r="AE202" i="1"/>
  <c r="AF202" i="1" s="1"/>
  <c r="AI203" i="1"/>
  <c r="AJ203" i="1" s="1"/>
  <c r="AE192" i="1"/>
  <c r="AF192" i="1" s="1"/>
  <c r="AE171" i="1"/>
  <c r="AF171" i="1" s="1"/>
  <c r="AI161" i="1"/>
  <c r="AJ161" i="1" s="1"/>
  <c r="AE146" i="1"/>
  <c r="AF146" i="1" s="1"/>
  <c r="AI114" i="1"/>
  <c r="AJ114" i="1" s="1"/>
  <c r="AE210" i="1"/>
  <c r="AF210" i="1" s="1"/>
  <c r="AE168" i="1"/>
  <c r="AF168" i="1" s="1"/>
  <c r="AE158" i="1"/>
  <c r="AF158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I98" i="1"/>
  <c r="AJ98" i="1" s="1"/>
  <c r="AI92" i="1"/>
  <c r="AJ92" i="1" s="1"/>
  <c r="AI88" i="1"/>
  <c r="AJ88" i="1" s="1"/>
  <c r="AI86" i="1"/>
  <c r="AJ86" i="1" s="1"/>
  <c r="AE166" i="1"/>
  <c r="AF166" i="1" s="1"/>
  <c r="AE151" i="1"/>
  <c r="AF151" i="1" s="1"/>
  <c r="AI147" i="1"/>
  <c r="AJ147" i="1" s="1"/>
  <c r="AE104" i="1"/>
  <c r="AF104" i="1" s="1"/>
  <c r="AI50" i="1"/>
  <c r="AJ50" i="1" s="1"/>
  <c r="AI48" i="1"/>
  <c r="AJ48" i="1" s="1"/>
  <c r="AI46" i="1"/>
  <c r="AJ46" i="1" s="1"/>
  <c r="AI27" i="1"/>
  <c r="AJ27" i="1" s="1"/>
  <c r="AE139" i="1"/>
  <c r="AF139" i="1" s="1"/>
  <c r="AE124" i="1"/>
  <c r="AF124" i="1" s="1"/>
  <c r="AE70" i="1"/>
  <c r="AF70" i="1" s="1"/>
  <c r="AI64" i="1"/>
  <c r="AJ64" i="1" s="1"/>
  <c r="AE50" i="1"/>
  <c r="AF50" i="1" s="1"/>
  <c r="AI24" i="1"/>
  <c r="AJ24" i="1" s="1"/>
  <c r="AI6" i="1"/>
  <c r="AJ6" i="1" s="1"/>
  <c r="AI195" i="1"/>
  <c r="AJ195" i="1" s="1"/>
  <c r="AI186" i="1"/>
  <c r="AJ186" i="1" s="1"/>
  <c r="AE181" i="1"/>
  <c r="AF181" i="1" s="1"/>
  <c r="AI175" i="1"/>
  <c r="AJ175" i="1" s="1"/>
  <c r="AE161" i="1"/>
  <c r="AF161" i="1" s="1"/>
  <c r="AE159" i="1"/>
  <c r="AF159" i="1" s="1"/>
  <c r="AI153" i="1"/>
  <c r="AJ153" i="1" s="1"/>
  <c r="AI131" i="1"/>
  <c r="AJ131" i="1" s="1"/>
  <c r="AI108" i="1"/>
  <c r="AJ108" i="1" s="1"/>
  <c r="AI104" i="1"/>
  <c r="AJ104" i="1" s="1"/>
  <c r="AE103" i="1"/>
  <c r="AF103" i="1" s="1"/>
  <c r="AE101" i="1"/>
  <c r="AF101" i="1" s="1"/>
  <c r="AE77" i="1"/>
  <c r="AF77" i="1" s="1"/>
  <c r="AI69" i="1"/>
  <c r="AJ69" i="1" s="1"/>
  <c r="AE68" i="1"/>
  <c r="AF68" i="1" s="1"/>
  <c r="AI62" i="1"/>
  <c r="AJ62" i="1" s="1"/>
  <c r="AI60" i="1"/>
  <c r="AJ60" i="1" s="1"/>
  <c r="AE55" i="1"/>
  <c r="AF55" i="1" s="1"/>
  <c r="AI51" i="1"/>
  <c r="AJ51" i="1" s="1"/>
  <c r="AI49" i="1"/>
  <c r="AJ49" i="1" s="1"/>
  <c r="AI42" i="1"/>
  <c r="AJ42" i="1" s="1"/>
  <c r="AE37" i="1"/>
  <c r="AF37" i="1" s="1"/>
  <c r="AE19" i="1"/>
  <c r="AF19" i="1" s="1"/>
  <c r="AE10" i="1"/>
  <c r="AF10" i="1" s="1"/>
  <c r="AE8" i="1"/>
  <c r="AF8" i="1" s="1"/>
  <c r="AI188" i="1"/>
  <c r="AJ188" i="1" s="1"/>
  <c r="AE163" i="1"/>
  <c r="AF163" i="1" s="1"/>
  <c r="AE120" i="1"/>
  <c r="AF120" i="1" s="1"/>
  <c r="AI66" i="1"/>
  <c r="AJ66" i="1" s="1"/>
  <c r="AI199" i="1"/>
  <c r="AJ199" i="1" s="1"/>
  <c r="AI190" i="1"/>
  <c r="AJ190" i="1" s="1"/>
  <c r="AE152" i="1"/>
  <c r="AF152" i="1" s="1"/>
  <c r="AE90" i="1"/>
  <c r="AF90" i="1" s="1"/>
  <c r="AI202" i="1"/>
  <c r="AJ202" i="1" s="1"/>
  <c r="AE197" i="1"/>
  <c r="AF197" i="1" s="1"/>
  <c r="AI191" i="1"/>
  <c r="AJ191" i="1" s="1"/>
  <c r="AE184" i="1"/>
  <c r="AF184" i="1" s="1"/>
  <c r="AI182" i="1"/>
  <c r="AJ182" i="1" s="1"/>
  <c r="AI180" i="1"/>
  <c r="AJ180" i="1" s="1"/>
  <c r="AE177" i="1"/>
  <c r="AF177" i="1" s="1"/>
  <c r="AE155" i="1"/>
  <c r="AF155" i="1" s="1"/>
  <c r="AE153" i="1"/>
  <c r="AF153" i="1" s="1"/>
  <c r="AI149" i="1"/>
  <c r="AJ149" i="1" s="1"/>
  <c r="AE144" i="1"/>
  <c r="AF144" i="1" s="1"/>
  <c r="AI115" i="1"/>
  <c r="AJ115" i="1" s="1"/>
  <c r="AE108" i="1"/>
  <c r="AF108" i="1" s="1"/>
  <c r="AE106" i="1"/>
  <c r="AF106" i="1" s="1"/>
  <c r="AE82" i="1"/>
  <c r="AF82" i="1" s="1"/>
  <c r="AE60" i="1"/>
  <c r="AF60" i="1" s="1"/>
  <c r="AI56" i="1"/>
  <c r="AJ56" i="1" s="1"/>
  <c r="AI47" i="1"/>
  <c r="AJ47" i="1" s="1"/>
  <c r="AE42" i="1"/>
  <c r="AF42" i="1" s="1"/>
  <c r="AI38" i="1"/>
  <c r="AJ38" i="1" s="1"/>
  <c r="AI18" i="1"/>
  <c r="AJ18" i="1" s="1"/>
  <c r="AE13" i="1"/>
  <c r="AF13" i="1" s="1"/>
  <c r="AI11" i="1"/>
  <c r="AJ11" i="1" s="1"/>
  <c r="AE205" i="1"/>
  <c r="AF205" i="1" s="1"/>
  <c r="AE172" i="1"/>
  <c r="AF172" i="1" s="1"/>
  <c r="AE118" i="1"/>
  <c r="AF118" i="1" s="1"/>
  <c r="AI99" i="1"/>
  <c r="AJ99" i="1" s="1"/>
  <c r="AI84" i="1"/>
  <c r="AJ84" i="1" s="1"/>
  <c r="AI75" i="1"/>
  <c r="AJ75" i="1" s="1"/>
  <c r="AI211" i="1"/>
  <c r="AJ211" i="1" s="1"/>
  <c r="AE206" i="1"/>
  <c r="AF206" i="1" s="1"/>
  <c r="AI111" i="1"/>
  <c r="AJ111" i="1" s="1"/>
  <c r="AI83" i="1"/>
  <c r="AJ83" i="1" s="1"/>
  <c r="AI74" i="1"/>
  <c r="AJ74" i="1" s="1"/>
  <c r="AI23" i="1"/>
  <c r="AJ23" i="1" s="1"/>
  <c r="AE174" i="1"/>
  <c r="AF174" i="1" s="1"/>
  <c r="AI157" i="1"/>
  <c r="AJ157" i="1" s="1"/>
  <c r="AE122" i="1"/>
  <c r="AF122" i="1" s="1"/>
  <c r="AE92" i="1"/>
  <c r="AF92" i="1" s="1"/>
  <c r="AE59" i="1"/>
  <c r="AF59" i="1" s="1"/>
  <c r="AE204" i="1"/>
  <c r="AF204" i="1" s="1"/>
  <c r="AI207" i="1"/>
  <c r="AJ207" i="1" s="1"/>
  <c r="AE200" i="1"/>
  <c r="AF200" i="1" s="1"/>
  <c r="AI198" i="1"/>
  <c r="AJ198" i="1" s="1"/>
  <c r="AI196" i="1"/>
  <c r="AJ196" i="1" s="1"/>
  <c r="AE193" i="1"/>
  <c r="AF193" i="1" s="1"/>
  <c r="AE182" i="1"/>
  <c r="AF182" i="1" s="1"/>
  <c r="AE180" i="1"/>
  <c r="AF180" i="1" s="1"/>
  <c r="AI165" i="1"/>
  <c r="AJ165" i="1" s="1"/>
  <c r="AE160" i="1"/>
  <c r="AF160" i="1" s="1"/>
  <c r="AI154" i="1"/>
  <c r="AJ154" i="1" s="1"/>
  <c r="AE149" i="1"/>
  <c r="AF149" i="1" s="1"/>
  <c r="AI143" i="1"/>
  <c r="AJ143" i="1" s="1"/>
  <c r="AI130" i="1"/>
  <c r="AJ130" i="1" s="1"/>
  <c r="AI126" i="1"/>
  <c r="AJ126" i="1" s="1"/>
  <c r="AI109" i="1"/>
  <c r="AJ109" i="1" s="1"/>
  <c r="AE102" i="1"/>
  <c r="AF102" i="1" s="1"/>
  <c r="AI94" i="1"/>
  <c r="AJ94" i="1" s="1"/>
  <c r="AE78" i="1"/>
  <c r="AF78" i="1" s="1"/>
  <c r="AI52" i="1"/>
  <c r="AJ52" i="1" s="1"/>
  <c r="AI43" i="1"/>
  <c r="AJ43" i="1" s="1"/>
  <c r="AI34" i="1"/>
  <c r="AJ34" i="1" s="1"/>
  <c r="AI32" i="1"/>
  <c r="AJ32" i="1" s="1"/>
  <c r="AI21" i="1"/>
  <c r="AJ21" i="1" s="1"/>
  <c r="AI210" i="1"/>
  <c r="AJ210" i="1" s="1"/>
  <c r="AE185" i="1"/>
  <c r="AF185" i="1" s="1"/>
  <c r="AI77" i="1"/>
  <c r="AJ77" i="1" s="1"/>
  <c r="AI57" i="1"/>
  <c r="AJ57" i="1" s="1"/>
  <c r="AI37" i="1"/>
  <c r="AJ37" i="1" s="1"/>
  <c r="AI8" i="1"/>
  <c r="AJ8" i="1" s="1"/>
  <c r="AI61" i="1"/>
  <c r="AJ61" i="1" s="1"/>
  <c r="AI33" i="1"/>
  <c r="AJ33" i="1" s="1"/>
  <c r="AI17" i="1"/>
  <c r="AJ17" i="1" s="1"/>
  <c r="AI189" i="1"/>
  <c r="AJ189" i="1" s="1"/>
  <c r="AI181" i="1"/>
  <c r="AJ181" i="1" s="1"/>
  <c r="AI173" i="1"/>
  <c r="AJ173" i="1" s="1"/>
  <c r="AI160" i="1"/>
  <c r="AJ160" i="1" s="1"/>
  <c r="AE154" i="1"/>
  <c r="AF154" i="1" s="1"/>
  <c r="AE121" i="1"/>
  <c r="AF121" i="1" s="1"/>
  <c r="AE111" i="1"/>
  <c r="AF111" i="1" s="1"/>
  <c r="AI102" i="1"/>
  <c r="AJ102" i="1" s="1"/>
  <c r="AE89" i="1"/>
  <c r="AF89" i="1" s="1"/>
  <c r="AE71" i="1"/>
  <c r="AF71" i="1" s="1"/>
  <c r="AE53" i="1"/>
  <c r="AF53" i="1" s="1"/>
  <c r="AE35" i="1"/>
  <c r="AF35" i="1" s="1"/>
  <c r="AE25" i="1"/>
  <c r="AF25" i="1" s="1"/>
  <c r="AI208" i="1"/>
  <c r="AJ208" i="1" s="1"/>
  <c r="AI200" i="1"/>
  <c r="AJ200" i="1" s="1"/>
  <c r="AI192" i="1"/>
  <c r="AJ192" i="1" s="1"/>
  <c r="AI184" i="1"/>
  <c r="AJ184" i="1" s="1"/>
  <c r="AI176" i="1"/>
  <c r="AJ176" i="1" s="1"/>
  <c r="AI163" i="1"/>
  <c r="AJ163" i="1" s="1"/>
  <c r="AI155" i="1"/>
  <c r="AJ155" i="1" s="1"/>
  <c r="AI150" i="1"/>
  <c r="AJ150" i="1" s="1"/>
  <c r="AE141" i="1"/>
  <c r="AF141" i="1" s="1"/>
  <c r="AI139" i="1"/>
  <c r="AJ139" i="1" s="1"/>
  <c r="AI132" i="1"/>
  <c r="AJ132" i="1" s="1"/>
  <c r="AE131" i="1"/>
  <c r="AF131" i="1" s="1"/>
  <c r="AI122" i="1"/>
  <c r="AJ122" i="1" s="1"/>
  <c r="AI117" i="1"/>
  <c r="AJ117" i="1" s="1"/>
  <c r="AE109" i="1"/>
  <c r="AF109" i="1" s="1"/>
  <c r="AI107" i="1"/>
  <c r="AJ107" i="1" s="1"/>
  <c r="AI100" i="1"/>
  <c r="AJ100" i="1" s="1"/>
  <c r="AE99" i="1"/>
  <c r="AF99" i="1" s="1"/>
  <c r="AI90" i="1"/>
  <c r="AJ90" i="1" s="1"/>
  <c r="AE84" i="1"/>
  <c r="AF84" i="1" s="1"/>
  <c r="AE79" i="1"/>
  <c r="AF79" i="1" s="1"/>
  <c r="AE66" i="1"/>
  <c r="AF66" i="1" s="1"/>
  <c r="AE61" i="1"/>
  <c r="AF61" i="1" s="1"/>
  <c r="AE56" i="1"/>
  <c r="AF56" i="1" s="1"/>
  <c r="AE43" i="1"/>
  <c r="AF43" i="1" s="1"/>
  <c r="AE33" i="1"/>
  <c r="AF33" i="1" s="1"/>
  <c r="AE30" i="1"/>
  <c r="AF30" i="1" s="1"/>
  <c r="AE17" i="1"/>
  <c r="AF17" i="1" s="1"/>
  <c r="AE11" i="1"/>
  <c r="AF11" i="1" s="1"/>
  <c r="AE6" i="1"/>
  <c r="AF6" i="1" s="1"/>
  <c r="AI168" i="1"/>
  <c r="AJ168" i="1" s="1"/>
  <c r="AE143" i="1"/>
  <c r="AF143" i="1" s="1"/>
  <c r="AI129" i="1"/>
  <c r="AJ129" i="1" s="1"/>
  <c r="AI119" i="1"/>
  <c r="AJ119" i="1" s="1"/>
  <c r="AI112" i="1"/>
  <c r="AJ112" i="1" s="1"/>
  <c r="AI97" i="1"/>
  <c r="AJ97" i="1" s="1"/>
  <c r="AE86" i="1"/>
  <c r="AF86" i="1" s="1"/>
  <c r="AE76" i="1"/>
  <c r="AF76" i="1" s="1"/>
  <c r="AE58" i="1"/>
  <c r="AF58" i="1" s="1"/>
  <c r="AE48" i="1"/>
  <c r="AF48" i="1" s="1"/>
  <c r="AE22" i="1"/>
  <c r="AF22" i="1" s="1"/>
  <c r="AI171" i="1"/>
  <c r="AJ171" i="1" s="1"/>
  <c r="AI166" i="1"/>
  <c r="AJ166" i="1" s="1"/>
  <c r="AI158" i="1"/>
  <c r="AJ158" i="1" s="1"/>
  <c r="AE129" i="1"/>
  <c r="AF129" i="1" s="1"/>
  <c r="AI127" i="1"/>
  <c r="AJ127" i="1" s="1"/>
  <c r="AI120" i="1"/>
  <c r="AJ120" i="1" s="1"/>
  <c r="AE119" i="1"/>
  <c r="AF119" i="1" s="1"/>
  <c r="AI110" i="1"/>
  <c r="AJ110" i="1" s="1"/>
  <c r="AI105" i="1"/>
  <c r="AJ105" i="1" s="1"/>
  <c r="AE97" i="1"/>
  <c r="AF97" i="1" s="1"/>
  <c r="AI95" i="1"/>
  <c r="AJ95" i="1" s="1"/>
  <c r="AE87" i="1"/>
  <c r="AF87" i="1" s="1"/>
  <c r="AE74" i="1"/>
  <c r="AF74" i="1" s="1"/>
  <c r="AE69" i="1"/>
  <c r="AF69" i="1" s="1"/>
  <c r="AI65" i="1"/>
  <c r="AJ65" i="1" s="1"/>
  <c r="AE64" i="1"/>
  <c r="AF64" i="1" s="1"/>
  <c r="AE51" i="1"/>
  <c r="AF51" i="1" s="1"/>
  <c r="AE41" i="1"/>
  <c r="AF41" i="1" s="1"/>
  <c r="AE38" i="1"/>
  <c r="AF38" i="1" s="1"/>
  <c r="AI29" i="1"/>
  <c r="AJ29" i="1" s="1"/>
  <c r="AE28" i="1"/>
  <c r="AF28" i="1" s="1"/>
  <c r="AE23" i="1"/>
  <c r="AF23" i="1" s="1"/>
  <c r="AE20" i="1"/>
  <c r="AF20" i="1" s="1"/>
  <c r="AE14" i="1"/>
  <c r="AF14" i="1" s="1"/>
  <c r="AE9" i="1"/>
  <c r="AF9" i="1" s="1"/>
  <c r="AI5" i="1"/>
  <c r="AJ5" i="1" s="1"/>
  <c r="AI205" i="1"/>
  <c r="AJ205" i="1" s="1"/>
  <c r="AI209" i="1"/>
  <c r="AJ209" i="1" s="1"/>
  <c r="AI201" i="1"/>
  <c r="AJ201" i="1" s="1"/>
  <c r="AI193" i="1"/>
  <c r="AJ193" i="1" s="1"/>
  <c r="AI185" i="1"/>
  <c r="AJ185" i="1" s="1"/>
  <c r="AI177" i="1"/>
  <c r="AJ177" i="1" s="1"/>
  <c r="AI169" i="1"/>
  <c r="AJ169" i="1" s="1"/>
  <c r="AI164" i="1"/>
  <c r="AJ164" i="1" s="1"/>
  <c r="AI156" i="1"/>
  <c r="AJ156" i="1" s="1"/>
  <c r="AE137" i="1"/>
  <c r="AF137" i="1" s="1"/>
  <c r="AI135" i="1"/>
  <c r="AJ135" i="1" s="1"/>
  <c r="AI128" i="1"/>
  <c r="AJ128" i="1" s="1"/>
  <c r="AE127" i="1"/>
  <c r="AF127" i="1" s="1"/>
  <c r="AI118" i="1"/>
  <c r="AJ118" i="1" s="1"/>
  <c r="AI113" i="1"/>
  <c r="AJ113" i="1" s="1"/>
  <c r="AE105" i="1"/>
  <c r="AF105" i="1" s="1"/>
  <c r="AI103" i="1"/>
  <c r="AJ103" i="1" s="1"/>
  <c r="AI96" i="1"/>
  <c r="AJ96" i="1" s="1"/>
  <c r="AE95" i="1"/>
  <c r="AF95" i="1" s="1"/>
  <c r="AE85" i="1"/>
  <c r="AF85" i="1" s="1"/>
  <c r="AE67" i="1"/>
  <c r="AF67" i="1" s="1"/>
  <c r="AE57" i="1"/>
  <c r="AF57" i="1" s="1"/>
  <c r="AE54" i="1"/>
  <c r="AF54" i="1" s="1"/>
  <c r="AE44" i="1"/>
  <c r="AF44" i="1" s="1"/>
  <c r="AE39" i="1"/>
  <c r="AF39" i="1" s="1"/>
  <c r="AE26" i="1"/>
  <c r="AF26" i="1" s="1"/>
  <c r="AE21" i="1"/>
  <c r="AF21" i="1" s="1"/>
  <c r="AE15" i="1"/>
  <c r="AF15" i="1" s="1"/>
  <c r="AE12" i="1"/>
  <c r="AF12" i="1" s="1"/>
  <c r="AI197" i="1"/>
  <c r="AJ197" i="1" s="1"/>
  <c r="AI172" i="1"/>
  <c r="AJ172" i="1" s="1"/>
  <c r="AE169" i="1"/>
  <c r="AF169" i="1" s="1"/>
  <c r="AI167" i="1"/>
  <c r="AJ167" i="1" s="1"/>
  <c r="AI159" i="1"/>
  <c r="AJ159" i="1" s="1"/>
  <c r="AI151" i="1"/>
  <c r="AJ151" i="1" s="1"/>
  <c r="AE147" i="1"/>
  <c r="AF147" i="1" s="1"/>
  <c r="AD212" i="1"/>
  <c r="AE125" i="1"/>
  <c r="AF125" i="1" s="1"/>
  <c r="AI123" i="1"/>
  <c r="AJ123" i="1" s="1"/>
  <c r="AI116" i="1"/>
  <c r="AJ116" i="1" s="1"/>
  <c r="AE115" i="1"/>
  <c r="AF115" i="1" s="1"/>
  <c r="AI106" i="1"/>
  <c r="AJ106" i="1" s="1"/>
  <c r="AI101" i="1"/>
  <c r="AJ101" i="1" s="1"/>
  <c r="AE93" i="1"/>
  <c r="AF93" i="1" s="1"/>
  <c r="AI91" i="1"/>
  <c r="AJ91" i="1" s="1"/>
  <c r="AE75" i="1"/>
  <c r="AF75" i="1" s="1"/>
  <c r="AE65" i="1"/>
  <c r="AF65" i="1" s="1"/>
  <c r="AE62" i="1"/>
  <c r="AF62" i="1" s="1"/>
  <c r="AI53" i="1"/>
  <c r="AJ53" i="1" s="1"/>
  <c r="AE52" i="1"/>
  <c r="AF52" i="1" s="1"/>
  <c r="AE47" i="1"/>
  <c r="AF47" i="1" s="1"/>
  <c r="AE34" i="1"/>
  <c r="AF34" i="1" s="1"/>
  <c r="AE29" i="1"/>
  <c r="AF29" i="1" s="1"/>
  <c r="AI25" i="1"/>
  <c r="AJ25" i="1" s="1"/>
  <c r="AE24" i="1"/>
  <c r="AF24" i="1" s="1"/>
  <c r="AE18" i="1"/>
  <c r="AF18" i="1" s="1"/>
  <c r="AE5" i="1"/>
  <c r="AF5" i="1" s="1"/>
  <c r="AI133" i="1"/>
  <c r="AJ133" i="1" s="1"/>
  <c r="AE88" i="1"/>
  <c r="AF88" i="1" s="1"/>
  <c r="AE80" i="1"/>
  <c r="AF80" i="1" s="1"/>
  <c r="AE72" i="1"/>
  <c r="AI145" i="1"/>
  <c r="AJ145" i="1" s="1"/>
  <c r="AI141" i="1"/>
  <c r="AJ141" i="1" s="1"/>
  <c r="AI137" i="1"/>
  <c r="AJ137" i="1" s="1"/>
  <c r="AC212" i="1"/>
  <c r="AI146" i="1"/>
  <c r="AJ146" i="1" s="1"/>
  <c r="AI142" i="1"/>
  <c r="AJ142" i="1" s="1"/>
  <c r="AI138" i="1"/>
  <c r="AJ138" i="1" s="1"/>
  <c r="AI134" i="1"/>
  <c r="AJ134" i="1" s="1"/>
  <c r="AH212" i="1"/>
  <c r="AG212" i="1"/>
  <c r="AI144" i="1"/>
  <c r="AJ144" i="1" s="1"/>
  <c r="AI140" i="1"/>
  <c r="AJ140" i="1" s="1"/>
  <c r="AI136" i="1"/>
  <c r="AJ136" i="1" s="1"/>
  <c r="AJ212" i="1" l="1"/>
  <c r="AF72" i="1"/>
  <c r="AF212" i="1" s="1"/>
  <c r="AE212" i="1"/>
  <c r="AI212" i="1"/>
</calcChain>
</file>

<file path=xl/comments1.xml><?xml version="1.0" encoding="utf-8"?>
<comments xmlns="http://schemas.openxmlformats.org/spreadsheetml/2006/main">
  <authors>
    <author>Simon Chappell</author>
  </authors>
  <commentList>
    <comment ref="K97" authorId="0" shapeId="0">
      <text>
        <r>
          <rPr>
            <b/>
            <sz val="9"/>
            <color indexed="81"/>
            <rFont val="Tahoma"/>
            <family val="2"/>
          </rPr>
          <t>Revised on appeal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>Revised on appeal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2" authorId="0" shapeId="0">
      <text>
        <r>
          <rPr>
            <b/>
            <sz val="9"/>
            <color indexed="81"/>
            <rFont val="Tahoma"/>
            <family val="2"/>
          </rPr>
          <t>Revised on appeal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20" authorId="0" shapeId="0">
      <text>
        <r>
          <rPr>
            <b/>
            <sz val="9"/>
            <color indexed="81"/>
            <rFont val="Tahoma"/>
            <family val="2"/>
          </rPr>
          <t>Revised on appeal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9" authorId="0" shapeId="0">
      <text>
        <r>
          <rPr>
            <sz val="9"/>
            <color indexed="81"/>
            <rFont val="Tahoma"/>
            <family val="2"/>
          </rPr>
          <t>Revised on appeal</t>
        </r>
      </text>
    </comment>
  </commentList>
</comments>
</file>

<file path=xl/sharedStrings.xml><?xml version="1.0" encoding="utf-8"?>
<sst xmlns="http://schemas.openxmlformats.org/spreadsheetml/2006/main" count="1113" uniqueCount="485">
  <si>
    <t>CCG Code</t>
  </si>
  <si>
    <t>CCG Name</t>
  </si>
  <si>
    <t>Sub Region</t>
  </si>
  <si>
    <t>00C</t>
  </si>
  <si>
    <t>NHS Darlington CCG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</si>
  <si>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</si>
  <si>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</si>
  <si>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</si>
  <si>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</si>
  <si>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</si>
  <si>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</si>
  <si>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</si>
  <si>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</si>
  <si>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</si>
  <si>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</si>
  <si>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</si>
  <si>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</si>
  <si>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</si>
  <si>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</si>
  <si>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</si>
  <si>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</si>
  <si>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00R</t>
  </si>
  <si>
    <t>NHS Blackpool CCG</t>
  </si>
  <si>
    <t>00T</t>
  </si>
  <si>
    <t>NHS Bolton CCG</t>
  </si>
  <si>
    <t>00V</t>
  </si>
  <si>
    <t>NHS Bury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</si>
  <si>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</si>
  <si>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</si>
  <si>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</si>
  <si>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</si>
  <si>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</si>
  <si>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</si>
  <si>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</si>
  <si>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</si>
  <si>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</si>
  <si>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</si>
  <si>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</si>
  <si>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</si>
  <si>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</si>
  <si>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</si>
  <si>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</si>
  <si>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</si>
  <si>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</si>
  <si>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01J</t>
  </si>
  <si>
    <t>NHS Knowsley CCG</t>
  </si>
  <si>
    <t>01K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</si>
  <si>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</si>
  <si>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</si>
  <si>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</si>
  <si>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</si>
  <si>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</si>
  <si>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</si>
  <si>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</si>
  <si>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</si>
  <si>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</si>
  <si>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</si>
  <si>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</si>
  <si>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</si>
  <si>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</si>
  <si>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</si>
  <si>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</si>
  <si>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</si>
  <si>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</si>
  <si>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</si>
  <si>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</si>
  <si>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</si>
  <si>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</si>
  <si>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</si>
  <si>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</si>
  <si>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</si>
  <si>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</si>
  <si>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&amp; Wyre CCG</t>
  </si>
  <si>
    <t>02N</t>
  </si>
  <si>
    <t>NHS Airedale, Wharfdale and Craven CCG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</si>
  <si>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</si>
  <si>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</si>
  <si>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</si>
  <si>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</si>
  <si>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</si>
  <si>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</si>
  <si>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</si>
  <si>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</si>
  <si>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</si>
  <si>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</si>
  <si>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</si>
  <si>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</si>
  <si>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</si>
  <si>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</si>
  <si>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</si>
  <si>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</si>
  <si>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</si>
  <si>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</si>
  <si>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</si>
  <si>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</si>
  <si>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</si>
  <si>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</si>
  <si>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</si>
  <si>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</si>
  <si>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</si>
  <si>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</si>
  <si>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</si>
  <si>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</si>
  <si>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</si>
  <si>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</si>
  <si>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</si>
  <si>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</si>
  <si>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</si>
  <si>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</si>
  <si>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</si>
  <si>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</si>
  <si>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</si>
  <si>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</si>
  <si>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</si>
  <si>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</si>
  <si>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</si>
  <si>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</si>
  <si>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</si>
  <si>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</si>
  <si>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</si>
  <si>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</si>
  <si>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03V</t>
  </si>
  <si>
    <t>NHS Corby CCG</t>
  </si>
  <si>
    <t>03W</t>
  </si>
  <si>
    <t>NHS East Leicestershire and Rutland CCG</t>
  </si>
  <si>
    <t>03X</t>
  </si>
  <si>
    <t>NHS Erewash CCG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</si>
  <si>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</si>
  <si>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</si>
  <si>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</si>
  <si>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</si>
  <si>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</si>
  <si>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</si>
  <si>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</si>
  <si>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</si>
  <si>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</si>
  <si>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</si>
  <si>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</si>
  <si>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</si>
  <si>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</si>
  <si>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&amp;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</si>
  <si>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</si>
  <si>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</si>
  <si>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</si>
  <si>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</si>
  <si>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</si>
  <si>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</si>
  <si>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</si>
  <si>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</si>
  <si>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</si>
  <si>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</si>
  <si>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</si>
  <si>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</si>
  <si>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</si>
  <si>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</si>
  <si>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</si>
  <si>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</si>
  <si>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</si>
  <si>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</si>
  <si>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</si>
  <si>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</si>
  <si>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</si>
  <si>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</si>
  <si>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</si>
  <si>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</si>
  <si>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</si>
  <si>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</si>
  <si>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</si>
  <si>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</si>
  <si>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</si>
  <si>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</si>
  <si>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</si>
  <si>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</si>
  <si>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</si>
  <si>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</si>
  <si>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</si>
  <si>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</si>
  <si>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</si>
  <si>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</si>
  <si>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</si>
  <si>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</si>
  <si>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</si>
  <si>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Staffs and Seisdon Peninsular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</si>
  <si>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</si>
  <si>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</si>
  <si>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</si>
  <si>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</si>
  <si>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</si>
  <si>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</si>
  <si>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</si>
  <si>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</si>
  <si>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</si>
  <si>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</si>
  <si>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</si>
  <si>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</si>
  <si>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</si>
  <si>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</si>
  <si>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</si>
  <si>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</si>
  <si>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</si>
  <si>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</si>
  <si>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</si>
  <si>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</si>
  <si>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</si>
  <si>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</si>
  <si>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</si>
  <si>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</si>
  <si>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</si>
  <si>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</si>
  <si>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</si>
  <si>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</si>
  <si>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</si>
  <si>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</si>
  <si>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</si>
  <si>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</si>
  <si>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</si>
  <si>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</si>
  <si>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</si>
  <si>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</si>
  <si>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</si>
  <si>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</si>
  <si>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</si>
  <si>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</si>
  <si>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</si>
  <si>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</si>
  <si>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</si>
  <si>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</si>
  <si>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</si>
  <si>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</si>
  <si>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</si>
  <si>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</si>
  <si>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</si>
  <si>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</si>
  <si>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</si>
  <si>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</si>
  <si>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</si>
  <si>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</si>
  <si>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</si>
  <si>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</si>
  <si>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</si>
  <si>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</si>
  <si>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</si>
  <si>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</si>
  <si>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</si>
  <si>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</si>
  <si>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</si>
  <si>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</si>
  <si>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</si>
  <si>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</si>
  <si>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</si>
  <si>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</si>
  <si>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</si>
  <si>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</si>
  <si>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</si>
  <si>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</si>
  <si>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</si>
  <si>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</si>
  <si>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</si>
  <si>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</si>
  <si>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</si>
  <si>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</si>
  <si>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</si>
  <si>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</si>
  <si>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</si>
  <si>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</si>
  <si>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</si>
  <si>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</si>
  <si>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</si>
  <si>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</si>
  <si>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</si>
  <si>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</si>
  <si>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</si>
  <si>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</si>
  <si>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</si>
  <si>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</si>
  <si>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</si>
  <si>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</si>
  <si>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</si>
  <si>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</si>
  <si>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</si>
  <si>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</si>
  <si>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</si>
  <si>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</si>
  <si>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</si>
  <si>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</si>
  <si>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</si>
  <si>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</si>
  <si>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</si>
  <si>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</si>
  <si>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</si>
  <si>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</si>
  <si>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09A</t>
  </si>
  <si>
    <t>NHS Central London (Westminster) CCG</t>
  </si>
  <si>
    <t>09C</t>
  </si>
  <si>
    <t>NHS Ashford CCG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</si>
  <si>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</si>
  <si>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</si>
  <si>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</si>
  <si>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</si>
  <si>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</si>
  <si>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</si>
  <si>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</si>
  <si>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</si>
  <si>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</si>
  <si>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</si>
  <si>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</si>
  <si>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</si>
  <si>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</si>
  <si>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</si>
  <si>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</si>
  <si>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</si>
  <si>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</si>
  <si>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</si>
  <si>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</si>
  <si>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</si>
  <si>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</si>
  <si>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</si>
  <si>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</si>
  <si>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</si>
  <si>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</si>
  <si>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</si>
  <si>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</si>
  <si>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</si>
  <si>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</si>
  <si>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</si>
  <si>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</si>
  <si>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</si>
  <si>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</si>
  <si>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</si>
  <si>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10H</t>
  </si>
  <si>
    <t>NHS Chiltern CCG</t>
  </si>
  <si>
    <t>10J</t>
  </si>
  <si>
    <t>NHS North Hampshire CCG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</si>
  <si>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</si>
  <si>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</si>
  <si>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</si>
  <si>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</si>
  <si>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</si>
  <si>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</si>
  <si>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</si>
  <si>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&amp;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</si>
  <si>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</si>
  <si>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</si>
  <si>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</si>
  <si>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</si>
  <si>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</si>
  <si>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</si>
  <si>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</si>
  <si>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</si>
  <si>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</si>
  <si>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</si>
  <si>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</si>
  <si>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</si>
  <si>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</si>
  <si>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</si>
  <si>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</si>
  <si>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</si>
  <si>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</si>
  <si>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</si>
  <si>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</si>
  <si>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</si>
  <si>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</si>
  <si>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</si>
  <si>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</si>
  <si>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</si>
  <si>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</si>
  <si>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</si>
  <si>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</si>
  <si>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</si>
  <si>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</si>
  <si>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</si>
  <si>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</si>
  <si>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</si>
  <si>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</si>
  <si>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</si>
  <si>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</si>
  <si>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</si>
  <si>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</si>
  <si>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</si>
  <si>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12F</t>
  </si>
  <si>
    <t>NHS Wirral CCG</t>
  </si>
  <si>
    <t>13P</t>
  </si>
  <si>
    <t>NHS Birmingham Crosscity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</si>
  <si>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</si>
  <si>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</si>
  <si>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</si>
  <si>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</si>
  <si>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</si>
  <si>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</si>
  <si>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</si>
  <si>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</si>
  <si>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</si>
  <si>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</si>
  <si>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</si>
  <si>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</si>
  <si>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</si>
  <si>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</si>
  <si>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</si>
  <si>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</si>
  <si>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</si>
  <si>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</si>
  <si>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</si>
  <si>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</si>
  <si>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</si>
  <si>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</si>
  <si>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</si>
  <si>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North, East, West Devon CCG</t>
  </si>
  <si>
    <t>99Q</t>
  </si>
  <si>
    <t>NHS South Devon and Torbay CCG</t>
  </si>
  <si>
    <t>13T</t>
  </si>
  <si>
    <t>NHS Newcastle Gateshead CCG</t>
  </si>
  <si>
    <t>Incomplete RTT</t>
  </si>
  <si>
    <t>A&amp;E 4 hours waits</t>
  </si>
  <si>
    <t>Total CCGs achieved</t>
  </si>
  <si>
    <t>Passed= 1 Failed=0</t>
  </si>
  <si>
    <t>Constitution, Financial and Quality Reductions</t>
  </si>
  <si>
    <t>Cancer 62 day referral waits</t>
  </si>
  <si>
    <t>14L</t>
  </si>
  <si>
    <t>NHS Manchester CCG</t>
  </si>
  <si>
    <t xml:space="preserve">Final QP £000 </t>
  </si>
  <si>
    <t>Total % reduction 
(Constitution, Financial and Quality Reductions)</t>
  </si>
  <si>
    <t>% of QP (available in assessment 1)</t>
  </si>
  <si>
    <t>% of QP achieved (Quality premium measure QP1)</t>
  </si>
  <si>
    <t>% of QP (available in assessment 2)</t>
  </si>
  <si>
    <t>Quality gateway</t>
  </si>
  <si>
    <t>Financial gateway</t>
  </si>
  <si>
    <t>QP 3: NHS Continuing Healthcare Part A Eligibility decision (referral)</t>
  </si>
  <si>
    <t>QP 3: NHS Continuing Healthcare Part B Assessment setting</t>
  </si>
  <si>
    <t>QP 4: Mental Health
4A: Out of area placements (OAPs)</t>
  </si>
  <si>
    <t>QP 5: GNBSIs
5Ai: Reducing gram negative blood stream infections (BSI) across the whole health economy.</t>
  </si>
  <si>
    <t>QP 6 Rightcare measure</t>
  </si>
  <si>
    <t>QP 5: GNBSIs
5Bi: Reduction of inappropriate antibiotic prescribing for urinary tract infections (UTI) in primary care.</t>
  </si>
  <si>
    <t>QP 5: GNBSIs
5Bii: Reduction of inappropriate antibiotic prescribing for urinary tract infections (UTI) in primary care.</t>
  </si>
  <si>
    <t>QP 5: GNBSIs
5C: Sustained reduction of inappropriate prescribing in primary care</t>
  </si>
  <si>
    <t>NHS North Cumbria CCG</t>
  </si>
  <si>
    <t>NHS Morecambe Bay CCG</t>
  </si>
  <si>
    <t>NHS Greenwich CCG</t>
  </si>
  <si>
    <t>NHS West London CCG</t>
  </si>
  <si>
    <t>15C</t>
  </si>
  <si>
    <t>15F</t>
  </si>
  <si>
    <t>15A</t>
  </si>
  <si>
    <t>15D</t>
  </si>
  <si>
    <t>14Y</t>
  </si>
  <si>
    <t>15E</t>
  </si>
  <si>
    <t>CCG Code (new)</t>
  </si>
  <si>
    <t>Total amount available £000 (based on CCG Running Cost Allowances for 2017/18)</t>
  </si>
  <si>
    <t>% of QP achieved (Quality premium measures QP2-6)</t>
  </si>
  <si>
    <t>QUALITY PREMIUM AWARDS 2017/18</t>
  </si>
  <si>
    <t>Weighting 18.1%</t>
  </si>
  <si>
    <t>Weighting 2.0%</t>
  </si>
  <si>
    <t>Assessment 1 (Q3), 79.5% of QP</t>
  </si>
  <si>
    <t>Assessment 2 (Q4), 20.5% of QP</t>
  </si>
  <si>
    <t>NORTH OF ENGLAND COMMISSIONING REGION</t>
  </si>
  <si>
    <t>MIDLANDS AND EAST OF ENGLAND COMMISSIONING REGION</t>
  </si>
  <si>
    <t>LONDON COMMISSIONING REGION</t>
  </si>
  <si>
    <t>SOUTH WEST COMMISSIONING REGION</t>
  </si>
  <si>
    <t>SOUTH EAST COMMISSIONING REGION</t>
  </si>
  <si>
    <t>NHS ENGLAND LONDON</t>
  </si>
  <si>
    <t>NHS ENGLAND NORTH (YORKSHIRE AND HUMBER)</t>
  </si>
  <si>
    <t>NHS ENGLAND NORTH (CUMBRIA AND NORTH EAST)</t>
  </si>
  <si>
    <t>NHS ENGLAND NORTH (CHESHIRE AND MERSEYSIDE)</t>
  </si>
  <si>
    <t>NHS ENGLAND MIDLANDS AND EAST (NORTH MIDLANDS)</t>
  </si>
  <si>
    <t>NHS ENGLAND MIDLANDS AND EAST (WEST MIDLANDS)</t>
  </si>
  <si>
    <t>NHS ENGLAND MIDLANDS AND EAST (CENTRAL MIDLANDS)</t>
  </si>
  <si>
    <t>NHS ENGLAND MIDLANDS AND EAST (EAST)</t>
  </si>
  <si>
    <t>NHS ENGLAND NORTH (GREATER MANCHESTER)</t>
  </si>
  <si>
    <t>NHS ENGLAND NORTH (LANCASHIRE AND SOUTH CUMBRIA)</t>
  </si>
  <si>
    <t>NHS ENGLAND SOUTH WEST (SOUTH WEST SOUTH)</t>
  </si>
  <si>
    <t>NHS ENGLAND SOUTH WEST (SOUTH WEST NORTH)</t>
  </si>
  <si>
    <t>NHS ENGLAND SOUTH EAST (HAMPSHIRE, ISLE OF WIGHT AND THAMES VALLEY)</t>
  </si>
  <si>
    <t>NHS ENGLAND SOUTH EAST (KENT, SURREY AND SUSSEX)</t>
  </si>
  <si>
    <t>Region (5)</t>
  </si>
  <si>
    <t xml:space="preserve">QP 1: Cancers diagnosed at early stage 
</t>
  </si>
  <si>
    <t>Weighting 20.5%</t>
  </si>
  <si>
    <t>Weighting 33.3%</t>
  </si>
  <si>
    <t>Weighting 0%</t>
  </si>
  <si>
    <t>Weighting 0.0%</t>
  </si>
  <si>
    <t>Weighting 10.2%</t>
  </si>
  <si>
    <t>Weighting 7.2%</t>
  </si>
  <si>
    <t>Weighting 7.2% Weighting 2.0%</t>
  </si>
  <si>
    <t>Weighting 4.6%</t>
  </si>
  <si>
    <t>QP 2: Overall experience of making a GP appointment
NOT ASSESSED</t>
  </si>
  <si>
    <t>Ambulance Red 1 Calls
NOT ASSESSED</t>
  </si>
  <si>
    <t>Quality measures</t>
  </si>
  <si>
    <t>CCG select? 0=No, 1=Yes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</si>
</sst>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12"/>
      <name val="Calibri"/>
      <family val="2"/>
    </font>
    <font>
      <u/>
      <sz val="11"/>
      <color theme="10"/>
      <name val="Arial"/>
      <family val="2"/>
    </font>
    <font>
      <sz val="10"/>
      <color theme="1"/>
      <name val="Microsoft Sans Serif"/>
      <family val="2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b/>
      <i/>
      <sz val="12"/>
      <color theme="1" tint="0.499984740745262"/>
      <name val="Arial"/>
      <family val="2"/>
    </font>
    <font>
      <sz val="10"/>
      <name val="Tahoma"/>
      <family val="2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5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 applyNumberFormat="0" applyFont="0" applyBorder="0" applyAlignment="0" applyProtection="0"/>
    <xf numFmtId="0" fontId="3" fillId="0" borderId="0" applyFill="0" applyProtection="0"/>
    <xf numFmtId="0" fontId="3" fillId="0" borderId="0" applyFill="0" applyProtection="0"/>
    <xf numFmtId="16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9" borderId="0" xfId="0" applyFill="1" applyBorder="1"/>
    <xf numFmtId="164" fontId="0" fillId="9" borderId="0" xfId="0" applyNumberFormat="1" applyFill="1" applyBorder="1"/>
    <xf numFmtId="0" fontId="4" fillId="9" borderId="0" xfId="0" applyFont="1" applyFill="1" applyBorder="1" applyAlignment="1">
      <alignment horizontal="left" vertical="top"/>
    </xf>
    <xf numFmtId="0" fontId="12" fillId="9" borderId="0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wrapText="1"/>
    </xf>
    <xf numFmtId="0" fontId="13" fillId="9" borderId="0" xfId="0" applyFont="1" applyFill="1" applyBorder="1"/>
    <xf numFmtId="0" fontId="4" fillId="6" borderId="19" xfId="0" applyFont="1" applyFill="1" applyBorder="1" applyAlignment="1">
      <alignment horizontal="center" wrapText="1"/>
    </xf>
    <xf numFmtId="10" fontId="4" fillId="6" borderId="19" xfId="45" applyNumberFormat="1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2" fillId="0" borderId="12" xfId="1" applyFill="1" applyBorder="1"/>
    <xf numFmtId="0" fontId="2" fillId="0" borderId="13" xfId="1" applyFill="1" applyBorder="1"/>
    <xf numFmtId="0" fontId="2" fillId="0" borderId="14" xfId="1" applyFill="1" applyBorder="1"/>
    <xf numFmtId="0" fontId="2" fillId="0" borderId="15" xfId="1" applyFill="1" applyBorder="1"/>
    <xf numFmtId="0" fontId="9" fillId="0" borderId="6" xfId="1" applyFont="1" applyFill="1" applyBorder="1" applyAlignment="1">
      <alignment vertical="center"/>
    </xf>
    <xf numFmtId="0" fontId="8" fillId="0" borderId="7" xfId="0" applyFont="1" applyFill="1" applyBorder="1" applyAlignment="1">
      <alignment horizontal="right" vertical="center"/>
    </xf>
    <xf numFmtId="0" fontId="8" fillId="6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164" fontId="8" fillId="7" borderId="8" xfId="44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vertical="center"/>
    </xf>
    <xf numFmtId="9" fontId="4" fillId="7" borderId="19" xfId="0" applyNumberFormat="1" applyFont="1" applyFill="1" applyBorder="1" applyAlignment="1">
      <alignment horizontal="center" wrapText="1"/>
    </xf>
    <xf numFmtId="9" fontId="4" fillId="8" borderId="19" xfId="0" applyNumberFormat="1" applyFont="1" applyFill="1" applyBorder="1" applyAlignment="1">
      <alignment horizontal="center" wrapText="1"/>
    </xf>
    <xf numFmtId="0" fontId="0" fillId="7" borderId="5" xfId="0" applyFill="1" applyBorder="1"/>
    <xf numFmtId="0" fontId="20" fillId="0" borderId="21" xfId="0" applyFont="1" applyFill="1" applyBorder="1"/>
    <xf numFmtId="0" fontId="0" fillId="0" borderId="21" xfId="0" applyFont="1" applyFill="1" applyBorder="1"/>
    <xf numFmtId="0" fontId="0" fillId="9" borderId="0" xfId="0" applyFont="1" applyFill="1" applyBorder="1"/>
    <xf numFmtId="0" fontId="0" fillId="6" borderId="2" xfId="0" applyFill="1" applyBorder="1"/>
    <xf numFmtId="0" fontId="0" fillId="5" borderId="2" xfId="0" applyFill="1" applyBorder="1"/>
    <xf numFmtId="0" fontId="0" fillId="6" borderId="18" xfId="0" applyFill="1" applyBorder="1"/>
    <xf numFmtId="1" fontId="0" fillId="8" borderId="5" xfId="44" applyNumberFormat="1" applyFont="1" applyFill="1" applyBorder="1"/>
    <xf numFmtId="164" fontId="8" fillId="8" borderId="8" xfId="44" applyNumberFormat="1" applyFont="1" applyFill="1" applyBorder="1" applyAlignment="1">
      <alignment vertical="center"/>
    </xf>
    <xf numFmtId="0" fontId="19" fillId="9" borderId="0" xfId="0" applyFont="1" applyFill="1" applyBorder="1"/>
    <xf numFmtId="0" fontId="23" fillId="0" borderId="21" xfId="0" applyFont="1" applyFill="1" applyBorder="1"/>
    <xf numFmtId="0" fontId="25" fillId="0" borderId="12" xfId="1" applyFont="1" applyFill="1" applyBorder="1"/>
    <xf numFmtId="0" fontId="25" fillId="0" borderId="14" xfId="1" applyFont="1" applyFill="1" applyBorder="1"/>
    <xf numFmtId="0" fontId="26" fillId="0" borderId="6" xfId="1" applyFont="1" applyFill="1" applyBorder="1" applyAlignment="1">
      <alignment vertical="center"/>
    </xf>
    <xf numFmtId="0" fontId="22" fillId="9" borderId="0" xfId="0" applyFont="1" applyFill="1" applyBorder="1"/>
    <xf numFmtId="9" fontId="4" fillId="10" borderId="17" xfId="0" applyNumberFormat="1" applyFont="1" applyFill="1" applyBorder="1" applyAlignment="1">
      <alignment horizontal="center" wrapText="1"/>
    </xf>
    <xf numFmtId="0" fontId="13" fillId="10" borderId="15" xfId="0" applyFont="1" applyFill="1" applyBorder="1"/>
    <xf numFmtId="164" fontId="8" fillId="10" borderId="7" xfId="44" applyNumberFormat="1" applyFont="1" applyFill="1" applyBorder="1" applyAlignment="1">
      <alignment vertical="center"/>
    </xf>
    <xf numFmtId="164" fontId="13" fillId="0" borderId="39" xfId="44" applyNumberFormat="1" applyFont="1" applyFill="1" applyBorder="1"/>
    <xf numFmtId="164" fontId="15" fillId="0" borderId="34" xfId="44" applyNumberFormat="1" applyFont="1" applyFill="1" applyBorder="1" applyAlignment="1">
      <alignment vertical="center"/>
    </xf>
    <xf numFmtId="9" fontId="14" fillId="8" borderId="19" xfId="0" applyNumberFormat="1" applyFont="1" applyFill="1" applyBorder="1" applyAlignment="1">
      <alignment horizontal="center" wrapText="1"/>
    </xf>
    <xf numFmtId="164" fontId="15" fillId="8" borderId="8" xfId="0" applyNumberFormat="1" applyFont="1" applyFill="1" applyBorder="1" applyAlignment="1">
      <alignment vertical="center"/>
    </xf>
    <xf numFmtId="9" fontId="15" fillId="0" borderId="8" xfId="0" applyNumberFormat="1" applyFont="1" applyFill="1" applyBorder="1" applyAlignment="1">
      <alignment vertical="center"/>
    </xf>
    <xf numFmtId="0" fontId="13" fillId="0" borderId="0" xfId="0" applyFont="1" applyFill="1" applyBorder="1"/>
    <xf numFmtId="9" fontId="15" fillId="0" borderId="28" xfId="0" applyNumberFormat="1" applyFont="1" applyFill="1" applyBorder="1" applyAlignment="1">
      <alignment vertical="center"/>
    </xf>
    <xf numFmtId="9" fontId="15" fillId="0" borderId="6" xfId="0" applyNumberFormat="1" applyFont="1" applyFill="1" applyBorder="1" applyAlignment="1">
      <alignment vertical="center"/>
    </xf>
    <xf numFmtId="9" fontId="15" fillId="0" borderId="7" xfId="0" applyNumberFormat="1" applyFont="1" applyFill="1" applyBorder="1" applyAlignment="1">
      <alignment vertical="center"/>
    </xf>
    <xf numFmtId="10" fontId="14" fillId="5" borderId="29" xfId="45" applyNumberFormat="1" applyFont="1" applyFill="1" applyBorder="1" applyAlignment="1">
      <alignment horizontal="center" wrapText="1"/>
    </xf>
    <xf numFmtId="1" fontId="15" fillId="5" borderId="28" xfId="0" applyNumberFormat="1" applyFont="1" applyFill="1" applyBorder="1" applyAlignment="1">
      <alignment vertical="center"/>
    </xf>
    <xf numFmtId="9" fontId="4" fillId="7" borderId="16" xfId="0" applyNumberFormat="1" applyFont="1" applyFill="1" applyBorder="1" applyAlignment="1">
      <alignment horizontal="center" wrapText="1"/>
    </xf>
    <xf numFmtId="164" fontId="8" fillId="7" borderId="6" xfId="44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horizontal="center" wrapText="1"/>
    </xf>
    <xf numFmtId="0" fontId="30" fillId="9" borderId="0" xfId="0" applyFont="1" applyFill="1" applyBorder="1" applyAlignment="1">
      <alignment horizontal="left" vertical="top"/>
    </xf>
    <xf numFmtId="0" fontId="29" fillId="9" borderId="0" xfId="0" applyFont="1" applyFill="1" applyBorder="1" applyAlignment="1">
      <alignment horizontal="left" vertical="top"/>
    </xf>
    <xf numFmtId="0" fontId="19" fillId="9" borderId="0" xfId="0" applyFont="1" applyFill="1" applyBorder="1" applyAlignment="1">
      <alignment wrapText="1"/>
    </xf>
    <xf numFmtId="0" fontId="31" fillId="9" borderId="0" xfId="0" applyFont="1" applyFill="1" applyBorder="1" applyAlignment="1">
      <alignment vertical="center"/>
    </xf>
    <xf numFmtId="1" fontId="0" fillId="6" borderId="2" xfId="44" applyNumberFormat="1" applyFont="1" applyFill="1" applyBorder="1"/>
    <xf numFmtId="1" fontId="0" fillId="5" borderId="4" xfId="44" applyNumberFormat="1" applyFont="1" applyFill="1" applyBorder="1"/>
    <xf numFmtId="43" fontId="13" fillId="9" borderId="0" xfId="0" applyNumberFormat="1" applyFont="1" applyFill="1" applyBorder="1"/>
    <xf numFmtId="165" fontId="13" fillId="9" borderId="0" xfId="0" applyNumberFormat="1" applyFont="1" applyFill="1" applyBorder="1"/>
    <xf numFmtId="0" fontId="2" fillId="0" borderId="43" xfId="1" applyFill="1" applyBorder="1"/>
    <xf numFmtId="0" fontId="8" fillId="0" borderId="10" xfId="0" applyFont="1" applyFill="1" applyBorder="1" applyAlignment="1">
      <alignment horizontal="right" vertical="center"/>
    </xf>
    <xf numFmtId="1" fontId="0" fillId="5" borderId="3" xfId="0" applyNumberFormat="1" applyFont="1" applyFill="1" applyBorder="1"/>
    <xf numFmtId="1" fontId="0" fillId="7" borderId="35" xfId="0" applyNumberFormat="1" applyFont="1" applyFill="1" applyBorder="1"/>
    <xf numFmtId="1" fontId="13" fillId="8" borderId="5" xfId="44" applyNumberFormat="1" applyFont="1" applyFill="1" applyBorder="1"/>
    <xf numFmtId="164" fontId="15" fillId="0" borderId="8" xfId="0" applyNumberFormat="1" applyFont="1" applyFill="1" applyBorder="1" applyAlignment="1">
      <alignment vertical="center"/>
    </xf>
    <xf numFmtId="9" fontId="13" fillId="0" borderId="4" xfId="45" applyFont="1" applyFill="1" applyBorder="1"/>
    <xf numFmtId="9" fontId="13" fillId="0" borderId="3" xfId="45" applyFont="1" applyFill="1" applyBorder="1"/>
    <xf numFmtId="0" fontId="13" fillId="0" borderId="3" xfId="0" applyFont="1" applyFill="1" applyBorder="1"/>
    <xf numFmtId="9" fontId="13" fillId="0" borderId="15" xfId="45" applyFont="1" applyFill="1" applyBorder="1"/>
    <xf numFmtId="164" fontId="0" fillId="9" borderId="0" xfId="44" applyNumberFormat="1" applyFont="1" applyFill="1" applyBorder="1"/>
    <xf numFmtId="43" fontId="0" fillId="9" borderId="0" xfId="0" applyNumberFormat="1" applyFill="1" applyBorder="1"/>
    <xf numFmtId="0" fontId="19" fillId="5" borderId="2" xfId="0" applyFont="1" applyFill="1" applyBorder="1"/>
    <xf numFmtId="0" fontId="19" fillId="6" borderId="2" xfId="0" applyFont="1" applyFill="1" applyBorder="1"/>
    <xf numFmtId="1" fontId="19" fillId="7" borderId="35" xfId="0" applyNumberFormat="1" applyFont="1" applyFill="1" applyBorder="1"/>
    <xf numFmtId="1" fontId="13" fillId="6" borderId="2" xfId="45" applyNumberFormat="1" applyFont="1" applyFill="1" applyBorder="1"/>
    <xf numFmtId="1" fontId="15" fillId="6" borderId="8" xfId="0" applyNumberFormat="1" applyFont="1" applyFill="1" applyBorder="1" applyAlignment="1">
      <alignment vertical="center"/>
    </xf>
    <xf numFmtId="9" fontId="13" fillId="0" borderId="2" xfId="45" applyFont="1" applyFill="1" applyBorder="1"/>
    <xf numFmtId="0" fontId="14" fillId="0" borderId="37" xfId="0" applyFont="1" applyFill="1" applyBorder="1" applyAlignment="1">
      <alignment horizontal="center" vertical="top" wrapText="1"/>
    </xf>
    <xf numFmtId="0" fontId="14" fillId="0" borderId="38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26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top" wrapText="1"/>
    </xf>
    <xf numFmtId="0" fontId="14" fillId="0" borderId="31" xfId="0" applyFont="1" applyFill="1" applyBorder="1" applyAlignment="1">
      <alignment horizontal="center" vertical="top" wrapText="1"/>
    </xf>
    <xf numFmtId="0" fontId="14" fillId="0" borderId="36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/>
    </xf>
    <xf numFmtId="0" fontId="4" fillId="0" borderId="18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24" fillId="0" borderId="12" xfId="0" applyFont="1" applyFill="1" applyBorder="1" applyAlignment="1">
      <alignment horizontal="center" wrapText="1"/>
    </xf>
    <xf numFmtId="0" fontId="24" fillId="0" borderId="14" xfId="0" applyFont="1" applyFill="1" applyBorder="1" applyAlignment="1">
      <alignment horizontal="center" wrapText="1"/>
    </xf>
    <xf numFmtId="0" fontId="2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 vertical="top" wrapText="1"/>
    </xf>
    <xf numFmtId="165" fontId="14" fillId="6" borderId="2" xfId="0" applyNumberFormat="1" applyFont="1" applyFill="1" applyBorder="1" applyAlignment="1">
      <alignment horizontal="center" vertical="top" wrapText="1"/>
    </xf>
    <xf numFmtId="0" fontId="18" fillId="5" borderId="20" xfId="0" applyFont="1" applyFill="1" applyBorder="1" applyAlignment="1">
      <alignment horizontal="center" vertical="top" wrapText="1"/>
    </xf>
    <xf numFmtId="0" fontId="18" fillId="5" borderId="32" xfId="0" applyFont="1" applyFill="1" applyBorder="1" applyAlignment="1">
      <alignment horizontal="center" vertical="top" wrapText="1"/>
    </xf>
    <xf numFmtId="0" fontId="18" fillId="5" borderId="20" xfId="0" applyFont="1" applyFill="1" applyBorder="1" applyAlignment="1">
      <alignment horizontal="center" vertical="top" wrapText="1"/>
    </xf>
    <xf numFmtId="0" fontId="11" fillId="7" borderId="40" xfId="0" applyFont="1" applyFill="1" applyBorder="1" applyAlignment="1">
      <alignment horizontal="center" vertical="top" wrapText="1"/>
    </xf>
    <xf numFmtId="0" fontId="18" fillId="8" borderId="23" xfId="0" applyFont="1" applyFill="1" applyBorder="1" applyAlignment="1">
      <alignment horizontal="center" vertical="top" wrapText="1"/>
    </xf>
    <xf numFmtId="0" fontId="11" fillId="7" borderId="32" xfId="0" applyFont="1" applyFill="1" applyBorder="1" applyAlignment="1">
      <alignment horizontal="center" vertical="top" wrapText="1"/>
    </xf>
    <xf numFmtId="0" fontId="18" fillId="8" borderId="18" xfId="0" applyFont="1" applyFill="1" applyBorder="1" applyAlignment="1">
      <alignment horizontal="center" vertical="top" wrapText="1"/>
    </xf>
    <xf numFmtId="0" fontId="11" fillId="10" borderId="20" xfId="0" applyFont="1" applyFill="1" applyBorder="1" applyAlignment="1">
      <alignment horizontal="center" vertical="top" wrapText="1"/>
    </xf>
    <xf numFmtId="165" fontId="14" fillId="5" borderId="3" xfId="0" applyNumberFormat="1" applyFont="1" applyFill="1" applyBorder="1" applyAlignment="1">
      <alignment horizontal="center" vertical="top" wrapText="1"/>
    </xf>
    <xf numFmtId="165" fontId="14" fillId="5" borderId="4" xfId="0" applyNumberFormat="1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vertical="top" wrapText="1"/>
    </xf>
    <xf numFmtId="0" fontId="11" fillId="7" borderId="41" xfId="0" applyFont="1" applyFill="1" applyBorder="1" applyAlignment="1">
      <alignment horizontal="center" vertical="top" wrapText="1"/>
    </xf>
    <xf numFmtId="0" fontId="18" fillId="8" borderId="22" xfId="0" applyFont="1" applyFill="1" applyBorder="1" applyAlignment="1">
      <alignment horizontal="center" vertical="top" wrapText="1"/>
    </xf>
    <xf numFmtId="165" fontId="4" fillId="7" borderId="4" xfId="0" applyNumberFormat="1" applyFont="1" applyFill="1" applyBorder="1" applyAlignment="1">
      <alignment horizontal="center" vertical="top" wrapText="1"/>
    </xf>
    <xf numFmtId="165" fontId="14" fillId="8" borderId="2" xfId="0" applyNumberFormat="1" applyFont="1" applyFill="1" applyBorder="1" applyAlignment="1">
      <alignment horizontal="center" vertical="top" wrapText="1"/>
    </xf>
    <xf numFmtId="9" fontId="4" fillId="10" borderId="15" xfId="0" applyNumberFormat="1" applyFont="1" applyFill="1" applyBorder="1" applyAlignment="1">
      <alignment horizontal="center" vertical="top" wrapText="1"/>
    </xf>
    <xf numFmtId="0" fontId="18" fillId="11" borderId="18" xfId="0" applyFont="1" applyFill="1" applyBorder="1" applyAlignment="1">
      <alignment horizontal="center" vertical="top" wrapText="1"/>
    </xf>
    <xf numFmtId="165" fontId="14" fillId="11" borderId="2" xfId="0" applyNumberFormat="1" applyFont="1" applyFill="1" applyBorder="1" applyAlignment="1">
      <alignment horizontal="center" vertical="top" wrapText="1"/>
    </xf>
    <xf numFmtId="0" fontId="14" fillId="11" borderId="19" xfId="0" applyFont="1" applyFill="1" applyBorder="1" applyAlignment="1">
      <alignment horizontal="center" wrapText="1"/>
    </xf>
    <xf numFmtId="0" fontId="13" fillId="11" borderId="2" xfId="0" applyFont="1" applyFill="1" applyBorder="1"/>
    <xf numFmtId="0" fontId="15" fillId="11" borderId="8" xfId="0" applyFont="1" applyFill="1" applyBorder="1" applyAlignment="1">
      <alignment vertical="center"/>
    </xf>
    <xf numFmtId="0" fontId="20" fillId="9" borderId="9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wrapText="1"/>
    </xf>
    <xf numFmtId="0" fontId="20" fillId="0" borderId="10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center" wrapText="1"/>
    </xf>
  </cellXfs>
  <cellStyles count="57">
    <cellStyle name="20% - Accent6 2" xfId="9"/>
    <cellStyle name="40% - Accent6 2" xfId="10"/>
    <cellStyle name="Comma" xfId="44" builtinId="3"/>
    <cellStyle name="Comma 10" xfId="47"/>
    <cellStyle name="Comma 11" xfId="55"/>
    <cellStyle name="Comma 12" xfId="52"/>
    <cellStyle name="Comma 2" xfId="4"/>
    <cellStyle name="Comma 3" xfId="13"/>
    <cellStyle name="Comma 4" xfId="18"/>
    <cellStyle name="Comma 5" xfId="29"/>
    <cellStyle name="Comma 6" xfId="32"/>
    <cellStyle name="Comma 7" xfId="35"/>
    <cellStyle name="Comma 8" xfId="41"/>
    <cellStyle name="Comma 9" xfId="5"/>
    <cellStyle name="ExportHeaderStyleLeft" xfId="50"/>
    <cellStyle name="ExportHeaderStyleRight" xfId="51"/>
    <cellStyle name="ExportLogo" xfId="49"/>
    <cellStyle name="Hyperlink 2" xfId="19"/>
    <cellStyle name="Hyperlink 3" xfId="20"/>
    <cellStyle name="Normal" xfId="0" builtinId="0"/>
    <cellStyle name="Normal 10" xfId="28"/>
    <cellStyle name="Normal 11" xfId="31"/>
    <cellStyle name="Normal 12" xfId="34"/>
    <cellStyle name="Normal 12 2" xfId="43"/>
    <cellStyle name="Normal 13" xfId="39"/>
    <cellStyle name="Normal 13 2" xfId="40"/>
    <cellStyle name="Normal 14" xfId="1"/>
    <cellStyle name="Normal 15" xfId="46"/>
    <cellStyle name="Normal 16" xfId="54"/>
    <cellStyle name="Normal 2" xfId="3"/>
    <cellStyle name="Normal 2 2" xfId="17"/>
    <cellStyle name="Normal 2 3" xfId="21"/>
    <cellStyle name="Normal 3" xfId="6"/>
    <cellStyle name="Normal 3 2" xfId="14"/>
    <cellStyle name="Normal 3 3" xfId="37"/>
    <cellStyle name="Normal 4" xfId="11"/>
    <cellStyle name="Normal 5" xfId="8"/>
    <cellStyle name="Normal 6" xfId="16"/>
    <cellStyle name="Normal 7" xfId="22"/>
    <cellStyle name="Normal 8" xfId="23"/>
    <cellStyle name="Normal 9" xfId="26"/>
    <cellStyle name="Note 2" xfId="24"/>
    <cellStyle name="Percent" xfId="45" builtinId="5"/>
    <cellStyle name="Percent 10" xfId="2"/>
    <cellStyle name="Percent 11" xfId="48"/>
    <cellStyle name="Percent 12" xfId="56"/>
    <cellStyle name="Percent 13" xfId="53"/>
    <cellStyle name="Percent 2" xfId="7"/>
    <cellStyle name="Percent 2 2" xfId="15"/>
    <cellStyle name="Percent 2 3" xfId="38"/>
    <cellStyle name="Percent 3" xfId="12"/>
    <cellStyle name="Percent 4" xfId="25"/>
    <cellStyle name="Percent 5" xfId="27"/>
    <cellStyle name="Percent 6" xfId="30"/>
    <cellStyle name="Percent 7" xfId="33"/>
    <cellStyle name="Percent 8" xfId="36"/>
    <cellStyle name="Percent 9" xfId="42"/>
  </cellStyles>
  <dxfs count="0"/>
  <tableStyles count="0" defaultTableStyle="TableStyleMedium2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6"/>
  </sheetPr>
  <dimension ref="A1:AM217"/>
  <sheetViews>
    <sheetView tabSelected="1" zoomScale="84" zoomScaleNormal="84" workbookViewId="0">
      <pane xSplit="5" ySplit="4" topLeftCell="F5" activePane="bottomRight" state="frozen"/>
      <selection pane="topRight" activeCell="F1" sqref="F1"/>
      <selection pane="bottomLeft" activeCell="A7" sqref="A7"/>
      <selection pane="bottomRight" activeCell="L11" sqref="L11"/>
    </sheetView>
  </sheetViews>
  <sheetFormatPr defaultColWidth="9.140625" defaultRowHeight="15" outlineLevelCol="1" x14ac:dyDescent="0.25"/>
  <cols>
    <col min="1" max="1" width="8.140625" style="36" hidden="1" customWidth="1"/>
    <col min="2" max="2" width="6.140625" style="1" customWidth="1"/>
    <col min="3" max="3" width="53.5703125" style="1" customWidth="1"/>
    <col min="4" max="4" width="32.42578125" style="1" hidden="1" customWidth="1" outlineLevel="1"/>
    <col min="5" max="5" width="52.140625" style="1" hidden="1" customWidth="1" outlineLevel="1"/>
    <col min="6" max="6" width="17" style="6" customWidth="1" collapsed="1"/>
    <col min="7" max="7" width="17" style="6" customWidth="1"/>
    <col min="8" max="9" width="17" style="1" customWidth="1"/>
    <col min="10" max="15" width="13.28515625" style="1" customWidth="1"/>
    <col min="16" max="20" width="23" style="1" customWidth="1"/>
    <col min="21" max="21" width="23" style="31" customWidth="1"/>
    <col min="22" max="22" width="13.28515625" style="1" customWidth="1"/>
    <col min="23" max="23" width="13.28515625" style="6" customWidth="1"/>
    <col min="24" max="26" width="17" style="1" customWidth="1"/>
    <col min="27" max="27" width="23" style="1" customWidth="1"/>
    <col min="28" max="28" width="15.85546875" style="6" customWidth="1"/>
    <col min="29" max="29" width="17.42578125" style="6" customWidth="1"/>
    <col min="30" max="30" width="18.28515625" style="6" customWidth="1"/>
    <col min="31" max="32" width="15.85546875" style="6" customWidth="1"/>
    <col min="33" max="33" width="17.7109375" style="6" customWidth="1"/>
    <col min="34" max="34" width="17.5703125" style="6" customWidth="1"/>
    <col min="35" max="36" width="15.85546875" style="6" customWidth="1"/>
    <col min="37" max="37" width="14.85546875" style="31" customWidth="1"/>
    <col min="38" max="38" width="9.140625" style="1"/>
    <col min="39" max="39" width="11.28515625" style="1" bestFit="1" customWidth="1"/>
    <col min="40" max="16384" width="9.140625" style="1"/>
  </cols>
  <sheetData>
    <row r="1" spans="1:39" s="25" customFormat="1" ht="26.25" customHeight="1" thickBot="1" x14ac:dyDescent="0.4">
      <c r="A1" s="32"/>
      <c r="B1" s="23" t="s">
        <v>447</v>
      </c>
      <c r="C1" s="24"/>
      <c r="D1" s="24"/>
      <c r="E1" s="24"/>
      <c r="F1" s="92" t="s">
        <v>483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131" t="s">
        <v>415</v>
      </c>
      <c r="W1" s="132"/>
      <c r="X1" s="132"/>
      <c r="Y1" s="132"/>
      <c r="Z1" s="132"/>
      <c r="AA1" s="133"/>
      <c r="AB1" s="134"/>
      <c r="AC1" s="135" t="s">
        <v>450</v>
      </c>
      <c r="AD1" s="135"/>
      <c r="AE1" s="135"/>
      <c r="AF1" s="136"/>
      <c r="AG1" s="137" t="s">
        <v>451</v>
      </c>
      <c r="AH1" s="138"/>
      <c r="AI1" s="138"/>
      <c r="AJ1" s="139"/>
      <c r="AK1" s="31"/>
    </row>
    <row r="2" spans="1:39" s="4" customFormat="1" ht="135.75" customHeight="1" x14ac:dyDescent="0.25">
      <c r="A2" s="102" t="s">
        <v>444</v>
      </c>
      <c r="B2" s="93" t="s">
        <v>0</v>
      </c>
      <c r="C2" s="105" t="s">
        <v>1</v>
      </c>
      <c r="D2" s="99" t="s">
        <v>471</v>
      </c>
      <c r="E2" s="96" t="s">
        <v>2</v>
      </c>
      <c r="F2" s="108" t="s">
        <v>472</v>
      </c>
      <c r="G2" s="126" t="s">
        <v>481</v>
      </c>
      <c r="H2" s="108" t="s">
        <v>426</v>
      </c>
      <c r="I2" s="108" t="s">
        <v>427</v>
      </c>
      <c r="J2" s="110" t="s">
        <v>428</v>
      </c>
      <c r="K2" s="111"/>
      <c r="L2" s="110" t="s">
        <v>428</v>
      </c>
      <c r="M2" s="111"/>
      <c r="N2" s="110" t="s">
        <v>428</v>
      </c>
      <c r="O2" s="111"/>
      <c r="P2" s="108" t="s">
        <v>429</v>
      </c>
      <c r="Q2" s="108" t="s">
        <v>429</v>
      </c>
      <c r="R2" s="108" t="s">
        <v>431</v>
      </c>
      <c r="S2" s="108" t="s">
        <v>432</v>
      </c>
      <c r="T2" s="108" t="s">
        <v>433</v>
      </c>
      <c r="U2" s="112" t="s">
        <v>430</v>
      </c>
      <c r="V2" s="113" t="s">
        <v>424</v>
      </c>
      <c r="W2" s="114" t="s">
        <v>425</v>
      </c>
      <c r="X2" s="115" t="s">
        <v>411</v>
      </c>
      <c r="Y2" s="116" t="s">
        <v>416</v>
      </c>
      <c r="Z2" s="115" t="s">
        <v>412</v>
      </c>
      <c r="AA2" s="117" t="s">
        <v>482</v>
      </c>
      <c r="AB2" s="80" t="s">
        <v>445</v>
      </c>
      <c r="AC2" s="86" t="s">
        <v>446</v>
      </c>
      <c r="AD2" s="83" t="s">
        <v>420</v>
      </c>
      <c r="AE2" s="83" t="s">
        <v>419</v>
      </c>
      <c r="AF2" s="89" t="s">
        <v>421</v>
      </c>
      <c r="AG2" s="86" t="s">
        <v>422</v>
      </c>
      <c r="AH2" s="83" t="s">
        <v>420</v>
      </c>
      <c r="AI2" s="83" t="s">
        <v>419</v>
      </c>
      <c r="AJ2" s="89" t="s">
        <v>423</v>
      </c>
      <c r="AK2" s="54"/>
    </row>
    <row r="3" spans="1:39" s="3" customFormat="1" ht="17.25" customHeight="1" x14ac:dyDescent="0.25">
      <c r="A3" s="103"/>
      <c r="B3" s="94"/>
      <c r="C3" s="106"/>
      <c r="D3" s="100"/>
      <c r="E3" s="97"/>
      <c r="F3" s="109" t="s">
        <v>473</v>
      </c>
      <c r="G3" s="127" t="s">
        <v>476</v>
      </c>
      <c r="H3" s="109" t="s">
        <v>477</v>
      </c>
      <c r="I3" s="109" t="s">
        <v>477</v>
      </c>
      <c r="J3" s="118" t="s">
        <v>473</v>
      </c>
      <c r="K3" s="119"/>
      <c r="L3" s="118" t="s">
        <v>473</v>
      </c>
      <c r="M3" s="119"/>
      <c r="N3" s="118" t="s">
        <v>473</v>
      </c>
      <c r="O3" s="119"/>
      <c r="P3" s="109" t="s">
        <v>478</v>
      </c>
      <c r="Q3" s="109" t="s">
        <v>479</v>
      </c>
      <c r="R3" s="109" t="s">
        <v>480</v>
      </c>
      <c r="S3" s="109" t="s">
        <v>480</v>
      </c>
      <c r="T3" s="109" t="s">
        <v>449</v>
      </c>
      <c r="U3" s="120" t="s">
        <v>448</v>
      </c>
      <c r="V3" s="121"/>
      <c r="W3" s="122"/>
      <c r="X3" s="123" t="s">
        <v>474</v>
      </c>
      <c r="Y3" s="124" t="s">
        <v>474</v>
      </c>
      <c r="Z3" s="123" t="s">
        <v>474</v>
      </c>
      <c r="AA3" s="125" t="s">
        <v>475</v>
      </c>
      <c r="AB3" s="81"/>
      <c r="AC3" s="87"/>
      <c r="AD3" s="84"/>
      <c r="AE3" s="84"/>
      <c r="AF3" s="90"/>
      <c r="AG3" s="87"/>
      <c r="AH3" s="84"/>
      <c r="AI3" s="84"/>
      <c r="AJ3" s="90"/>
      <c r="AK3" s="55"/>
    </row>
    <row r="4" spans="1:39" s="5" customFormat="1" ht="42.75" customHeight="1" thickBot="1" x14ac:dyDescent="0.3">
      <c r="A4" s="104"/>
      <c r="B4" s="95"/>
      <c r="C4" s="107"/>
      <c r="D4" s="101"/>
      <c r="E4" s="98"/>
      <c r="F4" s="53" t="s">
        <v>414</v>
      </c>
      <c r="G4" s="128" t="s">
        <v>414</v>
      </c>
      <c r="H4" s="7" t="s">
        <v>414</v>
      </c>
      <c r="I4" s="7" t="s">
        <v>414</v>
      </c>
      <c r="J4" s="9" t="s">
        <v>484</v>
      </c>
      <c r="K4" s="9" t="s">
        <v>414</v>
      </c>
      <c r="L4" s="9" t="s">
        <v>484</v>
      </c>
      <c r="M4" s="9" t="s">
        <v>414</v>
      </c>
      <c r="N4" s="9" t="s">
        <v>484</v>
      </c>
      <c r="O4" s="9" t="s">
        <v>414</v>
      </c>
      <c r="P4" s="8" t="s">
        <v>414</v>
      </c>
      <c r="Q4" s="8" t="s">
        <v>414</v>
      </c>
      <c r="R4" s="8" t="s">
        <v>414</v>
      </c>
      <c r="S4" s="8" t="s">
        <v>414</v>
      </c>
      <c r="T4" s="8" t="s">
        <v>414</v>
      </c>
      <c r="U4" s="49" t="s">
        <v>414</v>
      </c>
      <c r="V4" s="51" t="s">
        <v>414</v>
      </c>
      <c r="W4" s="42" t="s">
        <v>414</v>
      </c>
      <c r="X4" s="20" t="s">
        <v>414</v>
      </c>
      <c r="Y4" s="21" t="s">
        <v>414</v>
      </c>
      <c r="Z4" s="20" t="s">
        <v>414</v>
      </c>
      <c r="AA4" s="37" t="s">
        <v>414</v>
      </c>
      <c r="AB4" s="82"/>
      <c r="AC4" s="88"/>
      <c r="AD4" s="85"/>
      <c r="AE4" s="85"/>
      <c r="AF4" s="91"/>
      <c r="AG4" s="88"/>
      <c r="AH4" s="85"/>
      <c r="AI4" s="85"/>
      <c r="AJ4" s="91"/>
      <c r="AK4" s="56"/>
    </row>
    <row r="5" spans="1:39" ht="15" customHeight="1" x14ac:dyDescent="0.25">
      <c r="A5" s="33" t="s">
        <v>231</v>
      </c>
      <c r="B5" s="10" t="s">
        <v>231</v>
      </c>
      <c r="C5" s="11" t="s">
        <v>232</v>
      </c>
      <c r="D5" s="62" t="s">
        <v>454</v>
      </c>
      <c r="E5" s="62" t="s">
        <v>457</v>
      </c>
      <c r="F5" s="77">
        <v>1</v>
      </c>
      <c r="G5" s="129"/>
      <c r="H5" s="26">
        <v>0</v>
      </c>
      <c r="I5" s="26">
        <v>0</v>
      </c>
      <c r="J5" s="59">
        <v>0</v>
      </c>
      <c r="K5" s="27">
        <v>1</v>
      </c>
      <c r="L5" s="59">
        <v>0</v>
      </c>
      <c r="M5" s="27">
        <v>1</v>
      </c>
      <c r="N5" s="59">
        <v>1</v>
      </c>
      <c r="O5" s="27">
        <v>0</v>
      </c>
      <c r="P5" s="58">
        <v>0</v>
      </c>
      <c r="Q5" s="28">
        <v>1</v>
      </c>
      <c r="R5" s="26">
        <v>1</v>
      </c>
      <c r="S5" s="26">
        <v>1</v>
      </c>
      <c r="T5" s="26">
        <v>1</v>
      </c>
      <c r="U5" s="64">
        <v>1</v>
      </c>
      <c r="V5" s="65">
        <v>1</v>
      </c>
      <c r="W5" s="66">
        <v>0</v>
      </c>
      <c r="X5" s="22">
        <v>1</v>
      </c>
      <c r="Y5" s="29">
        <v>0</v>
      </c>
      <c r="Z5" s="22">
        <v>0</v>
      </c>
      <c r="AA5" s="38"/>
      <c r="AB5" s="40">
        <v>1038.7934947951496</v>
      </c>
      <c r="AC5" s="68">
        <f>H5*8.5%/83%+I5*8.5%/83%+J5*K5*17%/83%+L5*M5*17%/83%+N5*O5*17%/83%+P5*5.95%/83%+Q5*1.7%/83%+R5*3.825%/83%+S5*3.825%/83%+T5*1.7%/83%+U5*15%/83%</f>
        <v>0.31385542168674696</v>
      </c>
      <c r="AD5" s="69">
        <f>IF(OR(V5=0,W5=0),1,1-(X5*1/3+Y5*1/3+Z5*1/3))</f>
        <v>1</v>
      </c>
      <c r="AE5" s="70">
        <f>ROUND(AB5*AC5*(1-AD5),1)</f>
        <v>0</v>
      </c>
      <c r="AF5" s="71">
        <f>AE5/(AB5*(1-17%/83%))</f>
        <v>0</v>
      </c>
      <c r="AG5" s="79">
        <f>F5*17%/83%</f>
        <v>0.20481927710843376</v>
      </c>
      <c r="AH5" s="69">
        <f>IF(OR(V5=0,W5=0),1,1-(X5*1/3+Y5*1/3+Z5*1/3))</f>
        <v>1</v>
      </c>
      <c r="AI5" s="70">
        <f>ROUND(AB5*AG5*(1-AH5),1)</f>
        <v>0</v>
      </c>
      <c r="AJ5" s="71">
        <f>AI5/(AB5*17%/83%)</f>
        <v>0</v>
      </c>
      <c r="AM5" s="72"/>
    </row>
    <row r="6" spans="1:39" ht="15" customHeight="1" x14ac:dyDescent="0.25">
      <c r="A6" s="34" t="s">
        <v>233</v>
      </c>
      <c r="B6" s="12" t="s">
        <v>233</v>
      </c>
      <c r="C6" s="13" t="s">
        <v>234</v>
      </c>
      <c r="D6" s="62" t="s">
        <v>454</v>
      </c>
      <c r="E6" s="62" t="s">
        <v>457</v>
      </c>
      <c r="F6" s="77">
        <v>0</v>
      </c>
      <c r="G6" s="129"/>
      <c r="H6" s="26">
        <v>0</v>
      </c>
      <c r="I6" s="26">
        <v>0</v>
      </c>
      <c r="J6" s="59">
        <v>1</v>
      </c>
      <c r="K6" s="27">
        <v>0</v>
      </c>
      <c r="L6" s="59">
        <v>0</v>
      </c>
      <c r="M6" s="27">
        <v>1</v>
      </c>
      <c r="N6" s="59">
        <v>0</v>
      </c>
      <c r="O6" s="27">
        <v>1</v>
      </c>
      <c r="P6" s="58">
        <v>0</v>
      </c>
      <c r="Q6" s="26">
        <v>1</v>
      </c>
      <c r="R6" s="26">
        <v>1</v>
      </c>
      <c r="S6" s="26">
        <v>1</v>
      </c>
      <c r="T6" s="26">
        <v>1</v>
      </c>
      <c r="U6" s="64">
        <v>1</v>
      </c>
      <c r="V6" s="65">
        <v>1</v>
      </c>
      <c r="W6" s="66">
        <v>0</v>
      </c>
      <c r="X6" s="22">
        <v>0</v>
      </c>
      <c r="Y6" s="29">
        <v>0</v>
      </c>
      <c r="Z6" s="22">
        <v>0</v>
      </c>
      <c r="AA6" s="38"/>
      <c r="AB6" s="40">
        <v>1989.2712860565289</v>
      </c>
      <c r="AC6" s="68">
        <f>H6*8.5%/83%+I6*8.5%/83%+J6*K6*17%/83%+L6*M6*17%/83%+N6*O6*17%/83%+P6*5.95%/83%+Q6*1.7%/83%+R6*3.825%/83%+S6*3.825%/83%+T6*1.7%/83%+U6*15%/83%</f>
        <v>0.31385542168674696</v>
      </c>
      <c r="AD6" s="69">
        <f>IF(OR(V6=0,W6=0),1,1-(X6*1/3+Y6*1/3+Z6*1/3))</f>
        <v>1</v>
      </c>
      <c r="AE6" s="70">
        <f>ROUND(AB6*AC6*(1-AD6),1)</f>
        <v>0</v>
      </c>
      <c r="AF6" s="71">
        <f t="shared" ref="AF6:AF69" si="0">AE6/(AB6*(1-17%/83%))</f>
        <v>0</v>
      </c>
      <c r="AG6" s="79">
        <f>F6*17%/83%</f>
        <v>0</v>
      </c>
      <c r="AH6" s="69">
        <f>IF(OR(V6=0,W6=0),1,1-(X6*1/3+Y6*1/3+Z6*1/3))</f>
        <v>1</v>
      </c>
      <c r="AI6" s="70">
        <f>ROUND(AB6*AG6*(1-AH6),1)</f>
        <v>0</v>
      </c>
      <c r="AJ6" s="71">
        <f t="shared" ref="AJ6:AJ69" si="1">AI6/(AB6*17%/83%)</f>
        <v>0</v>
      </c>
    </row>
    <row r="7" spans="1:39" ht="15" customHeight="1" x14ac:dyDescent="0.25">
      <c r="A7" s="34" t="s">
        <v>235</v>
      </c>
      <c r="B7" s="12" t="s">
        <v>235</v>
      </c>
      <c r="C7" s="13" t="s">
        <v>236</v>
      </c>
      <c r="D7" s="62" t="s">
        <v>454</v>
      </c>
      <c r="E7" s="62" t="s">
        <v>457</v>
      </c>
      <c r="F7" s="77">
        <v>0</v>
      </c>
      <c r="G7" s="129"/>
      <c r="H7" s="26">
        <v>0</v>
      </c>
      <c r="I7" s="26">
        <v>0</v>
      </c>
      <c r="J7" s="59">
        <v>0</v>
      </c>
      <c r="K7" s="27">
        <v>1</v>
      </c>
      <c r="L7" s="59">
        <v>0</v>
      </c>
      <c r="M7" s="27">
        <v>1</v>
      </c>
      <c r="N7" s="59">
        <v>1</v>
      </c>
      <c r="O7" s="27">
        <v>0</v>
      </c>
      <c r="P7" s="58">
        <v>1</v>
      </c>
      <c r="Q7" s="26">
        <v>1</v>
      </c>
      <c r="R7" s="26">
        <v>1</v>
      </c>
      <c r="S7" s="26">
        <v>1</v>
      </c>
      <c r="T7" s="26">
        <v>1</v>
      </c>
      <c r="U7" s="64">
        <v>1</v>
      </c>
      <c r="V7" s="65">
        <v>1</v>
      </c>
      <c r="W7" s="66">
        <v>0</v>
      </c>
      <c r="X7" s="22">
        <v>0</v>
      </c>
      <c r="Y7" s="29">
        <v>0</v>
      </c>
      <c r="Z7" s="22">
        <v>0</v>
      </c>
      <c r="AA7" s="38"/>
      <c r="AB7" s="40">
        <v>1169.0990935491106</v>
      </c>
      <c r="AC7" s="68">
        <f>H7*8.5%/83%+I7*8.5%/83%+J7*K7*17%/83%+L7*M7*17%/83%+N7*O7*17%/83%+P7*5.95%/83%+Q7*1.7%/83%+R7*3.825%/83%+S7*3.825%/83%+T7*1.7%/83%+U7*15%/83%</f>
        <v>0.38554216867469882</v>
      </c>
      <c r="AD7" s="69">
        <f>IF(OR(V7=0,W7=0),1,1-(X7*1/3+Y7*1/3+Z7*1/3))</f>
        <v>1</v>
      </c>
      <c r="AE7" s="70">
        <f t="shared" ref="AE7:AE70" si="2">ROUND(AB7*AC7*(1-AD7),1)</f>
        <v>0</v>
      </c>
      <c r="AF7" s="71">
        <f t="shared" si="0"/>
        <v>0</v>
      </c>
      <c r="AG7" s="79">
        <f>F7*17%/83%</f>
        <v>0</v>
      </c>
      <c r="AH7" s="69">
        <f>IF(OR(V7=0,W7=0),1,1-(X7*1/3+Y7*1/3+Z7*1/3))</f>
        <v>1</v>
      </c>
      <c r="AI7" s="70">
        <f t="shared" ref="AI7:AI70" si="3">ROUND(AB7*AG7*(1-AH7),1)</f>
        <v>0</v>
      </c>
      <c r="AJ7" s="71">
        <f t="shared" si="1"/>
        <v>0</v>
      </c>
      <c r="AM7" s="73"/>
    </row>
    <row r="8" spans="1:39" ht="15" customHeight="1" x14ac:dyDescent="0.25">
      <c r="A8" s="34" t="s">
        <v>237</v>
      </c>
      <c r="B8" s="12" t="s">
        <v>237</v>
      </c>
      <c r="C8" s="13" t="s">
        <v>238</v>
      </c>
      <c r="D8" s="62" t="s">
        <v>454</v>
      </c>
      <c r="E8" s="62" t="s">
        <v>457</v>
      </c>
      <c r="F8" s="77">
        <v>1</v>
      </c>
      <c r="G8" s="129"/>
      <c r="H8" s="26">
        <v>0</v>
      </c>
      <c r="I8" s="26">
        <v>0</v>
      </c>
      <c r="J8" s="59">
        <v>0</v>
      </c>
      <c r="K8" s="27">
        <v>1</v>
      </c>
      <c r="L8" s="59">
        <v>1</v>
      </c>
      <c r="M8" s="27">
        <v>1</v>
      </c>
      <c r="N8" s="59">
        <v>0</v>
      </c>
      <c r="O8" s="27">
        <v>0</v>
      </c>
      <c r="P8" s="58">
        <v>0</v>
      </c>
      <c r="Q8" s="26">
        <v>1</v>
      </c>
      <c r="R8" s="26">
        <v>1</v>
      </c>
      <c r="S8" s="26">
        <v>1</v>
      </c>
      <c r="T8" s="26">
        <v>1</v>
      </c>
      <c r="U8" s="64">
        <v>1</v>
      </c>
      <c r="V8" s="65">
        <v>1</v>
      </c>
      <c r="W8" s="66">
        <v>1</v>
      </c>
      <c r="X8" s="22">
        <v>0</v>
      </c>
      <c r="Y8" s="29">
        <v>1</v>
      </c>
      <c r="Z8" s="22">
        <v>0</v>
      </c>
      <c r="AA8" s="38"/>
      <c r="AB8" s="40">
        <v>1612.5032588362319</v>
      </c>
      <c r="AC8" s="68">
        <f>H8*8.5%/83%+I8*8.5%/83%+J8*K8*17%/83%+L8*M8*17%/83%+N8*O8*17%/83%+P8*5.95%/83%+Q8*1.7%/83%+R8*3.825%/83%+S8*3.825%/83%+T8*1.7%/83%+U8*15%/83%</f>
        <v>0.5186746987951808</v>
      </c>
      <c r="AD8" s="69">
        <f>IF(OR(V8=0,W8=0),1,1-(X8*1/3+Y8*1/3+Z8*1/3))</f>
        <v>0.66666666666666674</v>
      </c>
      <c r="AE8" s="70">
        <f t="shared" si="2"/>
        <v>278.8</v>
      </c>
      <c r="AF8" s="71">
        <f t="shared" si="0"/>
        <v>0.21743343419049171</v>
      </c>
      <c r="AG8" s="79">
        <f>F8*17%/83%</f>
        <v>0.20481927710843376</v>
      </c>
      <c r="AH8" s="69">
        <f>IF(OR(V8=0,W8=0),1,1-(X8*1/3+Y8*1/3+Z8*1/3))</f>
        <v>0.66666666666666674</v>
      </c>
      <c r="AI8" s="70">
        <f t="shared" si="3"/>
        <v>110.1</v>
      </c>
      <c r="AJ8" s="71">
        <f t="shared" si="1"/>
        <v>0.33336184338100822</v>
      </c>
    </row>
    <row r="9" spans="1:39" ht="15.75" customHeight="1" x14ac:dyDescent="0.25">
      <c r="A9" s="34" t="s">
        <v>239</v>
      </c>
      <c r="B9" s="12" t="s">
        <v>239</v>
      </c>
      <c r="C9" s="13" t="s">
        <v>240</v>
      </c>
      <c r="D9" s="62" t="s">
        <v>454</v>
      </c>
      <c r="E9" s="62" t="s">
        <v>457</v>
      </c>
      <c r="F9" s="77">
        <v>1</v>
      </c>
      <c r="G9" s="129"/>
      <c r="H9" s="26">
        <v>1</v>
      </c>
      <c r="I9" s="26">
        <v>0</v>
      </c>
      <c r="J9" s="59">
        <v>0</v>
      </c>
      <c r="K9" s="27">
        <v>1</v>
      </c>
      <c r="L9" s="59">
        <v>0</v>
      </c>
      <c r="M9" s="27">
        <v>0</v>
      </c>
      <c r="N9" s="59">
        <v>1</v>
      </c>
      <c r="O9" s="27">
        <v>0</v>
      </c>
      <c r="P9" s="58">
        <v>0</v>
      </c>
      <c r="Q9" s="26">
        <v>1</v>
      </c>
      <c r="R9" s="26">
        <v>1</v>
      </c>
      <c r="S9" s="26">
        <v>1</v>
      </c>
      <c r="T9" s="26">
        <v>1</v>
      </c>
      <c r="U9" s="64">
        <v>1</v>
      </c>
      <c r="V9" s="65">
        <v>1</v>
      </c>
      <c r="W9" s="66">
        <v>1</v>
      </c>
      <c r="X9" s="22">
        <v>0</v>
      </c>
      <c r="Y9" s="29">
        <v>0</v>
      </c>
      <c r="Z9" s="22">
        <v>0</v>
      </c>
      <c r="AA9" s="38"/>
      <c r="AB9" s="40">
        <v>1662.7085683386338</v>
      </c>
      <c r="AC9" s="68">
        <f>H9*8.5%/83%+I9*8.5%/83%+J9*K9*17%/83%+L9*M9*17%/83%+N9*O9*17%/83%+P9*5.95%/83%+Q9*1.7%/83%+R9*3.825%/83%+S9*3.825%/83%+T9*1.7%/83%+U9*15%/83%</f>
        <v>0.41626506024096388</v>
      </c>
      <c r="AD9" s="69">
        <f>IF(OR(V9=0,W9=0),1,1-(X9*1/3+Y9*1/3+Z9*1/3))</f>
        <v>1</v>
      </c>
      <c r="AE9" s="70">
        <f t="shared" si="2"/>
        <v>0</v>
      </c>
      <c r="AF9" s="71">
        <f t="shared" si="0"/>
        <v>0</v>
      </c>
      <c r="AG9" s="79">
        <f>F9*17%/83%</f>
        <v>0.20481927710843376</v>
      </c>
      <c r="AH9" s="69">
        <f>IF(OR(V9=0,W9=0),1,1-(X9*1/3+Y9*1/3+Z9*1/3))</f>
        <v>1</v>
      </c>
      <c r="AI9" s="70">
        <f t="shared" si="3"/>
        <v>0</v>
      </c>
      <c r="AJ9" s="71">
        <f t="shared" si="1"/>
        <v>0</v>
      </c>
    </row>
    <row r="10" spans="1:39" x14ac:dyDescent="0.25">
      <c r="A10" s="34" t="s">
        <v>241</v>
      </c>
      <c r="B10" s="12" t="s">
        <v>241</v>
      </c>
      <c r="C10" s="13" t="s">
        <v>242</v>
      </c>
      <c r="D10" s="62" t="s">
        <v>454</v>
      </c>
      <c r="E10" s="62" t="s">
        <v>457</v>
      </c>
      <c r="F10" s="77">
        <v>0</v>
      </c>
      <c r="G10" s="129"/>
      <c r="H10" s="26">
        <v>1</v>
      </c>
      <c r="I10" s="26">
        <v>0</v>
      </c>
      <c r="J10" s="59">
        <v>1</v>
      </c>
      <c r="K10" s="27">
        <v>1</v>
      </c>
      <c r="L10" s="59">
        <v>0</v>
      </c>
      <c r="M10" s="27">
        <v>1</v>
      </c>
      <c r="N10" s="59">
        <v>0</v>
      </c>
      <c r="O10" s="27">
        <v>0</v>
      </c>
      <c r="P10" s="58">
        <v>0</v>
      </c>
      <c r="Q10" s="26">
        <v>1</v>
      </c>
      <c r="R10" s="26">
        <v>1</v>
      </c>
      <c r="S10" s="26">
        <v>1</v>
      </c>
      <c r="T10" s="26">
        <v>1</v>
      </c>
      <c r="U10" s="64">
        <v>1</v>
      </c>
      <c r="V10" s="65">
        <v>1</v>
      </c>
      <c r="W10" s="66">
        <v>1</v>
      </c>
      <c r="X10" s="22">
        <v>1</v>
      </c>
      <c r="Y10" s="29">
        <v>0</v>
      </c>
      <c r="Z10" s="22">
        <v>0</v>
      </c>
      <c r="AA10" s="38"/>
      <c r="AB10" s="40">
        <v>1258.784032796583</v>
      </c>
      <c r="AC10" s="68">
        <f>H10*8.5%/83%+I10*8.5%/83%+J10*K10*17%/83%+L10*M10*17%/83%+N10*O10*17%/83%+P10*5.95%/83%+Q10*1.7%/83%+R10*3.825%/83%+S10*3.825%/83%+T10*1.7%/83%+U10*15%/83%</f>
        <v>0.62108433734939772</v>
      </c>
      <c r="AD10" s="69">
        <f>IF(OR(V10=0,W10=0),1,1-(X10*1/3+Y10*1/3+Z10*1/3))</f>
        <v>0.66666666666666674</v>
      </c>
      <c r="AE10" s="70">
        <f t="shared" si="2"/>
        <v>260.60000000000002</v>
      </c>
      <c r="AF10" s="71">
        <f t="shared" si="0"/>
        <v>0.26034985659625226</v>
      </c>
      <c r="AG10" s="79">
        <f>F10*17%/83%</f>
        <v>0</v>
      </c>
      <c r="AH10" s="69">
        <f>IF(OR(V10=0,W10=0),1,1-(X10*1/3+Y10*1/3+Z10*1/3))</f>
        <v>0.66666666666666674</v>
      </c>
      <c r="AI10" s="70">
        <f t="shared" si="3"/>
        <v>0</v>
      </c>
      <c r="AJ10" s="71">
        <f t="shared" si="1"/>
        <v>0</v>
      </c>
    </row>
    <row r="11" spans="1:39" x14ac:dyDescent="0.25">
      <c r="A11" s="34" t="s">
        <v>291</v>
      </c>
      <c r="B11" s="12" t="s">
        <v>291</v>
      </c>
      <c r="C11" s="13" t="s">
        <v>292</v>
      </c>
      <c r="D11" s="62" t="s">
        <v>454</v>
      </c>
      <c r="E11" s="62" t="s">
        <v>457</v>
      </c>
      <c r="F11" s="77">
        <v>1</v>
      </c>
      <c r="G11" s="129"/>
      <c r="H11" s="26">
        <v>0</v>
      </c>
      <c r="I11" s="26">
        <v>0</v>
      </c>
      <c r="J11" s="59">
        <v>1</v>
      </c>
      <c r="K11" s="27">
        <v>1</v>
      </c>
      <c r="L11" s="59">
        <v>0</v>
      </c>
      <c r="M11" s="27">
        <v>1</v>
      </c>
      <c r="N11" s="59">
        <v>0</v>
      </c>
      <c r="O11" s="27">
        <v>0</v>
      </c>
      <c r="P11" s="58">
        <v>1</v>
      </c>
      <c r="Q11" s="26">
        <v>1</v>
      </c>
      <c r="R11" s="26">
        <v>1</v>
      </c>
      <c r="S11" s="26">
        <v>1</v>
      </c>
      <c r="T11" s="26">
        <v>1</v>
      </c>
      <c r="U11" s="64">
        <v>1</v>
      </c>
      <c r="V11" s="65">
        <v>1</v>
      </c>
      <c r="W11" s="66">
        <v>1</v>
      </c>
      <c r="X11" s="22">
        <v>1</v>
      </c>
      <c r="Y11" s="29">
        <v>0</v>
      </c>
      <c r="Z11" s="22">
        <v>0</v>
      </c>
      <c r="AA11" s="38"/>
      <c r="AB11" s="40">
        <v>1031.2626983697894</v>
      </c>
      <c r="AC11" s="68">
        <f>H11*8.5%/83%+I11*8.5%/83%+J11*K11*17%/83%+L11*M11*17%/83%+N11*O11*17%/83%+P11*5.95%/83%+Q11*1.7%/83%+R11*3.825%/83%+S11*3.825%/83%+T11*1.7%/83%+U11*15%/83%</f>
        <v>0.59036144578313265</v>
      </c>
      <c r="AD11" s="69">
        <f>IF(OR(V11=0,W11=0),1,1-(X11*1/3+Y11*1/3+Z11*1/3))</f>
        <v>0.66666666666666674</v>
      </c>
      <c r="AE11" s="70">
        <f t="shared" si="2"/>
        <v>202.9</v>
      </c>
      <c r="AF11" s="71">
        <f t="shared" si="0"/>
        <v>0.24742688901235266</v>
      </c>
      <c r="AG11" s="79">
        <f>F11*17%/83%</f>
        <v>0.20481927710843376</v>
      </c>
      <c r="AH11" s="69">
        <f>IF(OR(V11=0,W11=0),1,1-(X11*1/3+Y11*1/3+Z11*1/3))</f>
        <v>0.66666666666666674</v>
      </c>
      <c r="AI11" s="70">
        <f t="shared" si="3"/>
        <v>70.400000000000006</v>
      </c>
      <c r="AJ11" s="71">
        <f t="shared" si="1"/>
        <v>0.33329785669758949</v>
      </c>
    </row>
    <row r="12" spans="1:39" x14ac:dyDescent="0.25">
      <c r="A12" s="34" t="s">
        <v>243</v>
      </c>
      <c r="B12" s="12" t="s">
        <v>243</v>
      </c>
      <c r="C12" s="13" t="s">
        <v>244</v>
      </c>
      <c r="D12" s="62" t="s">
        <v>454</v>
      </c>
      <c r="E12" s="62" t="s">
        <v>457</v>
      </c>
      <c r="F12" s="77">
        <v>1</v>
      </c>
      <c r="G12" s="129"/>
      <c r="H12" s="26">
        <v>0</v>
      </c>
      <c r="I12" s="26">
        <v>0</v>
      </c>
      <c r="J12" s="59">
        <v>0</v>
      </c>
      <c r="K12" s="27">
        <v>0</v>
      </c>
      <c r="L12" s="59">
        <v>1</v>
      </c>
      <c r="M12" s="27">
        <v>1</v>
      </c>
      <c r="N12" s="59">
        <v>0</v>
      </c>
      <c r="O12" s="27">
        <v>0</v>
      </c>
      <c r="P12" s="58">
        <v>0</v>
      </c>
      <c r="Q12" s="26">
        <v>1</v>
      </c>
      <c r="R12" s="26">
        <v>1</v>
      </c>
      <c r="S12" s="26">
        <v>1</v>
      </c>
      <c r="T12" s="26">
        <v>1</v>
      </c>
      <c r="U12" s="64">
        <v>1</v>
      </c>
      <c r="V12" s="65">
        <v>1</v>
      </c>
      <c r="W12" s="66">
        <v>1</v>
      </c>
      <c r="X12" s="22">
        <v>1</v>
      </c>
      <c r="Y12" s="29">
        <v>0</v>
      </c>
      <c r="Z12" s="22">
        <v>0</v>
      </c>
      <c r="AA12" s="38"/>
      <c r="AB12" s="40">
        <v>1418.2999934428506</v>
      </c>
      <c r="AC12" s="68">
        <f>H12*8.5%/83%+I12*8.5%/83%+J12*K12*17%/83%+L12*M12*17%/83%+N12*O12*17%/83%+P12*5.95%/83%+Q12*1.7%/83%+R12*3.825%/83%+S12*3.825%/83%+T12*1.7%/83%+U12*15%/83%</f>
        <v>0.5186746987951808</v>
      </c>
      <c r="AD12" s="69">
        <f>IF(OR(V12=0,W12=0),1,1-(X12*1/3+Y12*1/3+Z12*1/3))</f>
        <v>0.66666666666666674</v>
      </c>
      <c r="AE12" s="70">
        <f t="shared" si="2"/>
        <v>245.2</v>
      </c>
      <c r="AF12" s="71">
        <f t="shared" si="0"/>
        <v>0.2174135071446017</v>
      </c>
      <c r="AG12" s="79">
        <f>F12*17%/83%</f>
        <v>0.20481927710843376</v>
      </c>
      <c r="AH12" s="69">
        <f>IF(OR(V12=0,W12=0),1,1-(X12*1/3+Y12*1/3+Z12*1/3))</f>
        <v>0.66666666666666674</v>
      </c>
      <c r="AI12" s="70">
        <f t="shared" si="3"/>
        <v>96.8</v>
      </c>
      <c r="AJ12" s="71">
        <f t="shared" si="1"/>
        <v>0.33322411823371828</v>
      </c>
    </row>
    <row r="13" spans="1:39" x14ac:dyDescent="0.25">
      <c r="A13" s="34" t="s">
        <v>245</v>
      </c>
      <c r="B13" s="12" t="s">
        <v>245</v>
      </c>
      <c r="C13" s="13" t="s">
        <v>246</v>
      </c>
      <c r="D13" s="62" t="s">
        <v>454</v>
      </c>
      <c r="E13" s="62" t="s">
        <v>457</v>
      </c>
      <c r="F13" s="77">
        <v>0</v>
      </c>
      <c r="G13" s="129"/>
      <c r="H13" s="26">
        <v>0</v>
      </c>
      <c r="I13" s="26">
        <v>0</v>
      </c>
      <c r="J13" s="59">
        <v>0</v>
      </c>
      <c r="K13" s="27">
        <v>1</v>
      </c>
      <c r="L13" s="59">
        <v>0</v>
      </c>
      <c r="M13" s="27">
        <v>0</v>
      </c>
      <c r="N13" s="59">
        <v>1</v>
      </c>
      <c r="O13" s="27">
        <v>0</v>
      </c>
      <c r="P13" s="58">
        <v>0</v>
      </c>
      <c r="Q13" s="26">
        <v>1</v>
      </c>
      <c r="R13" s="26">
        <v>1</v>
      </c>
      <c r="S13" s="26">
        <v>1</v>
      </c>
      <c r="T13" s="26">
        <v>1</v>
      </c>
      <c r="U13" s="64">
        <v>0</v>
      </c>
      <c r="V13" s="65">
        <v>1</v>
      </c>
      <c r="W13" s="66">
        <v>0</v>
      </c>
      <c r="X13" s="22">
        <v>1</v>
      </c>
      <c r="Y13" s="29">
        <v>0</v>
      </c>
      <c r="Z13" s="22">
        <v>0</v>
      </c>
      <c r="AA13" s="38"/>
      <c r="AB13" s="40">
        <v>1910.7684384709551</v>
      </c>
      <c r="AC13" s="68">
        <f>H13*8.5%/83%+I13*8.5%/83%+J13*K13*17%/83%+L13*M13*17%/83%+N13*O13*17%/83%+P13*5.95%/83%+Q13*1.7%/83%+R13*3.825%/83%+S13*3.825%/83%+T13*1.7%/83%+U13*15%/83%</f>
        <v>0.13313253012048193</v>
      </c>
      <c r="AD13" s="69">
        <f>IF(OR(V13=0,W13=0),1,1-(X13*1/3+Y13*1/3+Z13*1/3))</f>
        <v>1</v>
      </c>
      <c r="AE13" s="70">
        <f t="shared" si="2"/>
        <v>0</v>
      </c>
      <c r="AF13" s="71">
        <f t="shared" si="0"/>
        <v>0</v>
      </c>
      <c r="AG13" s="79">
        <f>F13*17%/83%</f>
        <v>0</v>
      </c>
      <c r="AH13" s="69">
        <f>IF(OR(V13=0,W13=0),1,1-(X13*1/3+Y13*1/3+Z13*1/3))</f>
        <v>1</v>
      </c>
      <c r="AI13" s="70">
        <f t="shared" si="3"/>
        <v>0</v>
      </c>
      <c r="AJ13" s="71">
        <f t="shared" si="1"/>
        <v>0</v>
      </c>
    </row>
    <row r="14" spans="1:39" x14ac:dyDescent="0.25">
      <c r="A14" s="34" t="s">
        <v>247</v>
      </c>
      <c r="B14" s="12" t="s">
        <v>247</v>
      </c>
      <c r="C14" s="13" t="s">
        <v>248</v>
      </c>
      <c r="D14" s="62" t="s">
        <v>454</v>
      </c>
      <c r="E14" s="62" t="s">
        <v>457</v>
      </c>
      <c r="F14" s="77">
        <v>0</v>
      </c>
      <c r="G14" s="129"/>
      <c r="H14" s="26">
        <v>0</v>
      </c>
      <c r="I14" s="26">
        <v>0</v>
      </c>
      <c r="J14" s="59">
        <v>0</v>
      </c>
      <c r="K14" s="27">
        <v>1</v>
      </c>
      <c r="L14" s="59">
        <v>1</v>
      </c>
      <c r="M14" s="27">
        <v>1</v>
      </c>
      <c r="N14" s="59">
        <v>0</v>
      </c>
      <c r="O14" s="27">
        <v>0</v>
      </c>
      <c r="P14" s="58">
        <v>0</v>
      </c>
      <c r="Q14" s="26">
        <v>1</v>
      </c>
      <c r="R14" s="26">
        <v>1</v>
      </c>
      <c r="S14" s="26">
        <v>1</v>
      </c>
      <c r="T14" s="26">
        <v>1</v>
      </c>
      <c r="U14" s="64">
        <v>1</v>
      </c>
      <c r="V14" s="65">
        <v>1</v>
      </c>
      <c r="W14" s="66">
        <v>1</v>
      </c>
      <c r="X14" s="22">
        <v>0</v>
      </c>
      <c r="Y14" s="29">
        <v>0</v>
      </c>
      <c r="Z14" s="22">
        <v>0</v>
      </c>
      <c r="AA14" s="38"/>
      <c r="AB14" s="40">
        <v>1887.4914313380236</v>
      </c>
      <c r="AC14" s="68">
        <f>H14*8.5%/83%+I14*8.5%/83%+J14*K14*17%/83%+L14*M14*17%/83%+N14*O14*17%/83%+P14*5.95%/83%+Q14*1.7%/83%+R14*3.825%/83%+S14*3.825%/83%+T14*1.7%/83%+U14*15%/83%</f>
        <v>0.5186746987951808</v>
      </c>
      <c r="AD14" s="69">
        <f>IF(OR(V14=0,W14=0),1,1-(X14*1/3+Y14*1/3+Z14*1/3))</f>
        <v>1</v>
      </c>
      <c r="AE14" s="70">
        <f t="shared" si="2"/>
        <v>0</v>
      </c>
      <c r="AF14" s="71">
        <f t="shared" si="0"/>
        <v>0</v>
      </c>
      <c r="AG14" s="79">
        <f>F14*17%/83%</f>
        <v>0</v>
      </c>
      <c r="AH14" s="69">
        <f>IF(OR(V14=0,W14=0),1,1-(X14*1/3+Y14*1/3+Z14*1/3))</f>
        <v>1</v>
      </c>
      <c r="AI14" s="70">
        <f t="shared" si="3"/>
        <v>0</v>
      </c>
      <c r="AJ14" s="71">
        <f t="shared" si="1"/>
        <v>0</v>
      </c>
    </row>
    <row r="15" spans="1:39" x14ac:dyDescent="0.25">
      <c r="A15" s="34" t="s">
        <v>249</v>
      </c>
      <c r="B15" s="12" t="s">
        <v>249</v>
      </c>
      <c r="C15" s="13" t="s">
        <v>250</v>
      </c>
      <c r="D15" s="62" t="s">
        <v>454</v>
      </c>
      <c r="E15" s="62" t="s">
        <v>457</v>
      </c>
      <c r="F15" s="77">
        <v>0</v>
      </c>
      <c r="G15" s="129"/>
      <c r="H15" s="26">
        <v>0</v>
      </c>
      <c r="I15" s="26">
        <v>0</v>
      </c>
      <c r="J15" s="59">
        <v>1</v>
      </c>
      <c r="K15" s="27">
        <v>1</v>
      </c>
      <c r="L15" s="59">
        <v>0</v>
      </c>
      <c r="M15" s="27">
        <v>1</v>
      </c>
      <c r="N15" s="59">
        <v>0</v>
      </c>
      <c r="O15" s="27">
        <v>0</v>
      </c>
      <c r="P15" s="58">
        <v>0</v>
      </c>
      <c r="Q15" s="26">
        <v>1</v>
      </c>
      <c r="R15" s="26">
        <v>1</v>
      </c>
      <c r="S15" s="26">
        <v>1</v>
      </c>
      <c r="T15" s="26">
        <v>1</v>
      </c>
      <c r="U15" s="64">
        <v>1</v>
      </c>
      <c r="V15" s="65">
        <v>1</v>
      </c>
      <c r="W15" s="66">
        <v>0</v>
      </c>
      <c r="X15" s="22">
        <v>0</v>
      </c>
      <c r="Y15" s="29">
        <v>0</v>
      </c>
      <c r="Z15" s="22">
        <v>0</v>
      </c>
      <c r="AA15" s="38"/>
      <c r="AB15" s="40">
        <v>1619.1212314524578</v>
      </c>
      <c r="AC15" s="68">
        <f>H15*8.5%/83%+I15*8.5%/83%+J15*K15*17%/83%+L15*M15*17%/83%+N15*O15*17%/83%+P15*5.95%/83%+Q15*1.7%/83%+R15*3.825%/83%+S15*3.825%/83%+T15*1.7%/83%+U15*15%/83%</f>
        <v>0.5186746987951808</v>
      </c>
      <c r="AD15" s="69">
        <f>IF(OR(V15=0,W15=0),1,1-(X15*1/3+Y15*1/3+Z15*1/3))</f>
        <v>1</v>
      </c>
      <c r="AE15" s="70">
        <f t="shared" si="2"/>
        <v>0</v>
      </c>
      <c r="AF15" s="71">
        <f t="shared" si="0"/>
        <v>0</v>
      </c>
      <c r="AG15" s="79">
        <f>F15*17%/83%</f>
        <v>0</v>
      </c>
      <c r="AH15" s="69">
        <f>IF(OR(V15=0,W15=0),1,1-(X15*1/3+Y15*1/3+Z15*1/3))</f>
        <v>1</v>
      </c>
      <c r="AI15" s="70">
        <f t="shared" si="3"/>
        <v>0</v>
      </c>
      <c r="AJ15" s="71">
        <f t="shared" si="1"/>
        <v>0</v>
      </c>
    </row>
    <row r="16" spans="1:39" x14ac:dyDescent="0.25">
      <c r="A16" s="34" t="s">
        <v>253</v>
      </c>
      <c r="B16" s="12" t="s">
        <v>253</v>
      </c>
      <c r="C16" s="13" t="s">
        <v>436</v>
      </c>
      <c r="D16" s="62" t="s">
        <v>454</v>
      </c>
      <c r="E16" s="62" t="s">
        <v>457</v>
      </c>
      <c r="F16" s="77">
        <v>0</v>
      </c>
      <c r="G16" s="129"/>
      <c r="H16" s="26">
        <v>0</v>
      </c>
      <c r="I16" s="26">
        <v>1</v>
      </c>
      <c r="J16" s="59">
        <v>1</v>
      </c>
      <c r="K16" s="27">
        <v>1</v>
      </c>
      <c r="L16" s="59">
        <v>0</v>
      </c>
      <c r="M16" s="27">
        <v>0</v>
      </c>
      <c r="N16" s="59">
        <v>0</v>
      </c>
      <c r="O16" s="27">
        <v>0</v>
      </c>
      <c r="P16" s="58">
        <v>1</v>
      </c>
      <c r="Q16" s="26">
        <v>1</v>
      </c>
      <c r="R16" s="26">
        <v>1</v>
      </c>
      <c r="S16" s="26">
        <v>1</v>
      </c>
      <c r="T16" s="26">
        <v>1</v>
      </c>
      <c r="U16" s="64">
        <v>0</v>
      </c>
      <c r="V16" s="65">
        <v>1</v>
      </c>
      <c r="W16" s="66">
        <v>1</v>
      </c>
      <c r="X16" s="22">
        <v>0</v>
      </c>
      <c r="Y16" s="29">
        <v>0</v>
      </c>
      <c r="Z16" s="22">
        <v>0</v>
      </c>
      <c r="AA16" s="38"/>
      <c r="AB16" s="40">
        <v>1390.4588672642458</v>
      </c>
      <c r="AC16" s="68">
        <f>H16*8.5%/83%+I16*8.5%/83%+J16*K16*17%/83%+L16*M16*17%/83%+N16*O16*17%/83%+P16*5.95%/83%+Q16*1.7%/83%+R16*3.825%/83%+S16*3.825%/83%+T16*1.7%/83%+U16*15%/83%</f>
        <v>0.51204819277108438</v>
      </c>
      <c r="AD16" s="69">
        <f>IF(OR(V16=0,W16=0),1,1-(X16*1/3+Y16*1/3+Z16*1/3))</f>
        <v>1</v>
      </c>
      <c r="AE16" s="70">
        <f t="shared" si="2"/>
        <v>0</v>
      </c>
      <c r="AF16" s="71">
        <f t="shared" si="0"/>
        <v>0</v>
      </c>
      <c r="AG16" s="79">
        <f>F16*17%/83%</f>
        <v>0</v>
      </c>
      <c r="AH16" s="69">
        <f>IF(OR(V16=0,W16=0),1,1-(X16*1/3+Y16*1/3+Z16*1/3))</f>
        <v>1</v>
      </c>
      <c r="AI16" s="70">
        <f t="shared" si="3"/>
        <v>0</v>
      </c>
      <c r="AJ16" s="71">
        <f t="shared" si="1"/>
        <v>0</v>
      </c>
    </row>
    <row r="17" spans="1:36" x14ac:dyDescent="0.25">
      <c r="A17" s="34" t="s">
        <v>254</v>
      </c>
      <c r="B17" s="12" t="s">
        <v>254</v>
      </c>
      <c r="C17" s="13" t="s">
        <v>255</v>
      </c>
      <c r="D17" s="62" t="s">
        <v>454</v>
      </c>
      <c r="E17" s="62" t="s">
        <v>457</v>
      </c>
      <c r="F17" s="77">
        <v>1</v>
      </c>
      <c r="G17" s="129"/>
      <c r="H17" s="26">
        <v>0</v>
      </c>
      <c r="I17" s="26">
        <v>0</v>
      </c>
      <c r="J17" s="59">
        <v>0</v>
      </c>
      <c r="K17" s="27">
        <v>1</v>
      </c>
      <c r="L17" s="59">
        <v>1</v>
      </c>
      <c r="M17" s="27">
        <v>1</v>
      </c>
      <c r="N17" s="59">
        <v>0</v>
      </c>
      <c r="O17" s="27">
        <v>1</v>
      </c>
      <c r="P17" s="58">
        <v>0</v>
      </c>
      <c r="Q17" s="26">
        <v>1</v>
      </c>
      <c r="R17" s="26">
        <v>1</v>
      </c>
      <c r="S17" s="26">
        <v>1</v>
      </c>
      <c r="T17" s="26">
        <v>1</v>
      </c>
      <c r="U17" s="64">
        <v>1</v>
      </c>
      <c r="V17" s="65">
        <v>1</v>
      </c>
      <c r="W17" s="66">
        <v>1</v>
      </c>
      <c r="X17" s="22">
        <v>1</v>
      </c>
      <c r="Y17" s="29">
        <v>1</v>
      </c>
      <c r="Z17" s="22">
        <v>0</v>
      </c>
      <c r="AA17" s="38"/>
      <c r="AB17" s="40">
        <v>883.61344724227138</v>
      </c>
      <c r="AC17" s="68">
        <f>H17*8.5%/83%+I17*8.5%/83%+J17*K17*17%/83%+L17*M17*17%/83%+N17*O17*17%/83%+P17*5.95%/83%+Q17*1.7%/83%+R17*3.825%/83%+S17*3.825%/83%+T17*1.7%/83%+U17*15%/83%</f>
        <v>0.5186746987951808</v>
      </c>
      <c r="AD17" s="69">
        <f>IF(OR(V17=0,W17=0),1,1-(X17*1/3+Y17*1/3+Z17*1/3))</f>
        <v>0.33333333333333337</v>
      </c>
      <c r="AE17" s="70">
        <f t="shared" si="2"/>
        <v>305.5</v>
      </c>
      <c r="AF17" s="71">
        <f t="shared" si="0"/>
        <v>0.43479351195756072</v>
      </c>
      <c r="AG17" s="79">
        <f>F17*17%/83%</f>
        <v>0.20481927710843376</v>
      </c>
      <c r="AH17" s="69">
        <f>IF(OR(V17=0,W17=0),1,1-(X17*1/3+Y17*1/3+Z17*1/3))</f>
        <v>0.33333333333333337</v>
      </c>
      <c r="AI17" s="70">
        <f t="shared" si="3"/>
        <v>120.7</v>
      </c>
      <c r="AJ17" s="71">
        <f t="shared" si="1"/>
        <v>0.6669205882268836</v>
      </c>
    </row>
    <row r="18" spans="1:36" x14ac:dyDescent="0.25">
      <c r="A18" s="34" t="s">
        <v>256</v>
      </c>
      <c r="B18" s="12" t="s">
        <v>256</v>
      </c>
      <c r="C18" s="13" t="s">
        <v>257</v>
      </c>
      <c r="D18" s="62" t="s">
        <v>454</v>
      </c>
      <c r="E18" s="62" t="s">
        <v>457</v>
      </c>
      <c r="F18" s="77">
        <v>0</v>
      </c>
      <c r="G18" s="129"/>
      <c r="H18" s="26">
        <v>1</v>
      </c>
      <c r="I18" s="26">
        <v>0</v>
      </c>
      <c r="J18" s="59">
        <v>1</v>
      </c>
      <c r="K18" s="27">
        <v>0</v>
      </c>
      <c r="L18" s="59">
        <v>0</v>
      </c>
      <c r="M18" s="27">
        <v>1</v>
      </c>
      <c r="N18" s="59">
        <v>0</v>
      </c>
      <c r="O18" s="27">
        <v>0</v>
      </c>
      <c r="P18" s="58">
        <v>0</v>
      </c>
      <c r="Q18" s="26">
        <v>1</v>
      </c>
      <c r="R18" s="26">
        <v>1</v>
      </c>
      <c r="S18" s="26">
        <v>1</v>
      </c>
      <c r="T18" s="26">
        <v>1</v>
      </c>
      <c r="U18" s="64">
        <v>1</v>
      </c>
      <c r="V18" s="65">
        <v>1</v>
      </c>
      <c r="W18" s="66">
        <v>0</v>
      </c>
      <c r="X18" s="22">
        <v>1</v>
      </c>
      <c r="Y18" s="29">
        <v>0</v>
      </c>
      <c r="Z18" s="22">
        <v>0</v>
      </c>
      <c r="AA18" s="38"/>
      <c r="AB18" s="40">
        <v>1452.07447438083</v>
      </c>
      <c r="AC18" s="68">
        <f>H18*8.5%/83%+I18*8.5%/83%+J18*K18*17%/83%+L18*M18*17%/83%+N18*O18*17%/83%+P18*5.95%/83%+Q18*1.7%/83%+R18*3.825%/83%+S18*3.825%/83%+T18*1.7%/83%+U18*15%/83%</f>
        <v>0.41626506024096388</v>
      </c>
      <c r="AD18" s="69">
        <f>IF(OR(V18=0,W18=0),1,1-(X18*1/3+Y18*1/3+Z18*1/3))</f>
        <v>1</v>
      </c>
      <c r="AE18" s="70">
        <f t="shared" si="2"/>
        <v>0</v>
      </c>
      <c r="AF18" s="71">
        <f t="shared" si="0"/>
        <v>0</v>
      </c>
      <c r="AG18" s="79">
        <f>F18*17%/83%</f>
        <v>0</v>
      </c>
      <c r="AH18" s="69">
        <f>IF(OR(V18=0,W18=0),1,1-(X18*1/3+Y18*1/3+Z18*1/3))</f>
        <v>1</v>
      </c>
      <c r="AI18" s="70">
        <f t="shared" si="3"/>
        <v>0</v>
      </c>
      <c r="AJ18" s="71">
        <f t="shared" si="1"/>
        <v>0</v>
      </c>
    </row>
    <row r="19" spans="1:36" x14ac:dyDescent="0.25">
      <c r="A19" s="34" t="s">
        <v>258</v>
      </c>
      <c r="B19" s="12" t="s">
        <v>258</v>
      </c>
      <c r="C19" s="13" t="s">
        <v>259</v>
      </c>
      <c r="D19" s="62" t="s">
        <v>454</v>
      </c>
      <c r="E19" s="62" t="s">
        <v>457</v>
      </c>
      <c r="F19" s="77">
        <v>0</v>
      </c>
      <c r="G19" s="129"/>
      <c r="H19" s="26">
        <v>0</v>
      </c>
      <c r="I19" s="26">
        <v>0</v>
      </c>
      <c r="J19" s="59">
        <v>0</v>
      </c>
      <c r="K19" s="27">
        <v>1</v>
      </c>
      <c r="L19" s="59">
        <v>0</v>
      </c>
      <c r="M19" s="27">
        <v>1</v>
      </c>
      <c r="N19" s="59">
        <v>1</v>
      </c>
      <c r="O19" s="27">
        <v>0</v>
      </c>
      <c r="P19" s="58">
        <v>0</v>
      </c>
      <c r="Q19" s="26">
        <v>1</v>
      </c>
      <c r="R19" s="26">
        <v>1</v>
      </c>
      <c r="S19" s="26">
        <v>1</v>
      </c>
      <c r="T19" s="26">
        <v>1</v>
      </c>
      <c r="U19" s="64">
        <v>1</v>
      </c>
      <c r="V19" s="65">
        <v>1</v>
      </c>
      <c r="W19" s="66">
        <v>1</v>
      </c>
      <c r="X19" s="22">
        <v>0</v>
      </c>
      <c r="Y19" s="29">
        <v>0</v>
      </c>
      <c r="Z19" s="22">
        <v>0</v>
      </c>
      <c r="AA19" s="38"/>
      <c r="AB19" s="40">
        <v>1200.3633090119702</v>
      </c>
      <c r="AC19" s="68">
        <f>H19*8.5%/83%+I19*8.5%/83%+J19*K19*17%/83%+L19*M19*17%/83%+N19*O19*17%/83%+P19*5.95%/83%+Q19*1.7%/83%+R19*3.825%/83%+S19*3.825%/83%+T19*1.7%/83%+U19*15%/83%</f>
        <v>0.31385542168674696</v>
      </c>
      <c r="AD19" s="69">
        <f>IF(OR(V19=0,W19=0),1,1-(X19*1/3+Y19*1/3+Z19*1/3))</f>
        <v>1</v>
      </c>
      <c r="AE19" s="70">
        <f t="shared" si="2"/>
        <v>0</v>
      </c>
      <c r="AF19" s="71">
        <f t="shared" si="0"/>
        <v>0</v>
      </c>
      <c r="AG19" s="79">
        <f>F19*17%/83%</f>
        <v>0</v>
      </c>
      <c r="AH19" s="69">
        <f>IF(OR(V19=0,W19=0),1,1-(X19*1/3+Y19*1/3+Z19*1/3))</f>
        <v>1</v>
      </c>
      <c r="AI19" s="70">
        <f t="shared" si="3"/>
        <v>0</v>
      </c>
      <c r="AJ19" s="71">
        <f t="shared" si="1"/>
        <v>0</v>
      </c>
    </row>
    <row r="20" spans="1:36" x14ac:dyDescent="0.25">
      <c r="A20" s="34" t="s">
        <v>260</v>
      </c>
      <c r="B20" s="12" t="s">
        <v>260</v>
      </c>
      <c r="C20" s="13" t="s">
        <v>261</v>
      </c>
      <c r="D20" s="62" t="s">
        <v>454</v>
      </c>
      <c r="E20" s="62" t="s">
        <v>457</v>
      </c>
      <c r="F20" s="77">
        <v>0</v>
      </c>
      <c r="G20" s="129"/>
      <c r="H20" s="26">
        <v>0</v>
      </c>
      <c r="I20" s="26">
        <v>1</v>
      </c>
      <c r="J20" s="59">
        <v>0</v>
      </c>
      <c r="K20" s="27">
        <v>1</v>
      </c>
      <c r="L20" s="59">
        <v>0</v>
      </c>
      <c r="M20" s="27">
        <v>1</v>
      </c>
      <c r="N20" s="59">
        <v>1</v>
      </c>
      <c r="O20" s="27">
        <v>0</v>
      </c>
      <c r="P20" s="58">
        <v>0</v>
      </c>
      <c r="Q20" s="26">
        <v>1</v>
      </c>
      <c r="R20" s="26">
        <v>1</v>
      </c>
      <c r="S20" s="26">
        <v>1</v>
      </c>
      <c r="T20" s="26">
        <v>1</v>
      </c>
      <c r="U20" s="64">
        <v>0</v>
      </c>
      <c r="V20" s="65">
        <v>1</v>
      </c>
      <c r="W20" s="66">
        <v>0</v>
      </c>
      <c r="X20" s="22">
        <v>1</v>
      </c>
      <c r="Y20" s="29">
        <v>0</v>
      </c>
      <c r="Z20" s="22">
        <v>0</v>
      </c>
      <c r="AA20" s="38"/>
      <c r="AB20" s="40">
        <v>1312.8688434878065</v>
      </c>
      <c r="AC20" s="68">
        <f>H20*8.5%/83%+I20*8.5%/83%+J20*K20*17%/83%+L20*M20*17%/83%+N20*O20*17%/83%+P20*5.95%/83%+Q20*1.7%/83%+R20*3.825%/83%+S20*3.825%/83%+T20*1.7%/83%+U20*15%/83%</f>
        <v>0.23554216867469882</v>
      </c>
      <c r="AD20" s="69">
        <f>IF(OR(V20=0,W20=0),1,1-(X20*1/3+Y20*1/3+Z20*1/3))</f>
        <v>1</v>
      </c>
      <c r="AE20" s="70">
        <f t="shared" si="2"/>
        <v>0</v>
      </c>
      <c r="AF20" s="71">
        <f t="shared" si="0"/>
        <v>0</v>
      </c>
      <c r="AG20" s="79">
        <f>F20*17%/83%</f>
        <v>0</v>
      </c>
      <c r="AH20" s="69">
        <f>IF(OR(V20=0,W20=0),1,1-(X20*1/3+Y20*1/3+Z20*1/3))</f>
        <v>1</v>
      </c>
      <c r="AI20" s="70">
        <f t="shared" si="3"/>
        <v>0</v>
      </c>
      <c r="AJ20" s="71">
        <f t="shared" si="1"/>
        <v>0</v>
      </c>
    </row>
    <row r="21" spans="1:36" x14ac:dyDescent="0.25">
      <c r="A21" s="34" t="s">
        <v>262</v>
      </c>
      <c r="B21" s="12" t="s">
        <v>262</v>
      </c>
      <c r="C21" s="13" t="s">
        <v>263</v>
      </c>
      <c r="D21" s="62" t="s">
        <v>454</v>
      </c>
      <c r="E21" s="62" t="s">
        <v>457</v>
      </c>
      <c r="F21" s="77">
        <v>0</v>
      </c>
      <c r="G21" s="129"/>
      <c r="H21" s="26">
        <v>0</v>
      </c>
      <c r="I21" s="26">
        <v>0</v>
      </c>
      <c r="J21" s="59">
        <v>1</v>
      </c>
      <c r="K21" s="27">
        <v>1</v>
      </c>
      <c r="L21" s="59">
        <v>0</v>
      </c>
      <c r="M21" s="27">
        <v>1</v>
      </c>
      <c r="N21" s="59">
        <v>0</v>
      </c>
      <c r="O21" s="27">
        <v>0</v>
      </c>
      <c r="P21" s="58">
        <v>0</v>
      </c>
      <c r="Q21" s="26">
        <v>1</v>
      </c>
      <c r="R21" s="26">
        <v>0</v>
      </c>
      <c r="S21" s="26">
        <v>0</v>
      </c>
      <c r="T21" s="26">
        <v>1</v>
      </c>
      <c r="U21" s="64">
        <v>0</v>
      </c>
      <c r="V21" s="65">
        <v>1</v>
      </c>
      <c r="W21" s="66">
        <v>1</v>
      </c>
      <c r="X21" s="22">
        <v>1</v>
      </c>
      <c r="Y21" s="29">
        <v>0</v>
      </c>
      <c r="Z21" s="22">
        <v>0</v>
      </c>
      <c r="AA21" s="38"/>
      <c r="AB21" s="40">
        <v>1443.630854146335</v>
      </c>
      <c r="AC21" s="68">
        <f>H21*8.5%/83%+I21*8.5%/83%+J21*K21*17%/83%+L21*M21*17%/83%+N21*O21*17%/83%+P21*5.95%/83%+Q21*1.7%/83%+R21*3.825%/83%+S21*3.825%/83%+T21*1.7%/83%+U21*15%/83%</f>
        <v>0.24578313253012049</v>
      </c>
      <c r="AD21" s="69">
        <f>IF(OR(V21=0,W21=0),1,1-(X21*1/3+Y21*1/3+Z21*1/3))</f>
        <v>0.66666666666666674</v>
      </c>
      <c r="AE21" s="70">
        <f t="shared" si="2"/>
        <v>118.3</v>
      </c>
      <c r="AF21" s="71">
        <f t="shared" si="0"/>
        <v>0.10305349992618805</v>
      </c>
      <c r="AG21" s="79">
        <f>F21*17%/83%</f>
        <v>0</v>
      </c>
      <c r="AH21" s="69">
        <f>IF(OR(V21=0,W21=0),1,1-(X21*1/3+Y21*1/3+Z21*1/3))</f>
        <v>0.66666666666666674</v>
      </c>
      <c r="AI21" s="70">
        <f t="shared" si="3"/>
        <v>0</v>
      </c>
      <c r="AJ21" s="71">
        <f t="shared" si="1"/>
        <v>0</v>
      </c>
    </row>
    <row r="22" spans="1:36" x14ac:dyDescent="0.25">
      <c r="A22" s="34" t="s">
        <v>251</v>
      </c>
      <c r="B22" s="12" t="s">
        <v>251</v>
      </c>
      <c r="C22" s="13" t="s">
        <v>252</v>
      </c>
      <c r="D22" s="62" t="s">
        <v>454</v>
      </c>
      <c r="E22" s="62" t="s">
        <v>457</v>
      </c>
      <c r="F22" s="77">
        <v>0</v>
      </c>
      <c r="G22" s="129"/>
      <c r="H22" s="26">
        <v>0</v>
      </c>
      <c r="I22" s="26">
        <v>0</v>
      </c>
      <c r="J22" s="59">
        <v>0</v>
      </c>
      <c r="K22" s="27">
        <v>1</v>
      </c>
      <c r="L22" s="59">
        <v>1</v>
      </c>
      <c r="M22" s="27">
        <v>1</v>
      </c>
      <c r="N22" s="59">
        <v>0</v>
      </c>
      <c r="O22" s="27">
        <v>1</v>
      </c>
      <c r="P22" s="58">
        <v>0</v>
      </c>
      <c r="Q22" s="26">
        <v>1</v>
      </c>
      <c r="R22" s="26">
        <v>1</v>
      </c>
      <c r="S22" s="26">
        <v>1</v>
      </c>
      <c r="T22" s="26">
        <v>1</v>
      </c>
      <c r="U22" s="64">
        <v>0</v>
      </c>
      <c r="V22" s="65">
        <v>1</v>
      </c>
      <c r="W22" s="66">
        <v>1</v>
      </c>
      <c r="X22" s="22">
        <v>1</v>
      </c>
      <c r="Y22" s="29">
        <v>1</v>
      </c>
      <c r="Z22" s="22">
        <v>1</v>
      </c>
      <c r="AA22" s="38"/>
      <c r="AB22" s="40">
        <v>1383.8408946480199</v>
      </c>
      <c r="AC22" s="68">
        <f>H22*8.5%/83%+I22*8.5%/83%+J22*K22*17%/83%+L22*M22*17%/83%+N22*O22*17%/83%+P22*5.95%/83%+Q22*1.7%/83%+R22*3.825%/83%+S22*3.825%/83%+T22*1.7%/83%+U22*15%/83%</f>
        <v>0.33795180722891571</v>
      </c>
      <c r="AD22" s="69">
        <f>IF(OR(V22=0,W22=0),1,1-(X22*1/3+Y22*1/3+Z22*1/3))</f>
        <v>0</v>
      </c>
      <c r="AE22" s="70">
        <f t="shared" si="2"/>
        <v>467.7</v>
      </c>
      <c r="AF22" s="71">
        <f t="shared" si="0"/>
        <v>0.42502587117703478</v>
      </c>
      <c r="AG22" s="79">
        <f>F22*17%/83%</f>
        <v>0</v>
      </c>
      <c r="AH22" s="69">
        <f>IF(OR(V22=0,W22=0),1,1-(X22*1/3+Y22*1/3+Z22*1/3))</f>
        <v>0</v>
      </c>
      <c r="AI22" s="70">
        <f t="shared" si="3"/>
        <v>0</v>
      </c>
      <c r="AJ22" s="71">
        <f t="shared" si="1"/>
        <v>0</v>
      </c>
    </row>
    <row r="23" spans="1:36" x14ac:dyDescent="0.25">
      <c r="A23" s="34" t="s">
        <v>264</v>
      </c>
      <c r="B23" s="12" t="s">
        <v>264</v>
      </c>
      <c r="C23" s="13" t="s">
        <v>265</v>
      </c>
      <c r="D23" s="62" t="s">
        <v>454</v>
      </c>
      <c r="E23" s="62" t="s">
        <v>457</v>
      </c>
      <c r="F23" s="77">
        <v>0</v>
      </c>
      <c r="G23" s="129"/>
      <c r="H23" s="26">
        <v>0</v>
      </c>
      <c r="I23" s="26">
        <v>0</v>
      </c>
      <c r="J23" s="59">
        <v>1</v>
      </c>
      <c r="K23" s="27">
        <v>1</v>
      </c>
      <c r="L23" s="59">
        <v>0</v>
      </c>
      <c r="M23" s="27">
        <v>1</v>
      </c>
      <c r="N23" s="59">
        <v>0</v>
      </c>
      <c r="O23" s="27">
        <v>0</v>
      </c>
      <c r="P23" s="58">
        <v>0</v>
      </c>
      <c r="Q23" s="26">
        <v>1</v>
      </c>
      <c r="R23" s="26">
        <v>1</v>
      </c>
      <c r="S23" s="26">
        <v>1</v>
      </c>
      <c r="T23" s="26">
        <v>1</v>
      </c>
      <c r="U23" s="64">
        <v>1</v>
      </c>
      <c r="V23" s="65">
        <v>1</v>
      </c>
      <c r="W23" s="66">
        <v>1</v>
      </c>
      <c r="X23" s="22">
        <v>1</v>
      </c>
      <c r="Y23" s="29">
        <v>0</v>
      </c>
      <c r="Z23" s="22">
        <v>0</v>
      </c>
      <c r="AA23" s="38"/>
      <c r="AB23" s="40">
        <v>1145.822086416179</v>
      </c>
      <c r="AC23" s="68">
        <f>H23*8.5%/83%+I23*8.5%/83%+J23*K23*17%/83%+L23*M23*17%/83%+N23*O23*17%/83%+P23*5.95%/83%+Q23*1.7%/83%+R23*3.825%/83%+S23*3.825%/83%+T23*1.7%/83%+U23*15%/83%</f>
        <v>0.5186746987951808</v>
      </c>
      <c r="AD23" s="69">
        <f>IF(OR(V23=0,W23=0),1,1-(X23*1/3+Y23*1/3+Z23*1/3))</f>
        <v>0.66666666666666674</v>
      </c>
      <c r="AE23" s="70">
        <f t="shared" si="2"/>
        <v>198.1</v>
      </c>
      <c r="AF23" s="71">
        <f t="shared" si="0"/>
        <v>0.21742097706892299</v>
      </c>
      <c r="AG23" s="79">
        <f>F23*17%/83%</f>
        <v>0</v>
      </c>
      <c r="AH23" s="69">
        <f>IF(OR(V23=0,W23=0),1,1-(X23*1/3+Y23*1/3+Z23*1/3))</f>
        <v>0.66666666666666674</v>
      </c>
      <c r="AI23" s="70">
        <f t="shared" si="3"/>
        <v>0</v>
      </c>
      <c r="AJ23" s="71">
        <f t="shared" si="1"/>
        <v>0</v>
      </c>
    </row>
    <row r="24" spans="1:36" x14ac:dyDescent="0.25">
      <c r="A24" s="34" t="s">
        <v>266</v>
      </c>
      <c r="B24" s="12" t="s">
        <v>266</v>
      </c>
      <c r="C24" s="13" t="s">
        <v>267</v>
      </c>
      <c r="D24" s="62" t="s">
        <v>454</v>
      </c>
      <c r="E24" s="62" t="s">
        <v>457</v>
      </c>
      <c r="F24" s="77">
        <v>0</v>
      </c>
      <c r="G24" s="129"/>
      <c r="H24" s="26">
        <v>0</v>
      </c>
      <c r="I24" s="26">
        <v>0</v>
      </c>
      <c r="J24" s="59">
        <v>0</v>
      </c>
      <c r="K24" s="27">
        <v>0</v>
      </c>
      <c r="L24" s="59">
        <v>1</v>
      </c>
      <c r="M24" s="27">
        <v>0</v>
      </c>
      <c r="N24" s="59">
        <v>0</v>
      </c>
      <c r="O24" s="27">
        <v>0</v>
      </c>
      <c r="P24" s="58">
        <v>1</v>
      </c>
      <c r="Q24" s="26">
        <v>1</v>
      </c>
      <c r="R24" s="26">
        <v>1</v>
      </c>
      <c r="S24" s="26">
        <v>1</v>
      </c>
      <c r="T24" s="26">
        <v>1</v>
      </c>
      <c r="U24" s="64">
        <v>1</v>
      </c>
      <c r="V24" s="65">
        <v>1</v>
      </c>
      <c r="W24" s="66">
        <v>1</v>
      </c>
      <c r="X24" s="22">
        <v>1</v>
      </c>
      <c r="Y24" s="29">
        <v>1</v>
      </c>
      <c r="Z24" s="22">
        <v>0</v>
      </c>
      <c r="AA24" s="38"/>
      <c r="AB24" s="40">
        <v>977.63429958313293</v>
      </c>
      <c r="AC24" s="68">
        <f>H24*8.5%/83%+I24*8.5%/83%+J24*K24*17%/83%+L24*M24*17%/83%+N24*O24*17%/83%+P24*5.95%/83%+Q24*1.7%/83%+R24*3.825%/83%+S24*3.825%/83%+T24*1.7%/83%+U24*15%/83%</f>
        <v>0.38554216867469882</v>
      </c>
      <c r="AD24" s="69">
        <f>IF(OR(V24=0,W24=0),1,1-(X24*1/3+Y24*1/3+Z24*1/3))</f>
        <v>0.33333333333333337</v>
      </c>
      <c r="AE24" s="70">
        <f t="shared" si="2"/>
        <v>251.3</v>
      </c>
      <c r="AF24" s="71">
        <f t="shared" si="0"/>
        <v>0.3232586950084953</v>
      </c>
      <c r="AG24" s="79">
        <f>F24*17%/83%</f>
        <v>0</v>
      </c>
      <c r="AH24" s="69">
        <f>IF(OR(V24=0,W24=0),1,1-(X24*1/3+Y24*1/3+Z24*1/3))</f>
        <v>0.33333333333333337</v>
      </c>
      <c r="AI24" s="70">
        <f t="shared" si="3"/>
        <v>0</v>
      </c>
      <c r="AJ24" s="71">
        <f t="shared" si="1"/>
        <v>0</v>
      </c>
    </row>
    <row r="25" spans="1:36" x14ac:dyDescent="0.25">
      <c r="A25" s="34" t="s">
        <v>268</v>
      </c>
      <c r="B25" s="12" t="s">
        <v>268</v>
      </c>
      <c r="C25" s="13" t="s">
        <v>269</v>
      </c>
      <c r="D25" s="62" t="s">
        <v>454</v>
      </c>
      <c r="E25" s="62" t="s">
        <v>457</v>
      </c>
      <c r="F25" s="77">
        <v>1</v>
      </c>
      <c r="G25" s="129"/>
      <c r="H25" s="26">
        <v>0</v>
      </c>
      <c r="I25" s="26">
        <v>0</v>
      </c>
      <c r="J25" s="59">
        <v>1</v>
      </c>
      <c r="K25" s="27">
        <v>1</v>
      </c>
      <c r="L25" s="59">
        <v>0</v>
      </c>
      <c r="M25" s="27">
        <v>0</v>
      </c>
      <c r="N25" s="59">
        <v>0</v>
      </c>
      <c r="O25" s="27">
        <v>0</v>
      </c>
      <c r="P25" s="58">
        <v>0</v>
      </c>
      <c r="Q25" s="26">
        <v>1</v>
      </c>
      <c r="R25" s="26">
        <v>1</v>
      </c>
      <c r="S25" s="26">
        <v>1</v>
      </c>
      <c r="T25" s="26">
        <v>1</v>
      </c>
      <c r="U25" s="64">
        <v>0</v>
      </c>
      <c r="V25" s="65">
        <v>1</v>
      </c>
      <c r="W25" s="66">
        <v>1</v>
      </c>
      <c r="X25" s="22">
        <v>0</v>
      </c>
      <c r="Y25" s="29">
        <v>0</v>
      </c>
      <c r="Z25" s="22">
        <v>0</v>
      </c>
      <c r="AA25" s="38"/>
      <c r="AB25" s="40">
        <v>1747.144770683582</v>
      </c>
      <c r="AC25" s="68">
        <f>H25*8.5%/83%+I25*8.5%/83%+J25*K25*17%/83%+L25*M25*17%/83%+N25*O25*17%/83%+P25*5.95%/83%+Q25*1.7%/83%+R25*3.825%/83%+S25*3.825%/83%+T25*1.7%/83%+U25*15%/83%</f>
        <v>0.33795180722891571</v>
      </c>
      <c r="AD25" s="69">
        <f>IF(OR(V25=0,W25=0),1,1-(X25*1/3+Y25*1/3+Z25*1/3))</f>
        <v>1</v>
      </c>
      <c r="AE25" s="70">
        <f t="shared" si="2"/>
        <v>0</v>
      </c>
      <c r="AF25" s="71">
        <f t="shared" si="0"/>
        <v>0</v>
      </c>
      <c r="AG25" s="79">
        <f>F25*17%/83%</f>
        <v>0.20481927710843376</v>
      </c>
      <c r="AH25" s="69">
        <f>IF(OR(V25=0,W25=0),1,1-(X25*1/3+Y25*1/3+Z25*1/3))</f>
        <v>1</v>
      </c>
      <c r="AI25" s="70">
        <f t="shared" si="3"/>
        <v>0</v>
      </c>
      <c r="AJ25" s="71">
        <f t="shared" si="1"/>
        <v>0</v>
      </c>
    </row>
    <row r="26" spans="1:36" x14ac:dyDescent="0.25">
      <c r="A26" s="34" t="s">
        <v>270</v>
      </c>
      <c r="B26" s="12" t="s">
        <v>270</v>
      </c>
      <c r="C26" s="13" t="s">
        <v>271</v>
      </c>
      <c r="D26" s="62" t="s">
        <v>454</v>
      </c>
      <c r="E26" s="62" t="s">
        <v>457</v>
      </c>
      <c r="F26" s="77">
        <v>0</v>
      </c>
      <c r="G26" s="129"/>
      <c r="H26" s="26">
        <v>0</v>
      </c>
      <c r="I26" s="26">
        <v>0</v>
      </c>
      <c r="J26" s="59">
        <v>1</v>
      </c>
      <c r="K26" s="27">
        <v>1</v>
      </c>
      <c r="L26" s="59">
        <v>0</v>
      </c>
      <c r="M26" s="27">
        <v>1</v>
      </c>
      <c r="N26" s="59">
        <v>0</v>
      </c>
      <c r="O26" s="27">
        <v>0</v>
      </c>
      <c r="P26" s="58">
        <v>0</v>
      </c>
      <c r="Q26" s="26">
        <v>1</v>
      </c>
      <c r="R26" s="26">
        <v>0</v>
      </c>
      <c r="S26" s="26">
        <v>1</v>
      </c>
      <c r="T26" s="26">
        <v>1</v>
      </c>
      <c r="U26" s="64">
        <v>1</v>
      </c>
      <c r="V26" s="65">
        <v>1</v>
      </c>
      <c r="W26" s="66">
        <v>1</v>
      </c>
      <c r="X26" s="22">
        <v>0</v>
      </c>
      <c r="Y26" s="29">
        <v>0</v>
      </c>
      <c r="Z26" s="22">
        <v>0</v>
      </c>
      <c r="AA26" s="38"/>
      <c r="AB26" s="40">
        <v>1517.7977886385197</v>
      </c>
      <c r="AC26" s="68">
        <f>H26*8.5%/83%+I26*8.5%/83%+J26*K26*17%/83%+L26*M26*17%/83%+N26*O26*17%/83%+P26*5.95%/83%+Q26*1.7%/83%+R26*3.825%/83%+S26*3.825%/83%+T26*1.7%/83%+U26*15%/83%</f>
        <v>0.47259036144578315</v>
      </c>
      <c r="AD26" s="69">
        <f>IF(OR(V26=0,W26=0),1,1-(X26*1/3+Y26*1/3+Z26*1/3))</f>
        <v>1</v>
      </c>
      <c r="AE26" s="70">
        <f t="shared" si="2"/>
        <v>0</v>
      </c>
      <c r="AF26" s="71">
        <f t="shared" si="0"/>
        <v>0</v>
      </c>
      <c r="AG26" s="79">
        <f>F26*17%/83%</f>
        <v>0</v>
      </c>
      <c r="AH26" s="69">
        <f>IF(OR(V26=0,W26=0),1,1-(X26*1/3+Y26*1/3+Z26*1/3))</f>
        <v>1</v>
      </c>
      <c r="AI26" s="70">
        <f t="shared" si="3"/>
        <v>0</v>
      </c>
      <c r="AJ26" s="71">
        <f t="shared" si="1"/>
        <v>0</v>
      </c>
    </row>
    <row r="27" spans="1:36" x14ac:dyDescent="0.25">
      <c r="A27" s="34" t="s">
        <v>280</v>
      </c>
      <c r="B27" s="12" t="s">
        <v>280</v>
      </c>
      <c r="C27" s="13" t="s">
        <v>281</v>
      </c>
      <c r="D27" s="62" t="s">
        <v>454</v>
      </c>
      <c r="E27" s="62" t="s">
        <v>457</v>
      </c>
      <c r="F27" s="77">
        <v>0</v>
      </c>
      <c r="G27" s="129"/>
      <c r="H27" s="26">
        <v>0</v>
      </c>
      <c r="I27" s="26">
        <v>0</v>
      </c>
      <c r="J27" s="59">
        <v>0</v>
      </c>
      <c r="K27" s="27">
        <v>0</v>
      </c>
      <c r="L27" s="59">
        <v>1</v>
      </c>
      <c r="M27" s="27">
        <v>1</v>
      </c>
      <c r="N27" s="59">
        <v>0</v>
      </c>
      <c r="O27" s="27">
        <v>0</v>
      </c>
      <c r="P27" s="58">
        <v>0</v>
      </c>
      <c r="Q27" s="26">
        <v>1</v>
      </c>
      <c r="R27" s="26">
        <v>1</v>
      </c>
      <c r="S27" s="26">
        <v>1</v>
      </c>
      <c r="T27" s="26">
        <v>1</v>
      </c>
      <c r="U27" s="64">
        <v>0</v>
      </c>
      <c r="V27" s="65">
        <v>1</v>
      </c>
      <c r="W27" s="66">
        <v>0</v>
      </c>
      <c r="X27" s="22">
        <v>0</v>
      </c>
      <c r="Y27" s="29">
        <v>0</v>
      </c>
      <c r="Z27" s="22">
        <v>0</v>
      </c>
      <c r="AA27" s="38"/>
      <c r="AB27" s="40">
        <v>1008.8985150459922</v>
      </c>
      <c r="AC27" s="68">
        <f>H27*8.5%/83%+I27*8.5%/83%+J27*K27*17%/83%+L27*M27*17%/83%+N27*O27*17%/83%+P27*5.95%/83%+Q27*1.7%/83%+R27*3.825%/83%+S27*3.825%/83%+T27*1.7%/83%+U27*15%/83%</f>
        <v>0.33795180722891571</v>
      </c>
      <c r="AD27" s="69">
        <f>IF(OR(V27=0,W27=0),1,1-(X27*1/3+Y27*1/3+Z27*1/3))</f>
        <v>1</v>
      </c>
      <c r="AE27" s="70">
        <f t="shared" si="2"/>
        <v>0</v>
      </c>
      <c r="AF27" s="71">
        <f t="shared" si="0"/>
        <v>0</v>
      </c>
      <c r="AG27" s="79">
        <f>F27*17%/83%</f>
        <v>0</v>
      </c>
      <c r="AH27" s="69">
        <f>IF(OR(V27=0,W27=0),1,1-(X27*1/3+Y27*1/3+Z27*1/3))</f>
        <v>1</v>
      </c>
      <c r="AI27" s="70">
        <f t="shared" si="3"/>
        <v>0</v>
      </c>
      <c r="AJ27" s="71">
        <f t="shared" si="1"/>
        <v>0</v>
      </c>
    </row>
    <row r="28" spans="1:36" x14ac:dyDescent="0.25">
      <c r="A28" s="34" t="s">
        <v>272</v>
      </c>
      <c r="B28" s="12" t="s">
        <v>272</v>
      </c>
      <c r="C28" s="13" t="s">
        <v>273</v>
      </c>
      <c r="D28" s="62" t="s">
        <v>454</v>
      </c>
      <c r="E28" s="62" t="s">
        <v>457</v>
      </c>
      <c r="F28" s="77">
        <v>0</v>
      </c>
      <c r="G28" s="129"/>
      <c r="H28" s="26">
        <v>0</v>
      </c>
      <c r="I28" s="26">
        <v>0</v>
      </c>
      <c r="J28" s="59">
        <v>0</v>
      </c>
      <c r="K28" s="27">
        <v>0</v>
      </c>
      <c r="L28" s="59">
        <v>0</v>
      </c>
      <c r="M28" s="27">
        <v>1</v>
      </c>
      <c r="N28" s="59">
        <v>1</v>
      </c>
      <c r="O28" s="27">
        <v>0</v>
      </c>
      <c r="P28" s="58">
        <v>0</v>
      </c>
      <c r="Q28" s="26">
        <v>1</v>
      </c>
      <c r="R28" s="26">
        <v>1</v>
      </c>
      <c r="S28" s="26">
        <v>1</v>
      </c>
      <c r="T28" s="26">
        <v>1</v>
      </c>
      <c r="U28" s="64">
        <v>1</v>
      </c>
      <c r="V28" s="65">
        <v>1</v>
      </c>
      <c r="W28" s="66">
        <v>1</v>
      </c>
      <c r="X28" s="22">
        <v>1</v>
      </c>
      <c r="Y28" s="29">
        <v>0</v>
      </c>
      <c r="Z28" s="22">
        <v>0</v>
      </c>
      <c r="AA28" s="38"/>
      <c r="AB28" s="40">
        <v>1725.4652052166357</v>
      </c>
      <c r="AC28" s="68">
        <f>H28*8.5%/83%+I28*8.5%/83%+J28*K28*17%/83%+L28*M28*17%/83%+N28*O28*17%/83%+P28*5.95%/83%+Q28*1.7%/83%+R28*3.825%/83%+S28*3.825%/83%+T28*1.7%/83%+U28*15%/83%</f>
        <v>0.31385542168674696</v>
      </c>
      <c r="AD28" s="69">
        <f>IF(OR(V28=0,W28=0),1,1-(X28*1/3+Y28*1/3+Z28*1/3))</f>
        <v>0.66666666666666674</v>
      </c>
      <c r="AE28" s="70">
        <f t="shared" si="2"/>
        <v>180.5</v>
      </c>
      <c r="AF28" s="71">
        <f t="shared" si="0"/>
        <v>0.1315543330321314</v>
      </c>
      <c r="AG28" s="79">
        <f>F28*17%/83%</f>
        <v>0</v>
      </c>
      <c r="AH28" s="69">
        <f>IF(OR(V28=0,W28=0),1,1-(X28*1/3+Y28*1/3+Z28*1/3))</f>
        <v>0.66666666666666674</v>
      </c>
      <c r="AI28" s="70">
        <f t="shared" si="3"/>
        <v>0</v>
      </c>
      <c r="AJ28" s="71">
        <f t="shared" si="1"/>
        <v>0</v>
      </c>
    </row>
    <row r="29" spans="1:36" x14ac:dyDescent="0.25">
      <c r="A29" s="34" t="s">
        <v>274</v>
      </c>
      <c r="B29" s="12" t="s">
        <v>274</v>
      </c>
      <c r="C29" s="13" t="s">
        <v>275</v>
      </c>
      <c r="D29" s="62" t="s">
        <v>454</v>
      </c>
      <c r="E29" s="62" t="s">
        <v>457</v>
      </c>
      <c r="F29" s="77">
        <v>0</v>
      </c>
      <c r="G29" s="129"/>
      <c r="H29" s="26">
        <v>0</v>
      </c>
      <c r="I29" s="26">
        <v>1</v>
      </c>
      <c r="J29" s="59">
        <v>0</v>
      </c>
      <c r="K29" s="27">
        <v>0</v>
      </c>
      <c r="L29" s="59">
        <v>0</v>
      </c>
      <c r="M29" s="27">
        <v>0</v>
      </c>
      <c r="N29" s="59">
        <v>1</v>
      </c>
      <c r="O29" s="27">
        <v>0</v>
      </c>
      <c r="P29" s="58">
        <v>0</v>
      </c>
      <c r="Q29" s="26">
        <v>1</v>
      </c>
      <c r="R29" s="26">
        <v>1</v>
      </c>
      <c r="S29" s="26">
        <v>1</v>
      </c>
      <c r="T29" s="26">
        <v>1</v>
      </c>
      <c r="U29" s="64">
        <v>0</v>
      </c>
      <c r="V29" s="65">
        <v>1</v>
      </c>
      <c r="W29" s="66">
        <v>0</v>
      </c>
      <c r="X29" s="22">
        <v>1</v>
      </c>
      <c r="Y29" s="29">
        <v>0</v>
      </c>
      <c r="Z29" s="22">
        <v>0</v>
      </c>
      <c r="AA29" s="38"/>
      <c r="AB29" s="40">
        <v>1485.6207493665256</v>
      </c>
      <c r="AC29" s="68">
        <f>H29*8.5%/83%+I29*8.5%/83%+J29*K29*17%/83%+L29*M29*17%/83%+N29*O29*17%/83%+P29*5.95%/83%+Q29*1.7%/83%+R29*3.825%/83%+S29*3.825%/83%+T29*1.7%/83%+U29*15%/83%</f>
        <v>0.23554216867469882</v>
      </c>
      <c r="AD29" s="69">
        <f>IF(OR(V29=0,W29=0),1,1-(X29*1/3+Y29*1/3+Z29*1/3))</f>
        <v>1</v>
      </c>
      <c r="AE29" s="70">
        <f t="shared" si="2"/>
        <v>0</v>
      </c>
      <c r="AF29" s="71">
        <f t="shared" si="0"/>
        <v>0</v>
      </c>
      <c r="AG29" s="79">
        <f>F29*17%/83%</f>
        <v>0</v>
      </c>
      <c r="AH29" s="69">
        <f>IF(OR(V29=0,W29=0),1,1-(X29*1/3+Y29*1/3+Z29*1/3))</f>
        <v>1</v>
      </c>
      <c r="AI29" s="70">
        <f t="shared" si="3"/>
        <v>0</v>
      </c>
      <c r="AJ29" s="71">
        <f t="shared" si="1"/>
        <v>0</v>
      </c>
    </row>
    <row r="30" spans="1:36" x14ac:dyDescent="0.25">
      <c r="A30" s="34" t="s">
        <v>276</v>
      </c>
      <c r="B30" s="12" t="s">
        <v>276</v>
      </c>
      <c r="C30" s="13" t="s">
        <v>277</v>
      </c>
      <c r="D30" s="62" t="s">
        <v>454</v>
      </c>
      <c r="E30" s="62" t="s">
        <v>457</v>
      </c>
      <c r="F30" s="77">
        <v>0</v>
      </c>
      <c r="G30" s="129"/>
      <c r="H30" s="26">
        <v>0</v>
      </c>
      <c r="I30" s="26">
        <v>0</v>
      </c>
      <c r="J30" s="59">
        <v>0</v>
      </c>
      <c r="K30" s="27">
        <v>0</v>
      </c>
      <c r="L30" s="59">
        <v>0</v>
      </c>
      <c r="M30" s="27">
        <v>1</v>
      </c>
      <c r="N30" s="59">
        <v>1</v>
      </c>
      <c r="O30" s="27">
        <v>0</v>
      </c>
      <c r="P30" s="58">
        <v>0</v>
      </c>
      <c r="Q30" s="26">
        <v>1</v>
      </c>
      <c r="R30" s="26">
        <v>1</v>
      </c>
      <c r="S30" s="26">
        <v>1</v>
      </c>
      <c r="T30" s="26">
        <v>1</v>
      </c>
      <c r="U30" s="64">
        <v>0</v>
      </c>
      <c r="V30" s="65">
        <v>1</v>
      </c>
      <c r="W30" s="66">
        <v>1</v>
      </c>
      <c r="X30" s="22">
        <v>1</v>
      </c>
      <c r="Y30" s="29">
        <v>1</v>
      </c>
      <c r="Z30" s="22">
        <v>0</v>
      </c>
      <c r="AA30" s="38"/>
      <c r="AB30" s="40">
        <v>984.02406624707498</v>
      </c>
      <c r="AC30" s="68">
        <f>H30*8.5%/83%+I30*8.5%/83%+J30*K30*17%/83%+L30*M30*17%/83%+N30*O30*17%/83%+P30*5.95%/83%+Q30*1.7%/83%+R30*3.825%/83%+S30*3.825%/83%+T30*1.7%/83%+U30*15%/83%</f>
        <v>0.13313253012048193</v>
      </c>
      <c r="AD30" s="69">
        <f>IF(OR(V30=0,W30=0),1,1-(X30*1/3+Y30*1/3+Z30*1/3))</f>
        <v>0.33333333333333337</v>
      </c>
      <c r="AE30" s="70">
        <f t="shared" si="2"/>
        <v>87.3</v>
      </c>
      <c r="AF30" s="71">
        <f t="shared" si="0"/>
        <v>0.11156877905951314</v>
      </c>
      <c r="AG30" s="79">
        <f>F30*17%/83%</f>
        <v>0</v>
      </c>
      <c r="AH30" s="69">
        <f>IF(OR(V30=0,W30=0),1,1-(X30*1/3+Y30*1/3+Z30*1/3))</f>
        <v>0.33333333333333337</v>
      </c>
      <c r="AI30" s="70">
        <f t="shared" si="3"/>
        <v>0</v>
      </c>
      <c r="AJ30" s="71">
        <f t="shared" si="1"/>
        <v>0</v>
      </c>
    </row>
    <row r="31" spans="1:36" x14ac:dyDescent="0.25">
      <c r="A31" s="34" t="s">
        <v>278</v>
      </c>
      <c r="B31" s="12" t="s">
        <v>278</v>
      </c>
      <c r="C31" s="13" t="s">
        <v>279</v>
      </c>
      <c r="D31" s="62" t="s">
        <v>454</v>
      </c>
      <c r="E31" s="62" t="s">
        <v>457</v>
      </c>
      <c r="F31" s="77">
        <v>0</v>
      </c>
      <c r="G31" s="129"/>
      <c r="H31" s="26">
        <v>1</v>
      </c>
      <c r="I31" s="26">
        <v>0</v>
      </c>
      <c r="J31" s="59">
        <v>0</v>
      </c>
      <c r="K31" s="27">
        <v>0</v>
      </c>
      <c r="L31" s="59">
        <v>0</v>
      </c>
      <c r="M31" s="27">
        <v>1</v>
      </c>
      <c r="N31" s="59">
        <v>1</v>
      </c>
      <c r="O31" s="27">
        <v>0</v>
      </c>
      <c r="P31" s="58">
        <v>1</v>
      </c>
      <c r="Q31" s="26">
        <v>1</v>
      </c>
      <c r="R31" s="26">
        <v>1</v>
      </c>
      <c r="S31" s="26">
        <v>1</v>
      </c>
      <c r="T31" s="26">
        <v>1</v>
      </c>
      <c r="U31" s="64">
        <v>1</v>
      </c>
      <c r="V31" s="65">
        <v>1</v>
      </c>
      <c r="W31" s="66">
        <v>1</v>
      </c>
      <c r="X31" s="22">
        <v>0</v>
      </c>
      <c r="Y31" s="29">
        <v>0</v>
      </c>
      <c r="Z31" s="22">
        <v>0</v>
      </c>
      <c r="AA31" s="38"/>
      <c r="AB31" s="40">
        <v>1482.4258660345547</v>
      </c>
      <c r="AC31" s="68">
        <f>H31*8.5%/83%+I31*8.5%/83%+J31*K31*17%/83%+L31*M31*17%/83%+N31*O31*17%/83%+P31*5.95%/83%+Q31*1.7%/83%+R31*3.825%/83%+S31*3.825%/83%+T31*1.7%/83%+U31*15%/83%</f>
        <v>0.48795180722891573</v>
      </c>
      <c r="AD31" s="69">
        <f>IF(OR(V31=0,W31=0),1,1-(X31*1/3+Y31*1/3+Z31*1/3))</f>
        <v>1</v>
      </c>
      <c r="AE31" s="70">
        <f t="shared" si="2"/>
        <v>0</v>
      </c>
      <c r="AF31" s="71">
        <f t="shared" si="0"/>
        <v>0</v>
      </c>
      <c r="AG31" s="79">
        <f>F31*17%/83%</f>
        <v>0</v>
      </c>
      <c r="AH31" s="69">
        <f>IF(OR(V31=0,W31=0),1,1-(X31*1/3+Y31*1/3+Z31*1/3))</f>
        <v>1</v>
      </c>
      <c r="AI31" s="70">
        <f t="shared" si="3"/>
        <v>0</v>
      </c>
      <c r="AJ31" s="71">
        <f t="shared" si="1"/>
        <v>0</v>
      </c>
    </row>
    <row r="32" spans="1:36" x14ac:dyDescent="0.25">
      <c r="A32" s="34" t="s">
        <v>282</v>
      </c>
      <c r="B32" s="12" t="s">
        <v>282</v>
      </c>
      <c r="C32" s="13" t="s">
        <v>283</v>
      </c>
      <c r="D32" s="62" t="s">
        <v>454</v>
      </c>
      <c r="E32" s="62" t="s">
        <v>457</v>
      </c>
      <c r="F32" s="77">
        <v>0</v>
      </c>
      <c r="G32" s="129"/>
      <c r="H32" s="26">
        <v>0</v>
      </c>
      <c r="I32" s="26">
        <v>0</v>
      </c>
      <c r="J32" s="59">
        <v>1</v>
      </c>
      <c r="K32" s="27">
        <v>1</v>
      </c>
      <c r="L32" s="59">
        <v>0</v>
      </c>
      <c r="M32" s="27">
        <v>1</v>
      </c>
      <c r="N32" s="59">
        <v>0</v>
      </c>
      <c r="O32" s="27">
        <v>1</v>
      </c>
      <c r="P32" s="58">
        <v>0</v>
      </c>
      <c r="Q32" s="26">
        <v>1</v>
      </c>
      <c r="R32" s="26">
        <v>1</v>
      </c>
      <c r="S32" s="26">
        <v>1</v>
      </c>
      <c r="T32" s="26">
        <v>1</v>
      </c>
      <c r="U32" s="64">
        <v>0</v>
      </c>
      <c r="V32" s="65">
        <v>1</v>
      </c>
      <c r="W32" s="66">
        <v>0</v>
      </c>
      <c r="X32" s="22">
        <v>0</v>
      </c>
      <c r="Y32" s="29">
        <v>0</v>
      </c>
      <c r="Z32" s="22">
        <v>0</v>
      </c>
      <c r="AA32" s="38"/>
      <c r="AB32" s="40">
        <v>939.06749364719701</v>
      </c>
      <c r="AC32" s="68">
        <f>H32*8.5%/83%+I32*8.5%/83%+J32*K32*17%/83%+L32*M32*17%/83%+N32*O32*17%/83%+P32*5.95%/83%+Q32*1.7%/83%+R32*3.825%/83%+S32*3.825%/83%+T32*1.7%/83%+U32*15%/83%</f>
        <v>0.33795180722891571</v>
      </c>
      <c r="AD32" s="69">
        <f>IF(OR(V32=0,W32=0),1,1-(X32*1/3+Y32*1/3+Z32*1/3))</f>
        <v>1</v>
      </c>
      <c r="AE32" s="70">
        <f t="shared" si="2"/>
        <v>0</v>
      </c>
      <c r="AF32" s="71">
        <f t="shared" si="0"/>
        <v>0</v>
      </c>
      <c r="AG32" s="79">
        <f>F32*17%/83%</f>
        <v>0</v>
      </c>
      <c r="AH32" s="69">
        <f>IF(OR(V32=0,W32=0),1,1-(X32*1/3+Y32*1/3+Z32*1/3))</f>
        <v>1</v>
      </c>
      <c r="AI32" s="70">
        <f t="shared" si="3"/>
        <v>0</v>
      </c>
      <c r="AJ32" s="71">
        <f t="shared" si="1"/>
        <v>0</v>
      </c>
    </row>
    <row r="33" spans="1:36" x14ac:dyDescent="0.25">
      <c r="A33" s="34" t="s">
        <v>284</v>
      </c>
      <c r="B33" s="12" t="s">
        <v>284</v>
      </c>
      <c r="C33" s="13" t="s">
        <v>285</v>
      </c>
      <c r="D33" s="62" t="s">
        <v>454</v>
      </c>
      <c r="E33" s="62" t="s">
        <v>457</v>
      </c>
      <c r="F33" s="77">
        <v>0</v>
      </c>
      <c r="G33" s="129"/>
      <c r="H33" s="26">
        <v>0</v>
      </c>
      <c r="I33" s="26">
        <v>0</v>
      </c>
      <c r="J33" s="59">
        <v>0</v>
      </c>
      <c r="K33" s="27">
        <v>0</v>
      </c>
      <c r="L33" s="59">
        <v>1</v>
      </c>
      <c r="M33" s="27">
        <v>1</v>
      </c>
      <c r="N33" s="59">
        <v>0</v>
      </c>
      <c r="O33" s="27">
        <v>1</v>
      </c>
      <c r="P33" s="58">
        <v>0</v>
      </c>
      <c r="Q33" s="26">
        <v>1</v>
      </c>
      <c r="R33" s="26">
        <v>1</v>
      </c>
      <c r="S33" s="26">
        <v>1</v>
      </c>
      <c r="T33" s="26">
        <v>1</v>
      </c>
      <c r="U33" s="64">
        <v>1</v>
      </c>
      <c r="V33" s="65">
        <v>1</v>
      </c>
      <c r="W33" s="66">
        <v>1</v>
      </c>
      <c r="X33" s="22">
        <v>1</v>
      </c>
      <c r="Y33" s="29">
        <v>0</v>
      </c>
      <c r="Z33" s="22">
        <v>0</v>
      </c>
      <c r="AA33" s="38"/>
      <c r="AB33" s="40">
        <v>1456.8667993787863</v>
      </c>
      <c r="AC33" s="68">
        <f>H33*8.5%/83%+I33*8.5%/83%+J33*K33*17%/83%+L33*M33*17%/83%+N33*O33*17%/83%+P33*5.95%/83%+Q33*1.7%/83%+R33*3.825%/83%+S33*3.825%/83%+T33*1.7%/83%+U33*15%/83%</f>
        <v>0.5186746987951808</v>
      </c>
      <c r="AD33" s="69">
        <f>IF(OR(V33=0,W33=0),1,1-(X33*1/3+Y33*1/3+Z33*1/3))</f>
        <v>0.66666666666666674</v>
      </c>
      <c r="AE33" s="70">
        <f t="shared" si="2"/>
        <v>251.9</v>
      </c>
      <c r="AF33" s="71">
        <f t="shared" si="0"/>
        <v>0.21744152139949308</v>
      </c>
      <c r="AG33" s="79">
        <f>F33*17%/83%</f>
        <v>0</v>
      </c>
      <c r="AH33" s="69">
        <f>IF(OR(V33=0,W33=0),1,1-(X33*1/3+Y33*1/3+Z33*1/3))</f>
        <v>0.66666666666666674</v>
      </c>
      <c r="AI33" s="70">
        <f t="shared" si="3"/>
        <v>0</v>
      </c>
      <c r="AJ33" s="71">
        <f t="shared" si="1"/>
        <v>0</v>
      </c>
    </row>
    <row r="34" spans="1:36" x14ac:dyDescent="0.25">
      <c r="A34" s="34" t="s">
        <v>286</v>
      </c>
      <c r="B34" s="12" t="s">
        <v>286</v>
      </c>
      <c r="C34" s="13" t="s">
        <v>287</v>
      </c>
      <c r="D34" s="62" t="s">
        <v>454</v>
      </c>
      <c r="E34" s="62" t="s">
        <v>457</v>
      </c>
      <c r="F34" s="77">
        <v>0</v>
      </c>
      <c r="G34" s="129"/>
      <c r="H34" s="26">
        <v>0</v>
      </c>
      <c r="I34" s="26">
        <v>0</v>
      </c>
      <c r="J34" s="59">
        <v>0</v>
      </c>
      <c r="K34" s="27">
        <v>1</v>
      </c>
      <c r="L34" s="59">
        <v>0</v>
      </c>
      <c r="M34" s="27">
        <v>0</v>
      </c>
      <c r="N34" s="59">
        <v>1</v>
      </c>
      <c r="O34" s="27">
        <v>0</v>
      </c>
      <c r="P34" s="58">
        <v>1</v>
      </c>
      <c r="Q34" s="26">
        <v>1</v>
      </c>
      <c r="R34" s="26">
        <v>1</v>
      </c>
      <c r="S34" s="26">
        <v>1</v>
      </c>
      <c r="T34" s="26">
        <v>1</v>
      </c>
      <c r="U34" s="64">
        <v>1</v>
      </c>
      <c r="V34" s="65">
        <v>1</v>
      </c>
      <c r="W34" s="66">
        <v>1</v>
      </c>
      <c r="X34" s="22">
        <v>1</v>
      </c>
      <c r="Y34" s="29">
        <v>1</v>
      </c>
      <c r="Z34" s="22">
        <v>0</v>
      </c>
      <c r="AA34" s="38"/>
      <c r="AB34" s="40">
        <v>1430.1667029615999</v>
      </c>
      <c r="AC34" s="68">
        <f>H34*8.5%/83%+I34*8.5%/83%+J34*K34*17%/83%+L34*M34*17%/83%+N34*O34*17%/83%+P34*5.95%/83%+Q34*1.7%/83%+R34*3.825%/83%+S34*3.825%/83%+T34*1.7%/83%+U34*15%/83%</f>
        <v>0.38554216867469882</v>
      </c>
      <c r="AD34" s="69">
        <f>IF(OR(V34=0,W34=0),1,1-(X34*1/3+Y34*1/3+Z34*1/3))</f>
        <v>0.33333333333333337</v>
      </c>
      <c r="AE34" s="70">
        <f t="shared" si="2"/>
        <v>367.6</v>
      </c>
      <c r="AF34" s="71">
        <f t="shared" si="0"/>
        <v>0.32323843614002873</v>
      </c>
      <c r="AG34" s="79">
        <f>F34*17%/83%</f>
        <v>0</v>
      </c>
      <c r="AH34" s="69">
        <f>IF(OR(V34=0,W34=0),1,1-(X34*1/3+Y34*1/3+Z34*1/3))</f>
        <v>0.33333333333333337</v>
      </c>
      <c r="AI34" s="70">
        <f t="shared" si="3"/>
        <v>0</v>
      </c>
      <c r="AJ34" s="71">
        <f t="shared" si="1"/>
        <v>0</v>
      </c>
    </row>
    <row r="35" spans="1:36" x14ac:dyDescent="0.25">
      <c r="A35" s="34" t="s">
        <v>288</v>
      </c>
      <c r="B35" s="12" t="s">
        <v>288</v>
      </c>
      <c r="C35" s="13" t="s">
        <v>289</v>
      </c>
      <c r="D35" s="62" t="s">
        <v>454</v>
      </c>
      <c r="E35" s="62" t="s">
        <v>457</v>
      </c>
      <c r="F35" s="77">
        <v>0</v>
      </c>
      <c r="G35" s="129"/>
      <c r="H35" s="26">
        <v>0</v>
      </c>
      <c r="I35" s="26">
        <v>0</v>
      </c>
      <c r="J35" s="59">
        <v>0</v>
      </c>
      <c r="K35" s="27">
        <v>1</v>
      </c>
      <c r="L35" s="59">
        <v>1</v>
      </c>
      <c r="M35" s="27">
        <v>1</v>
      </c>
      <c r="N35" s="59">
        <v>0</v>
      </c>
      <c r="O35" s="27">
        <v>0</v>
      </c>
      <c r="P35" s="58">
        <v>0</v>
      </c>
      <c r="Q35" s="26">
        <v>1</v>
      </c>
      <c r="R35" s="26">
        <v>1</v>
      </c>
      <c r="S35" s="26">
        <v>1</v>
      </c>
      <c r="T35" s="26">
        <v>1</v>
      </c>
      <c r="U35" s="64">
        <v>0</v>
      </c>
      <c r="V35" s="65">
        <v>1</v>
      </c>
      <c r="W35" s="66">
        <v>1</v>
      </c>
      <c r="X35" s="22">
        <v>0</v>
      </c>
      <c r="Y35" s="29">
        <v>0</v>
      </c>
      <c r="Z35" s="22">
        <v>0</v>
      </c>
      <c r="AA35" s="38"/>
      <c r="AB35" s="40">
        <v>1711.7728480796175</v>
      </c>
      <c r="AC35" s="68">
        <f>H35*8.5%/83%+I35*8.5%/83%+J35*K35*17%/83%+L35*M35*17%/83%+N35*O35*17%/83%+P35*5.95%/83%+Q35*1.7%/83%+R35*3.825%/83%+S35*3.825%/83%+T35*1.7%/83%+U35*15%/83%</f>
        <v>0.33795180722891571</v>
      </c>
      <c r="AD35" s="69">
        <f>IF(OR(V35=0,W35=0),1,1-(X35*1/3+Y35*1/3+Z35*1/3))</f>
        <v>1</v>
      </c>
      <c r="AE35" s="70">
        <f t="shared" si="2"/>
        <v>0</v>
      </c>
      <c r="AF35" s="71">
        <f t="shared" si="0"/>
        <v>0</v>
      </c>
      <c r="AG35" s="79">
        <f>F35*17%/83%</f>
        <v>0</v>
      </c>
      <c r="AH35" s="69">
        <f>IF(OR(V35=0,W35=0),1,1-(X35*1/3+Y35*1/3+Z35*1/3))</f>
        <v>1</v>
      </c>
      <c r="AI35" s="70">
        <f t="shared" si="3"/>
        <v>0</v>
      </c>
      <c r="AJ35" s="71">
        <f t="shared" si="1"/>
        <v>0</v>
      </c>
    </row>
    <row r="36" spans="1:36" x14ac:dyDescent="0.25">
      <c r="A36" s="34" t="s">
        <v>290</v>
      </c>
      <c r="B36" s="12" t="s">
        <v>290</v>
      </c>
      <c r="C36" s="13" t="s">
        <v>437</v>
      </c>
      <c r="D36" s="62" t="s">
        <v>454</v>
      </c>
      <c r="E36" s="62" t="s">
        <v>457</v>
      </c>
      <c r="F36" s="77">
        <v>0</v>
      </c>
      <c r="G36" s="129"/>
      <c r="H36" s="26">
        <v>0</v>
      </c>
      <c r="I36" s="26">
        <v>0</v>
      </c>
      <c r="J36" s="59">
        <v>0</v>
      </c>
      <c r="K36" s="27">
        <v>1</v>
      </c>
      <c r="L36" s="59">
        <v>1</v>
      </c>
      <c r="M36" s="27">
        <v>1</v>
      </c>
      <c r="N36" s="59">
        <v>0</v>
      </c>
      <c r="O36" s="27">
        <v>1</v>
      </c>
      <c r="P36" s="58">
        <v>0</v>
      </c>
      <c r="Q36" s="26">
        <v>1</v>
      </c>
      <c r="R36" s="26">
        <v>1</v>
      </c>
      <c r="S36" s="26">
        <v>1</v>
      </c>
      <c r="T36" s="26">
        <v>1</v>
      </c>
      <c r="U36" s="64">
        <v>1</v>
      </c>
      <c r="V36" s="65">
        <v>1</v>
      </c>
      <c r="W36" s="66">
        <v>1</v>
      </c>
      <c r="X36" s="22">
        <v>1</v>
      </c>
      <c r="Y36" s="29">
        <v>1</v>
      </c>
      <c r="Z36" s="22">
        <v>0</v>
      </c>
      <c r="AA36" s="38"/>
      <c r="AB36" s="40">
        <v>1133.9553768974295</v>
      </c>
      <c r="AC36" s="68">
        <f>H36*8.5%/83%+I36*8.5%/83%+J36*K36*17%/83%+L36*M36*17%/83%+N36*O36*17%/83%+P36*5.95%/83%+Q36*1.7%/83%+R36*3.825%/83%+S36*3.825%/83%+T36*1.7%/83%+U36*15%/83%</f>
        <v>0.5186746987951808</v>
      </c>
      <c r="AD36" s="69">
        <f>IF(OR(V36=0,W36=0),1,1-(X36*1/3+Y36*1/3+Z36*1/3))</f>
        <v>0.33333333333333337</v>
      </c>
      <c r="AE36" s="70">
        <f t="shared" si="2"/>
        <v>392.1</v>
      </c>
      <c r="AF36" s="71">
        <f t="shared" si="0"/>
        <v>0.43484555441202072</v>
      </c>
      <c r="AG36" s="79">
        <f>F36*17%/83%</f>
        <v>0</v>
      </c>
      <c r="AH36" s="69">
        <f>IF(OR(V36=0,W36=0),1,1-(X36*1/3+Y36*1/3+Z36*1/3))</f>
        <v>0.33333333333333337</v>
      </c>
      <c r="AI36" s="70">
        <f t="shared" si="3"/>
        <v>0</v>
      </c>
      <c r="AJ36" s="71">
        <f t="shared" si="1"/>
        <v>0</v>
      </c>
    </row>
    <row r="37" spans="1:36" x14ac:dyDescent="0.25">
      <c r="A37" s="34" t="s">
        <v>199</v>
      </c>
      <c r="B37" s="12" t="s">
        <v>199</v>
      </c>
      <c r="C37" s="13" t="s">
        <v>200</v>
      </c>
      <c r="D37" s="62" t="s">
        <v>453</v>
      </c>
      <c r="E37" s="62" t="s">
        <v>463</v>
      </c>
      <c r="F37" s="77">
        <v>0</v>
      </c>
      <c r="G37" s="129"/>
      <c r="H37" s="26">
        <v>0</v>
      </c>
      <c r="I37" s="26">
        <v>0</v>
      </c>
      <c r="J37" s="59">
        <v>0</v>
      </c>
      <c r="K37" s="27">
        <v>1</v>
      </c>
      <c r="L37" s="59">
        <v>1</v>
      </c>
      <c r="M37" s="27">
        <v>0</v>
      </c>
      <c r="N37" s="59">
        <v>0</v>
      </c>
      <c r="O37" s="27">
        <v>0</v>
      </c>
      <c r="P37" s="58">
        <v>0</v>
      </c>
      <c r="Q37" s="26">
        <v>1</v>
      </c>
      <c r="R37" s="26">
        <v>1</v>
      </c>
      <c r="S37" s="26">
        <v>1</v>
      </c>
      <c r="T37" s="26">
        <v>1</v>
      </c>
      <c r="U37" s="64">
        <v>1</v>
      </c>
      <c r="V37" s="65">
        <v>1</v>
      </c>
      <c r="W37" s="66">
        <v>0</v>
      </c>
      <c r="X37" s="22">
        <v>1</v>
      </c>
      <c r="Y37" s="29">
        <v>0</v>
      </c>
      <c r="Z37" s="22">
        <v>0</v>
      </c>
      <c r="AA37" s="38"/>
      <c r="AB37" s="40">
        <v>2249.4260716598837</v>
      </c>
      <c r="AC37" s="68">
        <f>H37*8.5%/83%+I37*8.5%/83%+J37*K37*17%/83%+L37*M37*17%/83%+N37*O37*17%/83%+P37*5.95%/83%+Q37*1.7%/83%+R37*3.825%/83%+S37*3.825%/83%+T37*1.7%/83%+U37*15%/83%</f>
        <v>0.31385542168674696</v>
      </c>
      <c r="AD37" s="69">
        <f>IF(OR(V37=0,W37=0),1,1-(X37*1/3+Y37*1/3+Z37*1/3))</f>
        <v>1</v>
      </c>
      <c r="AE37" s="70">
        <f t="shared" si="2"/>
        <v>0</v>
      </c>
      <c r="AF37" s="71">
        <f t="shared" si="0"/>
        <v>0</v>
      </c>
      <c r="AG37" s="79">
        <f>F37*17%/83%</f>
        <v>0</v>
      </c>
      <c r="AH37" s="69">
        <f>IF(OR(V37=0,W37=0),1,1-(X37*1/3+Y37*1/3+Z37*1/3))</f>
        <v>1</v>
      </c>
      <c r="AI37" s="70">
        <f t="shared" si="3"/>
        <v>0</v>
      </c>
      <c r="AJ37" s="71">
        <f t="shared" si="1"/>
        <v>0</v>
      </c>
    </row>
    <row r="38" spans="1:36" x14ac:dyDescent="0.25">
      <c r="A38" s="34" t="s">
        <v>121</v>
      </c>
      <c r="B38" s="12" t="s">
        <v>121</v>
      </c>
      <c r="C38" s="13" t="s">
        <v>122</v>
      </c>
      <c r="D38" s="62" t="s">
        <v>453</v>
      </c>
      <c r="E38" s="62" t="s">
        <v>463</v>
      </c>
      <c r="F38" s="77">
        <v>1</v>
      </c>
      <c r="G38" s="129"/>
      <c r="H38" s="26">
        <v>0</v>
      </c>
      <c r="I38" s="26">
        <v>1</v>
      </c>
      <c r="J38" s="59">
        <v>1</v>
      </c>
      <c r="K38" s="27">
        <v>1</v>
      </c>
      <c r="L38" s="59">
        <v>0</v>
      </c>
      <c r="M38" s="27">
        <v>1</v>
      </c>
      <c r="N38" s="59">
        <v>0</v>
      </c>
      <c r="O38" s="27">
        <v>0</v>
      </c>
      <c r="P38" s="58">
        <v>0</v>
      </c>
      <c r="Q38" s="26">
        <v>1</v>
      </c>
      <c r="R38" s="26">
        <v>1</v>
      </c>
      <c r="S38" s="26">
        <v>1</v>
      </c>
      <c r="T38" s="26">
        <v>1</v>
      </c>
      <c r="U38" s="64">
        <v>1</v>
      </c>
      <c r="V38" s="65">
        <v>1</v>
      </c>
      <c r="W38" s="66">
        <v>1</v>
      </c>
      <c r="X38" s="22">
        <v>0</v>
      </c>
      <c r="Y38" s="29">
        <v>0</v>
      </c>
      <c r="Z38" s="22">
        <v>0</v>
      </c>
      <c r="AA38" s="38"/>
      <c r="AB38" s="40">
        <v>353.49102008736531</v>
      </c>
      <c r="AC38" s="68">
        <f>H38*8.5%/83%+I38*8.5%/83%+J38*K38*17%/83%+L38*M38*17%/83%+N38*O38*17%/83%+P38*5.95%/83%+Q38*1.7%/83%+R38*3.825%/83%+S38*3.825%/83%+T38*1.7%/83%+U38*15%/83%</f>
        <v>0.62108433734939772</v>
      </c>
      <c r="AD38" s="69">
        <f>IF(OR(V38=0,W38=0),1,1-(X38*1/3+Y38*1/3+Z38*1/3))</f>
        <v>1</v>
      </c>
      <c r="AE38" s="70">
        <f t="shared" si="2"/>
        <v>0</v>
      </c>
      <c r="AF38" s="71">
        <f t="shared" si="0"/>
        <v>0</v>
      </c>
      <c r="AG38" s="79">
        <f>F38*17%/83%</f>
        <v>0.20481927710843376</v>
      </c>
      <c r="AH38" s="69">
        <f>IF(OR(V38=0,W38=0),1,1-(X38*1/3+Y38*1/3+Z38*1/3))</f>
        <v>1</v>
      </c>
      <c r="AI38" s="70">
        <f t="shared" si="3"/>
        <v>0</v>
      </c>
      <c r="AJ38" s="71">
        <f t="shared" si="1"/>
        <v>0</v>
      </c>
    </row>
    <row r="39" spans="1:36" x14ac:dyDescent="0.25">
      <c r="A39" s="34" t="s">
        <v>203</v>
      </c>
      <c r="B39" s="12" t="s">
        <v>203</v>
      </c>
      <c r="C39" s="13" t="s">
        <v>204</v>
      </c>
      <c r="D39" s="62" t="s">
        <v>453</v>
      </c>
      <c r="E39" s="62" t="s">
        <v>463</v>
      </c>
      <c r="F39" s="77">
        <v>0</v>
      </c>
      <c r="G39" s="129"/>
      <c r="H39" s="26">
        <v>0</v>
      </c>
      <c r="I39" s="26">
        <v>0</v>
      </c>
      <c r="J39" s="59">
        <v>0</v>
      </c>
      <c r="K39" s="27">
        <v>1</v>
      </c>
      <c r="L39" s="59">
        <v>0</v>
      </c>
      <c r="M39" s="27">
        <v>0</v>
      </c>
      <c r="N39" s="59">
        <v>1</v>
      </c>
      <c r="O39" s="27">
        <v>0</v>
      </c>
      <c r="P39" s="58">
        <v>0</v>
      </c>
      <c r="Q39" s="26">
        <v>1</v>
      </c>
      <c r="R39" s="26">
        <v>1</v>
      </c>
      <c r="S39" s="26">
        <v>1</v>
      </c>
      <c r="T39" s="26">
        <v>1</v>
      </c>
      <c r="U39" s="64">
        <v>1</v>
      </c>
      <c r="V39" s="65">
        <v>1</v>
      </c>
      <c r="W39" s="66">
        <v>1</v>
      </c>
      <c r="X39" s="22">
        <v>0</v>
      </c>
      <c r="Y39" s="29">
        <v>0</v>
      </c>
      <c r="Z39" s="22">
        <v>0</v>
      </c>
      <c r="AA39" s="38"/>
      <c r="AB39" s="40">
        <v>2883.8386190084152</v>
      </c>
      <c r="AC39" s="68">
        <f>H39*8.5%/83%+I39*8.5%/83%+J39*K39*17%/83%+L39*M39*17%/83%+N39*O39*17%/83%+P39*5.95%/83%+Q39*1.7%/83%+R39*3.825%/83%+S39*3.825%/83%+T39*1.7%/83%+U39*15%/83%</f>
        <v>0.31385542168674696</v>
      </c>
      <c r="AD39" s="69">
        <f>IF(OR(V39=0,W39=0),1,1-(X39*1/3+Y39*1/3+Z39*1/3))</f>
        <v>1</v>
      </c>
      <c r="AE39" s="70">
        <f t="shared" si="2"/>
        <v>0</v>
      </c>
      <c r="AF39" s="71">
        <f t="shared" si="0"/>
        <v>0</v>
      </c>
      <c r="AG39" s="79">
        <f>F39*17%/83%</f>
        <v>0</v>
      </c>
      <c r="AH39" s="69">
        <f>IF(OR(V39=0,W39=0),1,1-(X39*1/3+Y39*1/3+Z39*1/3))</f>
        <v>1</v>
      </c>
      <c r="AI39" s="70">
        <f t="shared" si="3"/>
        <v>0</v>
      </c>
      <c r="AJ39" s="71">
        <f t="shared" si="1"/>
        <v>0</v>
      </c>
    </row>
    <row r="40" spans="1:36" x14ac:dyDescent="0.25">
      <c r="A40" s="34" t="s">
        <v>123</v>
      </c>
      <c r="B40" s="12" t="s">
        <v>123</v>
      </c>
      <c r="C40" s="13" t="s">
        <v>124</v>
      </c>
      <c r="D40" s="62" t="s">
        <v>453</v>
      </c>
      <c r="E40" s="62" t="s">
        <v>463</v>
      </c>
      <c r="F40" s="77">
        <v>0</v>
      </c>
      <c r="G40" s="129"/>
      <c r="H40" s="26">
        <v>0</v>
      </c>
      <c r="I40" s="26">
        <v>0</v>
      </c>
      <c r="J40" s="59">
        <v>1</v>
      </c>
      <c r="K40" s="27">
        <v>0</v>
      </c>
      <c r="L40" s="59">
        <v>0</v>
      </c>
      <c r="M40" s="27">
        <v>0</v>
      </c>
      <c r="N40" s="59">
        <v>0</v>
      </c>
      <c r="O40" s="27">
        <v>0</v>
      </c>
      <c r="P40" s="58">
        <v>0</v>
      </c>
      <c r="Q40" s="26">
        <v>1</v>
      </c>
      <c r="R40" s="26">
        <v>1</v>
      </c>
      <c r="S40" s="26">
        <v>1</v>
      </c>
      <c r="T40" s="26">
        <v>1</v>
      </c>
      <c r="U40" s="64">
        <v>0</v>
      </c>
      <c r="V40" s="65">
        <v>1</v>
      </c>
      <c r="W40" s="66">
        <v>0</v>
      </c>
      <c r="X40" s="22">
        <v>0</v>
      </c>
      <c r="Y40" s="29">
        <v>0</v>
      </c>
      <c r="Z40" s="22">
        <v>0</v>
      </c>
      <c r="AA40" s="38"/>
      <c r="AB40" s="40">
        <v>1579.4133957551035</v>
      </c>
      <c r="AC40" s="68">
        <f>H40*8.5%/83%+I40*8.5%/83%+J40*K40*17%/83%+L40*M40*17%/83%+N40*O40*17%/83%+P40*5.95%/83%+Q40*1.7%/83%+R40*3.825%/83%+S40*3.825%/83%+T40*1.7%/83%+U40*15%/83%</f>
        <v>0.13313253012048193</v>
      </c>
      <c r="AD40" s="69">
        <f>IF(OR(V40=0,W40=0),1,1-(X40*1/3+Y40*1/3+Z40*1/3))</f>
        <v>1</v>
      </c>
      <c r="AE40" s="70">
        <f t="shared" si="2"/>
        <v>0</v>
      </c>
      <c r="AF40" s="71">
        <f t="shared" si="0"/>
        <v>0</v>
      </c>
      <c r="AG40" s="79">
        <f>F40*17%/83%</f>
        <v>0</v>
      </c>
      <c r="AH40" s="69">
        <f>IF(OR(V40=0,W40=0),1,1-(X40*1/3+Y40*1/3+Z40*1/3))</f>
        <v>1</v>
      </c>
      <c r="AI40" s="70">
        <f t="shared" si="3"/>
        <v>0</v>
      </c>
      <c r="AJ40" s="71">
        <f t="shared" si="1"/>
        <v>0</v>
      </c>
    </row>
    <row r="41" spans="1:36" x14ac:dyDescent="0.25">
      <c r="A41" s="34" t="s">
        <v>209</v>
      </c>
      <c r="B41" s="12" t="s">
        <v>209</v>
      </c>
      <c r="C41" s="13" t="s">
        <v>210</v>
      </c>
      <c r="D41" s="62" t="s">
        <v>453</v>
      </c>
      <c r="E41" s="62" t="s">
        <v>463</v>
      </c>
      <c r="F41" s="77">
        <v>0</v>
      </c>
      <c r="G41" s="129"/>
      <c r="H41" s="26">
        <v>0</v>
      </c>
      <c r="I41" s="26">
        <v>0</v>
      </c>
      <c r="J41" s="59">
        <v>0</v>
      </c>
      <c r="K41" s="27">
        <v>0</v>
      </c>
      <c r="L41" s="59">
        <v>0</v>
      </c>
      <c r="M41" s="27">
        <v>1</v>
      </c>
      <c r="N41" s="59">
        <v>1</v>
      </c>
      <c r="O41" s="27">
        <v>0</v>
      </c>
      <c r="P41" s="58">
        <v>0</v>
      </c>
      <c r="Q41" s="26">
        <v>1</v>
      </c>
      <c r="R41" s="26">
        <v>1</v>
      </c>
      <c r="S41" s="26">
        <v>1</v>
      </c>
      <c r="T41" s="26">
        <v>1</v>
      </c>
      <c r="U41" s="64">
        <v>0</v>
      </c>
      <c r="V41" s="65">
        <v>1</v>
      </c>
      <c r="W41" s="66">
        <v>1</v>
      </c>
      <c r="X41" s="22">
        <v>0</v>
      </c>
      <c r="Y41" s="29">
        <v>0</v>
      </c>
      <c r="Z41" s="22">
        <v>0</v>
      </c>
      <c r="AA41" s="38"/>
      <c r="AB41" s="40">
        <v>3023.5006618060056</v>
      </c>
      <c r="AC41" s="68">
        <f>H41*8.5%/83%+I41*8.5%/83%+J41*K41*17%/83%+L41*M41*17%/83%+N41*O41*17%/83%+P41*5.95%/83%+Q41*1.7%/83%+R41*3.825%/83%+S41*3.825%/83%+T41*1.7%/83%+U41*15%/83%</f>
        <v>0.13313253012048193</v>
      </c>
      <c r="AD41" s="69">
        <f>IF(OR(V41=0,W41=0),1,1-(X41*1/3+Y41*1/3+Z41*1/3))</f>
        <v>1</v>
      </c>
      <c r="AE41" s="70">
        <f t="shared" si="2"/>
        <v>0</v>
      </c>
      <c r="AF41" s="71">
        <f t="shared" si="0"/>
        <v>0</v>
      </c>
      <c r="AG41" s="79">
        <f>F41*17%/83%</f>
        <v>0</v>
      </c>
      <c r="AH41" s="69">
        <f>IF(OR(V41=0,W41=0),1,1-(X41*1/3+Y41*1/3+Z41*1/3))</f>
        <v>1</v>
      </c>
      <c r="AI41" s="70">
        <f t="shared" si="3"/>
        <v>0</v>
      </c>
      <c r="AJ41" s="71">
        <f t="shared" si="1"/>
        <v>0</v>
      </c>
    </row>
    <row r="42" spans="1:36" x14ac:dyDescent="0.25">
      <c r="A42" s="34" t="s">
        <v>129</v>
      </c>
      <c r="B42" s="12" t="s">
        <v>129</v>
      </c>
      <c r="C42" s="13" t="s">
        <v>130</v>
      </c>
      <c r="D42" s="62" t="s">
        <v>453</v>
      </c>
      <c r="E42" s="62" t="s">
        <v>463</v>
      </c>
      <c r="F42" s="77">
        <v>1</v>
      </c>
      <c r="G42" s="129"/>
      <c r="H42" s="26">
        <v>0</v>
      </c>
      <c r="I42" s="26">
        <v>0</v>
      </c>
      <c r="J42" s="59">
        <v>1</v>
      </c>
      <c r="K42" s="27">
        <v>0</v>
      </c>
      <c r="L42" s="59">
        <v>0</v>
      </c>
      <c r="M42" s="27">
        <v>1</v>
      </c>
      <c r="N42" s="59">
        <v>0</v>
      </c>
      <c r="O42" s="27">
        <v>0</v>
      </c>
      <c r="P42" s="58">
        <v>1</v>
      </c>
      <c r="Q42" s="26">
        <v>1</v>
      </c>
      <c r="R42" s="26">
        <v>1</v>
      </c>
      <c r="S42" s="26">
        <v>1</v>
      </c>
      <c r="T42" s="26">
        <v>1</v>
      </c>
      <c r="U42" s="64">
        <v>1</v>
      </c>
      <c r="V42" s="65">
        <v>1</v>
      </c>
      <c r="W42" s="66">
        <v>1</v>
      </c>
      <c r="X42" s="22">
        <v>1</v>
      </c>
      <c r="Y42" s="29">
        <v>0</v>
      </c>
      <c r="Z42" s="22">
        <v>0</v>
      </c>
      <c r="AA42" s="38"/>
      <c r="AB42" s="40">
        <v>1769.0525421028121</v>
      </c>
      <c r="AC42" s="68">
        <f>H42*8.5%/83%+I42*8.5%/83%+J42*K42*17%/83%+L42*M42*17%/83%+N42*O42*17%/83%+P42*5.95%/83%+Q42*1.7%/83%+R42*3.825%/83%+S42*3.825%/83%+T42*1.7%/83%+U42*15%/83%</f>
        <v>0.38554216867469882</v>
      </c>
      <c r="AD42" s="69">
        <f>IF(OR(V42=0,W42=0),1,1-(X42*1/3+Y42*1/3+Z42*1/3))</f>
        <v>0.66666666666666674</v>
      </c>
      <c r="AE42" s="70">
        <f t="shared" si="2"/>
        <v>227.3</v>
      </c>
      <c r="AF42" s="71">
        <f t="shared" si="0"/>
        <v>0.16158195581754356</v>
      </c>
      <c r="AG42" s="79">
        <f>F42*17%/83%</f>
        <v>0.20481927710843376</v>
      </c>
      <c r="AH42" s="69">
        <f>IF(OR(V42=0,W42=0),1,1-(X42*1/3+Y42*1/3+Z42*1/3))</f>
        <v>0.66666666666666674</v>
      </c>
      <c r="AI42" s="70">
        <f t="shared" si="3"/>
        <v>120.8</v>
      </c>
      <c r="AJ42" s="71">
        <f t="shared" si="1"/>
        <v>0.33339215272433714</v>
      </c>
    </row>
    <row r="43" spans="1:36" x14ac:dyDescent="0.25">
      <c r="A43" s="34" t="s">
        <v>119</v>
      </c>
      <c r="B43" s="12" t="s">
        <v>119</v>
      </c>
      <c r="C43" s="13" t="s">
        <v>120</v>
      </c>
      <c r="D43" s="62" t="s">
        <v>453</v>
      </c>
      <c r="E43" s="62" t="s">
        <v>463</v>
      </c>
      <c r="F43" s="77">
        <v>0</v>
      </c>
      <c r="G43" s="129"/>
      <c r="H43" s="26">
        <v>0</v>
      </c>
      <c r="I43" s="26">
        <v>1</v>
      </c>
      <c r="J43" s="59">
        <v>1</v>
      </c>
      <c r="K43" s="27">
        <v>0</v>
      </c>
      <c r="L43" s="59">
        <v>0</v>
      </c>
      <c r="M43" s="27">
        <v>0</v>
      </c>
      <c r="N43" s="59">
        <v>0</v>
      </c>
      <c r="O43" s="27">
        <v>0</v>
      </c>
      <c r="P43" s="58">
        <v>0</v>
      </c>
      <c r="Q43" s="26">
        <v>1</v>
      </c>
      <c r="R43" s="26">
        <v>1</v>
      </c>
      <c r="S43" s="26">
        <v>0</v>
      </c>
      <c r="T43" s="26">
        <v>0</v>
      </c>
      <c r="U43" s="64">
        <v>0</v>
      </c>
      <c r="V43" s="65">
        <v>0</v>
      </c>
      <c r="W43" s="66">
        <v>0</v>
      </c>
      <c r="X43" s="22">
        <v>0</v>
      </c>
      <c r="Y43" s="29">
        <v>0</v>
      </c>
      <c r="Z43" s="22">
        <v>0</v>
      </c>
      <c r="AA43" s="38"/>
      <c r="AB43" s="40">
        <v>1174.3478304516345</v>
      </c>
      <c r="AC43" s="68">
        <f>H43*8.5%/83%+I43*8.5%/83%+J43*K43*17%/83%+L43*M43*17%/83%+N43*O43*17%/83%+P43*5.95%/83%+Q43*1.7%/83%+R43*3.825%/83%+S43*3.825%/83%+T43*1.7%/83%+U43*15%/83%</f>
        <v>0.16897590361445786</v>
      </c>
      <c r="AD43" s="69">
        <f>IF(OR(V43=0,W43=0),1,1-(X43*1/3+Y43*1/3+Z43*1/3))</f>
        <v>1</v>
      </c>
      <c r="AE43" s="70">
        <f t="shared" si="2"/>
        <v>0</v>
      </c>
      <c r="AF43" s="71">
        <f t="shared" si="0"/>
        <v>0</v>
      </c>
      <c r="AG43" s="79">
        <f>F43*17%/83%</f>
        <v>0</v>
      </c>
      <c r="AH43" s="69">
        <f>IF(OR(V43=0,W43=0),1,1-(X43*1/3+Y43*1/3+Z43*1/3))</f>
        <v>1</v>
      </c>
      <c r="AI43" s="70">
        <f t="shared" si="3"/>
        <v>0</v>
      </c>
      <c r="AJ43" s="71">
        <f t="shared" si="1"/>
        <v>0</v>
      </c>
    </row>
    <row r="44" spans="1:36" x14ac:dyDescent="0.25">
      <c r="A44" s="34" t="s">
        <v>131</v>
      </c>
      <c r="B44" s="12" t="s">
        <v>131</v>
      </c>
      <c r="C44" s="13" t="s">
        <v>132</v>
      </c>
      <c r="D44" s="62" t="s">
        <v>453</v>
      </c>
      <c r="E44" s="62" t="s">
        <v>463</v>
      </c>
      <c r="F44" s="77">
        <v>0</v>
      </c>
      <c r="G44" s="129"/>
      <c r="H44" s="26">
        <v>0</v>
      </c>
      <c r="I44" s="26">
        <v>1</v>
      </c>
      <c r="J44" s="59">
        <v>1</v>
      </c>
      <c r="K44" s="27">
        <v>0</v>
      </c>
      <c r="L44" s="59">
        <v>0</v>
      </c>
      <c r="M44" s="27">
        <v>1</v>
      </c>
      <c r="N44" s="59">
        <v>0</v>
      </c>
      <c r="O44" s="27">
        <v>0</v>
      </c>
      <c r="P44" s="58">
        <v>0</v>
      </c>
      <c r="Q44" s="26">
        <v>1</v>
      </c>
      <c r="R44" s="26">
        <v>1</v>
      </c>
      <c r="S44" s="26">
        <v>1</v>
      </c>
      <c r="T44" s="26">
        <v>1</v>
      </c>
      <c r="U44" s="64">
        <v>1</v>
      </c>
      <c r="V44" s="65">
        <v>0</v>
      </c>
      <c r="W44" s="66">
        <v>0</v>
      </c>
      <c r="X44" s="22">
        <v>0</v>
      </c>
      <c r="Y44" s="29">
        <v>0</v>
      </c>
      <c r="Z44" s="22">
        <v>0</v>
      </c>
      <c r="AA44" s="38"/>
      <c r="AB44" s="40">
        <v>1132.3579352314439</v>
      </c>
      <c r="AC44" s="68">
        <f>H44*8.5%/83%+I44*8.5%/83%+J44*K44*17%/83%+L44*M44*17%/83%+N44*O44*17%/83%+P44*5.95%/83%+Q44*1.7%/83%+R44*3.825%/83%+S44*3.825%/83%+T44*1.7%/83%+U44*15%/83%</f>
        <v>0.41626506024096388</v>
      </c>
      <c r="AD44" s="69">
        <f>IF(OR(V44=0,W44=0),1,1-(X44*1/3+Y44*1/3+Z44*1/3))</f>
        <v>1</v>
      </c>
      <c r="AE44" s="70">
        <f t="shared" si="2"/>
        <v>0</v>
      </c>
      <c r="AF44" s="71">
        <f t="shared" si="0"/>
        <v>0</v>
      </c>
      <c r="AG44" s="79">
        <f>F44*17%/83%</f>
        <v>0</v>
      </c>
      <c r="AH44" s="69">
        <f>IF(OR(V44=0,W44=0),1,1-(X44*1/3+Y44*1/3+Z44*1/3))</f>
        <v>1</v>
      </c>
      <c r="AI44" s="70">
        <f t="shared" si="3"/>
        <v>0</v>
      </c>
      <c r="AJ44" s="71">
        <f t="shared" si="1"/>
        <v>0</v>
      </c>
    </row>
    <row r="45" spans="1:36" x14ac:dyDescent="0.25">
      <c r="A45" s="34" t="s">
        <v>211</v>
      </c>
      <c r="B45" s="12" t="s">
        <v>211</v>
      </c>
      <c r="C45" s="13" t="s">
        <v>212</v>
      </c>
      <c r="D45" s="62" t="s">
        <v>453</v>
      </c>
      <c r="E45" s="62" t="s">
        <v>463</v>
      </c>
      <c r="F45" s="77">
        <v>0</v>
      </c>
      <c r="G45" s="129"/>
      <c r="H45" s="26">
        <v>1</v>
      </c>
      <c r="I45" s="26">
        <v>1</v>
      </c>
      <c r="J45" s="59">
        <v>0</v>
      </c>
      <c r="K45" s="27">
        <v>1</v>
      </c>
      <c r="L45" s="59">
        <v>1</v>
      </c>
      <c r="M45" s="27">
        <v>0</v>
      </c>
      <c r="N45" s="59">
        <v>0</v>
      </c>
      <c r="O45" s="27">
        <v>0</v>
      </c>
      <c r="P45" s="58">
        <v>0</v>
      </c>
      <c r="Q45" s="26">
        <v>1</v>
      </c>
      <c r="R45" s="26">
        <v>1</v>
      </c>
      <c r="S45" s="26">
        <v>1</v>
      </c>
      <c r="T45" s="26">
        <v>0</v>
      </c>
      <c r="U45" s="64">
        <v>1</v>
      </c>
      <c r="V45" s="65">
        <v>1</v>
      </c>
      <c r="W45" s="66">
        <v>1</v>
      </c>
      <c r="X45" s="22">
        <v>1</v>
      </c>
      <c r="Y45" s="29">
        <v>1</v>
      </c>
      <c r="Z45" s="22">
        <v>1</v>
      </c>
      <c r="AA45" s="38"/>
      <c r="AB45" s="40">
        <v>1076.2192709696674</v>
      </c>
      <c r="AC45" s="68">
        <f>H45*8.5%/83%+I45*8.5%/83%+J45*K45*17%/83%+L45*M45*17%/83%+N45*O45*17%/83%+P45*5.95%/83%+Q45*1.7%/83%+R45*3.825%/83%+S45*3.825%/83%+T45*1.7%/83%+U45*15%/83%</f>
        <v>0.49819277108433735</v>
      </c>
      <c r="AD45" s="69">
        <f>IF(OR(V45=0,W45=0),1,1-(X45*1/3+Y45*1/3+Z45*1/3))</f>
        <v>0</v>
      </c>
      <c r="AE45" s="70">
        <f t="shared" si="2"/>
        <v>536.20000000000005</v>
      </c>
      <c r="AF45" s="71">
        <f t="shared" si="0"/>
        <v>0.62655644569955515</v>
      </c>
      <c r="AG45" s="79">
        <f>F45*17%/83%</f>
        <v>0</v>
      </c>
      <c r="AH45" s="69">
        <f>IF(OR(V45=0,W45=0),1,1-(X45*1/3+Y45*1/3+Z45*1/3))</f>
        <v>0</v>
      </c>
      <c r="AI45" s="70">
        <f t="shared" si="3"/>
        <v>0</v>
      </c>
      <c r="AJ45" s="71">
        <f t="shared" si="1"/>
        <v>0</v>
      </c>
    </row>
    <row r="46" spans="1:36" x14ac:dyDescent="0.25">
      <c r="A46" s="34" t="s">
        <v>135</v>
      </c>
      <c r="B46" s="12" t="s">
        <v>135</v>
      </c>
      <c r="C46" s="13" t="s">
        <v>136</v>
      </c>
      <c r="D46" s="62" t="s">
        <v>453</v>
      </c>
      <c r="E46" s="62" t="s">
        <v>463</v>
      </c>
      <c r="F46" s="77">
        <v>0</v>
      </c>
      <c r="G46" s="129"/>
      <c r="H46" s="26">
        <v>0</v>
      </c>
      <c r="I46" s="26">
        <v>0</v>
      </c>
      <c r="J46" s="59">
        <v>0</v>
      </c>
      <c r="K46" s="27">
        <v>0</v>
      </c>
      <c r="L46" s="59">
        <v>1</v>
      </c>
      <c r="M46" s="27">
        <v>0</v>
      </c>
      <c r="N46" s="59">
        <v>0</v>
      </c>
      <c r="O46" s="27">
        <v>0</v>
      </c>
      <c r="P46" s="58">
        <v>0</v>
      </c>
      <c r="Q46" s="26">
        <v>1</v>
      </c>
      <c r="R46" s="26">
        <v>1</v>
      </c>
      <c r="S46" s="26">
        <v>1</v>
      </c>
      <c r="T46" s="26">
        <v>1</v>
      </c>
      <c r="U46" s="64">
        <v>0</v>
      </c>
      <c r="V46" s="65">
        <v>1</v>
      </c>
      <c r="W46" s="66">
        <v>1</v>
      </c>
      <c r="X46" s="22">
        <v>0</v>
      </c>
      <c r="Y46" s="29">
        <v>1</v>
      </c>
      <c r="Z46" s="22">
        <v>0</v>
      </c>
      <c r="AA46" s="38"/>
      <c r="AB46" s="40">
        <v>1361.0202994196559</v>
      </c>
      <c r="AC46" s="68">
        <f>H46*8.5%/83%+I46*8.5%/83%+J46*K46*17%/83%+L46*M46*17%/83%+N46*O46*17%/83%+P46*5.95%/83%+Q46*1.7%/83%+R46*3.825%/83%+S46*3.825%/83%+T46*1.7%/83%+U46*15%/83%</f>
        <v>0.13313253012048193</v>
      </c>
      <c r="AD46" s="69">
        <f>IF(OR(V46=0,W46=0),1,1-(X46*1/3+Y46*1/3+Z46*1/3))</f>
        <v>0.66666666666666674</v>
      </c>
      <c r="AE46" s="70">
        <f t="shared" si="2"/>
        <v>60.4</v>
      </c>
      <c r="AF46" s="71">
        <f t="shared" si="0"/>
        <v>5.5809289391175396E-2</v>
      </c>
      <c r="AG46" s="79">
        <f>F46*17%/83%</f>
        <v>0</v>
      </c>
      <c r="AH46" s="69">
        <f>IF(OR(V46=0,W46=0),1,1-(X46*1/3+Y46*1/3+Z46*1/3))</f>
        <v>0.66666666666666674</v>
      </c>
      <c r="AI46" s="70">
        <f t="shared" si="3"/>
        <v>0</v>
      </c>
      <c r="AJ46" s="71">
        <f t="shared" si="1"/>
        <v>0</v>
      </c>
    </row>
    <row r="47" spans="1:36" x14ac:dyDescent="0.25">
      <c r="A47" s="34" t="s">
        <v>137</v>
      </c>
      <c r="B47" s="12" t="s">
        <v>137</v>
      </c>
      <c r="C47" s="13" t="s">
        <v>138</v>
      </c>
      <c r="D47" s="62" t="s">
        <v>453</v>
      </c>
      <c r="E47" s="62" t="s">
        <v>463</v>
      </c>
      <c r="F47" s="77">
        <v>1</v>
      </c>
      <c r="G47" s="129"/>
      <c r="H47" s="26">
        <v>0</v>
      </c>
      <c r="I47" s="26">
        <v>1</v>
      </c>
      <c r="J47" s="59">
        <v>1</v>
      </c>
      <c r="K47" s="27">
        <v>0</v>
      </c>
      <c r="L47" s="59">
        <v>0</v>
      </c>
      <c r="M47" s="27">
        <v>1</v>
      </c>
      <c r="N47" s="59">
        <v>0</v>
      </c>
      <c r="O47" s="27">
        <v>0</v>
      </c>
      <c r="P47" s="58">
        <v>0</v>
      </c>
      <c r="Q47" s="26">
        <v>1</v>
      </c>
      <c r="R47" s="26">
        <v>1</v>
      </c>
      <c r="S47" s="26">
        <v>1</v>
      </c>
      <c r="T47" s="26">
        <v>1</v>
      </c>
      <c r="U47" s="64">
        <v>1</v>
      </c>
      <c r="V47" s="65">
        <v>1</v>
      </c>
      <c r="W47" s="66">
        <v>1</v>
      </c>
      <c r="X47" s="22">
        <v>1</v>
      </c>
      <c r="Y47" s="29">
        <v>0</v>
      </c>
      <c r="Z47" s="22">
        <v>0</v>
      </c>
      <c r="AA47" s="38"/>
      <c r="AB47" s="40">
        <v>3139.2010796138134</v>
      </c>
      <c r="AC47" s="68">
        <f>H47*8.5%/83%+I47*8.5%/83%+J47*K47*17%/83%+L47*M47*17%/83%+N47*O47*17%/83%+P47*5.95%/83%+Q47*1.7%/83%+R47*3.825%/83%+S47*3.825%/83%+T47*1.7%/83%+U47*15%/83%</f>
        <v>0.41626506024096388</v>
      </c>
      <c r="AD47" s="69">
        <f>IF(OR(V47=0,W47=0),1,1-(X47*1/3+Y47*1/3+Z47*1/3))</f>
        <v>0.66666666666666674</v>
      </c>
      <c r="AE47" s="70">
        <f t="shared" si="2"/>
        <v>435.6</v>
      </c>
      <c r="AF47" s="71">
        <f t="shared" si="0"/>
        <v>0.17450299809000791</v>
      </c>
      <c r="AG47" s="79">
        <f>F47*17%/83%</f>
        <v>0.20481927710843376</v>
      </c>
      <c r="AH47" s="69">
        <f>IF(OR(V47=0,W47=0),1,1-(X47*1/3+Y47*1/3+Z47*1/3))</f>
        <v>0.66666666666666674</v>
      </c>
      <c r="AI47" s="70">
        <f t="shared" si="3"/>
        <v>214.3</v>
      </c>
      <c r="AJ47" s="71">
        <f t="shared" si="1"/>
        <v>0.3332976157815391</v>
      </c>
    </row>
    <row r="48" spans="1:36" x14ac:dyDescent="0.25">
      <c r="A48" s="34" t="s">
        <v>387</v>
      </c>
      <c r="B48" s="12" t="s">
        <v>387</v>
      </c>
      <c r="C48" s="13" t="s">
        <v>388</v>
      </c>
      <c r="D48" s="62" t="s">
        <v>453</v>
      </c>
      <c r="E48" s="62" t="s">
        <v>463</v>
      </c>
      <c r="F48" s="77">
        <v>0</v>
      </c>
      <c r="G48" s="129"/>
      <c r="H48" s="26">
        <v>0</v>
      </c>
      <c r="I48" s="26">
        <v>1</v>
      </c>
      <c r="J48" s="59">
        <v>1</v>
      </c>
      <c r="K48" s="27">
        <v>1</v>
      </c>
      <c r="L48" s="59">
        <v>0</v>
      </c>
      <c r="M48" s="27">
        <v>1</v>
      </c>
      <c r="N48" s="59">
        <v>0</v>
      </c>
      <c r="O48" s="27">
        <v>0</v>
      </c>
      <c r="P48" s="58">
        <v>0</v>
      </c>
      <c r="Q48" s="26">
        <v>1</v>
      </c>
      <c r="R48" s="26">
        <v>1</v>
      </c>
      <c r="S48" s="26">
        <v>1</v>
      </c>
      <c r="T48" s="26">
        <v>0</v>
      </c>
      <c r="U48" s="64">
        <v>0</v>
      </c>
      <c r="V48" s="65">
        <v>0</v>
      </c>
      <c r="W48" s="66">
        <v>0</v>
      </c>
      <c r="X48" s="22">
        <v>1</v>
      </c>
      <c r="Y48" s="29">
        <v>0</v>
      </c>
      <c r="Z48" s="22">
        <v>0</v>
      </c>
      <c r="AA48" s="38"/>
      <c r="AB48" s="40">
        <v>795.98236156535199</v>
      </c>
      <c r="AC48" s="68">
        <f>H48*8.5%/83%+I48*8.5%/83%+J48*K48*17%/83%+L48*M48*17%/83%+N48*O48*17%/83%+P48*5.95%/83%+Q48*1.7%/83%+R48*3.825%/83%+S48*3.825%/83%+T48*1.7%/83%+U48*15%/83%</f>
        <v>0.41987951807228924</v>
      </c>
      <c r="AD48" s="69">
        <f>IF(OR(V48=0,W48=0),1,1-(X48*1/3+Y48*1/3+Z48*1/3))</f>
        <v>1</v>
      </c>
      <c r="AE48" s="70">
        <f t="shared" si="2"/>
        <v>0</v>
      </c>
      <c r="AF48" s="71">
        <f t="shared" si="0"/>
        <v>0</v>
      </c>
      <c r="AG48" s="79">
        <f>F48*17%/83%</f>
        <v>0</v>
      </c>
      <c r="AH48" s="69">
        <f>IF(OR(V48=0,W48=0),1,1-(X48*1/3+Y48*1/3+Z48*1/3))</f>
        <v>1</v>
      </c>
      <c r="AI48" s="70">
        <f t="shared" si="3"/>
        <v>0</v>
      </c>
      <c r="AJ48" s="71">
        <f t="shared" si="1"/>
        <v>0</v>
      </c>
    </row>
    <row r="49" spans="1:36" x14ac:dyDescent="0.25">
      <c r="A49" s="34" t="s">
        <v>151</v>
      </c>
      <c r="B49" s="12" t="s">
        <v>151</v>
      </c>
      <c r="C49" s="13" t="s">
        <v>152</v>
      </c>
      <c r="D49" s="62" t="s">
        <v>453</v>
      </c>
      <c r="E49" s="62" t="s">
        <v>463</v>
      </c>
      <c r="F49" s="77">
        <v>0</v>
      </c>
      <c r="G49" s="129"/>
      <c r="H49" s="26">
        <v>0</v>
      </c>
      <c r="I49" s="26">
        <v>0</v>
      </c>
      <c r="J49" s="59">
        <v>1</v>
      </c>
      <c r="K49" s="27">
        <v>0</v>
      </c>
      <c r="L49" s="59">
        <v>0</v>
      </c>
      <c r="M49" s="27">
        <v>1</v>
      </c>
      <c r="N49" s="59">
        <v>0</v>
      </c>
      <c r="O49" s="27">
        <v>0</v>
      </c>
      <c r="P49" s="58">
        <v>0</v>
      </c>
      <c r="Q49" s="26">
        <v>1</v>
      </c>
      <c r="R49" s="26">
        <v>1</v>
      </c>
      <c r="S49" s="26">
        <v>1</v>
      </c>
      <c r="T49" s="26">
        <v>1</v>
      </c>
      <c r="U49" s="64">
        <v>0</v>
      </c>
      <c r="V49" s="65">
        <v>0</v>
      </c>
      <c r="W49" s="66">
        <v>0</v>
      </c>
      <c r="X49" s="22">
        <v>0</v>
      </c>
      <c r="Y49" s="29">
        <v>0</v>
      </c>
      <c r="Z49" s="22">
        <v>0</v>
      </c>
      <c r="AA49" s="38"/>
      <c r="AB49" s="40">
        <v>654.72287710177602</v>
      </c>
      <c r="AC49" s="68">
        <f>H49*8.5%/83%+I49*8.5%/83%+J49*K49*17%/83%+L49*M49*17%/83%+N49*O49*17%/83%+P49*5.95%/83%+Q49*1.7%/83%+R49*3.825%/83%+S49*3.825%/83%+T49*1.7%/83%+U49*15%/83%</f>
        <v>0.13313253012048193</v>
      </c>
      <c r="AD49" s="69">
        <f>IF(OR(V49=0,W49=0),1,1-(X49*1/3+Y49*1/3+Z49*1/3))</f>
        <v>1</v>
      </c>
      <c r="AE49" s="70">
        <f t="shared" si="2"/>
        <v>0</v>
      </c>
      <c r="AF49" s="71">
        <f t="shared" si="0"/>
        <v>0</v>
      </c>
      <c r="AG49" s="79">
        <f>F49*17%/83%</f>
        <v>0</v>
      </c>
      <c r="AH49" s="69">
        <f>IF(OR(V49=0,W49=0),1,1-(X49*1/3+Y49*1/3+Z49*1/3))</f>
        <v>1</v>
      </c>
      <c r="AI49" s="70">
        <f t="shared" si="3"/>
        <v>0</v>
      </c>
      <c r="AJ49" s="71">
        <f t="shared" si="1"/>
        <v>0</v>
      </c>
    </row>
    <row r="50" spans="1:36" x14ac:dyDescent="0.25">
      <c r="A50" s="34" t="s">
        <v>155</v>
      </c>
      <c r="B50" s="12" t="s">
        <v>155</v>
      </c>
      <c r="C50" s="13" t="s">
        <v>156</v>
      </c>
      <c r="D50" s="62" t="s">
        <v>453</v>
      </c>
      <c r="E50" s="62" t="s">
        <v>463</v>
      </c>
      <c r="F50" s="77">
        <v>0</v>
      </c>
      <c r="G50" s="129"/>
      <c r="H50" s="26">
        <v>0</v>
      </c>
      <c r="I50" s="26">
        <v>0</v>
      </c>
      <c r="J50" s="59">
        <v>1</v>
      </c>
      <c r="K50" s="27">
        <v>0</v>
      </c>
      <c r="L50" s="59">
        <v>0</v>
      </c>
      <c r="M50" s="27">
        <v>1</v>
      </c>
      <c r="N50" s="59">
        <v>0</v>
      </c>
      <c r="O50" s="27">
        <v>0</v>
      </c>
      <c r="P50" s="58">
        <v>1</v>
      </c>
      <c r="Q50" s="26">
        <v>1</v>
      </c>
      <c r="R50" s="26">
        <v>1</v>
      </c>
      <c r="S50" s="26">
        <v>1</v>
      </c>
      <c r="T50" s="26">
        <v>1</v>
      </c>
      <c r="U50" s="64">
        <v>1</v>
      </c>
      <c r="V50" s="65">
        <v>1</v>
      </c>
      <c r="W50" s="66">
        <v>0</v>
      </c>
      <c r="X50" s="22">
        <v>0</v>
      </c>
      <c r="Y50" s="29">
        <v>0</v>
      </c>
      <c r="Z50" s="22">
        <v>0</v>
      </c>
      <c r="AA50" s="38"/>
      <c r="AB50" s="40">
        <v>1857.5964515888659</v>
      </c>
      <c r="AC50" s="68">
        <f>H50*8.5%/83%+I50*8.5%/83%+J50*K50*17%/83%+L50*M50*17%/83%+N50*O50*17%/83%+P50*5.95%/83%+Q50*1.7%/83%+R50*3.825%/83%+S50*3.825%/83%+T50*1.7%/83%+U50*15%/83%</f>
        <v>0.38554216867469882</v>
      </c>
      <c r="AD50" s="69">
        <f>IF(OR(V50=0,W50=0),1,1-(X50*1/3+Y50*1/3+Z50*1/3))</f>
        <v>1</v>
      </c>
      <c r="AE50" s="70">
        <f t="shared" si="2"/>
        <v>0</v>
      </c>
      <c r="AF50" s="71">
        <f t="shared" si="0"/>
        <v>0</v>
      </c>
      <c r="AG50" s="79">
        <f>F50*17%/83%</f>
        <v>0</v>
      </c>
      <c r="AH50" s="69">
        <f>IF(OR(V50=0,W50=0),1,1-(X50*1/3+Y50*1/3+Z50*1/3))</f>
        <v>1</v>
      </c>
      <c r="AI50" s="70">
        <f t="shared" si="3"/>
        <v>0</v>
      </c>
      <c r="AJ50" s="71">
        <f t="shared" si="1"/>
        <v>0</v>
      </c>
    </row>
    <row r="51" spans="1:36" x14ac:dyDescent="0.25">
      <c r="A51" s="34" t="s">
        <v>389</v>
      </c>
      <c r="B51" s="12" t="s">
        <v>389</v>
      </c>
      <c r="C51" s="13" t="s">
        <v>390</v>
      </c>
      <c r="D51" s="62" t="s">
        <v>453</v>
      </c>
      <c r="E51" s="62" t="s">
        <v>464</v>
      </c>
      <c r="F51" s="77">
        <v>0</v>
      </c>
      <c r="G51" s="129"/>
      <c r="H51" s="26">
        <v>1</v>
      </c>
      <c r="I51" s="26">
        <v>0</v>
      </c>
      <c r="J51" s="59">
        <v>0</v>
      </c>
      <c r="K51" s="27">
        <v>0</v>
      </c>
      <c r="L51" s="59">
        <v>0</v>
      </c>
      <c r="M51" s="27">
        <v>1</v>
      </c>
      <c r="N51" s="59">
        <v>1</v>
      </c>
      <c r="O51" s="27">
        <v>0</v>
      </c>
      <c r="P51" s="58">
        <v>0</v>
      </c>
      <c r="Q51" s="26">
        <v>1</v>
      </c>
      <c r="R51" s="26">
        <v>1</v>
      </c>
      <c r="S51" s="26">
        <v>0</v>
      </c>
      <c r="T51" s="26">
        <v>0</v>
      </c>
      <c r="U51" s="64">
        <v>1</v>
      </c>
      <c r="V51" s="65">
        <v>1</v>
      </c>
      <c r="W51" s="66">
        <v>1</v>
      </c>
      <c r="X51" s="22">
        <v>0</v>
      </c>
      <c r="Y51" s="29">
        <v>0</v>
      </c>
      <c r="Z51" s="22">
        <v>0</v>
      </c>
      <c r="AA51" s="38"/>
      <c r="AB51" s="40">
        <v>1314.0098732492247</v>
      </c>
      <c r="AC51" s="68">
        <f>H51*8.5%/83%+I51*8.5%/83%+J51*K51*17%/83%+L51*M51*17%/83%+N51*O51*17%/83%+P51*5.95%/83%+Q51*1.7%/83%+R51*3.825%/83%+S51*3.825%/83%+T51*1.7%/83%+U51*15%/83%</f>
        <v>0.34969879518072289</v>
      </c>
      <c r="AD51" s="69">
        <f>IF(OR(V51=0,W51=0),1,1-(X51*1/3+Y51*1/3+Z51*1/3))</f>
        <v>1</v>
      </c>
      <c r="AE51" s="70">
        <f t="shared" si="2"/>
        <v>0</v>
      </c>
      <c r="AF51" s="71">
        <f t="shared" si="0"/>
        <v>0</v>
      </c>
      <c r="AG51" s="79">
        <f>F51*17%/83%</f>
        <v>0</v>
      </c>
      <c r="AH51" s="69">
        <f>IF(OR(V51=0,W51=0),1,1-(X51*1/3+Y51*1/3+Z51*1/3))</f>
        <v>1</v>
      </c>
      <c r="AI51" s="70">
        <f t="shared" si="3"/>
        <v>0</v>
      </c>
      <c r="AJ51" s="71">
        <f t="shared" si="1"/>
        <v>0</v>
      </c>
    </row>
    <row r="52" spans="1:36" x14ac:dyDescent="0.25">
      <c r="A52" s="34" t="s">
        <v>201</v>
      </c>
      <c r="B52" s="12" t="s">
        <v>201</v>
      </c>
      <c r="C52" s="13" t="s">
        <v>202</v>
      </c>
      <c r="D52" s="62" t="s">
        <v>453</v>
      </c>
      <c r="E52" s="62" t="s">
        <v>464</v>
      </c>
      <c r="F52" s="77">
        <v>0</v>
      </c>
      <c r="G52" s="129"/>
      <c r="H52" s="26">
        <v>0</v>
      </c>
      <c r="I52" s="26">
        <v>0</v>
      </c>
      <c r="J52" s="59">
        <v>0</v>
      </c>
      <c r="K52" s="27">
        <v>0</v>
      </c>
      <c r="L52" s="59">
        <v>1</v>
      </c>
      <c r="M52" s="27">
        <v>0</v>
      </c>
      <c r="N52" s="59">
        <v>0</v>
      </c>
      <c r="O52" s="27">
        <v>0</v>
      </c>
      <c r="P52" s="58">
        <v>0</v>
      </c>
      <c r="Q52" s="26">
        <v>1</v>
      </c>
      <c r="R52" s="26">
        <v>1</v>
      </c>
      <c r="S52" s="26">
        <v>1</v>
      </c>
      <c r="T52" s="26">
        <v>1</v>
      </c>
      <c r="U52" s="64">
        <v>0</v>
      </c>
      <c r="V52" s="65">
        <v>1</v>
      </c>
      <c r="W52" s="66">
        <v>0</v>
      </c>
      <c r="X52" s="22">
        <v>1</v>
      </c>
      <c r="Y52" s="29">
        <v>1</v>
      </c>
      <c r="Z52" s="22">
        <v>0</v>
      </c>
      <c r="AA52" s="38"/>
      <c r="AB52" s="40">
        <v>4340.9336243394855</v>
      </c>
      <c r="AC52" s="68">
        <f>H52*8.5%/83%+I52*8.5%/83%+J52*K52*17%/83%+L52*M52*17%/83%+N52*O52*17%/83%+P52*5.95%/83%+Q52*1.7%/83%+R52*3.825%/83%+S52*3.825%/83%+T52*1.7%/83%+U52*15%/83%</f>
        <v>0.13313253012048193</v>
      </c>
      <c r="AD52" s="69">
        <f>IF(OR(V52=0,W52=0),1,1-(X52*1/3+Y52*1/3+Z52*1/3))</f>
        <v>1</v>
      </c>
      <c r="AE52" s="70">
        <f t="shared" si="2"/>
        <v>0</v>
      </c>
      <c r="AF52" s="71">
        <f t="shared" si="0"/>
        <v>0</v>
      </c>
      <c r="AG52" s="79">
        <f>F52*17%/83%</f>
        <v>0</v>
      </c>
      <c r="AH52" s="69">
        <f>IF(OR(V52=0,W52=0),1,1-(X52*1/3+Y52*1/3+Z52*1/3))</f>
        <v>1</v>
      </c>
      <c r="AI52" s="70">
        <f t="shared" si="3"/>
        <v>0</v>
      </c>
      <c r="AJ52" s="71">
        <f t="shared" si="1"/>
        <v>0</v>
      </c>
    </row>
    <row r="53" spans="1:36" x14ac:dyDescent="0.25">
      <c r="A53" s="34" t="s">
        <v>391</v>
      </c>
      <c r="B53" s="12" t="s">
        <v>391</v>
      </c>
      <c r="C53" s="13" t="s">
        <v>392</v>
      </c>
      <c r="D53" s="62" t="s">
        <v>453</v>
      </c>
      <c r="E53" s="62" t="s">
        <v>464</v>
      </c>
      <c r="F53" s="77">
        <v>0</v>
      </c>
      <c r="G53" s="129"/>
      <c r="H53" s="26">
        <v>0</v>
      </c>
      <c r="I53" s="26">
        <v>1</v>
      </c>
      <c r="J53" s="59">
        <v>0</v>
      </c>
      <c r="K53" s="27">
        <v>1</v>
      </c>
      <c r="L53" s="59">
        <v>0</v>
      </c>
      <c r="M53" s="27">
        <v>1</v>
      </c>
      <c r="N53" s="59">
        <v>1</v>
      </c>
      <c r="O53" s="27">
        <v>0</v>
      </c>
      <c r="P53" s="58">
        <v>0</v>
      </c>
      <c r="Q53" s="26">
        <v>1</v>
      </c>
      <c r="R53" s="26">
        <v>1</v>
      </c>
      <c r="S53" s="26">
        <v>1</v>
      </c>
      <c r="T53" s="26">
        <v>1</v>
      </c>
      <c r="U53" s="64">
        <v>1</v>
      </c>
      <c r="V53" s="65">
        <v>1</v>
      </c>
      <c r="W53" s="66">
        <v>1</v>
      </c>
      <c r="X53" s="22">
        <v>0</v>
      </c>
      <c r="Y53" s="29">
        <v>0</v>
      </c>
      <c r="Z53" s="22">
        <v>0</v>
      </c>
      <c r="AA53" s="38"/>
      <c r="AB53" s="40">
        <v>887.94936033566069</v>
      </c>
      <c r="AC53" s="68">
        <f>H53*8.5%/83%+I53*8.5%/83%+J53*K53*17%/83%+L53*M53*17%/83%+N53*O53*17%/83%+P53*5.95%/83%+Q53*1.7%/83%+R53*3.825%/83%+S53*3.825%/83%+T53*1.7%/83%+U53*15%/83%</f>
        <v>0.41626506024096388</v>
      </c>
      <c r="AD53" s="69">
        <f>IF(OR(V53=0,W53=0),1,1-(X53*1/3+Y53*1/3+Z53*1/3))</f>
        <v>1</v>
      </c>
      <c r="AE53" s="70">
        <f t="shared" si="2"/>
        <v>0</v>
      </c>
      <c r="AF53" s="71">
        <f t="shared" si="0"/>
        <v>0</v>
      </c>
      <c r="AG53" s="79">
        <f>F53*17%/83%</f>
        <v>0</v>
      </c>
      <c r="AH53" s="69">
        <f>IF(OR(V53=0,W53=0),1,1-(X53*1/3+Y53*1/3+Z53*1/3))</f>
        <v>1</v>
      </c>
      <c r="AI53" s="70">
        <f t="shared" si="3"/>
        <v>0</v>
      </c>
      <c r="AJ53" s="71">
        <f t="shared" si="1"/>
        <v>0</v>
      </c>
    </row>
    <row r="54" spans="1:36" x14ac:dyDescent="0.25">
      <c r="A54" s="34" t="s">
        <v>207</v>
      </c>
      <c r="B54" s="12" t="s">
        <v>207</v>
      </c>
      <c r="C54" s="13" t="s">
        <v>208</v>
      </c>
      <c r="D54" s="62" t="s">
        <v>453</v>
      </c>
      <c r="E54" s="62" t="s">
        <v>464</v>
      </c>
      <c r="F54" s="77">
        <v>0</v>
      </c>
      <c r="G54" s="129"/>
      <c r="H54" s="26">
        <v>1</v>
      </c>
      <c r="I54" s="26">
        <v>0</v>
      </c>
      <c r="J54" s="59">
        <v>0</v>
      </c>
      <c r="K54" s="27">
        <v>1</v>
      </c>
      <c r="L54" s="59">
        <v>1</v>
      </c>
      <c r="M54" s="27">
        <v>0</v>
      </c>
      <c r="N54" s="59">
        <v>0</v>
      </c>
      <c r="O54" s="27">
        <v>0</v>
      </c>
      <c r="P54" s="58">
        <v>0</v>
      </c>
      <c r="Q54" s="26">
        <v>1</v>
      </c>
      <c r="R54" s="26">
        <v>1</v>
      </c>
      <c r="S54" s="26">
        <v>1</v>
      </c>
      <c r="T54" s="26">
        <v>1</v>
      </c>
      <c r="U54" s="64">
        <v>1</v>
      </c>
      <c r="V54" s="65">
        <v>1</v>
      </c>
      <c r="W54" s="66">
        <v>1</v>
      </c>
      <c r="X54" s="22">
        <v>0</v>
      </c>
      <c r="Y54" s="29">
        <v>1</v>
      </c>
      <c r="Z54" s="22">
        <v>0</v>
      </c>
      <c r="AA54" s="38"/>
      <c r="AB54" s="40">
        <v>1134.6399947542805</v>
      </c>
      <c r="AC54" s="68">
        <f>H54*8.5%/83%+I54*8.5%/83%+J54*K54*17%/83%+L54*M54*17%/83%+N54*O54*17%/83%+P54*5.95%/83%+Q54*1.7%/83%+R54*3.825%/83%+S54*3.825%/83%+T54*1.7%/83%+U54*15%/83%</f>
        <v>0.41626506024096388</v>
      </c>
      <c r="AD54" s="69">
        <f>IF(OR(V54=0,W54=0),1,1-(X54*1/3+Y54*1/3+Z54*1/3))</f>
        <v>0.66666666666666674</v>
      </c>
      <c r="AE54" s="70">
        <f t="shared" si="2"/>
        <v>157.4</v>
      </c>
      <c r="AF54" s="71">
        <f t="shared" si="0"/>
        <v>0.17445394588376995</v>
      </c>
      <c r="AG54" s="79">
        <f>F54*17%/83%</f>
        <v>0</v>
      </c>
      <c r="AH54" s="69">
        <f>IF(OR(V54=0,W54=0),1,1-(X54*1/3+Y54*1/3+Z54*1/3))</f>
        <v>0.66666666666666674</v>
      </c>
      <c r="AI54" s="70">
        <f t="shared" si="3"/>
        <v>0</v>
      </c>
      <c r="AJ54" s="71">
        <f t="shared" si="1"/>
        <v>0</v>
      </c>
    </row>
    <row r="55" spans="1:36" x14ac:dyDescent="0.25">
      <c r="A55" s="34" t="s">
        <v>205</v>
      </c>
      <c r="B55" s="12" t="s">
        <v>205</v>
      </c>
      <c r="C55" s="13" t="s">
        <v>206</v>
      </c>
      <c r="D55" s="62" t="s">
        <v>453</v>
      </c>
      <c r="E55" s="62" t="s">
        <v>464</v>
      </c>
      <c r="F55" s="77">
        <v>0</v>
      </c>
      <c r="G55" s="129"/>
      <c r="H55" s="26">
        <v>0</v>
      </c>
      <c r="I55" s="26">
        <v>0</v>
      </c>
      <c r="J55" s="59">
        <v>0</v>
      </c>
      <c r="K55" s="27">
        <v>1</v>
      </c>
      <c r="L55" s="59">
        <v>0</v>
      </c>
      <c r="M55" s="27">
        <v>1</v>
      </c>
      <c r="N55" s="59">
        <v>1</v>
      </c>
      <c r="O55" s="27">
        <v>0</v>
      </c>
      <c r="P55" s="58">
        <v>0</v>
      </c>
      <c r="Q55" s="26">
        <v>1</v>
      </c>
      <c r="R55" s="26">
        <v>1</v>
      </c>
      <c r="S55" s="26">
        <v>1</v>
      </c>
      <c r="T55" s="26">
        <v>1</v>
      </c>
      <c r="U55" s="64">
        <v>1</v>
      </c>
      <c r="V55" s="65">
        <v>1</v>
      </c>
      <c r="W55" s="66">
        <v>1</v>
      </c>
      <c r="X55" s="22">
        <v>0</v>
      </c>
      <c r="Y55" s="29">
        <v>0</v>
      </c>
      <c r="Z55" s="22">
        <v>0</v>
      </c>
      <c r="AA55" s="38"/>
      <c r="AB55" s="40">
        <v>1943.1736836952327</v>
      </c>
      <c r="AC55" s="68">
        <f>H55*8.5%/83%+I55*8.5%/83%+J55*K55*17%/83%+L55*M55*17%/83%+N55*O55*17%/83%+P55*5.95%/83%+Q55*1.7%/83%+R55*3.825%/83%+S55*3.825%/83%+T55*1.7%/83%+U55*15%/83%</f>
        <v>0.31385542168674696</v>
      </c>
      <c r="AD55" s="69">
        <f>IF(OR(V55=0,W55=0),1,1-(X55*1/3+Y55*1/3+Z55*1/3))</f>
        <v>1</v>
      </c>
      <c r="AE55" s="70">
        <f t="shared" si="2"/>
        <v>0</v>
      </c>
      <c r="AF55" s="71">
        <f t="shared" si="0"/>
        <v>0</v>
      </c>
      <c r="AG55" s="79">
        <f>F55*17%/83%</f>
        <v>0</v>
      </c>
      <c r="AH55" s="69">
        <f>IF(OR(V55=0,W55=0),1,1-(X55*1/3+Y55*1/3+Z55*1/3))</f>
        <v>1</v>
      </c>
      <c r="AI55" s="70">
        <f t="shared" si="3"/>
        <v>0</v>
      </c>
      <c r="AJ55" s="71">
        <f t="shared" si="1"/>
        <v>0</v>
      </c>
    </row>
    <row r="56" spans="1:36" x14ac:dyDescent="0.25">
      <c r="A56" s="34" t="s">
        <v>213</v>
      </c>
      <c r="B56" s="12" t="s">
        <v>213</v>
      </c>
      <c r="C56" s="13" t="s">
        <v>214</v>
      </c>
      <c r="D56" s="62" t="s">
        <v>453</v>
      </c>
      <c r="E56" s="62" t="s">
        <v>464</v>
      </c>
      <c r="F56" s="77">
        <v>0</v>
      </c>
      <c r="G56" s="129"/>
      <c r="H56" s="26">
        <v>0</v>
      </c>
      <c r="I56" s="26">
        <v>0</v>
      </c>
      <c r="J56" s="59">
        <v>0</v>
      </c>
      <c r="K56" s="27">
        <v>0</v>
      </c>
      <c r="L56" s="59">
        <v>0</v>
      </c>
      <c r="M56" s="27">
        <v>0</v>
      </c>
      <c r="N56" s="59">
        <v>1</v>
      </c>
      <c r="O56" s="27">
        <v>0</v>
      </c>
      <c r="P56" s="58">
        <v>0</v>
      </c>
      <c r="Q56" s="26">
        <v>1</v>
      </c>
      <c r="R56" s="26">
        <v>1</v>
      </c>
      <c r="S56" s="26">
        <v>1</v>
      </c>
      <c r="T56" s="26">
        <v>1</v>
      </c>
      <c r="U56" s="64">
        <v>0</v>
      </c>
      <c r="V56" s="65">
        <v>1</v>
      </c>
      <c r="W56" s="66">
        <v>0</v>
      </c>
      <c r="X56" s="22">
        <v>0</v>
      </c>
      <c r="Y56" s="29">
        <v>0</v>
      </c>
      <c r="Z56" s="22">
        <v>0</v>
      </c>
      <c r="AA56" s="38"/>
      <c r="AB56" s="40">
        <v>1902.7812301410277</v>
      </c>
      <c r="AC56" s="68">
        <f>H56*8.5%/83%+I56*8.5%/83%+J56*K56*17%/83%+L56*M56*17%/83%+N56*O56*17%/83%+P56*5.95%/83%+Q56*1.7%/83%+R56*3.825%/83%+S56*3.825%/83%+T56*1.7%/83%+U56*15%/83%</f>
        <v>0.13313253012048193</v>
      </c>
      <c r="AD56" s="69">
        <f>IF(OR(V56=0,W56=0),1,1-(X56*1/3+Y56*1/3+Z56*1/3))</f>
        <v>1</v>
      </c>
      <c r="AE56" s="70">
        <f t="shared" si="2"/>
        <v>0</v>
      </c>
      <c r="AF56" s="71">
        <f t="shared" si="0"/>
        <v>0</v>
      </c>
      <c r="AG56" s="79">
        <f>F56*17%/83%</f>
        <v>0</v>
      </c>
      <c r="AH56" s="69">
        <f>IF(OR(V56=0,W56=0),1,1-(X56*1/3+Y56*1/3+Z56*1/3))</f>
        <v>1</v>
      </c>
      <c r="AI56" s="70">
        <f t="shared" si="3"/>
        <v>0</v>
      </c>
      <c r="AJ56" s="71">
        <f t="shared" si="1"/>
        <v>0</v>
      </c>
    </row>
    <row r="57" spans="1:36" x14ac:dyDescent="0.25">
      <c r="A57" s="34" t="s">
        <v>215</v>
      </c>
      <c r="B57" s="12" t="s">
        <v>215</v>
      </c>
      <c r="C57" s="13" t="s">
        <v>216</v>
      </c>
      <c r="D57" s="62" t="s">
        <v>453</v>
      </c>
      <c r="E57" s="62" t="s">
        <v>464</v>
      </c>
      <c r="F57" s="77">
        <v>0</v>
      </c>
      <c r="G57" s="129"/>
      <c r="H57" s="26">
        <v>0</v>
      </c>
      <c r="I57" s="26">
        <v>0</v>
      </c>
      <c r="J57" s="59">
        <v>1</v>
      </c>
      <c r="K57" s="27">
        <v>1</v>
      </c>
      <c r="L57" s="59">
        <v>0</v>
      </c>
      <c r="M57" s="27">
        <v>1</v>
      </c>
      <c r="N57" s="59">
        <v>0</v>
      </c>
      <c r="O57" s="27">
        <v>0</v>
      </c>
      <c r="P57" s="58">
        <v>0</v>
      </c>
      <c r="Q57" s="26">
        <v>1</v>
      </c>
      <c r="R57" s="26">
        <v>1</v>
      </c>
      <c r="S57" s="26">
        <v>1</v>
      </c>
      <c r="T57" s="26">
        <v>0</v>
      </c>
      <c r="U57" s="64">
        <v>1</v>
      </c>
      <c r="V57" s="65">
        <v>1</v>
      </c>
      <c r="W57" s="66">
        <v>1</v>
      </c>
      <c r="X57" s="22">
        <v>0</v>
      </c>
      <c r="Y57" s="29">
        <v>0</v>
      </c>
      <c r="Z57" s="22">
        <v>0</v>
      </c>
      <c r="AA57" s="38"/>
      <c r="AB57" s="40">
        <v>1631.2161469234909</v>
      </c>
      <c r="AC57" s="68">
        <f>H57*8.5%/83%+I57*8.5%/83%+J57*K57*17%/83%+L57*M57*17%/83%+N57*O57*17%/83%+P57*5.95%/83%+Q57*1.7%/83%+R57*3.825%/83%+S57*3.825%/83%+T57*1.7%/83%+U57*15%/83%</f>
        <v>0.49819277108433735</v>
      </c>
      <c r="AD57" s="69">
        <f>IF(OR(V57=0,W57=0),1,1-(X57*1/3+Y57*1/3+Z57*1/3))</f>
        <v>1</v>
      </c>
      <c r="AE57" s="70">
        <f t="shared" si="2"/>
        <v>0</v>
      </c>
      <c r="AF57" s="71">
        <f t="shared" si="0"/>
        <v>0</v>
      </c>
      <c r="AG57" s="79">
        <f>F57*17%/83%</f>
        <v>0</v>
      </c>
      <c r="AH57" s="69">
        <f>IF(OR(V57=0,W57=0),1,1-(X57*1/3+Y57*1/3+Z57*1/3))</f>
        <v>1</v>
      </c>
      <c r="AI57" s="70">
        <f t="shared" si="3"/>
        <v>0</v>
      </c>
      <c r="AJ57" s="71">
        <f t="shared" si="1"/>
        <v>0</v>
      </c>
    </row>
    <row r="58" spans="1:36" x14ac:dyDescent="0.25">
      <c r="A58" s="34" t="s">
        <v>217</v>
      </c>
      <c r="B58" s="12" t="s">
        <v>217</v>
      </c>
      <c r="C58" s="13" t="s">
        <v>218</v>
      </c>
      <c r="D58" s="62" t="s">
        <v>453</v>
      </c>
      <c r="E58" s="62" t="s">
        <v>464</v>
      </c>
      <c r="F58" s="77">
        <v>0</v>
      </c>
      <c r="G58" s="129"/>
      <c r="H58" s="26">
        <v>0</v>
      </c>
      <c r="I58" s="26">
        <v>1</v>
      </c>
      <c r="J58" s="59">
        <v>0</v>
      </c>
      <c r="K58" s="27">
        <v>0</v>
      </c>
      <c r="L58" s="59">
        <v>0</v>
      </c>
      <c r="M58" s="27">
        <v>1</v>
      </c>
      <c r="N58" s="59">
        <v>1</v>
      </c>
      <c r="O58" s="27">
        <v>0</v>
      </c>
      <c r="P58" s="58">
        <v>0</v>
      </c>
      <c r="Q58" s="26">
        <v>1</v>
      </c>
      <c r="R58" s="26">
        <v>1</v>
      </c>
      <c r="S58" s="26">
        <v>1</v>
      </c>
      <c r="T58" s="26">
        <v>1</v>
      </c>
      <c r="U58" s="64">
        <v>1</v>
      </c>
      <c r="V58" s="65">
        <v>1</v>
      </c>
      <c r="W58" s="66">
        <v>1</v>
      </c>
      <c r="X58" s="22">
        <v>0</v>
      </c>
      <c r="Y58" s="29">
        <v>0</v>
      </c>
      <c r="Z58" s="22">
        <v>0</v>
      </c>
      <c r="AA58" s="38"/>
      <c r="AB58" s="40">
        <v>850.29537820885935</v>
      </c>
      <c r="AC58" s="68">
        <f>H58*8.5%/83%+I58*8.5%/83%+J58*K58*17%/83%+L58*M58*17%/83%+N58*O58*17%/83%+P58*5.95%/83%+Q58*1.7%/83%+R58*3.825%/83%+S58*3.825%/83%+T58*1.7%/83%+U58*15%/83%</f>
        <v>0.41626506024096388</v>
      </c>
      <c r="AD58" s="69">
        <f>IF(OR(V58=0,W58=0),1,1-(X58*1/3+Y58*1/3+Z58*1/3))</f>
        <v>1</v>
      </c>
      <c r="AE58" s="70">
        <f t="shared" si="2"/>
        <v>0</v>
      </c>
      <c r="AF58" s="71">
        <f t="shared" si="0"/>
        <v>0</v>
      </c>
      <c r="AG58" s="79">
        <f>F58*17%/83%</f>
        <v>0</v>
      </c>
      <c r="AH58" s="69">
        <f>IF(OR(V58=0,W58=0),1,1-(X58*1/3+Y58*1/3+Z58*1/3))</f>
        <v>1</v>
      </c>
      <c r="AI58" s="70">
        <f t="shared" si="3"/>
        <v>0</v>
      </c>
      <c r="AJ58" s="71">
        <f t="shared" si="1"/>
        <v>0</v>
      </c>
    </row>
    <row r="59" spans="1:36" x14ac:dyDescent="0.25">
      <c r="A59" s="34" t="s">
        <v>219</v>
      </c>
      <c r="B59" s="12" t="s">
        <v>219</v>
      </c>
      <c r="C59" s="13" t="s">
        <v>220</v>
      </c>
      <c r="D59" s="62" t="s">
        <v>453</v>
      </c>
      <c r="E59" s="62" t="s">
        <v>464</v>
      </c>
      <c r="F59" s="77">
        <v>0</v>
      </c>
      <c r="G59" s="129"/>
      <c r="H59" s="26">
        <v>0</v>
      </c>
      <c r="I59" s="26">
        <v>1</v>
      </c>
      <c r="J59" s="59">
        <v>0</v>
      </c>
      <c r="K59" s="27">
        <v>0</v>
      </c>
      <c r="L59" s="59">
        <v>1</v>
      </c>
      <c r="M59" s="27">
        <v>1</v>
      </c>
      <c r="N59" s="59">
        <v>0</v>
      </c>
      <c r="O59" s="27">
        <v>0</v>
      </c>
      <c r="P59" s="58">
        <v>0</v>
      </c>
      <c r="Q59" s="26">
        <v>1</v>
      </c>
      <c r="R59" s="26">
        <v>1</v>
      </c>
      <c r="S59" s="26">
        <v>1</v>
      </c>
      <c r="T59" s="26">
        <v>1</v>
      </c>
      <c r="U59" s="64">
        <v>1</v>
      </c>
      <c r="V59" s="65">
        <v>1</v>
      </c>
      <c r="W59" s="66">
        <v>1</v>
      </c>
      <c r="X59" s="22">
        <v>0</v>
      </c>
      <c r="Y59" s="29">
        <v>1</v>
      </c>
      <c r="Z59" s="22">
        <v>0</v>
      </c>
      <c r="AA59" s="38"/>
      <c r="AB59" s="40">
        <v>1028.2960209901021</v>
      </c>
      <c r="AC59" s="68">
        <f>H59*8.5%/83%+I59*8.5%/83%+J59*K59*17%/83%+L59*M59*17%/83%+N59*O59*17%/83%+P59*5.95%/83%+Q59*1.7%/83%+R59*3.825%/83%+S59*3.825%/83%+T59*1.7%/83%+U59*15%/83%</f>
        <v>0.62108433734939772</v>
      </c>
      <c r="AD59" s="69">
        <f>IF(OR(V59=0,W59=0),1,1-(X59*1/3+Y59*1/3+Z59*1/3))</f>
        <v>0.66666666666666674</v>
      </c>
      <c r="AE59" s="70">
        <f t="shared" si="2"/>
        <v>212.9</v>
      </c>
      <c r="AF59" s="71">
        <f t="shared" si="0"/>
        <v>0.26037043159039502</v>
      </c>
      <c r="AG59" s="79">
        <f>F59*17%/83%</f>
        <v>0</v>
      </c>
      <c r="AH59" s="69">
        <f>IF(OR(V59=0,W59=0),1,1-(X59*1/3+Y59*1/3+Z59*1/3))</f>
        <v>0.66666666666666674</v>
      </c>
      <c r="AI59" s="70">
        <f t="shared" si="3"/>
        <v>0</v>
      </c>
      <c r="AJ59" s="71">
        <f t="shared" si="1"/>
        <v>0</v>
      </c>
    </row>
    <row r="60" spans="1:36" x14ac:dyDescent="0.25">
      <c r="A60" s="34" t="s">
        <v>221</v>
      </c>
      <c r="B60" s="12" t="s">
        <v>221</v>
      </c>
      <c r="C60" s="13" t="s">
        <v>222</v>
      </c>
      <c r="D60" s="62" t="s">
        <v>453</v>
      </c>
      <c r="E60" s="62" t="s">
        <v>464</v>
      </c>
      <c r="F60" s="77">
        <v>0</v>
      </c>
      <c r="G60" s="129"/>
      <c r="H60" s="26">
        <v>0</v>
      </c>
      <c r="I60" s="26">
        <v>1</v>
      </c>
      <c r="J60" s="59">
        <v>0</v>
      </c>
      <c r="K60" s="27">
        <v>0</v>
      </c>
      <c r="L60" s="59">
        <v>0</v>
      </c>
      <c r="M60" s="27">
        <v>1</v>
      </c>
      <c r="N60" s="59">
        <v>1</v>
      </c>
      <c r="O60" s="27">
        <v>0</v>
      </c>
      <c r="P60" s="58">
        <v>0</v>
      </c>
      <c r="Q60" s="26">
        <v>1</v>
      </c>
      <c r="R60" s="26">
        <v>1</v>
      </c>
      <c r="S60" s="26">
        <v>0</v>
      </c>
      <c r="T60" s="26">
        <v>1</v>
      </c>
      <c r="U60" s="64">
        <v>1</v>
      </c>
      <c r="V60" s="65">
        <v>1</v>
      </c>
      <c r="W60" s="66">
        <v>0</v>
      </c>
      <c r="X60" s="22">
        <v>0</v>
      </c>
      <c r="Y60" s="29">
        <v>0</v>
      </c>
      <c r="Z60" s="22">
        <v>0</v>
      </c>
      <c r="AA60" s="38"/>
      <c r="AB60" s="40">
        <v>1160.6554733146158</v>
      </c>
      <c r="AC60" s="68">
        <f>H60*8.5%/83%+I60*8.5%/83%+J60*K60*17%/83%+L60*M60*17%/83%+N60*O60*17%/83%+P60*5.95%/83%+Q60*1.7%/83%+R60*3.825%/83%+S60*3.825%/83%+T60*1.7%/83%+U60*15%/83%</f>
        <v>0.37018072289156628</v>
      </c>
      <c r="AD60" s="69">
        <f>IF(OR(V60=0,W60=0),1,1-(X60*1/3+Y60*1/3+Z60*1/3))</f>
        <v>1</v>
      </c>
      <c r="AE60" s="70">
        <f t="shared" si="2"/>
        <v>0</v>
      </c>
      <c r="AF60" s="71">
        <f t="shared" si="0"/>
        <v>0</v>
      </c>
      <c r="AG60" s="79">
        <f>F60*17%/83%</f>
        <v>0</v>
      </c>
      <c r="AH60" s="69">
        <f>IF(OR(V60=0,W60=0),1,1-(X60*1/3+Y60*1/3+Z60*1/3))</f>
        <v>1</v>
      </c>
      <c r="AI60" s="70">
        <f t="shared" si="3"/>
        <v>0</v>
      </c>
      <c r="AJ60" s="71">
        <f t="shared" si="1"/>
        <v>0</v>
      </c>
    </row>
    <row r="61" spans="1:36" x14ac:dyDescent="0.25">
      <c r="A61" s="34" t="s">
        <v>393</v>
      </c>
      <c r="B61" s="12" t="s">
        <v>393</v>
      </c>
      <c r="C61" s="13" t="s">
        <v>394</v>
      </c>
      <c r="D61" s="62" t="s">
        <v>453</v>
      </c>
      <c r="E61" s="62" t="s">
        <v>464</v>
      </c>
      <c r="F61" s="77">
        <v>0</v>
      </c>
      <c r="G61" s="129"/>
      <c r="H61" s="26">
        <v>0</v>
      </c>
      <c r="I61" s="26">
        <v>1</v>
      </c>
      <c r="J61" s="59">
        <v>0</v>
      </c>
      <c r="K61" s="27">
        <v>1</v>
      </c>
      <c r="L61" s="59">
        <v>0</v>
      </c>
      <c r="M61" s="27">
        <v>1</v>
      </c>
      <c r="N61" s="59">
        <v>1</v>
      </c>
      <c r="O61" s="27">
        <v>0</v>
      </c>
      <c r="P61" s="58">
        <v>0</v>
      </c>
      <c r="Q61" s="26">
        <v>1</v>
      </c>
      <c r="R61" s="26">
        <v>1</v>
      </c>
      <c r="S61" s="26">
        <v>1</v>
      </c>
      <c r="T61" s="26">
        <v>1</v>
      </c>
      <c r="U61" s="64">
        <v>1</v>
      </c>
      <c r="V61" s="65">
        <v>1</v>
      </c>
      <c r="W61" s="66">
        <v>0</v>
      </c>
      <c r="X61" s="22">
        <v>0</v>
      </c>
      <c r="Y61" s="29">
        <v>0</v>
      </c>
      <c r="Z61" s="22">
        <v>0</v>
      </c>
      <c r="AA61" s="38"/>
      <c r="AB61" s="40">
        <v>894.11092104731904</v>
      </c>
      <c r="AC61" s="68">
        <f>H61*8.5%/83%+I61*8.5%/83%+J61*K61*17%/83%+L61*M61*17%/83%+N61*O61*17%/83%+P61*5.95%/83%+Q61*1.7%/83%+R61*3.825%/83%+S61*3.825%/83%+T61*1.7%/83%+U61*15%/83%</f>
        <v>0.41626506024096388</v>
      </c>
      <c r="AD61" s="69">
        <f>IF(OR(V61=0,W61=0),1,1-(X61*1/3+Y61*1/3+Z61*1/3))</f>
        <v>1</v>
      </c>
      <c r="AE61" s="70">
        <f t="shared" si="2"/>
        <v>0</v>
      </c>
      <c r="AF61" s="71">
        <f t="shared" si="0"/>
        <v>0</v>
      </c>
      <c r="AG61" s="79">
        <f>F61*17%/83%</f>
        <v>0</v>
      </c>
      <c r="AH61" s="69">
        <f>IF(OR(V61=0,W61=0),1,1-(X61*1/3+Y61*1/3+Z61*1/3))</f>
        <v>1</v>
      </c>
      <c r="AI61" s="70">
        <f t="shared" si="3"/>
        <v>0</v>
      </c>
      <c r="AJ61" s="71">
        <f t="shared" si="1"/>
        <v>0</v>
      </c>
    </row>
    <row r="62" spans="1:36" x14ac:dyDescent="0.25">
      <c r="A62" s="34" t="s">
        <v>223</v>
      </c>
      <c r="B62" s="12" t="s">
        <v>223</v>
      </c>
      <c r="C62" s="13" t="s">
        <v>224</v>
      </c>
      <c r="D62" s="62" t="s">
        <v>453</v>
      </c>
      <c r="E62" s="62" t="s">
        <v>464</v>
      </c>
      <c r="F62" s="77">
        <v>0</v>
      </c>
      <c r="G62" s="129"/>
      <c r="H62" s="26">
        <v>1</v>
      </c>
      <c r="I62" s="26">
        <v>1</v>
      </c>
      <c r="J62" s="59">
        <v>0</v>
      </c>
      <c r="K62" s="27">
        <v>0</v>
      </c>
      <c r="L62" s="59">
        <v>1</v>
      </c>
      <c r="M62" s="27">
        <v>0</v>
      </c>
      <c r="N62" s="59">
        <v>0</v>
      </c>
      <c r="O62" s="27">
        <v>0</v>
      </c>
      <c r="P62" s="58">
        <v>0</v>
      </c>
      <c r="Q62" s="26">
        <v>1</v>
      </c>
      <c r="R62" s="26">
        <v>1</v>
      </c>
      <c r="S62" s="26">
        <v>1</v>
      </c>
      <c r="T62" s="26">
        <v>1</v>
      </c>
      <c r="U62" s="64">
        <v>1</v>
      </c>
      <c r="V62" s="65">
        <v>1</v>
      </c>
      <c r="W62" s="66">
        <v>1</v>
      </c>
      <c r="X62" s="22">
        <v>0</v>
      </c>
      <c r="Y62" s="29">
        <v>0</v>
      </c>
      <c r="Z62" s="22">
        <v>0</v>
      </c>
      <c r="AA62" s="38"/>
      <c r="AB62" s="40">
        <v>845.27484725861905</v>
      </c>
      <c r="AC62" s="68">
        <f>H62*8.5%/83%+I62*8.5%/83%+J62*K62*17%/83%+L62*M62*17%/83%+N62*O62*17%/83%+P62*5.95%/83%+Q62*1.7%/83%+R62*3.825%/83%+S62*3.825%/83%+T62*1.7%/83%+U62*15%/83%</f>
        <v>0.5186746987951808</v>
      </c>
      <c r="AD62" s="69">
        <f>IF(OR(V62=0,W62=0),1,1-(X62*1/3+Y62*1/3+Z62*1/3))</f>
        <v>1</v>
      </c>
      <c r="AE62" s="70">
        <f t="shared" si="2"/>
        <v>0</v>
      </c>
      <c r="AF62" s="71">
        <f t="shared" si="0"/>
        <v>0</v>
      </c>
      <c r="AG62" s="79">
        <f>F62*17%/83%</f>
        <v>0</v>
      </c>
      <c r="AH62" s="69">
        <f>IF(OR(V62=0,W62=0),1,1-(X62*1/3+Y62*1/3+Z62*1/3))</f>
        <v>1</v>
      </c>
      <c r="AI62" s="70">
        <f t="shared" si="3"/>
        <v>0</v>
      </c>
      <c r="AJ62" s="71">
        <f t="shared" si="1"/>
        <v>0</v>
      </c>
    </row>
    <row r="63" spans="1:36" x14ac:dyDescent="0.25">
      <c r="A63" s="34" t="s">
        <v>225</v>
      </c>
      <c r="B63" s="12" t="s">
        <v>225</v>
      </c>
      <c r="C63" s="13" t="s">
        <v>226</v>
      </c>
      <c r="D63" s="62" t="s">
        <v>453</v>
      </c>
      <c r="E63" s="62" t="s">
        <v>464</v>
      </c>
      <c r="F63" s="77">
        <v>0</v>
      </c>
      <c r="G63" s="129"/>
      <c r="H63" s="26">
        <v>0</v>
      </c>
      <c r="I63" s="26">
        <v>0</v>
      </c>
      <c r="J63" s="59">
        <v>1</v>
      </c>
      <c r="K63" s="27">
        <v>0</v>
      </c>
      <c r="L63" s="59">
        <v>0</v>
      </c>
      <c r="M63" s="27">
        <v>1</v>
      </c>
      <c r="N63" s="59">
        <v>0</v>
      </c>
      <c r="O63" s="27">
        <v>0</v>
      </c>
      <c r="P63" s="58">
        <v>0</v>
      </c>
      <c r="Q63" s="26">
        <v>1</v>
      </c>
      <c r="R63" s="26">
        <v>1</v>
      </c>
      <c r="S63" s="26">
        <v>1</v>
      </c>
      <c r="T63" s="26">
        <v>1</v>
      </c>
      <c r="U63" s="64">
        <v>0</v>
      </c>
      <c r="V63" s="65">
        <v>1</v>
      </c>
      <c r="W63" s="66">
        <v>1</v>
      </c>
      <c r="X63" s="22">
        <v>1</v>
      </c>
      <c r="Y63" s="29">
        <v>1</v>
      </c>
      <c r="Z63" s="22">
        <v>0</v>
      </c>
      <c r="AA63" s="38"/>
      <c r="AB63" s="40">
        <v>1460.5180946153246</v>
      </c>
      <c r="AC63" s="68">
        <f>H63*8.5%/83%+I63*8.5%/83%+J63*K63*17%/83%+L63*M63*17%/83%+N63*O63*17%/83%+P63*5.95%/83%+Q63*1.7%/83%+R63*3.825%/83%+S63*3.825%/83%+T63*1.7%/83%+U63*15%/83%</f>
        <v>0.13313253012048193</v>
      </c>
      <c r="AD63" s="69">
        <f>IF(OR(V63=0,W63=0),1,1-(X63*1/3+Y63*1/3+Z63*1/3))</f>
        <v>0.33333333333333337</v>
      </c>
      <c r="AE63" s="70">
        <f t="shared" si="2"/>
        <v>129.6</v>
      </c>
      <c r="AF63" s="71">
        <f t="shared" si="0"/>
        <v>0.11159178293148418</v>
      </c>
      <c r="AG63" s="79">
        <f>F63*17%/83%</f>
        <v>0</v>
      </c>
      <c r="AH63" s="69">
        <f>IF(OR(V63=0,W63=0),1,1-(X63*1/3+Y63*1/3+Z63*1/3))</f>
        <v>0.33333333333333337</v>
      </c>
      <c r="AI63" s="70">
        <f t="shared" si="3"/>
        <v>0</v>
      </c>
      <c r="AJ63" s="71">
        <f t="shared" si="1"/>
        <v>0</v>
      </c>
    </row>
    <row r="64" spans="1:36" x14ac:dyDescent="0.25">
      <c r="A64" s="34" t="s">
        <v>227</v>
      </c>
      <c r="B64" s="12" t="s">
        <v>227</v>
      </c>
      <c r="C64" s="13" t="s">
        <v>228</v>
      </c>
      <c r="D64" s="62" t="s">
        <v>453</v>
      </c>
      <c r="E64" s="62" t="s">
        <v>464</v>
      </c>
      <c r="F64" s="77">
        <v>0</v>
      </c>
      <c r="G64" s="129"/>
      <c r="H64" s="26">
        <v>0</v>
      </c>
      <c r="I64" s="26">
        <v>1</v>
      </c>
      <c r="J64" s="59">
        <v>0</v>
      </c>
      <c r="K64" s="27">
        <v>1</v>
      </c>
      <c r="L64" s="59">
        <v>0</v>
      </c>
      <c r="M64" s="27">
        <v>0</v>
      </c>
      <c r="N64" s="59">
        <v>1</v>
      </c>
      <c r="O64" s="27">
        <v>0</v>
      </c>
      <c r="P64" s="58">
        <v>0</v>
      </c>
      <c r="Q64" s="26">
        <v>1</v>
      </c>
      <c r="R64" s="26">
        <v>1</v>
      </c>
      <c r="S64" s="26">
        <v>0</v>
      </c>
      <c r="T64" s="26">
        <v>0</v>
      </c>
      <c r="U64" s="64">
        <v>0</v>
      </c>
      <c r="V64" s="65">
        <v>1</v>
      </c>
      <c r="W64" s="66">
        <v>0</v>
      </c>
      <c r="X64" s="22">
        <v>0</v>
      </c>
      <c r="Y64" s="29">
        <v>0</v>
      </c>
      <c r="Z64" s="22">
        <v>0</v>
      </c>
      <c r="AA64" s="38"/>
      <c r="AB64" s="40">
        <v>843.90561154491729</v>
      </c>
      <c r="AC64" s="68">
        <f>H64*8.5%/83%+I64*8.5%/83%+J64*K64*17%/83%+L64*M64*17%/83%+N64*O64*17%/83%+P64*5.95%/83%+Q64*1.7%/83%+R64*3.825%/83%+S64*3.825%/83%+T64*1.7%/83%+U64*15%/83%</f>
        <v>0.16897590361445786</v>
      </c>
      <c r="AD64" s="69">
        <f>IF(OR(V64=0,W64=0),1,1-(X64*1/3+Y64*1/3+Z64*1/3))</f>
        <v>1</v>
      </c>
      <c r="AE64" s="70">
        <f t="shared" si="2"/>
        <v>0</v>
      </c>
      <c r="AF64" s="71">
        <f t="shared" si="0"/>
        <v>0</v>
      </c>
      <c r="AG64" s="79">
        <f>F64*17%/83%</f>
        <v>0</v>
      </c>
      <c r="AH64" s="69">
        <f>IF(OR(V64=0,W64=0),1,1-(X64*1/3+Y64*1/3+Z64*1/3))</f>
        <v>1</v>
      </c>
      <c r="AI64" s="70">
        <f t="shared" si="3"/>
        <v>0</v>
      </c>
      <c r="AJ64" s="71">
        <f t="shared" si="1"/>
        <v>0</v>
      </c>
    </row>
    <row r="65" spans="1:36" x14ac:dyDescent="0.25">
      <c r="A65" s="34" t="s">
        <v>229</v>
      </c>
      <c r="B65" s="12" t="s">
        <v>229</v>
      </c>
      <c r="C65" s="13" t="s">
        <v>230</v>
      </c>
      <c r="D65" s="62" t="s">
        <v>453</v>
      </c>
      <c r="E65" s="62" t="s">
        <v>464</v>
      </c>
      <c r="F65" s="77">
        <v>0</v>
      </c>
      <c r="G65" s="129"/>
      <c r="H65" s="26">
        <v>0</v>
      </c>
      <c r="I65" s="26">
        <v>0</v>
      </c>
      <c r="J65" s="59">
        <v>0</v>
      </c>
      <c r="K65" s="27">
        <v>0</v>
      </c>
      <c r="L65" s="59">
        <v>0</v>
      </c>
      <c r="M65" s="27">
        <v>1</v>
      </c>
      <c r="N65" s="59">
        <v>1</v>
      </c>
      <c r="O65" s="27">
        <v>0</v>
      </c>
      <c r="P65" s="58">
        <v>0</v>
      </c>
      <c r="Q65" s="26">
        <v>1</v>
      </c>
      <c r="R65" s="26">
        <v>1</v>
      </c>
      <c r="S65" s="26">
        <v>1</v>
      </c>
      <c r="T65" s="26">
        <v>1</v>
      </c>
      <c r="U65" s="64">
        <v>1</v>
      </c>
      <c r="V65" s="65">
        <v>1</v>
      </c>
      <c r="W65" s="66">
        <v>1</v>
      </c>
      <c r="X65" s="22">
        <v>0</v>
      </c>
      <c r="Y65" s="29">
        <v>0</v>
      </c>
      <c r="Z65" s="22">
        <v>0</v>
      </c>
      <c r="AA65" s="38"/>
      <c r="AB65" s="40">
        <v>1261.9789161285539</v>
      </c>
      <c r="AC65" s="68">
        <f>H65*8.5%/83%+I65*8.5%/83%+J65*K65*17%/83%+L65*M65*17%/83%+N65*O65*17%/83%+P65*5.95%/83%+Q65*1.7%/83%+R65*3.825%/83%+S65*3.825%/83%+T65*1.7%/83%+U65*15%/83%</f>
        <v>0.31385542168674696</v>
      </c>
      <c r="AD65" s="69">
        <f>IF(OR(V65=0,W65=0),1,1-(X65*1/3+Y65*1/3+Z65*1/3))</f>
        <v>1</v>
      </c>
      <c r="AE65" s="70">
        <f t="shared" si="2"/>
        <v>0</v>
      </c>
      <c r="AF65" s="71">
        <f t="shared" si="0"/>
        <v>0</v>
      </c>
      <c r="AG65" s="79">
        <f>F65*17%/83%</f>
        <v>0</v>
      </c>
      <c r="AH65" s="69">
        <f>IF(OR(V65=0,W65=0),1,1-(X65*1/3+Y65*1/3+Z65*1/3))</f>
        <v>1</v>
      </c>
      <c r="AI65" s="70">
        <f t="shared" si="3"/>
        <v>0</v>
      </c>
      <c r="AJ65" s="71">
        <f t="shared" si="1"/>
        <v>0</v>
      </c>
    </row>
    <row r="66" spans="1:36" x14ac:dyDescent="0.25">
      <c r="A66" s="34" t="s">
        <v>159</v>
      </c>
      <c r="B66" s="12" t="s">
        <v>159</v>
      </c>
      <c r="C66" s="13" t="s">
        <v>160</v>
      </c>
      <c r="D66" s="62" t="s">
        <v>453</v>
      </c>
      <c r="E66" s="62" t="s">
        <v>461</v>
      </c>
      <c r="F66" s="77">
        <v>0</v>
      </c>
      <c r="G66" s="129"/>
      <c r="H66" s="26">
        <v>0</v>
      </c>
      <c r="I66" s="26">
        <v>0</v>
      </c>
      <c r="J66" s="59">
        <v>0</v>
      </c>
      <c r="K66" s="27">
        <v>0</v>
      </c>
      <c r="L66" s="59">
        <v>1</v>
      </c>
      <c r="M66" s="27">
        <v>1</v>
      </c>
      <c r="N66" s="59">
        <v>0</v>
      </c>
      <c r="O66" s="27">
        <v>0</v>
      </c>
      <c r="P66" s="58">
        <v>0</v>
      </c>
      <c r="Q66" s="26">
        <v>1</v>
      </c>
      <c r="R66" s="26">
        <v>1</v>
      </c>
      <c r="S66" s="26">
        <v>1</v>
      </c>
      <c r="T66" s="26">
        <v>0</v>
      </c>
      <c r="U66" s="64">
        <v>1</v>
      </c>
      <c r="V66" s="65">
        <v>1</v>
      </c>
      <c r="W66" s="66">
        <v>0</v>
      </c>
      <c r="X66" s="22">
        <v>0</v>
      </c>
      <c r="Y66" s="29">
        <v>0</v>
      </c>
      <c r="Z66" s="22">
        <v>0</v>
      </c>
      <c r="AA66" s="38"/>
      <c r="AB66" s="40">
        <v>654.49467114949243</v>
      </c>
      <c r="AC66" s="68">
        <f>H66*8.5%/83%+I66*8.5%/83%+J66*K66*17%/83%+L66*M66*17%/83%+N66*O66*17%/83%+P66*5.95%/83%+Q66*1.7%/83%+R66*3.825%/83%+S66*3.825%/83%+T66*1.7%/83%+U66*15%/83%</f>
        <v>0.49819277108433735</v>
      </c>
      <c r="AD66" s="69">
        <f>IF(OR(V66=0,W66=0),1,1-(X66*1/3+Y66*1/3+Z66*1/3))</f>
        <v>1</v>
      </c>
      <c r="AE66" s="70">
        <f t="shared" si="2"/>
        <v>0</v>
      </c>
      <c r="AF66" s="71">
        <f t="shared" si="0"/>
        <v>0</v>
      </c>
      <c r="AG66" s="79">
        <f>F66*17%/83%</f>
        <v>0</v>
      </c>
      <c r="AH66" s="69">
        <f>IF(OR(V66=0,W66=0),1,1-(X66*1/3+Y66*1/3+Z66*1/3))</f>
        <v>1</v>
      </c>
      <c r="AI66" s="70">
        <f t="shared" si="3"/>
        <v>0</v>
      </c>
      <c r="AJ66" s="71">
        <f t="shared" si="1"/>
        <v>0</v>
      </c>
    </row>
    <row r="67" spans="1:36" x14ac:dyDescent="0.25">
      <c r="A67" s="34" t="s">
        <v>165</v>
      </c>
      <c r="B67" s="12" t="s">
        <v>165</v>
      </c>
      <c r="C67" s="13" t="s">
        <v>166</v>
      </c>
      <c r="D67" s="62" t="s">
        <v>453</v>
      </c>
      <c r="E67" s="62" t="s">
        <v>461</v>
      </c>
      <c r="F67" s="77">
        <v>0</v>
      </c>
      <c r="G67" s="129"/>
      <c r="H67" s="26">
        <v>1</v>
      </c>
      <c r="I67" s="26">
        <v>0</v>
      </c>
      <c r="J67" s="59">
        <v>0</v>
      </c>
      <c r="K67" s="27">
        <v>0</v>
      </c>
      <c r="L67" s="59">
        <v>1</v>
      </c>
      <c r="M67" s="27">
        <v>1</v>
      </c>
      <c r="N67" s="59">
        <v>0</v>
      </c>
      <c r="O67" s="27">
        <v>0</v>
      </c>
      <c r="P67" s="58">
        <v>0</v>
      </c>
      <c r="Q67" s="26">
        <v>1</v>
      </c>
      <c r="R67" s="26">
        <v>1</v>
      </c>
      <c r="S67" s="26">
        <v>1</v>
      </c>
      <c r="T67" s="26">
        <v>1</v>
      </c>
      <c r="U67" s="64">
        <v>0</v>
      </c>
      <c r="V67" s="65">
        <v>1</v>
      </c>
      <c r="W67" s="66">
        <v>0</v>
      </c>
      <c r="X67" s="22">
        <v>0</v>
      </c>
      <c r="Y67" s="29">
        <v>0</v>
      </c>
      <c r="Z67" s="22">
        <v>0</v>
      </c>
      <c r="AA67" s="38"/>
      <c r="AB67" s="40">
        <v>676.63064852100592</v>
      </c>
      <c r="AC67" s="68">
        <f>H67*8.5%/83%+I67*8.5%/83%+J67*K67*17%/83%+L67*M67*17%/83%+N67*O67*17%/83%+P67*5.95%/83%+Q67*1.7%/83%+R67*3.825%/83%+S67*3.825%/83%+T67*1.7%/83%+U67*15%/83%</f>
        <v>0.44036144578313263</v>
      </c>
      <c r="AD67" s="69">
        <f>IF(OR(V67=0,W67=0),1,1-(X67*1/3+Y67*1/3+Z67*1/3))</f>
        <v>1</v>
      </c>
      <c r="AE67" s="70">
        <f t="shared" si="2"/>
        <v>0</v>
      </c>
      <c r="AF67" s="71">
        <f t="shared" si="0"/>
        <v>0</v>
      </c>
      <c r="AG67" s="79">
        <f>F67*17%/83%</f>
        <v>0</v>
      </c>
      <c r="AH67" s="69">
        <f>IF(OR(V67=0,W67=0),1,1-(X67*1/3+Y67*1/3+Z67*1/3))</f>
        <v>1</v>
      </c>
      <c r="AI67" s="70">
        <f t="shared" si="3"/>
        <v>0</v>
      </c>
      <c r="AJ67" s="71">
        <f t="shared" si="1"/>
        <v>0</v>
      </c>
    </row>
    <row r="68" spans="1:36" x14ac:dyDescent="0.25">
      <c r="A68" s="34" t="s">
        <v>125</v>
      </c>
      <c r="B68" s="12" t="s">
        <v>125</v>
      </c>
      <c r="C68" s="13" t="s">
        <v>126</v>
      </c>
      <c r="D68" s="62" t="s">
        <v>453</v>
      </c>
      <c r="E68" s="62" t="s">
        <v>461</v>
      </c>
      <c r="F68" s="77">
        <v>0</v>
      </c>
      <c r="G68" s="129"/>
      <c r="H68" s="26">
        <v>1</v>
      </c>
      <c r="I68" s="26">
        <v>1</v>
      </c>
      <c r="J68" s="59">
        <v>0</v>
      </c>
      <c r="K68" s="27">
        <v>1</v>
      </c>
      <c r="L68" s="59">
        <v>0</v>
      </c>
      <c r="M68" s="27">
        <v>1</v>
      </c>
      <c r="N68" s="59">
        <v>1</v>
      </c>
      <c r="O68" s="27">
        <v>0</v>
      </c>
      <c r="P68" s="58">
        <v>0</v>
      </c>
      <c r="Q68" s="26">
        <v>1</v>
      </c>
      <c r="R68" s="26">
        <v>1</v>
      </c>
      <c r="S68" s="26">
        <v>1</v>
      </c>
      <c r="T68" s="26">
        <v>1</v>
      </c>
      <c r="U68" s="64">
        <v>0</v>
      </c>
      <c r="V68" s="65">
        <v>1</v>
      </c>
      <c r="W68" s="66">
        <v>1</v>
      </c>
      <c r="X68" s="22">
        <v>1</v>
      </c>
      <c r="Y68" s="29">
        <v>0</v>
      </c>
      <c r="Z68" s="22">
        <v>0</v>
      </c>
      <c r="AA68" s="38"/>
      <c r="AB68" s="40">
        <v>483.11200098447534</v>
      </c>
      <c r="AC68" s="68">
        <f>H68*8.5%/83%+I68*8.5%/83%+J68*K68*17%/83%+L68*M68*17%/83%+N68*O68*17%/83%+P68*5.95%/83%+Q68*1.7%/83%+R68*3.825%/83%+S68*3.825%/83%+T68*1.7%/83%+U68*15%/83%</f>
        <v>0.33795180722891571</v>
      </c>
      <c r="AD68" s="69">
        <f>IF(OR(V68=0,W68=0),1,1-(X68*1/3+Y68*1/3+Z68*1/3))</f>
        <v>0.66666666666666674</v>
      </c>
      <c r="AE68" s="70">
        <f t="shared" si="2"/>
        <v>54.4</v>
      </c>
      <c r="AF68" s="71">
        <f t="shared" si="0"/>
        <v>0.14160716577669868</v>
      </c>
      <c r="AG68" s="79">
        <f>F68*17%/83%</f>
        <v>0</v>
      </c>
      <c r="AH68" s="69">
        <f>IF(OR(V68=0,W68=0),1,1-(X68*1/3+Y68*1/3+Z68*1/3))</f>
        <v>0.66666666666666674</v>
      </c>
      <c r="AI68" s="70">
        <f t="shared" si="3"/>
        <v>0</v>
      </c>
      <c r="AJ68" s="71">
        <f t="shared" si="1"/>
        <v>0</v>
      </c>
    </row>
    <row r="69" spans="1:36" x14ac:dyDescent="0.25">
      <c r="A69" s="34" t="s">
        <v>127</v>
      </c>
      <c r="B69" s="12" t="s">
        <v>127</v>
      </c>
      <c r="C69" s="13" t="s">
        <v>128</v>
      </c>
      <c r="D69" s="62" t="s">
        <v>453</v>
      </c>
      <c r="E69" s="62" t="s">
        <v>461</v>
      </c>
      <c r="F69" s="77">
        <v>0</v>
      </c>
      <c r="G69" s="129"/>
      <c r="H69" s="26">
        <v>1</v>
      </c>
      <c r="I69" s="26">
        <v>1</v>
      </c>
      <c r="J69" s="59">
        <v>0</v>
      </c>
      <c r="K69" s="27">
        <v>1</v>
      </c>
      <c r="L69" s="59">
        <v>0</v>
      </c>
      <c r="M69" s="27">
        <v>1</v>
      </c>
      <c r="N69" s="59">
        <v>1</v>
      </c>
      <c r="O69" s="27">
        <v>0</v>
      </c>
      <c r="P69" s="58">
        <v>1</v>
      </c>
      <c r="Q69" s="26">
        <v>1</v>
      </c>
      <c r="R69" s="26">
        <v>1</v>
      </c>
      <c r="S69" s="26">
        <v>1</v>
      </c>
      <c r="T69" s="26">
        <v>1</v>
      </c>
      <c r="U69" s="64">
        <v>0</v>
      </c>
      <c r="V69" s="65">
        <v>1</v>
      </c>
      <c r="W69" s="66">
        <v>1</v>
      </c>
      <c r="X69" s="22">
        <v>1</v>
      </c>
      <c r="Y69" s="29">
        <v>0</v>
      </c>
      <c r="Z69" s="22">
        <v>0</v>
      </c>
      <c r="AA69" s="38"/>
      <c r="AB69" s="40">
        <v>506.38900811740712</v>
      </c>
      <c r="AC69" s="68">
        <f>H69*8.5%/83%+I69*8.5%/83%+J69*K69*17%/83%+L69*M69*17%/83%+N69*O69*17%/83%+P69*5.95%/83%+Q69*1.7%/83%+R69*3.825%/83%+S69*3.825%/83%+T69*1.7%/83%+U69*15%/83%</f>
        <v>0.40963855421686757</v>
      </c>
      <c r="AD69" s="69">
        <f>IF(OR(V69=0,W69=0),1,1-(X69*1/3+Y69*1/3+Z69*1/3))</f>
        <v>0.66666666666666674</v>
      </c>
      <c r="AE69" s="70">
        <f t="shared" si="2"/>
        <v>69.099999999999994</v>
      </c>
      <c r="AF69" s="71">
        <f t="shared" si="0"/>
        <v>0.17160420833687862</v>
      </c>
      <c r="AG69" s="79">
        <f>F69*17%/83%</f>
        <v>0</v>
      </c>
      <c r="AH69" s="69">
        <f>IF(OR(V69=0,W69=0),1,1-(X69*1/3+Y69*1/3+Z69*1/3))</f>
        <v>0.66666666666666674</v>
      </c>
      <c r="AI69" s="70">
        <f t="shared" si="3"/>
        <v>0</v>
      </c>
      <c r="AJ69" s="71">
        <f t="shared" si="1"/>
        <v>0</v>
      </c>
    </row>
    <row r="70" spans="1:36" x14ac:dyDescent="0.25">
      <c r="A70" s="34" t="s">
        <v>133</v>
      </c>
      <c r="B70" s="12" t="s">
        <v>133</v>
      </c>
      <c r="C70" s="13" t="s">
        <v>134</v>
      </c>
      <c r="D70" s="62" t="s">
        <v>453</v>
      </c>
      <c r="E70" s="62" t="s">
        <v>461</v>
      </c>
      <c r="F70" s="77">
        <v>0</v>
      </c>
      <c r="G70" s="129"/>
      <c r="H70" s="26">
        <v>0</v>
      </c>
      <c r="I70" s="26">
        <v>0</v>
      </c>
      <c r="J70" s="59">
        <v>0</v>
      </c>
      <c r="K70" s="27">
        <v>0</v>
      </c>
      <c r="L70" s="59">
        <v>0</v>
      </c>
      <c r="M70" s="27">
        <v>1</v>
      </c>
      <c r="N70" s="59">
        <v>1</v>
      </c>
      <c r="O70" s="27">
        <v>0</v>
      </c>
      <c r="P70" s="58">
        <v>0</v>
      </c>
      <c r="Q70" s="26">
        <v>1</v>
      </c>
      <c r="R70" s="26">
        <v>1</v>
      </c>
      <c r="S70" s="26">
        <v>1</v>
      </c>
      <c r="T70" s="26">
        <v>0</v>
      </c>
      <c r="U70" s="64">
        <v>0</v>
      </c>
      <c r="V70" s="65">
        <v>1</v>
      </c>
      <c r="W70" s="66">
        <v>0</v>
      </c>
      <c r="X70" s="22">
        <v>1</v>
      </c>
      <c r="Y70" s="29">
        <v>0</v>
      </c>
      <c r="Z70" s="22">
        <v>0</v>
      </c>
      <c r="AA70" s="38"/>
      <c r="AB70" s="40">
        <v>925.14693055789485</v>
      </c>
      <c r="AC70" s="68">
        <f>H70*8.5%/83%+I70*8.5%/83%+J70*K70*17%/83%+L70*M70*17%/83%+N70*O70*17%/83%+P70*5.95%/83%+Q70*1.7%/83%+R70*3.825%/83%+S70*3.825%/83%+T70*1.7%/83%+U70*15%/83%</f>
        <v>0.11265060240963856</v>
      </c>
      <c r="AD70" s="69">
        <f>IF(OR(V70=0,W70=0),1,1-(X70*1/3+Y70*1/3+Z70*1/3))</f>
        <v>1</v>
      </c>
      <c r="AE70" s="70">
        <f t="shared" si="2"/>
        <v>0</v>
      </c>
      <c r="AF70" s="71">
        <f t="shared" ref="AF70:AF133" si="4">AE70/(AB70*(1-17%/83%))</f>
        <v>0</v>
      </c>
      <c r="AG70" s="79">
        <f>F70*17%/83%</f>
        <v>0</v>
      </c>
      <c r="AH70" s="69">
        <f>IF(OR(V70=0,W70=0),1,1-(X70*1/3+Y70*1/3+Z70*1/3))</f>
        <v>1</v>
      </c>
      <c r="AI70" s="70">
        <f t="shared" si="3"/>
        <v>0</v>
      </c>
      <c r="AJ70" s="71">
        <f t="shared" ref="AJ70:AJ133" si="5">AI70/(AB70*17%/83%)</f>
        <v>0</v>
      </c>
    </row>
    <row r="71" spans="1:36" x14ac:dyDescent="0.25">
      <c r="A71" s="34" t="s">
        <v>139</v>
      </c>
      <c r="B71" s="12" t="s">
        <v>139</v>
      </c>
      <c r="C71" s="13" t="s">
        <v>140</v>
      </c>
      <c r="D71" s="62" t="s">
        <v>453</v>
      </c>
      <c r="E71" s="62" t="s">
        <v>461</v>
      </c>
      <c r="F71" s="77">
        <v>0</v>
      </c>
      <c r="G71" s="129"/>
      <c r="H71" s="26">
        <v>0</v>
      </c>
      <c r="I71" s="26">
        <v>0</v>
      </c>
      <c r="J71" s="59">
        <v>0</v>
      </c>
      <c r="K71" s="27">
        <v>1</v>
      </c>
      <c r="L71" s="59">
        <v>0</v>
      </c>
      <c r="M71" s="27">
        <v>1</v>
      </c>
      <c r="N71" s="59">
        <v>1</v>
      </c>
      <c r="O71" s="27">
        <v>0</v>
      </c>
      <c r="P71" s="58">
        <v>1</v>
      </c>
      <c r="Q71" s="26">
        <v>1</v>
      </c>
      <c r="R71" s="26">
        <v>1</v>
      </c>
      <c r="S71" s="26">
        <v>1</v>
      </c>
      <c r="T71" s="26">
        <v>1</v>
      </c>
      <c r="U71" s="64">
        <v>0</v>
      </c>
      <c r="V71" s="65">
        <v>1</v>
      </c>
      <c r="W71" s="66">
        <v>0</v>
      </c>
      <c r="X71" s="22">
        <v>0</v>
      </c>
      <c r="Y71" s="29">
        <v>0</v>
      </c>
      <c r="Z71" s="22">
        <v>0</v>
      </c>
      <c r="AA71" s="38"/>
      <c r="AB71" s="40">
        <v>637.37922472821901</v>
      </c>
      <c r="AC71" s="68">
        <f>H71*8.5%/83%+I71*8.5%/83%+J71*K71*17%/83%+L71*M71*17%/83%+N71*O71*17%/83%+P71*5.95%/83%+Q71*1.7%/83%+R71*3.825%/83%+S71*3.825%/83%+T71*1.7%/83%+U71*15%/83%</f>
        <v>0.20481927710843376</v>
      </c>
      <c r="AD71" s="69">
        <f>IF(OR(V71=0,W71=0),1,1-(X71*1/3+Y71*1/3+Z71*1/3))</f>
        <v>1</v>
      </c>
      <c r="AE71" s="70">
        <f t="shared" ref="AE71:AE134" si="6">ROUND(AB71*AC71*(1-AD71),1)</f>
        <v>0</v>
      </c>
      <c r="AF71" s="71">
        <f t="shared" si="4"/>
        <v>0</v>
      </c>
      <c r="AG71" s="79">
        <f>F71*17%/83%</f>
        <v>0</v>
      </c>
      <c r="AH71" s="69">
        <f>IF(OR(V71=0,W71=0),1,1-(X71*1/3+Y71*1/3+Z71*1/3))</f>
        <v>1</v>
      </c>
      <c r="AI71" s="70">
        <f t="shared" ref="AI71:AI134" si="7">ROUND(AB71*AG71*(1-AH71),1)</f>
        <v>0</v>
      </c>
      <c r="AJ71" s="71">
        <f t="shared" si="5"/>
        <v>0</v>
      </c>
    </row>
    <row r="72" spans="1:36" x14ac:dyDescent="0.25">
      <c r="A72" s="34" t="s">
        <v>141</v>
      </c>
      <c r="B72" s="12" t="s">
        <v>141</v>
      </c>
      <c r="C72" s="13" t="s">
        <v>142</v>
      </c>
      <c r="D72" s="62" t="s">
        <v>453</v>
      </c>
      <c r="E72" s="62" t="s">
        <v>461</v>
      </c>
      <c r="F72" s="77">
        <v>0</v>
      </c>
      <c r="G72" s="129"/>
      <c r="H72" s="26">
        <v>1</v>
      </c>
      <c r="I72" s="26">
        <v>1</v>
      </c>
      <c r="J72" s="59">
        <v>0</v>
      </c>
      <c r="K72" s="27">
        <v>1</v>
      </c>
      <c r="L72" s="59">
        <v>0</v>
      </c>
      <c r="M72" s="27">
        <v>1</v>
      </c>
      <c r="N72" s="59">
        <v>1</v>
      </c>
      <c r="O72" s="27">
        <v>0</v>
      </c>
      <c r="P72" s="58">
        <v>0</v>
      </c>
      <c r="Q72" s="26">
        <v>1</v>
      </c>
      <c r="R72" s="26">
        <v>1</v>
      </c>
      <c r="S72" s="26">
        <v>1</v>
      </c>
      <c r="T72" s="26">
        <v>1</v>
      </c>
      <c r="U72" s="64">
        <v>0</v>
      </c>
      <c r="V72" s="65">
        <v>1</v>
      </c>
      <c r="W72" s="66">
        <v>0</v>
      </c>
      <c r="X72" s="22">
        <v>1</v>
      </c>
      <c r="Y72" s="29">
        <v>0</v>
      </c>
      <c r="Z72" s="22">
        <v>0</v>
      </c>
      <c r="AA72" s="38"/>
      <c r="AB72" s="40">
        <v>1439.2949410529457</v>
      </c>
      <c r="AC72" s="68">
        <f>H72*8.5%/83%+I72*8.5%/83%+J72*K72*17%/83%+L72*M72*17%/83%+N72*O72*17%/83%+P72*5.95%/83%+Q72*1.7%/83%+R72*3.825%/83%+S72*3.825%/83%+T72*1.7%/83%+U72*15%/83%</f>
        <v>0.33795180722891571</v>
      </c>
      <c r="AD72" s="69">
        <f>IF(OR(V72=0,W72=0),1,1-(X72*1/3+Y72*1/3+Z72*1/3))</f>
        <v>1</v>
      </c>
      <c r="AE72" s="70">
        <f t="shared" si="6"/>
        <v>0</v>
      </c>
      <c r="AF72" s="71">
        <f t="shared" si="4"/>
        <v>0</v>
      </c>
      <c r="AG72" s="79">
        <f>F72*17%/83%</f>
        <v>0</v>
      </c>
      <c r="AH72" s="69">
        <f>IF(OR(V72=0,W72=0),1,1-(X72*1/3+Y72*1/3+Z72*1/3))</f>
        <v>1</v>
      </c>
      <c r="AI72" s="70">
        <f t="shared" si="7"/>
        <v>0</v>
      </c>
      <c r="AJ72" s="71">
        <f t="shared" si="5"/>
        <v>0</v>
      </c>
    </row>
    <row r="73" spans="1:36" x14ac:dyDescent="0.25">
      <c r="A73" s="34" t="s">
        <v>169</v>
      </c>
      <c r="B73" s="12" t="s">
        <v>169</v>
      </c>
      <c r="C73" s="13" t="s">
        <v>170</v>
      </c>
      <c r="D73" s="62" t="s">
        <v>453</v>
      </c>
      <c r="E73" s="62" t="s">
        <v>461</v>
      </c>
      <c r="F73" s="77">
        <v>0</v>
      </c>
      <c r="G73" s="129"/>
      <c r="H73" s="26">
        <v>1</v>
      </c>
      <c r="I73" s="26">
        <v>1</v>
      </c>
      <c r="J73" s="59">
        <v>0</v>
      </c>
      <c r="K73" s="27">
        <v>1</v>
      </c>
      <c r="L73" s="59">
        <v>0</v>
      </c>
      <c r="M73" s="27">
        <v>0</v>
      </c>
      <c r="N73" s="59">
        <v>1</v>
      </c>
      <c r="O73" s="27">
        <v>0</v>
      </c>
      <c r="P73" s="58">
        <v>1</v>
      </c>
      <c r="Q73" s="26">
        <v>1</v>
      </c>
      <c r="R73" s="26">
        <v>1</v>
      </c>
      <c r="S73" s="26">
        <v>1</v>
      </c>
      <c r="T73" s="26">
        <v>1</v>
      </c>
      <c r="U73" s="64">
        <v>1</v>
      </c>
      <c r="V73" s="65">
        <v>1</v>
      </c>
      <c r="W73" s="66">
        <v>1</v>
      </c>
      <c r="X73" s="22">
        <v>0</v>
      </c>
      <c r="Y73" s="29">
        <v>1</v>
      </c>
      <c r="Z73" s="22">
        <v>0</v>
      </c>
      <c r="AA73" s="38"/>
      <c r="AB73" s="40">
        <v>1054.7679114550049</v>
      </c>
      <c r="AC73" s="68">
        <f>H73*8.5%/83%+I73*8.5%/83%+J73*K73*17%/83%+L73*M73*17%/83%+N73*O73*17%/83%+P73*5.95%/83%+Q73*1.7%/83%+R73*3.825%/83%+S73*3.825%/83%+T73*1.7%/83%+U73*15%/83%</f>
        <v>0.59036144578313265</v>
      </c>
      <c r="AD73" s="69">
        <f>IF(OR(V73=0,W73=0),1,1-(X73*1/3+Y73*1/3+Z73*1/3))</f>
        <v>0.66666666666666674</v>
      </c>
      <c r="AE73" s="70">
        <f t="shared" si="6"/>
        <v>207.6</v>
      </c>
      <c r="AF73" s="71">
        <f t="shared" si="4"/>
        <v>0.24751675173033011</v>
      </c>
      <c r="AG73" s="79">
        <f>F73*17%/83%</f>
        <v>0</v>
      </c>
      <c r="AH73" s="69">
        <f>IF(OR(V73=0,W73=0),1,1-(X73*1/3+Y73*1/3+Z73*1/3))</f>
        <v>0.66666666666666674</v>
      </c>
      <c r="AI73" s="70">
        <f t="shared" si="7"/>
        <v>0</v>
      </c>
      <c r="AJ73" s="71">
        <f t="shared" si="5"/>
        <v>0</v>
      </c>
    </row>
    <row r="74" spans="1:36" x14ac:dyDescent="0.25">
      <c r="A74" s="34" t="s">
        <v>143</v>
      </c>
      <c r="B74" s="12" t="s">
        <v>143</v>
      </c>
      <c r="C74" s="13" t="s">
        <v>144</v>
      </c>
      <c r="D74" s="62" t="s">
        <v>453</v>
      </c>
      <c r="E74" s="62" t="s">
        <v>461</v>
      </c>
      <c r="F74" s="77">
        <v>1</v>
      </c>
      <c r="G74" s="129"/>
      <c r="H74" s="26">
        <v>1</v>
      </c>
      <c r="I74" s="26">
        <v>0</v>
      </c>
      <c r="J74" s="59">
        <v>1</v>
      </c>
      <c r="K74" s="27">
        <v>0</v>
      </c>
      <c r="L74" s="59">
        <v>0</v>
      </c>
      <c r="M74" s="27">
        <v>0</v>
      </c>
      <c r="N74" s="59">
        <v>0</v>
      </c>
      <c r="O74" s="27">
        <v>0</v>
      </c>
      <c r="P74" s="58">
        <v>0</v>
      </c>
      <c r="Q74" s="26">
        <v>1</v>
      </c>
      <c r="R74" s="26">
        <v>1</v>
      </c>
      <c r="S74" s="26">
        <v>1</v>
      </c>
      <c r="T74" s="26">
        <v>1</v>
      </c>
      <c r="U74" s="64">
        <v>1</v>
      </c>
      <c r="V74" s="65">
        <v>1</v>
      </c>
      <c r="W74" s="66">
        <v>1</v>
      </c>
      <c r="X74" s="22">
        <v>1</v>
      </c>
      <c r="Y74" s="29">
        <v>0</v>
      </c>
      <c r="Z74" s="22">
        <v>0</v>
      </c>
      <c r="AA74" s="38"/>
      <c r="AB74" s="40">
        <v>1682.3342802350271</v>
      </c>
      <c r="AC74" s="68">
        <f>H74*8.5%/83%+I74*8.5%/83%+J74*K74*17%/83%+L74*M74*17%/83%+N74*O74*17%/83%+P74*5.95%/83%+Q74*1.7%/83%+R74*3.825%/83%+S74*3.825%/83%+T74*1.7%/83%+U74*15%/83%</f>
        <v>0.41626506024096388</v>
      </c>
      <c r="AD74" s="69">
        <f>IF(OR(V74=0,W74=0),1,1-(X74*1/3+Y74*1/3+Z74*1/3))</f>
        <v>0.66666666666666674</v>
      </c>
      <c r="AE74" s="70">
        <f t="shared" si="6"/>
        <v>233.4</v>
      </c>
      <c r="AF74" s="71">
        <f t="shared" si="4"/>
        <v>0.1744707845917379</v>
      </c>
      <c r="AG74" s="79">
        <f>F74*17%/83%</f>
        <v>0.20481927710843376</v>
      </c>
      <c r="AH74" s="69">
        <f>IF(OR(V74=0,W74=0),1,1-(X74*1/3+Y74*1/3+Z74*1/3))</f>
        <v>0.66666666666666674</v>
      </c>
      <c r="AI74" s="70">
        <f t="shared" si="7"/>
        <v>114.9</v>
      </c>
      <c r="AJ74" s="71">
        <f t="shared" si="5"/>
        <v>0.33345474768712763</v>
      </c>
    </row>
    <row r="75" spans="1:36" x14ac:dyDescent="0.25">
      <c r="A75" s="34" t="s">
        <v>145</v>
      </c>
      <c r="B75" s="12" t="s">
        <v>145</v>
      </c>
      <c r="C75" s="13" t="s">
        <v>146</v>
      </c>
      <c r="D75" s="62" t="s">
        <v>453</v>
      </c>
      <c r="E75" s="62" t="s">
        <v>461</v>
      </c>
      <c r="F75" s="77">
        <v>0</v>
      </c>
      <c r="G75" s="129"/>
      <c r="H75" s="26">
        <v>0</v>
      </c>
      <c r="I75" s="26">
        <v>0</v>
      </c>
      <c r="J75" s="59">
        <v>0</v>
      </c>
      <c r="K75" s="27">
        <v>1</v>
      </c>
      <c r="L75" s="59">
        <v>1</v>
      </c>
      <c r="M75" s="27">
        <v>1</v>
      </c>
      <c r="N75" s="59">
        <v>0</v>
      </c>
      <c r="O75" s="27">
        <v>0</v>
      </c>
      <c r="P75" s="58">
        <v>1</v>
      </c>
      <c r="Q75" s="26">
        <v>1</v>
      </c>
      <c r="R75" s="26">
        <v>1</v>
      </c>
      <c r="S75" s="26">
        <v>1</v>
      </c>
      <c r="T75" s="26">
        <v>1</v>
      </c>
      <c r="U75" s="64">
        <v>0</v>
      </c>
      <c r="V75" s="65">
        <v>1</v>
      </c>
      <c r="W75" s="66">
        <v>1</v>
      </c>
      <c r="X75" s="22">
        <v>1</v>
      </c>
      <c r="Y75" s="29">
        <v>1</v>
      </c>
      <c r="Z75" s="22">
        <v>0</v>
      </c>
      <c r="AA75" s="38"/>
      <c r="AB75" s="40">
        <v>739.84369730357548</v>
      </c>
      <c r="AC75" s="68">
        <f>H75*8.5%/83%+I75*8.5%/83%+J75*K75*17%/83%+L75*M75*17%/83%+N75*O75*17%/83%+P75*5.95%/83%+Q75*1.7%/83%+R75*3.825%/83%+S75*3.825%/83%+T75*1.7%/83%+U75*15%/83%</f>
        <v>0.40963855421686757</v>
      </c>
      <c r="AD75" s="69">
        <f>IF(OR(V75=0,W75=0),1,1-(X75*1/3+Y75*1/3+Z75*1/3))</f>
        <v>0.33333333333333337</v>
      </c>
      <c r="AE75" s="70">
        <f t="shared" si="6"/>
        <v>202</v>
      </c>
      <c r="AF75" s="71">
        <f t="shared" si="4"/>
        <v>0.34335671704190829</v>
      </c>
      <c r="AG75" s="79">
        <f>F75*17%/83%</f>
        <v>0</v>
      </c>
      <c r="AH75" s="69">
        <f>IF(OR(V75=0,W75=0),1,1-(X75*1/3+Y75*1/3+Z75*1/3))</f>
        <v>0.33333333333333337</v>
      </c>
      <c r="AI75" s="70">
        <f t="shared" si="7"/>
        <v>0</v>
      </c>
      <c r="AJ75" s="71">
        <f t="shared" si="5"/>
        <v>0</v>
      </c>
    </row>
    <row r="76" spans="1:36" x14ac:dyDescent="0.25">
      <c r="A76" s="34" t="s">
        <v>147</v>
      </c>
      <c r="B76" s="12" t="s">
        <v>147</v>
      </c>
      <c r="C76" s="13" t="s">
        <v>148</v>
      </c>
      <c r="D76" s="62" t="s">
        <v>453</v>
      </c>
      <c r="E76" s="62" t="s">
        <v>461</v>
      </c>
      <c r="F76" s="77">
        <v>1</v>
      </c>
      <c r="G76" s="129"/>
      <c r="H76" s="26">
        <v>0</v>
      </c>
      <c r="I76" s="26">
        <v>0</v>
      </c>
      <c r="J76" s="59">
        <v>0</v>
      </c>
      <c r="K76" s="27">
        <v>1</v>
      </c>
      <c r="L76" s="59">
        <v>1</v>
      </c>
      <c r="M76" s="27">
        <v>1</v>
      </c>
      <c r="N76" s="59">
        <v>0</v>
      </c>
      <c r="O76" s="27">
        <v>0</v>
      </c>
      <c r="P76" s="58">
        <v>1</v>
      </c>
      <c r="Q76" s="26">
        <v>1</v>
      </c>
      <c r="R76" s="26">
        <v>1</v>
      </c>
      <c r="S76" s="26">
        <v>1</v>
      </c>
      <c r="T76" s="26">
        <v>1</v>
      </c>
      <c r="U76" s="64">
        <v>0</v>
      </c>
      <c r="V76" s="65">
        <v>1</v>
      </c>
      <c r="W76" s="66">
        <v>1</v>
      </c>
      <c r="X76" s="22">
        <v>1</v>
      </c>
      <c r="Y76" s="29">
        <v>1</v>
      </c>
      <c r="Z76" s="22">
        <v>0</v>
      </c>
      <c r="AA76" s="38"/>
      <c r="AB76" s="40">
        <v>461.43243551752914</v>
      </c>
      <c r="AC76" s="68">
        <f>H76*8.5%/83%+I76*8.5%/83%+J76*K76*17%/83%+L76*M76*17%/83%+N76*O76*17%/83%+P76*5.95%/83%+Q76*1.7%/83%+R76*3.825%/83%+S76*3.825%/83%+T76*1.7%/83%+U76*15%/83%</f>
        <v>0.40963855421686757</v>
      </c>
      <c r="AD76" s="69">
        <f>IF(OR(V76=0,W76=0),1,1-(X76*1/3+Y76*1/3+Z76*1/3))</f>
        <v>0.33333333333333337</v>
      </c>
      <c r="AE76" s="70">
        <f t="shared" si="6"/>
        <v>126</v>
      </c>
      <c r="AF76" s="71">
        <f t="shared" si="4"/>
        <v>0.34339706803841707</v>
      </c>
      <c r="AG76" s="79">
        <f>F76*17%/83%</f>
        <v>0.20481927710843376</v>
      </c>
      <c r="AH76" s="69">
        <f>IF(OR(V76=0,W76=0),1,1-(X76*1/3+Y76*1/3+Z76*1/3))</f>
        <v>0.33333333333333337</v>
      </c>
      <c r="AI76" s="70">
        <f t="shared" si="7"/>
        <v>63</v>
      </c>
      <c r="AJ76" s="71">
        <f t="shared" si="5"/>
        <v>0.66659430854516244</v>
      </c>
    </row>
    <row r="77" spans="1:36" x14ac:dyDescent="0.25">
      <c r="A77" s="34" t="s">
        <v>149</v>
      </c>
      <c r="B77" s="12" t="s">
        <v>149</v>
      </c>
      <c r="C77" s="13" t="s">
        <v>150</v>
      </c>
      <c r="D77" s="62" t="s">
        <v>453</v>
      </c>
      <c r="E77" s="62" t="s">
        <v>461</v>
      </c>
      <c r="F77" s="77">
        <v>0</v>
      </c>
      <c r="G77" s="129"/>
      <c r="H77" s="26">
        <v>0</v>
      </c>
      <c r="I77" s="26">
        <v>0</v>
      </c>
      <c r="J77" s="59">
        <v>0</v>
      </c>
      <c r="K77" s="27">
        <v>1</v>
      </c>
      <c r="L77" s="59">
        <v>1</v>
      </c>
      <c r="M77" s="27">
        <v>0</v>
      </c>
      <c r="N77" s="59">
        <v>0</v>
      </c>
      <c r="O77" s="27">
        <v>0</v>
      </c>
      <c r="P77" s="58">
        <v>0</v>
      </c>
      <c r="Q77" s="26">
        <v>1</v>
      </c>
      <c r="R77" s="26">
        <v>1</v>
      </c>
      <c r="S77" s="26">
        <v>1</v>
      </c>
      <c r="T77" s="26">
        <v>1</v>
      </c>
      <c r="U77" s="64">
        <v>1</v>
      </c>
      <c r="V77" s="65">
        <v>1</v>
      </c>
      <c r="W77" s="66">
        <v>1</v>
      </c>
      <c r="X77" s="22">
        <v>1</v>
      </c>
      <c r="Y77" s="29">
        <v>1</v>
      </c>
      <c r="Z77" s="22">
        <v>0</v>
      </c>
      <c r="AA77" s="38"/>
      <c r="AB77" s="40">
        <v>620.49198425922941</v>
      </c>
      <c r="AC77" s="68">
        <f>H77*8.5%/83%+I77*8.5%/83%+J77*K77*17%/83%+L77*M77*17%/83%+N77*O77*17%/83%+P77*5.95%/83%+Q77*1.7%/83%+R77*3.825%/83%+S77*3.825%/83%+T77*1.7%/83%+U77*15%/83%</f>
        <v>0.31385542168674696</v>
      </c>
      <c r="AD77" s="69">
        <f>IF(OR(V77=0,W77=0),1,1-(X77*1/3+Y77*1/3+Z77*1/3))</f>
        <v>0.33333333333333337</v>
      </c>
      <c r="AE77" s="70">
        <f t="shared" si="6"/>
        <v>129.80000000000001</v>
      </c>
      <c r="AF77" s="71">
        <f t="shared" si="4"/>
        <v>0.26307081714876374</v>
      </c>
      <c r="AG77" s="79">
        <f>F77*17%/83%</f>
        <v>0</v>
      </c>
      <c r="AH77" s="69">
        <f>IF(OR(V77=0,W77=0),1,1-(X77*1/3+Y77*1/3+Z77*1/3))</f>
        <v>0.33333333333333337</v>
      </c>
      <c r="AI77" s="70">
        <f t="shared" si="7"/>
        <v>0</v>
      </c>
      <c r="AJ77" s="71">
        <f t="shared" si="5"/>
        <v>0</v>
      </c>
    </row>
    <row r="78" spans="1:36" x14ac:dyDescent="0.25">
      <c r="A78" s="34" t="s">
        <v>177</v>
      </c>
      <c r="B78" s="12" t="s">
        <v>177</v>
      </c>
      <c r="C78" s="13" t="s">
        <v>178</v>
      </c>
      <c r="D78" s="62" t="s">
        <v>453</v>
      </c>
      <c r="E78" s="62" t="s">
        <v>461</v>
      </c>
      <c r="F78" s="77">
        <v>0</v>
      </c>
      <c r="G78" s="129"/>
      <c r="H78" s="26">
        <v>0</v>
      </c>
      <c r="I78" s="26">
        <v>1</v>
      </c>
      <c r="J78" s="59">
        <v>1</v>
      </c>
      <c r="K78" s="27">
        <v>0</v>
      </c>
      <c r="L78" s="59">
        <v>0</v>
      </c>
      <c r="M78" s="27">
        <v>0</v>
      </c>
      <c r="N78" s="59">
        <v>0</v>
      </c>
      <c r="O78" s="27">
        <v>0</v>
      </c>
      <c r="P78" s="58">
        <v>0</v>
      </c>
      <c r="Q78" s="26">
        <v>1</v>
      </c>
      <c r="R78" s="26">
        <v>1</v>
      </c>
      <c r="S78" s="26">
        <v>1</v>
      </c>
      <c r="T78" s="26">
        <v>1</v>
      </c>
      <c r="U78" s="64">
        <v>1</v>
      </c>
      <c r="V78" s="65">
        <v>1</v>
      </c>
      <c r="W78" s="66">
        <v>0</v>
      </c>
      <c r="X78" s="22">
        <v>1</v>
      </c>
      <c r="Y78" s="29">
        <v>0</v>
      </c>
      <c r="Z78" s="22">
        <v>0</v>
      </c>
      <c r="AA78" s="38"/>
      <c r="AB78" s="40">
        <v>1502.5079898355152</v>
      </c>
      <c r="AC78" s="68">
        <f>H78*8.5%/83%+I78*8.5%/83%+J78*K78*17%/83%+L78*M78*17%/83%+N78*O78*17%/83%+P78*5.95%/83%+Q78*1.7%/83%+R78*3.825%/83%+S78*3.825%/83%+T78*1.7%/83%+U78*15%/83%</f>
        <v>0.41626506024096388</v>
      </c>
      <c r="AD78" s="69">
        <f>IF(OR(V78=0,W78=0),1,1-(X78*1/3+Y78*1/3+Z78*1/3))</f>
        <v>1</v>
      </c>
      <c r="AE78" s="70">
        <f t="shared" si="6"/>
        <v>0</v>
      </c>
      <c r="AF78" s="71">
        <f t="shared" si="4"/>
        <v>0</v>
      </c>
      <c r="AG78" s="79">
        <f>F78*17%/83%</f>
        <v>0</v>
      </c>
      <c r="AH78" s="69">
        <f>IF(OR(V78=0,W78=0),1,1-(X78*1/3+Y78*1/3+Z78*1/3))</f>
        <v>1</v>
      </c>
      <c r="AI78" s="70">
        <f t="shared" si="7"/>
        <v>0</v>
      </c>
      <c r="AJ78" s="71">
        <f t="shared" si="5"/>
        <v>0</v>
      </c>
    </row>
    <row r="79" spans="1:36" x14ac:dyDescent="0.25">
      <c r="A79" s="34" t="s">
        <v>181</v>
      </c>
      <c r="B79" s="12" t="s">
        <v>181</v>
      </c>
      <c r="C79" s="13" t="s">
        <v>182</v>
      </c>
      <c r="D79" s="62" t="s">
        <v>453</v>
      </c>
      <c r="E79" s="62" t="s">
        <v>461</v>
      </c>
      <c r="F79" s="77">
        <v>0</v>
      </c>
      <c r="G79" s="129"/>
      <c r="H79" s="26">
        <v>1</v>
      </c>
      <c r="I79" s="26">
        <v>0</v>
      </c>
      <c r="J79" s="59">
        <v>0</v>
      </c>
      <c r="K79" s="27">
        <v>0</v>
      </c>
      <c r="L79" s="59">
        <v>1</v>
      </c>
      <c r="M79" s="27">
        <v>0</v>
      </c>
      <c r="N79" s="59">
        <v>0</v>
      </c>
      <c r="O79" s="27">
        <v>0</v>
      </c>
      <c r="P79" s="58">
        <v>0</v>
      </c>
      <c r="Q79" s="26">
        <v>1</v>
      </c>
      <c r="R79" s="26">
        <v>1</v>
      </c>
      <c r="S79" s="26">
        <v>1</v>
      </c>
      <c r="T79" s="26">
        <v>1</v>
      </c>
      <c r="U79" s="64">
        <v>1</v>
      </c>
      <c r="V79" s="65">
        <v>1</v>
      </c>
      <c r="W79" s="66">
        <v>0</v>
      </c>
      <c r="X79" s="22">
        <v>1</v>
      </c>
      <c r="Y79" s="29">
        <v>0</v>
      </c>
      <c r="Z79" s="22">
        <v>0</v>
      </c>
      <c r="AA79" s="38"/>
      <c r="AB79" s="40">
        <v>1078.7295364447873</v>
      </c>
      <c r="AC79" s="68">
        <f>H79*8.5%/83%+I79*8.5%/83%+J79*K79*17%/83%+L79*M79*17%/83%+N79*O79*17%/83%+P79*5.95%/83%+Q79*1.7%/83%+R79*3.825%/83%+S79*3.825%/83%+T79*1.7%/83%+U79*15%/83%</f>
        <v>0.41626506024096388</v>
      </c>
      <c r="AD79" s="69">
        <f>IF(OR(V79=0,W79=0),1,1-(X79*1/3+Y79*1/3+Z79*1/3))</f>
        <v>1</v>
      </c>
      <c r="AE79" s="70">
        <f t="shared" si="6"/>
        <v>0</v>
      </c>
      <c r="AF79" s="71">
        <f t="shared" si="4"/>
        <v>0</v>
      </c>
      <c r="AG79" s="79">
        <f>F79*17%/83%</f>
        <v>0</v>
      </c>
      <c r="AH79" s="69">
        <f>IF(OR(V79=0,W79=0),1,1-(X79*1/3+Y79*1/3+Z79*1/3))</f>
        <v>1</v>
      </c>
      <c r="AI79" s="70">
        <f t="shared" si="7"/>
        <v>0</v>
      </c>
      <c r="AJ79" s="71">
        <f t="shared" si="5"/>
        <v>0</v>
      </c>
    </row>
    <row r="80" spans="1:36" x14ac:dyDescent="0.25">
      <c r="A80" s="34" t="s">
        <v>153</v>
      </c>
      <c r="B80" s="12" t="s">
        <v>153</v>
      </c>
      <c r="C80" s="13" t="s">
        <v>154</v>
      </c>
      <c r="D80" s="62" t="s">
        <v>453</v>
      </c>
      <c r="E80" s="62" t="s">
        <v>461</v>
      </c>
      <c r="F80" s="77">
        <v>0</v>
      </c>
      <c r="G80" s="129"/>
      <c r="H80" s="26">
        <v>1</v>
      </c>
      <c r="I80" s="26">
        <v>1</v>
      </c>
      <c r="J80" s="59">
        <v>0</v>
      </c>
      <c r="K80" s="27">
        <v>1</v>
      </c>
      <c r="L80" s="59">
        <v>0</v>
      </c>
      <c r="M80" s="27">
        <v>0</v>
      </c>
      <c r="N80" s="59">
        <v>1</v>
      </c>
      <c r="O80" s="27">
        <v>0</v>
      </c>
      <c r="P80" s="58">
        <v>0</v>
      </c>
      <c r="Q80" s="26">
        <v>1</v>
      </c>
      <c r="R80" s="26">
        <v>1</v>
      </c>
      <c r="S80" s="26">
        <v>1</v>
      </c>
      <c r="T80" s="26">
        <v>1</v>
      </c>
      <c r="U80" s="64">
        <v>1</v>
      </c>
      <c r="V80" s="65">
        <v>1</v>
      </c>
      <c r="W80" s="66">
        <v>0</v>
      </c>
      <c r="X80" s="22">
        <v>1</v>
      </c>
      <c r="Y80" s="29">
        <v>0</v>
      </c>
      <c r="Z80" s="22">
        <v>0</v>
      </c>
      <c r="AA80" s="38"/>
      <c r="AB80" s="40">
        <v>2665.6737286252514</v>
      </c>
      <c r="AC80" s="68">
        <f>H80*8.5%/83%+I80*8.5%/83%+J80*K80*17%/83%+L80*M80*17%/83%+N80*O80*17%/83%+P80*5.95%/83%+Q80*1.7%/83%+R80*3.825%/83%+S80*3.825%/83%+T80*1.7%/83%+U80*15%/83%</f>
        <v>0.5186746987951808</v>
      </c>
      <c r="AD80" s="69">
        <f>IF(OR(V80=0,W80=0),1,1-(X80*1/3+Y80*1/3+Z80*1/3))</f>
        <v>1</v>
      </c>
      <c r="AE80" s="70">
        <f t="shared" si="6"/>
        <v>0</v>
      </c>
      <c r="AF80" s="71">
        <f t="shared" si="4"/>
        <v>0</v>
      </c>
      <c r="AG80" s="79">
        <f>F80*17%/83%</f>
        <v>0</v>
      </c>
      <c r="AH80" s="69">
        <f>IF(OR(V80=0,W80=0),1,1-(X80*1/3+Y80*1/3+Z80*1/3))</f>
        <v>1</v>
      </c>
      <c r="AI80" s="70">
        <f t="shared" si="7"/>
        <v>0</v>
      </c>
      <c r="AJ80" s="71">
        <f t="shared" si="5"/>
        <v>0</v>
      </c>
    </row>
    <row r="81" spans="1:36" x14ac:dyDescent="0.25">
      <c r="A81" s="34" t="s">
        <v>187</v>
      </c>
      <c r="B81" s="12" t="s">
        <v>187</v>
      </c>
      <c r="C81" s="13" t="s">
        <v>188</v>
      </c>
      <c r="D81" s="62" t="s">
        <v>453</v>
      </c>
      <c r="E81" s="62" t="s">
        <v>461</v>
      </c>
      <c r="F81" s="77">
        <v>0</v>
      </c>
      <c r="G81" s="129"/>
      <c r="H81" s="26">
        <v>0</v>
      </c>
      <c r="I81" s="26">
        <v>0</v>
      </c>
      <c r="J81" s="59">
        <v>0</v>
      </c>
      <c r="K81" s="27">
        <v>0</v>
      </c>
      <c r="L81" s="59">
        <v>1</v>
      </c>
      <c r="M81" s="27">
        <v>0</v>
      </c>
      <c r="N81" s="59">
        <v>0</v>
      </c>
      <c r="O81" s="27">
        <v>0</v>
      </c>
      <c r="P81" s="58">
        <v>0</v>
      </c>
      <c r="Q81" s="26">
        <v>1</v>
      </c>
      <c r="R81" s="26">
        <v>1</v>
      </c>
      <c r="S81" s="26">
        <v>1</v>
      </c>
      <c r="T81" s="26">
        <v>1</v>
      </c>
      <c r="U81" s="64">
        <v>1</v>
      </c>
      <c r="V81" s="65">
        <v>1</v>
      </c>
      <c r="W81" s="66">
        <v>0</v>
      </c>
      <c r="X81" s="22">
        <v>0</v>
      </c>
      <c r="Y81" s="29">
        <v>1</v>
      </c>
      <c r="Z81" s="22">
        <v>0</v>
      </c>
      <c r="AA81" s="38"/>
      <c r="AB81" s="40">
        <v>724.78210445285481</v>
      </c>
      <c r="AC81" s="68">
        <f>H81*8.5%/83%+I81*8.5%/83%+J81*K81*17%/83%+L81*M81*17%/83%+N81*O81*17%/83%+P81*5.95%/83%+Q81*1.7%/83%+R81*3.825%/83%+S81*3.825%/83%+T81*1.7%/83%+U81*15%/83%</f>
        <v>0.31385542168674696</v>
      </c>
      <c r="AD81" s="69">
        <f>IF(OR(V81=0,W81=0),1,1-(X81*1/3+Y81*1/3+Z81*1/3))</f>
        <v>1</v>
      </c>
      <c r="AE81" s="70">
        <f t="shared" si="6"/>
        <v>0</v>
      </c>
      <c r="AF81" s="71">
        <f t="shared" si="4"/>
        <v>0</v>
      </c>
      <c r="AG81" s="79">
        <f>F81*17%/83%</f>
        <v>0</v>
      </c>
      <c r="AH81" s="69">
        <f>IF(OR(V81=0,W81=0),1,1-(X81*1/3+Y81*1/3+Z81*1/3))</f>
        <v>1</v>
      </c>
      <c r="AI81" s="70">
        <f t="shared" si="7"/>
        <v>0</v>
      </c>
      <c r="AJ81" s="71">
        <f t="shared" si="5"/>
        <v>0</v>
      </c>
    </row>
    <row r="82" spans="1:36" x14ac:dyDescent="0.25">
      <c r="A82" s="34" t="s">
        <v>189</v>
      </c>
      <c r="B82" s="12" t="s">
        <v>189</v>
      </c>
      <c r="C82" s="13" t="s">
        <v>190</v>
      </c>
      <c r="D82" s="62" t="s">
        <v>453</v>
      </c>
      <c r="E82" s="62" t="s">
        <v>461</v>
      </c>
      <c r="F82" s="77">
        <v>0</v>
      </c>
      <c r="G82" s="129"/>
      <c r="H82" s="26">
        <v>0</v>
      </c>
      <c r="I82" s="26">
        <v>1</v>
      </c>
      <c r="J82" s="59">
        <v>0</v>
      </c>
      <c r="K82" s="27">
        <v>1</v>
      </c>
      <c r="L82" s="59">
        <v>0</v>
      </c>
      <c r="M82" s="27">
        <v>0</v>
      </c>
      <c r="N82" s="59">
        <v>1</v>
      </c>
      <c r="O82" s="27">
        <v>0</v>
      </c>
      <c r="P82" s="58">
        <v>0</v>
      </c>
      <c r="Q82" s="26">
        <v>1</v>
      </c>
      <c r="R82" s="26">
        <v>1</v>
      </c>
      <c r="S82" s="26">
        <v>1</v>
      </c>
      <c r="T82" s="26">
        <v>1</v>
      </c>
      <c r="U82" s="64">
        <v>1</v>
      </c>
      <c r="V82" s="65">
        <v>1</v>
      </c>
      <c r="W82" s="66">
        <v>1</v>
      </c>
      <c r="X82" s="22">
        <v>0</v>
      </c>
      <c r="Y82" s="29">
        <v>1</v>
      </c>
      <c r="Z82" s="22">
        <v>0</v>
      </c>
      <c r="AA82" s="38"/>
      <c r="AB82" s="40">
        <v>1356.456180373983</v>
      </c>
      <c r="AC82" s="68">
        <f>H82*8.5%/83%+I82*8.5%/83%+J82*K82*17%/83%+L82*M82*17%/83%+N82*O82*17%/83%+P82*5.95%/83%+Q82*1.7%/83%+R82*3.825%/83%+S82*3.825%/83%+T82*1.7%/83%+U82*15%/83%</f>
        <v>0.41626506024096388</v>
      </c>
      <c r="AD82" s="69">
        <f>IF(OR(V82=0,W82=0),1,1-(X82*1/3+Y82*1/3+Z82*1/3))</f>
        <v>0.66666666666666674</v>
      </c>
      <c r="AE82" s="70">
        <f t="shared" si="6"/>
        <v>188.2</v>
      </c>
      <c r="AF82" s="71">
        <f t="shared" si="4"/>
        <v>0.17448094601220709</v>
      </c>
      <c r="AG82" s="79">
        <f>F82*17%/83%</f>
        <v>0</v>
      </c>
      <c r="AH82" s="69">
        <f>IF(OR(V82=0,W82=0),1,1-(X82*1/3+Y82*1/3+Z82*1/3))</f>
        <v>0.66666666666666674</v>
      </c>
      <c r="AI82" s="70">
        <f t="shared" si="7"/>
        <v>0</v>
      </c>
      <c r="AJ82" s="71">
        <f t="shared" si="5"/>
        <v>0</v>
      </c>
    </row>
    <row r="83" spans="1:36" x14ac:dyDescent="0.25">
      <c r="A83" s="34" t="s">
        <v>191</v>
      </c>
      <c r="B83" s="12" t="s">
        <v>191</v>
      </c>
      <c r="C83" s="13" t="s">
        <v>192</v>
      </c>
      <c r="D83" s="62" t="s">
        <v>453</v>
      </c>
      <c r="E83" s="62" t="s">
        <v>461</v>
      </c>
      <c r="F83" s="77">
        <v>0</v>
      </c>
      <c r="G83" s="129"/>
      <c r="H83" s="26">
        <v>0</v>
      </c>
      <c r="I83" s="26">
        <v>1</v>
      </c>
      <c r="J83" s="59">
        <v>1</v>
      </c>
      <c r="K83" s="27">
        <v>0</v>
      </c>
      <c r="L83" s="59">
        <v>0</v>
      </c>
      <c r="M83" s="27">
        <v>1</v>
      </c>
      <c r="N83" s="59">
        <v>0</v>
      </c>
      <c r="O83" s="27">
        <v>0</v>
      </c>
      <c r="P83" s="58">
        <v>0</v>
      </c>
      <c r="Q83" s="26">
        <v>1</v>
      </c>
      <c r="R83" s="26">
        <v>1</v>
      </c>
      <c r="S83" s="26">
        <v>1</v>
      </c>
      <c r="T83" s="26">
        <v>1</v>
      </c>
      <c r="U83" s="64">
        <v>0</v>
      </c>
      <c r="V83" s="65">
        <v>1</v>
      </c>
      <c r="W83" s="66">
        <v>1</v>
      </c>
      <c r="X83" s="22">
        <v>0</v>
      </c>
      <c r="Y83" s="29">
        <v>0</v>
      </c>
      <c r="Z83" s="22">
        <v>0</v>
      </c>
      <c r="AA83" s="38"/>
      <c r="AB83" s="40">
        <v>858.28258653878697</v>
      </c>
      <c r="AC83" s="68">
        <f>H83*8.5%/83%+I83*8.5%/83%+J83*K83*17%/83%+L83*M83*17%/83%+N83*O83*17%/83%+P83*5.95%/83%+Q83*1.7%/83%+R83*3.825%/83%+S83*3.825%/83%+T83*1.7%/83%+U83*15%/83%</f>
        <v>0.23554216867469882</v>
      </c>
      <c r="AD83" s="69">
        <f>IF(OR(V83=0,W83=0),1,1-(X83*1/3+Y83*1/3+Z83*1/3))</f>
        <v>1</v>
      </c>
      <c r="AE83" s="70">
        <f t="shared" si="6"/>
        <v>0</v>
      </c>
      <c r="AF83" s="71">
        <f t="shared" si="4"/>
        <v>0</v>
      </c>
      <c r="AG83" s="79">
        <f>F83*17%/83%</f>
        <v>0</v>
      </c>
      <c r="AH83" s="69">
        <f>IF(OR(V83=0,W83=0),1,1-(X83*1/3+Y83*1/3+Z83*1/3))</f>
        <v>1</v>
      </c>
      <c r="AI83" s="70">
        <f t="shared" si="7"/>
        <v>0</v>
      </c>
      <c r="AJ83" s="71">
        <f t="shared" si="5"/>
        <v>0</v>
      </c>
    </row>
    <row r="84" spans="1:36" x14ac:dyDescent="0.25">
      <c r="A84" s="34" t="s">
        <v>443</v>
      </c>
      <c r="B84" s="12" t="s">
        <v>381</v>
      </c>
      <c r="C84" s="13" t="s">
        <v>382</v>
      </c>
      <c r="D84" s="62" t="s">
        <v>453</v>
      </c>
      <c r="E84" s="62" t="s">
        <v>462</v>
      </c>
      <c r="F84" s="77">
        <v>0</v>
      </c>
      <c r="G84" s="129"/>
      <c r="H84" s="26">
        <v>0</v>
      </c>
      <c r="I84" s="26">
        <v>0</v>
      </c>
      <c r="J84" s="59">
        <v>0</v>
      </c>
      <c r="K84" s="27">
        <v>1</v>
      </c>
      <c r="L84" s="59">
        <v>1</v>
      </c>
      <c r="M84" s="27">
        <v>1</v>
      </c>
      <c r="N84" s="59">
        <v>0</v>
      </c>
      <c r="O84" s="27">
        <v>0</v>
      </c>
      <c r="P84" s="58">
        <v>0</v>
      </c>
      <c r="Q84" s="26">
        <v>1</v>
      </c>
      <c r="R84" s="26">
        <v>1</v>
      </c>
      <c r="S84" s="26">
        <v>1</v>
      </c>
      <c r="T84" s="26">
        <v>1</v>
      </c>
      <c r="U84" s="64">
        <v>1</v>
      </c>
      <c r="V84" s="65">
        <v>1</v>
      </c>
      <c r="W84" s="66">
        <v>1</v>
      </c>
      <c r="X84" s="22">
        <v>1</v>
      </c>
      <c r="Y84" s="29">
        <v>0</v>
      </c>
      <c r="Z84" s="22">
        <v>0</v>
      </c>
      <c r="AA84" s="38"/>
      <c r="AB84" s="40">
        <v>3360.3326473766651</v>
      </c>
      <c r="AC84" s="68">
        <f>H84*8.5%/83%+I84*8.5%/83%+J84*K84*17%/83%+L84*M84*17%/83%+N84*O84*17%/83%+P84*5.95%/83%+Q84*1.7%/83%+R84*3.825%/83%+S84*3.825%/83%+T84*1.7%/83%+U84*15%/83%</f>
        <v>0.5186746987951808</v>
      </c>
      <c r="AD84" s="69">
        <f>IF(OR(V84=0,W84=0),1,1-(X84*1/3+Y84*1/3+Z84*1/3))</f>
        <v>0.66666666666666674</v>
      </c>
      <c r="AE84" s="70">
        <f t="shared" si="6"/>
        <v>581</v>
      </c>
      <c r="AF84" s="71">
        <f t="shared" si="4"/>
        <v>0.21743428160956568</v>
      </c>
      <c r="AG84" s="79">
        <f>F84*17%/83%</f>
        <v>0</v>
      </c>
      <c r="AH84" s="69">
        <f>IF(OR(V84=0,W84=0),1,1-(X84*1/3+Y84*1/3+Z84*1/3))</f>
        <v>0.66666666666666674</v>
      </c>
      <c r="AI84" s="70">
        <f t="shared" si="7"/>
        <v>0</v>
      </c>
      <c r="AJ84" s="71">
        <f t="shared" si="5"/>
        <v>0</v>
      </c>
    </row>
    <row r="85" spans="1:36" x14ac:dyDescent="0.25">
      <c r="A85" s="34" t="s">
        <v>443</v>
      </c>
      <c r="B85" s="12" t="s">
        <v>157</v>
      </c>
      <c r="C85" s="13" t="s">
        <v>158</v>
      </c>
      <c r="D85" s="62" t="s">
        <v>453</v>
      </c>
      <c r="E85" s="62" t="s">
        <v>462</v>
      </c>
      <c r="F85" s="77">
        <v>0</v>
      </c>
      <c r="G85" s="129"/>
      <c r="H85" s="26">
        <v>0</v>
      </c>
      <c r="I85" s="26">
        <v>0</v>
      </c>
      <c r="J85" s="59">
        <v>0</v>
      </c>
      <c r="K85" s="27">
        <v>1</v>
      </c>
      <c r="L85" s="59">
        <v>1</v>
      </c>
      <c r="M85" s="27">
        <v>1</v>
      </c>
      <c r="N85" s="59">
        <v>0</v>
      </c>
      <c r="O85" s="27">
        <v>0</v>
      </c>
      <c r="P85" s="58">
        <v>1</v>
      </c>
      <c r="Q85" s="26">
        <v>1</v>
      </c>
      <c r="R85" s="26">
        <v>1</v>
      </c>
      <c r="S85" s="26">
        <v>1</v>
      </c>
      <c r="T85" s="26">
        <v>1</v>
      </c>
      <c r="U85" s="64">
        <v>1</v>
      </c>
      <c r="V85" s="65">
        <v>1</v>
      </c>
      <c r="W85" s="66">
        <v>1</v>
      </c>
      <c r="X85" s="22">
        <v>1</v>
      </c>
      <c r="Y85" s="29">
        <v>0</v>
      </c>
      <c r="Z85" s="22">
        <v>0</v>
      </c>
      <c r="AA85" s="38"/>
      <c r="AB85" s="40">
        <v>1380.4178053637654</v>
      </c>
      <c r="AC85" s="68">
        <f>H85*8.5%/83%+I85*8.5%/83%+J85*K85*17%/83%+L85*M85*17%/83%+N85*O85*17%/83%+P85*5.95%/83%+Q85*1.7%/83%+R85*3.825%/83%+S85*3.825%/83%+T85*1.7%/83%+U85*15%/83%</f>
        <v>0.59036144578313265</v>
      </c>
      <c r="AD85" s="69">
        <f>IF(OR(V85=0,W85=0),1,1-(X85*1/3+Y85*1/3+Z85*1/3))</f>
        <v>0.66666666666666674</v>
      </c>
      <c r="AE85" s="70">
        <f t="shared" si="6"/>
        <v>271.60000000000002</v>
      </c>
      <c r="AF85" s="71">
        <f t="shared" si="4"/>
        <v>0.24743057821365108</v>
      </c>
      <c r="AG85" s="79">
        <f>F85*17%/83%</f>
        <v>0</v>
      </c>
      <c r="AH85" s="69">
        <f>IF(OR(V85=0,W85=0),1,1-(X85*1/3+Y85*1/3+Z85*1/3))</f>
        <v>0.66666666666666674</v>
      </c>
      <c r="AI85" s="70">
        <f t="shared" si="7"/>
        <v>0</v>
      </c>
      <c r="AJ85" s="71">
        <f t="shared" si="5"/>
        <v>0</v>
      </c>
    </row>
    <row r="86" spans="1:36" x14ac:dyDescent="0.25">
      <c r="A86" s="34" t="s">
        <v>161</v>
      </c>
      <c r="B86" s="12" t="s">
        <v>161</v>
      </c>
      <c r="C86" s="13" t="s">
        <v>162</v>
      </c>
      <c r="D86" s="62" t="s">
        <v>453</v>
      </c>
      <c r="E86" s="62" t="s">
        <v>462</v>
      </c>
      <c r="F86" s="77">
        <v>0</v>
      </c>
      <c r="G86" s="129"/>
      <c r="H86" s="26">
        <v>0</v>
      </c>
      <c r="I86" s="26">
        <v>1</v>
      </c>
      <c r="J86" s="59">
        <v>1</v>
      </c>
      <c r="K86" s="27">
        <v>1</v>
      </c>
      <c r="L86" s="59">
        <v>0</v>
      </c>
      <c r="M86" s="27">
        <v>0</v>
      </c>
      <c r="N86" s="59">
        <v>0</v>
      </c>
      <c r="O86" s="27">
        <v>0</v>
      </c>
      <c r="P86" s="58">
        <v>0</v>
      </c>
      <c r="Q86" s="26">
        <v>1</v>
      </c>
      <c r="R86" s="26">
        <v>1</v>
      </c>
      <c r="S86" s="26">
        <v>1</v>
      </c>
      <c r="T86" s="26">
        <v>1</v>
      </c>
      <c r="U86" s="64">
        <v>0</v>
      </c>
      <c r="V86" s="65">
        <v>1</v>
      </c>
      <c r="W86" s="66">
        <v>1</v>
      </c>
      <c r="X86" s="22">
        <v>0</v>
      </c>
      <c r="Y86" s="29">
        <v>1</v>
      </c>
      <c r="Z86" s="22">
        <v>0</v>
      </c>
      <c r="AA86" s="38"/>
      <c r="AB86" s="40">
        <v>2328.3853311500247</v>
      </c>
      <c r="AC86" s="68">
        <f>H86*8.5%/83%+I86*8.5%/83%+J86*K86*17%/83%+L86*M86*17%/83%+N86*O86*17%/83%+P86*5.95%/83%+Q86*1.7%/83%+R86*3.825%/83%+S86*3.825%/83%+T86*1.7%/83%+U86*15%/83%</f>
        <v>0.44036144578313263</v>
      </c>
      <c r="AD86" s="69">
        <f>IF(OR(V86=0,W86=0),1,1-(X86*1/3+Y86*1/3+Z86*1/3))</f>
        <v>0.66666666666666674</v>
      </c>
      <c r="AE86" s="70">
        <f t="shared" si="6"/>
        <v>341.8</v>
      </c>
      <c r="AF86" s="71">
        <f t="shared" si="4"/>
        <v>0.18460835850013269</v>
      </c>
      <c r="AG86" s="79">
        <f>F86*17%/83%</f>
        <v>0</v>
      </c>
      <c r="AH86" s="69">
        <f>IF(OR(V86=0,W86=0),1,1-(X86*1/3+Y86*1/3+Z86*1/3))</f>
        <v>0.66666666666666674</v>
      </c>
      <c r="AI86" s="70">
        <f t="shared" si="7"/>
        <v>0</v>
      </c>
      <c r="AJ86" s="71">
        <f t="shared" si="5"/>
        <v>0</v>
      </c>
    </row>
    <row r="87" spans="1:36" x14ac:dyDescent="0.25">
      <c r="A87" s="34" t="s">
        <v>163</v>
      </c>
      <c r="B87" s="12" t="s">
        <v>163</v>
      </c>
      <c r="C87" s="13" t="s">
        <v>164</v>
      </c>
      <c r="D87" s="62" t="s">
        <v>453</v>
      </c>
      <c r="E87" s="62" t="s">
        <v>462</v>
      </c>
      <c r="F87" s="77">
        <v>0</v>
      </c>
      <c r="G87" s="129"/>
      <c r="H87" s="26">
        <v>1</v>
      </c>
      <c r="I87" s="26">
        <v>0</v>
      </c>
      <c r="J87" s="59">
        <v>0</v>
      </c>
      <c r="K87" s="27">
        <v>0</v>
      </c>
      <c r="L87" s="59">
        <v>0</v>
      </c>
      <c r="M87" s="27">
        <v>1</v>
      </c>
      <c r="N87" s="59">
        <v>1</v>
      </c>
      <c r="O87" s="27">
        <v>0</v>
      </c>
      <c r="P87" s="58">
        <v>0</v>
      </c>
      <c r="Q87" s="26">
        <v>1</v>
      </c>
      <c r="R87" s="26">
        <v>1</v>
      </c>
      <c r="S87" s="26">
        <v>1</v>
      </c>
      <c r="T87" s="26">
        <v>1</v>
      </c>
      <c r="U87" s="64">
        <v>1</v>
      </c>
      <c r="V87" s="65">
        <v>1</v>
      </c>
      <c r="W87" s="66">
        <v>1</v>
      </c>
      <c r="X87" s="22">
        <v>1</v>
      </c>
      <c r="Y87" s="29">
        <v>0</v>
      </c>
      <c r="Z87" s="22">
        <v>0</v>
      </c>
      <c r="AA87" s="38"/>
      <c r="AB87" s="40">
        <v>1543.1286493420041</v>
      </c>
      <c r="AC87" s="68">
        <f>H87*8.5%/83%+I87*8.5%/83%+J87*K87*17%/83%+L87*M87*17%/83%+N87*O87*17%/83%+P87*5.95%/83%+Q87*1.7%/83%+R87*3.825%/83%+S87*3.825%/83%+T87*1.7%/83%+U87*15%/83%</f>
        <v>0.41626506024096388</v>
      </c>
      <c r="AD87" s="69">
        <f>IF(OR(V87=0,W87=0),1,1-(X87*1/3+Y87*1/3+Z87*1/3))</f>
        <v>0.66666666666666674</v>
      </c>
      <c r="AE87" s="70">
        <f t="shared" si="6"/>
        <v>214.1</v>
      </c>
      <c r="AF87" s="71">
        <f t="shared" si="4"/>
        <v>0.17448122022216206</v>
      </c>
      <c r="AG87" s="79">
        <f>F87*17%/83%</f>
        <v>0</v>
      </c>
      <c r="AH87" s="69">
        <f>IF(OR(V87=0,W87=0),1,1-(X87*1/3+Y87*1/3+Z87*1/3))</f>
        <v>0.66666666666666674</v>
      </c>
      <c r="AI87" s="70">
        <f t="shared" si="7"/>
        <v>0</v>
      </c>
      <c r="AJ87" s="71">
        <f t="shared" si="5"/>
        <v>0</v>
      </c>
    </row>
    <row r="88" spans="1:36" x14ac:dyDescent="0.25">
      <c r="A88" s="34" t="s">
        <v>167</v>
      </c>
      <c r="B88" s="12" t="s">
        <v>167</v>
      </c>
      <c r="C88" s="13" t="s">
        <v>168</v>
      </c>
      <c r="D88" s="62" t="s">
        <v>453</v>
      </c>
      <c r="E88" s="62" t="s">
        <v>462</v>
      </c>
      <c r="F88" s="77">
        <v>0</v>
      </c>
      <c r="G88" s="129"/>
      <c r="H88" s="26">
        <v>0</v>
      </c>
      <c r="I88" s="26">
        <v>0</v>
      </c>
      <c r="J88" s="59">
        <v>1</v>
      </c>
      <c r="K88" s="27">
        <v>0</v>
      </c>
      <c r="L88" s="59">
        <v>0</v>
      </c>
      <c r="M88" s="27">
        <v>1</v>
      </c>
      <c r="N88" s="59">
        <v>0</v>
      </c>
      <c r="O88" s="27">
        <v>0</v>
      </c>
      <c r="P88" s="58">
        <v>0</v>
      </c>
      <c r="Q88" s="26">
        <v>1</v>
      </c>
      <c r="R88" s="26">
        <v>1</v>
      </c>
      <c r="S88" s="26">
        <v>1</v>
      </c>
      <c r="T88" s="26">
        <v>1</v>
      </c>
      <c r="U88" s="64">
        <v>0</v>
      </c>
      <c r="V88" s="65">
        <v>1</v>
      </c>
      <c r="W88" s="66">
        <v>1</v>
      </c>
      <c r="X88" s="22">
        <v>0</v>
      </c>
      <c r="Y88" s="29">
        <v>0</v>
      </c>
      <c r="Z88" s="22">
        <v>0</v>
      </c>
      <c r="AA88" s="38"/>
      <c r="AB88" s="40">
        <v>923.09307698734187</v>
      </c>
      <c r="AC88" s="68">
        <f>H88*8.5%/83%+I88*8.5%/83%+J88*K88*17%/83%+L88*M88*17%/83%+N88*O88*17%/83%+P88*5.95%/83%+Q88*1.7%/83%+R88*3.825%/83%+S88*3.825%/83%+T88*1.7%/83%+U88*15%/83%</f>
        <v>0.13313253012048193</v>
      </c>
      <c r="AD88" s="69">
        <f>IF(OR(V88=0,W88=0),1,1-(X88*1/3+Y88*1/3+Z88*1/3))</f>
        <v>1</v>
      </c>
      <c r="AE88" s="70">
        <f t="shared" si="6"/>
        <v>0</v>
      </c>
      <c r="AF88" s="71">
        <f t="shared" si="4"/>
        <v>0</v>
      </c>
      <c r="AG88" s="79">
        <f>F88*17%/83%</f>
        <v>0</v>
      </c>
      <c r="AH88" s="69">
        <f>IF(OR(V88=0,W88=0),1,1-(X88*1/3+Y88*1/3+Z88*1/3))</f>
        <v>1</v>
      </c>
      <c r="AI88" s="70">
        <f t="shared" si="7"/>
        <v>0</v>
      </c>
      <c r="AJ88" s="71">
        <f t="shared" si="5"/>
        <v>0</v>
      </c>
    </row>
    <row r="89" spans="1:36" x14ac:dyDescent="0.25">
      <c r="A89" s="34" t="s">
        <v>173</v>
      </c>
      <c r="B89" s="12" t="s">
        <v>173</v>
      </c>
      <c r="C89" s="13" t="s">
        <v>174</v>
      </c>
      <c r="D89" s="62" t="s">
        <v>453</v>
      </c>
      <c r="E89" s="62" t="s">
        <v>462</v>
      </c>
      <c r="F89" s="77">
        <v>0</v>
      </c>
      <c r="G89" s="129"/>
      <c r="H89" s="26">
        <v>0</v>
      </c>
      <c r="I89" s="26">
        <v>1</v>
      </c>
      <c r="J89" s="59">
        <v>1</v>
      </c>
      <c r="K89" s="27">
        <v>1</v>
      </c>
      <c r="L89" s="59">
        <v>0</v>
      </c>
      <c r="M89" s="27">
        <v>0</v>
      </c>
      <c r="N89" s="59">
        <v>0</v>
      </c>
      <c r="O89" s="27">
        <v>0</v>
      </c>
      <c r="P89" s="58">
        <v>1</v>
      </c>
      <c r="Q89" s="26">
        <v>1</v>
      </c>
      <c r="R89" s="26">
        <v>1</v>
      </c>
      <c r="S89" s="26">
        <v>1</v>
      </c>
      <c r="T89" s="26">
        <v>0</v>
      </c>
      <c r="U89" s="64">
        <v>1</v>
      </c>
      <c r="V89" s="65">
        <v>1</v>
      </c>
      <c r="W89" s="66">
        <v>1</v>
      </c>
      <c r="X89" s="22">
        <v>1</v>
      </c>
      <c r="Y89" s="29">
        <v>0</v>
      </c>
      <c r="Z89" s="22">
        <v>0</v>
      </c>
      <c r="AA89" s="38"/>
      <c r="AB89" s="40">
        <v>853.26205558854667</v>
      </c>
      <c r="AC89" s="68">
        <f>H89*8.5%/83%+I89*8.5%/83%+J89*K89*17%/83%+L89*M89*17%/83%+N89*O89*17%/83%+P89*5.95%/83%+Q89*1.7%/83%+R89*3.825%/83%+S89*3.825%/83%+T89*1.7%/83%+U89*15%/83%</f>
        <v>0.67228915662650612</v>
      </c>
      <c r="AD89" s="69">
        <f>IF(OR(V89=0,W89=0),1,1-(X89*1/3+Y89*1/3+Z89*1/3))</f>
        <v>0.66666666666666674</v>
      </c>
      <c r="AE89" s="70">
        <f t="shared" si="6"/>
        <v>191.2</v>
      </c>
      <c r="AF89" s="71">
        <f t="shared" si="4"/>
        <v>0.28179910646868378</v>
      </c>
      <c r="AG89" s="79">
        <f>F89*17%/83%</f>
        <v>0</v>
      </c>
      <c r="AH89" s="69">
        <f>IF(OR(V89=0,W89=0),1,1-(X89*1/3+Y89*1/3+Z89*1/3))</f>
        <v>0.66666666666666674</v>
      </c>
      <c r="AI89" s="70">
        <f t="shared" si="7"/>
        <v>0</v>
      </c>
      <c r="AJ89" s="71">
        <f t="shared" si="5"/>
        <v>0</v>
      </c>
    </row>
    <row r="90" spans="1:36" x14ac:dyDescent="0.25">
      <c r="A90" s="34" t="s">
        <v>175</v>
      </c>
      <c r="B90" s="12" t="s">
        <v>175</v>
      </c>
      <c r="C90" s="13" t="s">
        <v>176</v>
      </c>
      <c r="D90" s="62" t="s">
        <v>453</v>
      </c>
      <c r="E90" s="62" t="s">
        <v>462</v>
      </c>
      <c r="F90" s="77">
        <v>0</v>
      </c>
      <c r="G90" s="129"/>
      <c r="H90" s="26">
        <v>0</v>
      </c>
      <c r="I90" s="26">
        <v>0</v>
      </c>
      <c r="J90" s="59">
        <v>0</v>
      </c>
      <c r="K90" s="27">
        <v>1</v>
      </c>
      <c r="L90" s="59">
        <v>0</v>
      </c>
      <c r="M90" s="27">
        <v>0</v>
      </c>
      <c r="N90" s="59">
        <v>1</v>
      </c>
      <c r="O90" s="27">
        <v>0</v>
      </c>
      <c r="P90" s="58">
        <v>1</v>
      </c>
      <c r="Q90" s="26">
        <v>1</v>
      </c>
      <c r="R90" s="26">
        <v>1</v>
      </c>
      <c r="S90" s="26">
        <v>1</v>
      </c>
      <c r="T90" s="26">
        <v>1</v>
      </c>
      <c r="U90" s="64">
        <v>0</v>
      </c>
      <c r="V90" s="65">
        <v>1</v>
      </c>
      <c r="W90" s="66">
        <v>1</v>
      </c>
      <c r="X90" s="22">
        <v>1</v>
      </c>
      <c r="Y90" s="29">
        <v>0</v>
      </c>
      <c r="Z90" s="22">
        <v>0</v>
      </c>
      <c r="AA90" s="38"/>
      <c r="AB90" s="40">
        <v>2621.1735679299404</v>
      </c>
      <c r="AC90" s="68">
        <f>H90*8.5%/83%+I90*8.5%/83%+J90*K90*17%/83%+L90*M90*17%/83%+N90*O90*17%/83%+P90*5.95%/83%+Q90*1.7%/83%+R90*3.825%/83%+S90*3.825%/83%+T90*1.7%/83%+U90*15%/83%</f>
        <v>0.20481927710843376</v>
      </c>
      <c r="AD90" s="69">
        <f>IF(OR(V90=0,W90=0),1,1-(X90*1/3+Y90*1/3+Z90*1/3))</f>
        <v>0.66666666666666674</v>
      </c>
      <c r="AE90" s="70">
        <f t="shared" si="6"/>
        <v>179</v>
      </c>
      <c r="AF90" s="71">
        <f t="shared" si="4"/>
        <v>8.5879875854172102E-2</v>
      </c>
      <c r="AG90" s="79">
        <f>F90*17%/83%</f>
        <v>0</v>
      </c>
      <c r="AH90" s="69">
        <f>IF(OR(V90=0,W90=0),1,1-(X90*1/3+Y90*1/3+Z90*1/3))</f>
        <v>0.66666666666666674</v>
      </c>
      <c r="AI90" s="70">
        <f t="shared" si="7"/>
        <v>0</v>
      </c>
      <c r="AJ90" s="71">
        <f t="shared" si="5"/>
        <v>0</v>
      </c>
    </row>
    <row r="91" spans="1:36" x14ac:dyDescent="0.25">
      <c r="A91" s="34" t="s">
        <v>443</v>
      </c>
      <c r="B91" s="12" t="s">
        <v>179</v>
      </c>
      <c r="C91" s="13" t="s">
        <v>180</v>
      </c>
      <c r="D91" s="62" t="s">
        <v>453</v>
      </c>
      <c r="E91" s="62" t="s">
        <v>462</v>
      </c>
      <c r="F91" s="77">
        <v>0</v>
      </c>
      <c r="G91" s="129"/>
      <c r="H91" s="26">
        <v>0</v>
      </c>
      <c r="I91" s="26">
        <v>0</v>
      </c>
      <c r="J91" s="59">
        <v>0</v>
      </c>
      <c r="K91" s="27">
        <v>1</v>
      </c>
      <c r="L91" s="59">
        <v>1</v>
      </c>
      <c r="M91" s="27">
        <v>0</v>
      </c>
      <c r="N91" s="59">
        <v>0</v>
      </c>
      <c r="O91" s="27">
        <v>1</v>
      </c>
      <c r="P91" s="58">
        <v>0</v>
      </c>
      <c r="Q91" s="26">
        <v>1</v>
      </c>
      <c r="R91" s="26">
        <v>1</v>
      </c>
      <c r="S91" s="26">
        <v>1</v>
      </c>
      <c r="T91" s="26">
        <v>1</v>
      </c>
      <c r="U91" s="64">
        <v>1</v>
      </c>
      <c r="V91" s="65">
        <v>1</v>
      </c>
      <c r="W91" s="66">
        <v>1</v>
      </c>
      <c r="X91" s="22">
        <v>1</v>
      </c>
      <c r="Y91" s="29">
        <v>1</v>
      </c>
      <c r="Z91" s="22">
        <v>0</v>
      </c>
      <c r="AA91" s="38"/>
      <c r="AB91" s="40">
        <v>1158.8298256963467</v>
      </c>
      <c r="AC91" s="68">
        <f>H91*8.5%/83%+I91*8.5%/83%+J91*K91*17%/83%+L91*M91*17%/83%+N91*O91*17%/83%+P91*5.95%/83%+Q91*1.7%/83%+R91*3.825%/83%+S91*3.825%/83%+T91*1.7%/83%+U91*15%/83%</f>
        <v>0.31385542168674696</v>
      </c>
      <c r="AD91" s="69">
        <f>IF(OR(V91=0,W91=0),1,1-(X91*1/3+Y91*1/3+Z91*1/3))</f>
        <v>0.33333333333333337</v>
      </c>
      <c r="AE91" s="70">
        <f t="shared" si="6"/>
        <v>242.5</v>
      </c>
      <c r="AF91" s="71">
        <f t="shared" si="4"/>
        <v>0.2631638524050483</v>
      </c>
      <c r="AG91" s="79">
        <f>F91*17%/83%</f>
        <v>0</v>
      </c>
      <c r="AH91" s="69">
        <f>IF(OR(V91=0,W91=0),1,1-(X91*1/3+Y91*1/3+Z91*1/3))</f>
        <v>0.33333333333333337</v>
      </c>
      <c r="AI91" s="70">
        <f t="shared" si="7"/>
        <v>0</v>
      </c>
      <c r="AJ91" s="71">
        <f t="shared" si="5"/>
        <v>0</v>
      </c>
    </row>
    <row r="92" spans="1:36" x14ac:dyDescent="0.25">
      <c r="A92" s="34" t="s">
        <v>183</v>
      </c>
      <c r="B92" s="12" t="s">
        <v>183</v>
      </c>
      <c r="C92" s="13" t="s">
        <v>184</v>
      </c>
      <c r="D92" s="62" t="s">
        <v>453</v>
      </c>
      <c r="E92" s="62" t="s">
        <v>462</v>
      </c>
      <c r="F92" s="77">
        <v>0</v>
      </c>
      <c r="G92" s="129"/>
      <c r="H92" s="26">
        <v>0</v>
      </c>
      <c r="I92" s="26">
        <v>1</v>
      </c>
      <c r="J92" s="59">
        <v>0</v>
      </c>
      <c r="K92" s="27">
        <v>1</v>
      </c>
      <c r="L92" s="59">
        <v>0</v>
      </c>
      <c r="M92" s="27">
        <v>1</v>
      </c>
      <c r="N92" s="59">
        <v>1</v>
      </c>
      <c r="O92" s="27">
        <v>0</v>
      </c>
      <c r="P92" s="58">
        <v>0</v>
      </c>
      <c r="Q92" s="26">
        <v>1</v>
      </c>
      <c r="R92" s="26">
        <v>1</v>
      </c>
      <c r="S92" s="26">
        <v>1</v>
      </c>
      <c r="T92" s="26">
        <v>1</v>
      </c>
      <c r="U92" s="64">
        <v>1</v>
      </c>
      <c r="V92" s="65">
        <v>1</v>
      </c>
      <c r="W92" s="66">
        <v>0</v>
      </c>
      <c r="X92" s="22">
        <v>0</v>
      </c>
      <c r="Y92" s="29">
        <v>0</v>
      </c>
      <c r="Z92" s="22">
        <v>0</v>
      </c>
      <c r="AA92" s="38"/>
      <c r="AB92" s="40">
        <v>1329.2996720522292</v>
      </c>
      <c r="AC92" s="68">
        <f>H92*8.5%/83%+I92*8.5%/83%+J92*K92*17%/83%+L92*M92*17%/83%+N92*O92*17%/83%+P92*5.95%/83%+Q92*1.7%/83%+R92*3.825%/83%+S92*3.825%/83%+T92*1.7%/83%+U92*15%/83%</f>
        <v>0.41626506024096388</v>
      </c>
      <c r="AD92" s="69">
        <f>IF(OR(V92=0,W92=0),1,1-(X92*1/3+Y92*1/3+Z92*1/3))</f>
        <v>1</v>
      </c>
      <c r="AE92" s="70">
        <f t="shared" si="6"/>
        <v>0</v>
      </c>
      <c r="AF92" s="71">
        <f t="shared" si="4"/>
        <v>0</v>
      </c>
      <c r="AG92" s="79">
        <f>F92*17%/83%</f>
        <v>0</v>
      </c>
      <c r="AH92" s="69">
        <f>IF(OR(V92=0,W92=0),1,1-(X92*1/3+Y92*1/3+Z92*1/3))</f>
        <v>1</v>
      </c>
      <c r="AI92" s="70">
        <f t="shared" si="7"/>
        <v>0</v>
      </c>
      <c r="AJ92" s="71">
        <f t="shared" si="5"/>
        <v>0</v>
      </c>
    </row>
    <row r="93" spans="1:36" x14ac:dyDescent="0.25">
      <c r="A93" s="34" t="s">
        <v>185</v>
      </c>
      <c r="B93" s="12" t="s">
        <v>185</v>
      </c>
      <c r="C93" s="13" t="s">
        <v>186</v>
      </c>
      <c r="D93" s="62" t="s">
        <v>453</v>
      </c>
      <c r="E93" s="62" t="s">
        <v>462</v>
      </c>
      <c r="F93" s="77">
        <v>0</v>
      </c>
      <c r="G93" s="129"/>
      <c r="H93" s="26">
        <v>0</v>
      </c>
      <c r="I93" s="26">
        <v>1</v>
      </c>
      <c r="J93" s="59">
        <v>1</v>
      </c>
      <c r="K93" s="27">
        <v>0</v>
      </c>
      <c r="L93" s="59">
        <v>0</v>
      </c>
      <c r="M93" s="27">
        <v>1</v>
      </c>
      <c r="N93" s="59">
        <v>0</v>
      </c>
      <c r="O93" s="27">
        <v>0</v>
      </c>
      <c r="P93" s="58">
        <v>0</v>
      </c>
      <c r="Q93" s="26">
        <v>1</v>
      </c>
      <c r="R93" s="26">
        <v>1</v>
      </c>
      <c r="S93" s="26">
        <v>1</v>
      </c>
      <c r="T93" s="26">
        <v>1</v>
      </c>
      <c r="U93" s="64">
        <v>0</v>
      </c>
      <c r="V93" s="65">
        <v>1</v>
      </c>
      <c r="W93" s="66">
        <v>1</v>
      </c>
      <c r="X93" s="22">
        <v>1</v>
      </c>
      <c r="Y93" s="29">
        <v>0</v>
      </c>
      <c r="Z93" s="22">
        <v>0</v>
      </c>
      <c r="AA93" s="38"/>
      <c r="AB93" s="40">
        <v>1452.7590922376808</v>
      </c>
      <c r="AC93" s="68">
        <f>H93*8.5%/83%+I93*8.5%/83%+J93*K93*17%/83%+L93*M93*17%/83%+N93*O93*17%/83%+P93*5.95%/83%+Q93*1.7%/83%+R93*3.825%/83%+S93*3.825%/83%+T93*1.7%/83%+U93*15%/83%</f>
        <v>0.23554216867469882</v>
      </c>
      <c r="AD93" s="69">
        <f>IF(OR(V93=0,W93=0),1,1-(X93*1/3+Y93*1/3+Z93*1/3))</f>
        <v>0.66666666666666674</v>
      </c>
      <c r="AE93" s="70">
        <f t="shared" si="6"/>
        <v>114.1</v>
      </c>
      <c r="AF93" s="71">
        <f t="shared" si="4"/>
        <v>9.8770260469254828E-2</v>
      </c>
      <c r="AG93" s="79">
        <f>F93*17%/83%</f>
        <v>0</v>
      </c>
      <c r="AH93" s="69">
        <f>IF(OR(V93=0,W93=0),1,1-(X93*1/3+Y93*1/3+Z93*1/3))</f>
        <v>0.66666666666666674</v>
      </c>
      <c r="AI93" s="70">
        <f t="shared" si="7"/>
        <v>0</v>
      </c>
      <c r="AJ93" s="71">
        <f t="shared" si="5"/>
        <v>0</v>
      </c>
    </row>
    <row r="94" spans="1:36" x14ac:dyDescent="0.25">
      <c r="A94" s="34" t="s">
        <v>193</v>
      </c>
      <c r="B94" s="12" t="s">
        <v>193</v>
      </c>
      <c r="C94" s="13" t="s">
        <v>194</v>
      </c>
      <c r="D94" s="62" t="s">
        <v>453</v>
      </c>
      <c r="E94" s="62" t="s">
        <v>462</v>
      </c>
      <c r="F94" s="77">
        <v>0</v>
      </c>
      <c r="G94" s="129"/>
      <c r="H94" s="26">
        <v>1</v>
      </c>
      <c r="I94" s="26">
        <v>0</v>
      </c>
      <c r="J94" s="59">
        <v>0</v>
      </c>
      <c r="K94" s="27">
        <v>0</v>
      </c>
      <c r="L94" s="59">
        <v>1</v>
      </c>
      <c r="M94" s="27">
        <v>1</v>
      </c>
      <c r="N94" s="59">
        <v>0</v>
      </c>
      <c r="O94" s="27">
        <v>0</v>
      </c>
      <c r="P94" s="58">
        <v>0</v>
      </c>
      <c r="Q94" s="26">
        <v>1</v>
      </c>
      <c r="R94" s="26">
        <v>1</v>
      </c>
      <c r="S94" s="26">
        <v>1</v>
      </c>
      <c r="T94" s="26">
        <v>0</v>
      </c>
      <c r="U94" s="64">
        <v>0</v>
      </c>
      <c r="V94" s="65">
        <v>1</v>
      </c>
      <c r="W94" s="66">
        <v>1</v>
      </c>
      <c r="X94" s="22">
        <v>0</v>
      </c>
      <c r="Y94" s="29">
        <v>0</v>
      </c>
      <c r="Z94" s="22">
        <v>0</v>
      </c>
      <c r="AA94" s="38"/>
      <c r="AB94" s="40">
        <v>1358.2818279922521</v>
      </c>
      <c r="AC94" s="68">
        <f>H94*8.5%/83%+I94*8.5%/83%+J94*K94*17%/83%+L94*M94*17%/83%+N94*O94*17%/83%+P94*5.95%/83%+Q94*1.7%/83%+R94*3.825%/83%+S94*3.825%/83%+T94*1.7%/83%+U94*15%/83%</f>
        <v>0.41987951807228924</v>
      </c>
      <c r="AD94" s="69">
        <f>IF(OR(V94=0,W94=0),1,1-(X94*1/3+Y94*1/3+Z94*1/3))</f>
        <v>1</v>
      </c>
      <c r="AE94" s="70">
        <f t="shared" si="6"/>
        <v>0</v>
      </c>
      <c r="AF94" s="71">
        <f t="shared" si="4"/>
        <v>0</v>
      </c>
      <c r="AG94" s="79">
        <f>F94*17%/83%</f>
        <v>0</v>
      </c>
      <c r="AH94" s="69">
        <f>IF(OR(V94=0,W94=0),1,1-(X94*1/3+Y94*1/3+Z94*1/3))</f>
        <v>1</v>
      </c>
      <c r="AI94" s="70">
        <f t="shared" si="7"/>
        <v>0</v>
      </c>
      <c r="AJ94" s="71">
        <f t="shared" si="5"/>
        <v>0</v>
      </c>
    </row>
    <row r="95" spans="1:36" x14ac:dyDescent="0.25">
      <c r="A95" s="34" t="s">
        <v>171</v>
      </c>
      <c r="B95" s="12" t="s">
        <v>171</v>
      </c>
      <c r="C95" s="13" t="s">
        <v>172</v>
      </c>
      <c r="D95" s="62" t="s">
        <v>453</v>
      </c>
      <c r="E95" s="62" t="s">
        <v>462</v>
      </c>
      <c r="F95" s="77">
        <v>0</v>
      </c>
      <c r="G95" s="129"/>
      <c r="H95" s="26">
        <v>0</v>
      </c>
      <c r="I95" s="26">
        <v>0</v>
      </c>
      <c r="J95" s="59">
        <v>1</v>
      </c>
      <c r="K95" s="27">
        <v>1</v>
      </c>
      <c r="L95" s="59">
        <v>0</v>
      </c>
      <c r="M95" s="27">
        <v>0</v>
      </c>
      <c r="N95" s="59">
        <v>0</v>
      </c>
      <c r="O95" s="27">
        <v>0</v>
      </c>
      <c r="P95" s="58">
        <v>0</v>
      </c>
      <c r="Q95" s="26">
        <v>1</v>
      </c>
      <c r="R95" s="26">
        <v>1</v>
      </c>
      <c r="S95" s="26">
        <v>1</v>
      </c>
      <c r="T95" s="26">
        <v>1</v>
      </c>
      <c r="U95" s="64">
        <v>0</v>
      </c>
      <c r="V95" s="65">
        <v>1</v>
      </c>
      <c r="W95" s="66">
        <v>1</v>
      </c>
      <c r="X95" s="22">
        <v>0</v>
      </c>
      <c r="Y95" s="29">
        <v>0</v>
      </c>
      <c r="Z95" s="22">
        <v>0</v>
      </c>
      <c r="AA95" s="38"/>
      <c r="AB95" s="40">
        <v>905.06480675693399</v>
      </c>
      <c r="AC95" s="68">
        <f>H95*8.5%/83%+I95*8.5%/83%+J95*K95*17%/83%+L95*M95*17%/83%+N95*O95*17%/83%+P95*5.95%/83%+Q95*1.7%/83%+R95*3.825%/83%+S95*3.825%/83%+T95*1.7%/83%+U95*15%/83%</f>
        <v>0.33795180722891571</v>
      </c>
      <c r="AD95" s="69">
        <f>IF(OR(V95=0,W95=0),1,1-(X95*1/3+Y95*1/3+Z95*1/3))</f>
        <v>1</v>
      </c>
      <c r="AE95" s="70">
        <f t="shared" si="6"/>
        <v>0</v>
      </c>
      <c r="AF95" s="71">
        <f t="shared" si="4"/>
        <v>0</v>
      </c>
      <c r="AG95" s="79">
        <f>F95*17%/83%</f>
        <v>0</v>
      </c>
      <c r="AH95" s="69">
        <f>IF(OR(V95=0,W95=0),1,1-(X95*1/3+Y95*1/3+Z95*1/3))</f>
        <v>1</v>
      </c>
      <c r="AI95" s="70">
        <f t="shared" si="7"/>
        <v>0</v>
      </c>
      <c r="AJ95" s="71">
        <f t="shared" si="5"/>
        <v>0</v>
      </c>
    </row>
    <row r="96" spans="1:36" x14ac:dyDescent="0.25">
      <c r="A96" s="34" t="s">
        <v>195</v>
      </c>
      <c r="B96" s="12" t="s">
        <v>195</v>
      </c>
      <c r="C96" s="13" t="s">
        <v>196</v>
      </c>
      <c r="D96" s="62" t="s">
        <v>453</v>
      </c>
      <c r="E96" s="62" t="s">
        <v>462</v>
      </c>
      <c r="F96" s="77">
        <v>0</v>
      </c>
      <c r="G96" s="129"/>
      <c r="H96" s="26">
        <v>0</v>
      </c>
      <c r="I96" s="26">
        <v>1</v>
      </c>
      <c r="J96" s="59">
        <v>0</v>
      </c>
      <c r="K96" s="27">
        <v>1</v>
      </c>
      <c r="L96" s="59">
        <v>1</v>
      </c>
      <c r="M96" s="27">
        <v>1</v>
      </c>
      <c r="N96" s="59">
        <v>0</v>
      </c>
      <c r="O96" s="27">
        <v>0</v>
      </c>
      <c r="P96" s="58">
        <v>0</v>
      </c>
      <c r="Q96" s="26">
        <v>1</v>
      </c>
      <c r="R96" s="26">
        <v>1</v>
      </c>
      <c r="S96" s="26">
        <v>1</v>
      </c>
      <c r="T96" s="26">
        <v>1</v>
      </c>
      <c r="U96" s="64">
        <v>0</v>
      </c>
      <c r="V96" s="65">
        <v>1</v>
      </c>
      <c r="W96" s="66">
        <v>1</v>
      </c>
      <c r="X96" s="22">
        <v>0</v>
      </c>
      <c r="Y96" s="29">
        <v>0</v>
      </c>
      <c r="Z96" s="22">
        <v>0</v>
      </c>
      <c r="AA96" s="38"/>
      <c r="AB96" s="40">
        <v>1263.1199458899723</v>
      </c>
      <c r="AC96" s="68">
        <f>H96*8.5%/83%+I96*8.5%/83%+J96*K96*17%/83%+L96*M96*17%/83%+N96*O96*17%/83%+P96*5.95%/83%+Q96*1.7%/83%+R96*3.825%/83%+S96*3.825%/83%+T96*1.7%/83%+U96*15%/83%</f>
        <v>0.44036144578313263</v>
      </c>
      <c r="AD96" s="69">
        <f>IF(OR(V96=0,W96=0),1,1-(X96*1/3+Y96*1/3+Z96*1/3))</f>
        <v>1</v>
      </c>
      <c r="AE96" s="70">
        <f t="shared" si="6"/>
        <v>0</v>
      </c>
      <c r="AF96" s="71">
        <f t="shared" si="4"/>
        <v>0</v>
      </c>
      <c r="AG96" s="79">
        <f>F96*17%/83%</f>
        <v>0</v>
      </c>
      <c r="AH96" s="69">
        <f>IF(OR(V96=0,W96=0),1,1-(X96*1/3+Y96*1/3+Z96*1/3))</f>
        <v>1</v>
      </c>
      <c r="AI96" s="70">
        <f t="shared" si="7"/>
        <v>0</v>
      </c>
      <c r="AJ96" s="71">
        <f t="shared" si="5"/>
        <v>0</v>
      </c>
    </row>
    <row r="97" spans="1:36" x14ac:dyDescent="0.25">
      <c r="A97" s="34" t="s">
        <v>197</v>
      </c>
      <c r="B97" s="12" t="s">
        <v>197</v>
      </c>
      <c r="C97" s="13" t="s">
        <v>198</v>
      </c>
      <c r="D97" s="62" t="s">
        <v>453</v>
      </c>
      <c r="E97" s="62" t="s">
        <v>462</v>
      </c>
      <c r="F97" s="77">
        <v>1</v>
      </c>
      <c r="G97" s="129"/>
      <c r="H97" s="26">
        <v>0</v>
      </c>
      <c r="I97" s="26">
        <v>1</v>
      </c>
      <c r="J97" s="59">
        <v>1</v>
      </c>
      <c r="K97" s="74">
        <v>1</v>
      </c>
      <c r="L97" s="59">
        <v>0</v>
      </c>
      <c r="M97" s="27">
        <v>1</v>
      </c>
      <c r="N97" s="59">
        <v>0</v>
      </c>
      <c r="O97" s="27">
        <v>0</v>
      </c>
      <c r="P97" s="58">
        <v>0</v>
      </c>
      <c r="Q97" s="26">
        <v>1</v>
      </c>
      <c r="R97" s="26">
        <v>1</v>
      </c>
      <c r="S97" s="26">
        <v>1</v>
      </c>
      <c r="T97" s="26">
        <v>1</v>
      </c>
      <c r="U97" s="64">
        <v>1</v>
      </c>
      <c r="V97" s="65">
        <v>1</v>
      </c>
      <c r="W97" s="66">
        <v>1</v>
      </c>
      <c r="X97" s="22">
        <v>1</v>
      </c>
      <c r="Y97" s="29">
        <v>0</v>
      </c>
      <c r="Z97" s="22">
        <v>0</v>
      </c>
      <c r="AA97" s="38"/>
      <c r="AB97" s="40">
        <v>545.41222595791032</v>
      </c>
      <c r="AC97" s="68">
        <f>H97*8.5%/83%+I97*8.5%/83%+J97*K97*17%/83%+L97*M97*17%/83%+N97*O97*17%/83%+P97*5.95%/83%+Q97*1.7%/83%+R97*3.825%/83%+S97*3.825%/83%+T97*1.7%/83%+U97*15%/83%</f>
        <v>0.62108433734939772</v>
      </c>
      <c r="AD97" s="69">
        <f>IF(OR(V97=0,W97=0),1,1-(X97*1/3+Y97*1/3+Z97*1/3))</f>
        <v>0.66666666666666674</v>
      </c>
      <c r="AE97" s="70">
        <f t="shared" si="6"/>
        <v>112.9</v>
      </c>
      <c r="AF97" s="71">
        <f t="shared" si="4"/>
        <v>0.26031741914281864</v>
      </c>
      <c r="AG97" s="79">
        <f>F97*17%/83%</f>
        <v>0.20481927710843376</v>
      </c>
      <c r="AH97" s="69">
        <f>IF(OR(V97=0,W97=0),1,1-(X97*1/3+Y97*1/3+Z97*1/3))</f>
        <v>0.66666666666666674</v>
      </c>
      <c r="AI97" s="70">
        <f t="shared" si="7"/>
        <v>37.200000000000003</v>
      </c>
      <c r="AJ97" s="71">
        <f t="shared" si="5"/>
        <v>0.33300230681990739</v>
      </c>
    </row>
    <row r="98" spans="1:36" x14ac:dyDescent="0.25">
      <c r="A98" s="34" t="s">
        <v>33</v>
      </c>
      <c r="B98" s="12" t="s">
        <v>33</v>
      </c>
      <c r="C98" s="13" t="s">
        <v>34</v>
      </c>
      <c r="D98" s="62" t="s">
        <v>452</v>
      </c>
      <c r="E98" s="62" t="s">
        <v>460</v>
      </c>
      <c r="F98" s="77">
        <v>0</v>
      </c>
      <c r="G98" s="129"/>
      <c r="H98" s="26">
        <v>1</v>
      </c>
      <c r="I98" s="26">
        <v>0</v>
      </c>
      <c r="J98" s="59">
        <v>0</v>
      </c>
      <c r="K98" s="27">
        <v>0</v>
      </c>
      <c r="L98" s="59">
        <v>1</v>
      </c>
      <c r="M98" s="27">
        <v>1</v>
      </c>
      <c r="N98" s="59">
        <v>0</v>
      </c>
      <c r="O98" s="27">
        <v>1</v>
      </c>
      <c r="P98" s="58">
        <v>0</v>
      </c>
      <c r="Q98" s="26">
        <v>1</v>
      </c>
      <c r="R98" s="26">
        <v>1</v>
      </c>
      <c r="S98" s="26">
        <v>1</v>
      </c>
      <c r="T98" s="26">
        <v>1</v>
      </c>
      <c r="U98" s="64">
        <v>1</v>
      </c>
      <c r="V98" s="65">
        <v>1</v>
      </c>
      <c r="W98" s="66">
        <v>0</v>
      </c>
      <c r="X98" s="22">
        <v>1</v>
      </c>
      <c r="Y98" s="29">
        <v>1</v>
      </c>
      <c r="Z98" s="22">
        <v>0</v>
      </c>
      <c r="AA98" s="38"/>
      <c r="AB98" s="40">
        <v>995.89077576582451</v>
      </c>
      <c r="AC98" s="68">
        <f>H98*8.5%/83%+I98*8.5%/83%+J98*K98*17%/83%+L98*M98*17%/83%+N98*O98*17%/83%+P98*5.95%/83%+Q98*1.7%/83%+R98*3.825%/83%+S98*3.825%/83%+T98*1.7%/83%+U98*15%/83%</f>
        <v>0.62108433734939772</v>
      </c>
      <c r="AD98" s="69">
        <f>IF(OR(V98=0,W98=0),1,1-(X98*1/3+Y98*1/3+Z98*1/3))</f>
        <v>1</v>
      </c>
      <c r="AE98" s="70">
        <f t="shared" si="6"/>
        <v>0</v>
      </c>
      <c r="AF98" s="71">
        <f t="shared" si="4"/>
        <v>0</v>
      </c>
      <c r="AG98" s="79">
        <f>F98*17%/83%</f>
        <v>0</v>
      </c>
      <c r="AH98" s="69">
        <f>IF(OR(V98=0,W98=0),1,1-(X98*1/3+Y98*1/3+Z98*1/3))</f>
        <v>1</v>
      </c>
      <c r="AI98" s="70">
        <f t="shared" si="7"/>
        <v>0</v>
      </c>
      <c r="AJ98" s="71">
        <f t="shared" si="5"/>
        <v>0</v>
      </c>
    </row>
    <row r="99" spans="1:36" x14ac:dyDescent="0.25">
      <c r="A99" s="34" t="s">
        <v>39</v>
      </c>
      <c r="B99" s="12" t="s">
        <v>39</v>
      </c>
      <c r="C99" s="13" t="s">
        <v>40</v>
      </c>
      <c r="D99" s="62" t="s">
        <v>452</v>
      </c>
      <c r="E99" s="62" t="s">
        <v>460</v>
      </c>
      <c r="F99" s="77">
        <v>0</v>
      </c>
      <c r="G99" s="129"/>
      <c r="H99" s="26">
        <v>0</v>
      </c>
      <c r="I99" s="26">
        <v>1</v>
      </c>
      <c r="J99" s="59">
        <v>1</v>
      </c>
      <c r="K99" s="27">
        <v>0</v>
      </c>
      <c r="L99" s="59">
        <v>0</v>
      </c>
      <c r="M99" s="27">
        <v>1</v>
      </c>
      <c r="N99" s="59">
        <v>0</v>
      </c>
      <c r="O99" s="27">
        <v>0</v>
      </c>
      <c r="P99" s="58">
        <v>0</v>
      </c>
      <c r="Q99" s="26">
        <v>1</v>
      </c>
      <c r="R99" s="26">
        <v>1</v>
      </c>
      <c r="S99" s="26">
        <v>1</v>
      </c>
      <c r="T99" s="26">
        <v>0</v>
      </c>
      <c r="U99" s="64">
        <v>1</v>
      </c>
      <c r="V99" s="65">
        <v>1</v>
      </c>
      <c r="W99" s="66">
        <v>0</v>
      </c>
      <c r="X99" s="22">
        <v>1</v>
      </c>
      <c r="Y99" s="29">
        <v>0</v>
      </c>
      <c r="Z99" s="22">
        <v>1</v>
      </c>
      <c r="AA99" s="38"/>
      <c r="AB99" s="40">
        <v>623.68686759120033</v>
      </c>
      <c r="AC99" s="68">
        <f>H99*8.5%/83%+I99*8.5%/83%+J99*K99*17%/83%+L99*M99*17%/83%+N99*O99*17%/83%+P99*5.95%/83%+Q99*1.7%/83%+R99*3.825%/83%+S99*3.825%/83%+T99*1.7%/83%+U99*15%/83%</f>
        <v>0.39578313253012054</v>
      </c>
      <c r="AD99" s="69">
        <f>IF(OR(V99=0,W99=0),1,1-(X99*1/3+Y99*1/3+Z99*1/3))</f>
        <v>1</v>
      </c>
      <c r="AE99" s="70">
        <f t="shared" si="6"/>
        <v>0</v>
      </c>
      <c r="AF99" s="71">
        <f t="shared" si="4"/>
        <v>0</v>
      </c>
      <c r="AG99" s="79">
        <f>F99*17%/83%</f>
        <v>0</v>
      </c>
      <c r="AH99" s="69">
        <f>IF(OR(V99=0,W99=0),1,1-(X99*1/3+Y99*1/3+Z99*1/3))</f>
        <v>1</v>
      </c>
      <c r="AI99" s="70">
        <f t="shared" si="7"/>
        <v>0</v>
      </c>
      <c r="AJ99" s="71">
        <f t="shared" si="5"/>
        <v>0</v>
      </c>
    </row>
    <row r="100" spans="1:36" x14ac:dyDescent="0.25">
      <c r="A100" s="34" t="s">
        <v>44</v>
      </c>
      <c r="B100" s="12" t="s">
        <v>44</v>
      </c>
      <c r="C100" s="13" t="s">
        <v>45</v>
      </c>
      <c r="D100" s="62" t="s">
        <v>452</v>
      </c>
      <c r="E100" s="62" t="s">
        <v>460</v>
      </c>
      <c r="F100" s="77">
        <v>0</v>
      </c>
      <c r="G100" s="129"/>
      <c r="H100" s="26">
        <v>0</v>
      </c>
      <c r="I100" s="26">
        <v>0</v>
      </c>
      <c r="J100" s="59">
        <v>1</v>
      </c>
      <c r="K100" s="27">
        <v>0</v>
      </c>
      <c r="L100" s="59">
        <v>0</v>
      </c>
      <c r="M100" s="27">
        <v>1</v>
      </c>
      <c r="N100" s="59">
        <v>0</v>
      </c>
      <c r="O100" s="27">
        <v>0</v>
      </c>
      <c r="P100" s="58">
        <v>0</v>
      </c>
      <c r="Q100" s="26">
        <v>1</v>
      </c>
      <c r="R100" s="26">
        <v>1</v>
      </c>
      <c r="S100" s="26">
        <v>1</v>
      </c>
      <c r="T100" s="26">
        <v>0</v>
      </c>
      <c r="U100" s="64">
        <v>1</v>
      </c>
      <c r="V100" s="65">
        <v>1</v>
      </c>
      <c r="W100" s="66">
        <v>1</v>
      </c>
      <c r="X100" s="22">
        <v>0</v>
      </c>
      <c r="Y100" s="29">
        <v>0</v>
      </c>
      <c r="Z100" s="22">
        <v>1</v>
      </c>
      <c r="AA100" s="38"/>
      <c r="AB100" s="40">
        <v>746.46166991980112</v>
      </c>
      <c r="AC100" s="68">
        <f>H100*8.5%/83%+I100*8.5%/83%+J100*K100*17%/83%+L100*M100*17%/83%+N100*O100*17%/83%+P100*5.95%/83%+Q100*1.7%/83%+R100*3.825%/83%+S100*3.825%/83%+T100*1.7%/83%+U100*15%/83%</f>
        <v>0.29337349397590362</v>
      </c>
      <c r="AD100" s="69">
        <f>IF(OR(V100=0,W100=0),1,1-(X100*1/3+Y100*1/3+Z100*1/3))</f>
        <v>0.66666666666666674</v>
      </c>
      <c r="AE100" s="70">
        <f t="shared" si="6"/>
        <v>73</v>
      </c>
      <c r="AF100" s="71">
        <f t="shared" si="4"/>
        <v>0.12298425224284257</v>
      </c>
      <c r="AG100" s="79">
        <f>F100*17%/83%</f>
        <v>0</v>
      </c>
      <c r="AH100" s="69">
        <f>IF(OR(V100=0,W100=0),1,1-(X100*1/3+Y100*1/3+Z100*1/3))</f>
        <v>0.66666666666666674</v>
      </c>
      <c r="AI100" s="70">
        <f t="shared" si="7"/>
        <v>0</v>
      </c>
      <c r="AJ100" s="71">
        <f t="shared" si="5"/>
        <v>0</v>
      </c>
    </row>
    <row r="101" spans="1:36" x14ac:dyDescent="0.25">
      <c r="A101" s="34" t="s">
        <v>383</v>
      </c>
      <c r="B101" s="12" t="s">
        <v>383</v>
      </c>
      <c r="C101" s="13" t="s">
        <v>384</v>
      </c>
      <c r="D101" s="62" t="s">
        <v>452</v>
      </c>
      <c r="E101" s="62" t="s">
        <v>460</v>
      </c>
      <c r="F101" s="77">
        <v>0</v>
      </c>
      <c r="G101" s="129"/>
      <c r="H101" s="26">
        <v>1</v>
      </c>
      <c r="I101" s="26">
        <v>1</v>
      </c>
      <c r="J101" s="59">
        <v>1</v>
      </c>
      <c r="K101" s="27">
        <v>1</v>
      </c>
      <c r="L101" s="59">
        <v>0</v>
      </c>
      <c r="M101" s="27">
        <v>1</v>
      </c>
      <c r="N101" s="59">
        <v>0</v>
      </c>
      <c r="O101" s="27">
        <v>0</v>
      </c>
      <c r="P101" s="58">
        <v>0</v>
      </c>
      <c r="Q101" s="26">
        <v>1</v>
      </c>
      <c r="R101" s="26">
        <v>1</v>
      </c>
      <c r="S101" s="26">
        <v>1</v>
      </c>
      <c r="T101" s="26">
        <v>1</v>
      </c>
      <c r="U101" s="64">
        <v>1</v>
      </c>
      <c r="V101" s="65">
        <v>1</v>
      </c>
      <c r="W101" s="66">
        <v>1</v>
      </c>
      <c r="X101" s="22">
        <v>0</v>
      </c>
      <c r="Y101" s="29">
        <v>1</v>
      </c>
      <c r="Z101" s="22">
        <v>0</v>
      </c>
      <c r="AA101" s="38"/>
      <c r="AB101" s="40">
        <v>2410.3112680198528</v>
      </c>
      <c r="AC101" s="68">
        <f>H101*8.5%/83%+I101*8.5%/83%+J101*K101*17%/83%+L101*M101*17%/83%+N101*O101*17%/83%+P101*5.95%/83%+Q101*1.7%/83%+R101*3.825%/83%+S101*3.825%/83%+T101*1.7%/83%+U101*15%/83%</f>
        <v>0.72349397590361453</v>
      </c>
      <c r="AD101" s="69">
        <f>IF(OR(V101=0,W101=0),1,1-(X101*1/3+Y101*1/3+Z101*1/3))</f>
        <v>0.66666666666666674</v>
      </c>
      <c r="AE101" s="70">
        <f t="shared" si="6"/>
        <v>581.29999999999995</v>
      </c>
      <c r="AF101" s="71">
        <f t="shared" si="4"/>
        <v>0.30329227497631506</v>
      </c>
      <c r="AG101" s="79">
        <f>F101*17%/83%</f>
        <v>0</v>
      </c>
      <c r="AH101" s="69">
        <f>IF(OR(V101=0,W101=0),1,1-(X101*1/3+Y101*1/3+Z101*1/3))</f>
        <v>0.66666666666666674</v>
      </c>
      <c r="AI101" s="70">
        <f t="shared" si="7"/>
        <v>0</v>
      </c>
      <c r="AJ101" s="71">
        <f t="shared" si="5"/>
        <v>0</v>
      </c>
    </row>
    <row r="102" spans="1:36" x14ac:dyDescent="0.25">
      <c r="A102" s="34" t="s">
        <v>47</v>
      </c>
      <c r="B102" s="12" t="s">
        <v>47</v>
      </c>
      <c r="C102" s="13" t="s">
        <v>48</v>
      </c>
      <c r="D102" s="62" t="s">
        <v>452</v>
      </c>
      <c r="E102" s="62" t="s">
        <v>460</v>
      </c>
      <c r="F102" s="77">
        <v>0</v>
      </c>
      <c r="G102" s="129"/>
      <c r="H102" s="26">
        <v>0</v>
      </c>
      <c r="I102" s="26">
        <v>0</v>
      </c>
      <c r="J102" s="59">
        <v>1</v>
      </c>
      <c r="K102" s="27">
        <v>0</v>
      </c>
      <c r="L102" s="59">
        <v>0</v>
      </c>
      <c r="M102" s="27">
        <v>0</v>
      </c>
      <c r="N102" s="59">
        <v>0</v>
      </c>
      <c r="O102" s="27">
        <v>0</v>
      </c>
      <c r="P102" s="58">
        <v>0</v>
      </c>
      <c r="Q102" s="26">
        <v>1</v>
      </c>
      <c r="R102" s="26">
        <v>1</v>
      </c>
      <c r="S102" s="26">
        <v>1</v>
      </c>
      <c r="T102" s="26">
        <v>1</v>
      </c>
      <c r="U102" s="64">
        <v>1</v>
      </c>
      <c r="V102" s="65">
        <v>1</v>
      </c>
      <c r="W102" s="66">
        <v>0</v>
      </c>
      <c r="X102" s="22">
        <v>1</v>
      </c>
      <c r="Y102" s="29">
        <v>1</v>
      </c>
      <c r="Z102" s="22">
        <v>0</v>
      </c>
      <c r="AA102" s="38"/>
      <c r="AB102" s="40">
        <v>869.23647224840181</v>
      </c>
      <c r="AC102" s="68">
        <f>H102*8.5%/83%+I102*8.5%/83%+J102*K102*17%/83%+L102*M102*17%/83%+N102*O102*17%/83%+P102*5.95%/83%+Q102*1.7%/83%+R102*3.825%/83%+S102*3.825%/83%+T102*1.7%/83%+U102*15%/83%</f>
        <v>0.31385542168674696</v>
      </c>
      <c r="AD102" s="69">
        <f>IF(OR(V102=0,W102=0),1,1-(X102*1/3+Y102*1/3+Z102*1/3))</f>
        <v>1</v>
      </c>
      <c r="AE102" s="70">
        <f t="shared" si="6"/>
        <v>0</v>
      </c>
      <c r="AF102" s="71">
        <f t="shared" si="4"/>
        <v>0</v>
      </c>
      <c r="AG102" s="79">
        <f>F102*17%/83%</f>
        <v>0</v>
      </c>
      <c r="AH102" s="69">
        <f>IF(OR(V102=0,W102=0),1,1-(X102*1/3+Y102*1/3+Z102*1/3))</f>
        <v>1</v>
      </c>
      <c r="AI102" s="70">
        <f t="shared" si="7"/>
        <v>0</v>
      </c>
      <c r="AJ102" s="71">
        <f t="shared" si="5"/>
        <v>0</v>
      </c>
    </row>
    <row r="103" spans="1:36" x14ac:dyDescent="0.25">
      <c r="A103" s="34" t="s">
        <v>49</v>
      </c>
      <c r="B103" s="12" t="s">
        <v>49</v>
      </c>
      <c r="C103" s="13" t="s">
        <v>50</v>
      </c>
      <c r="D103" s="62" t="s">
        <v>452</v>
      </c>
      <c r="E103" s="62" t="s">
        <v>460</v>
      </c>
      <c r="F103" s="77">
        <v>0</v>
      </c>
      <c r="G103" s="129"/>
      <c r="H103" s="26">
        <v>1</v>
      </c>
      <c r="I103" s="26">
        <v>0</v>
      </c>
      <c r="J103" s="59">
        <v>1</v>
      </c>
      <c r="K103" s="27">
        <v>1</v>
      </c>
      <c r="L103" s="59">
        <v>0</v>
      </c>
      <c r="M103" s="27">
        <v>1</v>
      </c>
      <c r="N103" s="59">
        <v>0</v>
      </c>
      <c r="O103" s="27">
        <v>0</v>
      </c>
      <c r="P103" s="58">
        <v>1</v>
      </c>
      <c r="Q103" s="26">
        <v>1</v>
      </c>
      <c r="R103" s="26">
        <v>1</v>
      </c>
      <c r="S103" s="26">
        <v>1</v>
      </c>
      <c r="T103" s="26">
        <v>0</v>
      </c>
      <c r="U103" s="64">
        <v>1</v>
      </c>
      <c r="V103" s="65">
        <v>1</v>
      </c>
      <c r="W103" s="66">
        <v>0</v>
      </c>
      <c r="X103" s="22">
        <v>1</v>
      </c>
      <c r="Y103" s="29">
        <v>1</v>
      </c>
      <c r="Z103" s="22">
        <v>0</v>
      </c>
      <c r="AA103" s="38"/>
      <c r="AB103" s="40">
        <v>738.7026675421572</v>
      </c>
      <c r="AC103" s="68">
        <f>H103*8.5%/83%+I103*8.5%/83%+J103*K103*17%/83%+L103*M103*17%/83%+N103*O103*17%/83%+P103*5.95%/83%+Q103*1.7%/83%+R103*3.825%/83%+S103*3.825%/83%+T103*1.7%/83%+U103*15%/83%</f>
        <v>0.67228915662650612</v>
      </c>
      <c r="AD103" s="69">
        <f>IF(OR(V103=0,W103=0),1,1-(X103*1/3+Y103*1/3+Z103*1/3))</f>
        <v>1</v>
      </c>
      <c r="AE103" s="70">
        <f t="shared" si="6"/>
        <v>0</v>
      </c>
      <c r="AF103" s="71">
        <f t="shared" si="4"/>
        <v>0</v>
      </c>
      <c r="AG103" s="79">
        <f>F103*17%/83%</f>
        <v>0</v>
      </c>
      <c r="AH103" s="69">
        <f>IF(OR(V103=0,W103=0),1,1-(X103*1/3+Y103*1/3+Z103*1/3))</f>
        <v>1</v>
      </c>
      <c r="AI103" s="70">
        <f t="shared" si="7"/>
        <v>0</v>
      </c>
      <c r="AJ103" s="71">
        <f t="shared" si="5"/>
        <v>0</v>
      </c>
    </row>
    <row r="104" spans="1:36" x14ac:dyDescent="0.25">
      <c r="A104" s="34" t="s">
        <v>51</v>
      </c>
      <c r="B104" s="12" t="s">
        <v>51</v>
      </c>
      <c r="C104" s="13" t="s">
        <v>52</v>
      </c>
      <c r="D104" s="62" t="s">
        <v>452</v>
      </c>
      <c r="E104" s="62" t="s">
        <v>460</v>
      </c>
      <c r="F104" s="77">
        <v>0</v>
      </c>
      <c r="G104" s="129"/>
      <c r="H104" s="26">
        <v>1</v>
      </c>
      <c r="I104" s="26">
        <v>0</v>
      </c>
      <c r="J104" s="59">
        <v>1</v>
      </c>
      <c r="K104" s="27">
        <v>0</v>
      </c>
      <c r="L104" s="59">
        <v>0</v>
      </c>
      <c r="M104" s="27">
        <v>1</v>
      </c>
      <c r="N104" s="59">
        <v>0</v>
      </c>
      <c r="O104" s="27">
        <v>0</v>
      </c>
      <c r="P104" s="58">
        <v>0</v>
      </c>
      <c r="Q104" s="26">
        <v>1</v>
      </c>
      <c r="R104" s="26">
        <v>1</v>
      </c>
      <c r="S104" s="26">
        <v>1</v>
      </c>
      <c r="T104" s="26">
        <v>1</v>
      </c>
      <c r="U104" s="64">
        <v>1</v>
      </c>
      <c r="V104" s="65">
        <v>1</v>
      </c>
      <c r="W104" s="66">
        <v>0</v>
      </c>
      <c r="X104" s="22">
        <v>1</v>
      </c>
      <c r="Y104" s="29">
        <v>0</v>
      </c>
      <c r="Z104" s="22">
        <v>0</v>
      </c>
      <c r="AA104" s="38"/>
      <c r="AB104" s="40">
        <v>594.02009379432661</v>
      </c>
      <c r="AC104" s="68">
        <f>H104*8.5%/83%+I104*8.5%/83%+J104*K104*17%/83%+L104*M104*17%/83%+N104*O104*17%/83%+P104*5.95%/83%+Q104*1.7%/83%+R104*3.825%/83%+S104*3.825%/83%+T104*1.7%/83%+U104*15%/83%</f>
        <v>0.41626506024096388</v>
      </c>
      <c r="AD104" s="69">
        <f>IF(OR(V104=0,W104=0),1,1-(X104*1/3+Y104*1/3+Z104*1/3))</f>
        <v>1</v>
      </c>
      <c r="AE104" s="70">
        <f t="shared" si="6"/>
        <v>0</v>
      </c>
      <c r="AF104" s="71">
        <f t="shared" si="4"/>
        <v>0</v>
      </c>
      <c r="AG104" s="79">
        <f>F104*17%/83%</f>
        <v>0</v>
      </c>
      <c r="AH104" s="69">
        <f>IF(OR(V104=0,W104=0),1,1-(X104*1/3+Y104*1/3+Z104*1/3))</f>
        <v>1</v>
      </c>
      <c r="AI104" s="70">
        <f t="shared" si="7"/>
        <v>0</v>
      </c>
      <c r="AJ104" s="71">
        <f t="shared" si="5"/>
        <v>0</v>
      </c>
    </row>
    <row r="105" spans="1:36" x14ac:dyDescent="0.25">
      <c r="A105" s="34" t="s">
        <v>55</v>
      </c>
      <c r="B105" s="12" t="s">
        <v>55</v>
      </c>
      <c r="C105" s="13" t="s">
        <v>56</v>
      </c>
      <c r="D105" s="62" t="s">
        <v>452</v>
      </c>
      <c r="E105" s="62" t="s">
        <v>460</v>
      </c>
      <c r="F105" s="77">
        <v>0</v>
      </c>
      <c r="G105" s="129"/>
      <c r="H105" s="26">
        <v>0</v>
      </c>
      <c r="I105" s="26">
        <v>1</v>
      </c>
      <c r="J105" s="59">
        <v>1</v>
      </c>
      <c r="K105" s="27">
        <v>0</v>
      </c>
      <c r="L105" s="59">
        <v>0</v>
      </c>
      <c r="M105" s="27">
        <v>1</v>
      </c>
      <c r="N105" s="59">
        <v>0</v>
      </c>
      <c r="O105" s="27">
        <v>0</v>
      </c>
      <c r="P105" s="58">
        <v>0</v>
      </c>
      <c r="Q105" s="26">
        <v>1</v>
      </c>
      <c r="R105" s="26">
        <v>1</v>
      </c>
      <c r="S105" s="26">
        <v>1</v>
      </c>
      <c r="T105" s="26">
        <v>0</v>
      </c>
      <c r="U105" s="64">
        <v>0</v>
      </c>
      <c r="V105" s="65">
        <v>1</v>
      </c>
      <c r="W105" s="66">
        <v>1</v>
      </c>
      <c r="X105" s="22">
        <v>1</v>
      </c>
      <c r="Y105" s="29">
        <v>0</v>
      </c>
      <c r="Z105" s="22">
        <v>1</v>
      </c>
      <c r="AA105" s="38"/>
      <c r="AB105" s="40">
        <v>949.79317340452837</v>
      </c>
      <c r="AC105" s="68">
        <f>H105*8.5%/83%+I105*8.5%/83%+J105*K105*17%/83%+L105*M105*17%/83%+N105*O105*17%/83%+P105*5.95%/83%+Q105*1.7%/83%+R105*3.825%/83%+S105*3.825%/83%+T105*1.7%/83%+U105*15%/83%</f>
        <v>0.21506024096385545</v>
      </c>
      <c r="AD105" s="69">
        <f>IF(OR(V105=0,W105=0),1,1-(X105*1/3+Y105*1/3+Z105*1/3))</f>
        <v>0.33333333333333337</v>
      </c>
      <c r="AE105" s="70">
        <f t="shared" si="6"/>
        <v>136.19999999999999</v>
      </c>
      <c r="AF105" s="71">
        <f t="shared" si="4"/>
        <v>0.18033591204689275</v>
      </c>
      <c r="AG105" s="79">
        <f>F105*17%/83%</f>
        <v>0</v>
      </c>
      <c r="AH105" s="69">
        <f>IF(OR(V105=0,W105=0),1,1-(X105*1/3+Y105*1/3+Z105*1/3))</f>
        <v>0.33333333333333337</v>
      </c>
      <c r="AI105" s="70">
        <f t="shared" si="7"/>
        <v>0</v>
      </c>
      <c r="AJ105" s="71">
        <f t="shared" si="5"/>
        <v>0</v>
      </c>
    </row>
    <row r="106" spans="1:36" x14ac:dyDescent="0.25">
      <c r="A106" s="34" t="s">
        <v>61</v>
      </c>
      <c r="B106" s="12" t="s">
        <v>61</v>
      </c>
      <c r="C106" s="13" t="s">
        <v>62</v>
      </c>
      <c r="D106" s="62" t="s">
        <v>452</v>
      </c>
      <c r="E106" s="62" t="s">
        <v>460</v>
      </c>
      <c r="F106" s="77">
        <v>0</v>
      </c>
      <c r="G106" s="129"/>
      <c r="H106" s="26">
        <v>0</v>
      </c>
      <c r="I106" s="26">
        <v>0</v>
      </c>
      <c r="J106" s="59">
        <v>1</v>
      </c>
      <c r="K106" s="27">
        <v>0</v>
      </c>
      <c r="L106" s="59">
        <v>0</v>
      </c>
      <c r="M106" s="27">
        <v>1</v>
      </c>
      <c r="N106" s="59">
        <v>0</v>
      </c>
      <c r="O106" s="27">
        <v>0</v>
      </c>
      <c r="P106" s="58">
        <v>0</v>
      </c>
      <c r="Q106" s="26">
        <v>1</v>
      </c>
      <c r="R106" s="26">
        <v>1</v>
      </c>
      <c r="S106" s="26">
        <v>1</v>
      </c>
      <c r="T106" s="26">
        <v>1</v>
      </c>
      <c r="U106" s="64">
        <v>1</v>
      </c>
      <c r="V106" s="65">
        <v>1</v>
      </c>
      <c r="W106" s="66">
        <v>0</v>
      </c>
      <c r="X106" s="22">
        <v>1</v>
      </c>
      <c r="Y106" s="29">
        <v>1</v>
      </c>
      <c r="Z106" s="22">
        <v>0</v>
      </c>
      <c r="AA106" s="38"/>
      <c r="AB106" s="40">
        <v>495.43512240779216</v>
      </c>
      <c r="AC106" s="68">
        <f>H106*8.5%/83%+I106*8.5%/83%+J106*K106*17%/83%+L106*M106*17%/83%+N106*O106*17%/83%+P106*5.95%/83%+Q106*1.7%/83%+R106*3.825%/83%+S106*3.825%/83%+T106*1.7%/83%+U106*15%/83%</f>
        <v>0.31385542168674696</v>
      </c>
      <c r="AD106" s="69">
        <f>IF(OR(V106=0,W106=0),1,1-(X106*1/3+Y106*1/3+Z106*1/3))</f>
        <v>1</v>
      </c>
      <c r="AE106" s="70">
        <f t="shared" si="6"/>
        <v>0</v>
      </c>
      <c r="AF106" s="71">
        <f t="shared" si="4"/>
        <v>0</v>
      </c>
      <c r="AG106" s="79">
        <f>F106*17%/83%</f>
        <v>0</v>
      </c>
      <c r="AH106" s="69">
        <f>IF(OR(V106=0,W106=0),1,1-(X106*1/3+Y106*1/3+Z106*1/3))</f>
        <v>1</v>
      </c>
      <c r="AI106" s="70">
        <f t="shared" si="7"/>
        <v>0</v>
      </c>
      <c r="AJ106" s="71">
        <f t="shared" si="5"/>
        <v>0</v>
      </c>
    </row>
    <row r="107" spans="1:36" x14ac:dyDescent="0.25">
      <c r="A107" s="34" t="s">
        <v>63</v>
      </c>
      <c r="B107" s="12" t="s">
        <v>63</v>
      </c>
      <c r="C107" s="13" t="s">
        <v>64</v>
      </c>
      <c r="D107" s="62" t="s">
        <v>452</v>
      </c>
      <c r="E107" s="62" t="s">
        <v>460</v>
      </c>
      <c r="F107" s="77">
        <v>0</v>
      </c>
      <c r="G107" s="129"/>
      <c r="H107" s="26">
        <v>1</v>
      </c>
      <c r="I107" s="26">
        <v>1</v>
      </c>
      <c r="J107" s="59">
        <v>1</v>
      </c>
      <c r="K107" s="27">
        <v>1</v>
      </c>
      <c r="L107" s="59">
        <v>0</v>
      </c>
      <c r="M107" s="27">
        <v>1</v>
      </c>
      <c r="N107" s="59">
        <v>0</v>
      </c>
      <c r="O107" s="27">
        <v>0</v>
      </c>
      <c r="P107" s="58">
        <v>0</v>
      </c>
      <c r="Q107" s="26">
        <v>1</v>
      </c>
      <c r="R107" s="26">
        <v>1</v>
      </c>
      <c r="S107" s="26">
        <v>1</v>
      </c>
      <c r="T107" s="26">
        <v>1</v>
      </c>
      <c r="U107" s="64">
        <v>1</v>
      </c>
      <c r="V107" s="65">
        <v>1</v>
      </c>
      <c r="W107" s="66">
        <v>1</v>
      </c>
      <c r="X107" s="22">
        <v>1</v>
      </c>
      <c r="Y107" s="29">
        <v>0</v>
      </c>
      <c r="Z107" s="22">
        <v>0</v>
      </c>
      <c r="AA107" s="38"/>
      <c r="AB107" s="40">
        <v>1047.4653209819282</v>
      </c>
      <c r="AC107" s="68">
        <f>H107*8.5%/83%+I107*8.5%/83%+J107*K107*17%/83%+L107*M107*17%/83%+N107*O107*17%/83%+P107*5.95%/83%+Q107*1.7%/83%+R107*3.825%/83%+S107*3.825%/83%+T107*1.7%/83%+U107*15%/83%</f>
        <v>0.72349397590361453</v>
      </c>
      <c r="AD107" s="69">
        <f>IF(OR(V107=0,W107=0),1,1-(X107*1/3+Y107*1/3+Z107*1/3))</f>
        <v>0.66666666666666674</v>
      </c>
      <c r="AE107" s="70">
        <f t="shared" si="6"/>
        <v>252.6</v>
      </c>
      <c r="AF107" s="71">
        <f t="shared" si="4"/>
        <v>0.30326888155671644</v>
      </c>
      <c r="AG107" s="79">
        <f>F107*17%/83%</f>
        <v>0</v>
      </c>
      <c r="AH107" s="69">
        <f>IF(OR(V107=0,W107=0),1,1-(X107*1/3+Y107*1/3+Z107*1/3))</f>
        <v>0.66666666666666674</v>
      </c>
      <c r="AI107" s="70">
        <f t="shared" si="7"/>
        <v>0</v>
      </c>
      <c r="AJ107" s="71">
        <f t="shared" si="5"/>
        <v>0</v>
      </c>
    </row>
    <row r="108" spans="1:36" x14ac:dyDescent="0.25">
      <c r="A108" s="34" t="s">
        <v>65</v>
      </c>
      <c r="B108" s="12" t="s">
        <v>65</v>
      </c>
      <c r="C108" s="13" t="s">
        <v>66</v>
      </c>
      <c r="D108" s="62" t="s">
        <v>452</v>
      </c>
      <c r="E108" s="62" t="s">
        <v>460</v>
      </c>
      <c r="F108" s="77">
        <v>0</v>
      </c>
      <c r="G108" s="129"/>
      <c r="H108" s="26">
        <v>0</v>
      </c>
      <c r="I108" s="26">
        <v>0</v>
      </c>
      <c r="J108" s="59">
        <v>0</v>
      </c>
      <c r="K108" s="27">
        <v>0</v>
      </c>
      <c r="L108" s="59">
        <v>0</v>
      </c>
      <c r="M108" s="27">
        <v>0</v>
      </c>
      <c r="N108" s="59">
        <v>1</v>
      </c>
      <c r="O108" s="27">
        <v>0</v>
      </c>
      <c r="P108" s="58">
        <v>0</v>
      </c>
      <c r="Q108" s="26">
        <v>1</v>
      </c>
      <c r="R108" s="26">
        <v>1</v>
      </c>
      <c r="S108" s="26">
        <v>1</v>
      </c>
      <c r="T108" s="26">
        <v>1</v>
      </c>
      <c r="U108" s="64">
        <v>0</v>
      </c>
      <c r="V108" s="65">
        <v>1</v>
      </c>
      <c r="W108" s="66">
        <v>1</v>
      </c>
      <c r="X108" s="22">
        <v>0</v>
      </c>
      <c r="Y108" s="29">
        <v>0</v>
      </c>
      <c r="Z108" s="22">
        <v>0</v>
      </c>
      <c r="AA108" s="38"/>
      <c r="AB108" s="40">
        <v>1182.5632447338457</v>
      </c>
      <c r="AC108" s="68">
        <f>H108*8.5%/83%+I108*8.5%/83%+J108*K108*17%/83%+L108*M108*17%/83%+N108*O108*17%/83%+P108*5.95%/83%+Q108*1.7%/83%+R108*3.825%/83%+S108*3.825%/83%+T108*1.7%/83%+U108*15%/83%</f>
        <v>0.13313253012048193</v>
      </c>
      <c r="AD108" s="69">
        <f>IF(OR(V108=0,W108=0),1,1-(X108*1/3+Y108*1/3+Z108*1/3))</f>
        <v>1</v>
      </c>
      <c r="AE108" s="70">
        <f t="shared" si="6"/>
        <v>0</v>
      </c>
      <c r="AF108" s="71">
        <f t="shared" si="4"/>
        <v>0</v>
      </c>
      <c r="AG108" s="79">
        <f>F108*17%/83%</f>
        <v>0</v>
      </c>
      <c r="AH108" s="69">
        <f>IF(OR(V108=0,W108=0),1,1-(X108*1/3+Y108*1/3+Z108*1/3))</f>
        <v>1</v>
      </c>
      <c r="AI108" s="70">
        <f t="shared" si="7"/>
        <v>0</v>
      </c>
      <c r="AJ108" s="71">
        <f t="shared" si="5"/>
        <v>0</v>
      </c>
    </row>
    <row r="109" spans="1:36" x14ac:dyDescent="0.25">
      <c r="A109" s="34" t="s">
        <v>379</v>
      </c>
      <c r="B109" s="12" t="s">
        <v>379</v>
      </c>
      <c r="C109" s="13" t="s">
        <v>380</v>
      </c>
      <c r="D109" s="62" t="s">
        <v>452</v>
      </c>
      <c r="E109" s="62" t="s">
        <v>460</v>
      </c>
      <c r="F109" s="77">
        <v>0</v>
      </c>
      <c r="G109" s="129"/>
      <c r="H109" s="26">
        <v>0</v>
      </c>
      <c r="I109" s="26">
        <v>1</v>
      </c>
      <c r="J109" s="59">
        <v>0</v>
      </c>
      <c r="K109" s="27">
        <v>1</v>
      </c>
      <c r="L109" s="59">
        <v>0</v>
      </c>
      <c r="M109" s="27">
        <v>1</v>
      </c>
      <c r="N109" s="59">
        <v>1</v>
      </c>
      <c r="O109" s="27">
        <v>0</v>
      </c>
      <c r="P109" s="58">
        <v>0</v>
      </c>
      <c r="Q109" s="26">
        <v>1</v>
      </c>
      <c r="R109" s="26">
        <v>1</v>
      </c>
      <c r="S109" s="26">
        <v>1</v>
      </c>
      <c r="T109" s="26">
        <v>1</v>
      </c>
      <c r="U109" s="64">
        <v>1</v>
      </c>
      <c r="V109" s="65">
        <v>1</v>
      </c>
      <c r="W109" s="66">
        <v>0</v>
      </c>
      <c r="X109" s="22">
        <v>0</v>
      </c>
      <c r="Y109" s="29">
        <v>1</v>
      </c>
      <c r="Z109" s="22">
        <v>0</v>
      </c>
      <c r="AA109" s="38"/>
      <c r="AB109" s="40">
        <v>1611.5904350270971</v>
      </c>
      <c r="AC109" s="68">
        <f>H109*8.5%/83%+I109*8.5%/83%+J109*K109*17%/83%+L109*M109*17%/83%+N109*O109*17%/83%+P109*5.95%/83%+Q109*1.7%/83%+R109*3.825%/83%+S109*3.825%/83%+T109*1.7%/83%+U109*15%/83%</f>
        <v>0.41626506024096388</v>
      </c>
      <c r="AD109" s="69">
        <f>IF(OR(V109=0,W109=0),1,1-(X109*1/3+Y109*1/3+Z109*1/3))</f>
        <v>1</v>
      </c>
      <c r="AE109" s="70">
        <f t="shared" si="6"/>
        <v>0</v>
      </c>
      <c r="AF109" s="71">
        <f t="shared" si="4"/>
        <v>0</v>
      </c>
      <c r="AG109" s="79">
        <f>F109*17%/83%</f>
        <v>0</v>
      </c>
      <c r="AH109" s="69">
        <f>IF(OR(V109=0,W109=0),1,1-(X109*1/3+Y109*1/3+Z109*1/3))</f>
        <v>1</v>
      </c>
      <c r="AI109" s="70">
        <f t="shared" si="7"/>
        <v>0</v>
      </c>
      <c r="AJ109" s="71">
        <f t="shared" si="5"/>
        <v>0</v>
      </c>
    </row>
    <row r="110" spans="1:36" x14ac:dyDescent="0.25">
      <c r="A110" s="34" t="s">
        <v>3</v>
      </c>
      <c r="B110" s="12" t="s">
        <v>3</v>
      </c>
      <c r="C110" s="13" t="s">
        <v>4</v>
      </c>
      <c r="D110" s="62" t="s">
        <v>452</v>
      </c>
      <c r="E110" s="62" t="s">
        <v>459</v>
      </c>
      <c r="F110" s="77">
        <v>0</v>
      </c>
      <c r="G110" s="129"/>
      <c r="H110" s="26">
        <v>1</v>
      </c>
      <c r="I110" s="26">
        <v>1</v>
      </c>
      <c r="J110" s="59">
        <v>0</v>
      </c>
      <c r="K110" s="27">
        <v>1</v>
      </c>
      <c r="L110" s="59">
        <v>0</v>
      </c>
      <c r="M110" s="27">
        <v>0</v>
      </c>
      <c r="N110" s="59">
        <v>1</v>
      </c>
      <c r="O110" s="27">
        <v>1</v>
      </c>
      <c r="P110" s="58">
        <v>1</v>
      </c>
      <c r="Q110" s="26">
        <v>1</v>
      </c>
      <c r="R110" s="26">
        <v>1</v>
      </c>
      <c r="S110" s="26">
        <v>1</v>
      </c>
      <c r="T110" s="26">
        <v>0</v>
      </c>
      <c r="U110" s="64">
        <v>0</v>
      </c>
      <c r="V110" s="65">
        <v>1</v>
      </c>
      <c r="W110" s="66">
        <v>1</v>
      </c>
      <c r="X110" s="22">
        <v>1</v>
      </c>
      <c r="Y110" s="29">
        <v>1</v>
      </c>
      <c r="Z110" s="22">
        <v>1</v>
      </c>
      <c r="AA110" s="38"/>
      <c r="AB110" s="40">
        <v>519.62495334985852</v>
      </c>
      <c r="AC110" s="68">
        <f>H110*8.5%/83%+I110*8.5%/83%+J110*K110*17%/83%+L110*M110*17%/83%+N110*O110*17%/83%+P110*5.95%/83%+Q110*1.7%/83%+R110*3.825%/83%+S110*3.825%/83%+T110*1.7%/83%+U110*15%/83%</f>
        <v>0.59397590361445773</v>
      </c>
      <c r="AD110" s="69">
        <f>IF(OR(V110=0,W110=0),1,1-(X110*1/3+Y110*1/3+Z110*1/3))</f>
        <v>0</v>
      </c>
      <c r="AE110" s="70">
        <f t="shared" si="6"/>
        <v>308.60000000000002</v>
      </c>
      <c r="AF110" s="71">
        <f t="shared" si="4"/>
        <v>0.74686151287769842</v>
      </c>
      <c r="AG110" s="79">
        <f>F110*17%/83%</f>
        <v>0</v>
      </c>
      <c r="AH110" s="69">
        <f>IF(OR(V110=0,W110=0),1,1-(X110*1/3+Y110*1/3+Z110*1/3))</f>
        <v>0</v>
      </c>
      <c r="AI110" s="70">
        <f t="shared" si="7"/>
        <v>0</v>
      </c>
      <c r="AJ110" s="71">
        <f t="shared" si="5"/>
        <v>0</v>
      </c>
    </row>
    <row r="111" spans="1:36" x14ac:dyDescent="0.25">
      <c r="A111" s="34" t="s">
        <v>5</v>
      </c>
      <c r="B111" s="12" t="s">
        <v>5</v>
      </c>
      <c r="C111" s="13" t="s">
        <v>6</v>
      </c>
      <c r="D111" s="62" t="s">
        <v>452</v>
      </c>
      <c r="E111" s="62" t="s">
        <v>459</v>
      </c>
      <c r="F111" s="77">
        <v>0</v>
      </c>
      <c r="G111" s="129"/>
      <c r="H111" s="75">
        <v>1</v>
      </c>
      <c r="I111" s="26">
        <v>0</v>
      </c>
      <c r="J111" s="59">
        <v>0</v>
      </c>
      <c r="K111" s="27">
        <v>1</v>
      </c>
      <c r="L111" s="59">
        <v>0</v>
      </c>
      <c r="M111" s="27">
        <v>0</v>
      </c>
      <c r="N111" s="59">
        <v>1</v>
      </c>
      <c r="O111" s="27">
        <v>1</v>
      </c>
      <c r="P111" s="58">
        <v>0</v>
      </c>
      <c r="Q111" s="26">
        <v>1</v>
      </c>
      <c r="R111" s="26">
        <v>1</v>
      </c>
      <c r="S111" s="26">
        <v>1</v>
      </c>
      <c r="T111" s="26">
        <v>0</v>
      </c>
      <c r="U111" s="64">
        <v>1</v>
      </c>
      <c r="V111" s="65">
        <v>1</v>
      </c>
      <c r="W111" s="66">
        <v>1</v>
      </c>
      <c r="X111" s="22">
        <v>1</v>
      </c>
      <c r="Y111" s="29">
        <v>0</v>
      </c>
      <c r="Z111" s="22">
        <v>1</v>
      </c>
      <c r="AA111" s="38"/>
      <c r="AB111" s="40">
        <v>1425.602583915927</v>
      </c>
      <c r="AC111" s="68">
        <f>H111*8.5%/83%+I111*8.5%/83%+J111*K111*17%/83%+L111*M111*17%/83%+N111*O111*17%/83%+P111*5.95%/83%+Q111*1.7%/83%+R111*3.825%/83%+S111*3.825%/83%+T111*1.7%/83%+U111*15%/83%</f>
        <v>0.60060240963855427</v>
      </c>
      <c r="AD111" s="69">
        <f>IF(OR(V111=0,W111=0),1,1-(X111*1/3+Y111*1/3+Z111*1/3))</f>
        <v>0.33333333333333337</v>
      </c>
      <c r="AE111" s="70">
        <f t="shared" si="6"/>
        <v>570.79999999999995</v>
      </c>
      <c r="AF111" s="71">
        <f t="shared" si="4"/>
        <v>0.5035233875997065</v>
      </c>
      <c r="AG111" s="79">
        <f>F111*17%/83%</f>
        <v>0</v>
      </c>
      <c r="AH111" s="69">
        <f>IF(OR(V111=0,W111=0),1,1-(X111*1/3+Y111*1/3+Z111*1/3))</f>
        <v>0.33333333333333337</v>
      </c>
      <c r="AI111" s="70">
        <f t="shared" si="7"/>
        <v>0</v>
      </c>
      <c r="AJ111" s="71">
        <f t="shared" si="5"/>
        <v>0</v>
      </c>
    </row>
    <row r="112" spans="1:36" x14ac:dyDescent="0.25">
      <c r="A112" s="34" t="s">
        <v>9</v>
      </c>
      <c r="B112" s="12" t="s">
        <v>9</v>
      </c>
      <c r="C112" s="13" t="s">
        <v>10</v>
      </c>
      <c r="D112" s="62" t="s">
        <v>452</v>
      </c>
      <c r="E112" s="62" t="s">
        <v>459</v>
      </c>
      <c r="F112" s="77">
        <v>0</v>
      </c>
      <c r="G112" s="129"/>
      <c r="H112" s="75">
        <v>1</v>
      </c>
      <c r="I112" s="26">
        <v>0</v>
      </c>
      <c r="J112" s="59">
        <v>0</v>
      </c>
      <c r="K112" s="27">
        <v>1</v>
      </c>
      <c r="L112" s="59">
        <v>0</v>
      </c>
      <c r="M112" s="27">
        <v>0</v>
      </c>
      <c r="N112" s="59">
        <v>1</v>
      </c>
      <c r="O112" s="27">
        <v>1</v>
      </c>
      <c r="P112" s="58">
        <v>0</v>
      </c>
      <c r="Q112" s="26">
        <v>1</v>
      </c>
      <c r="R112" s="26">
        <v>1</v>
      </c>
      <c r="S112" s="26">
        <v>1</v>
      </c>
      <c r="T112" s="26">
        <v>1</v>
      </c>
      <c r="U112" s="64">
        <v>1</v>
      </c>
      <c r="V112" s="65">
        <v>1</v>
      </c>
      <c r="W112" s="66">
        <v>1</v>
      </c>
      <c r="X112" s="22">
        <v>1</v>
      </c>
      <c r="Y112" s="29">
        <v>0</v>
      </c>
      <c r="Z112" s="22">
        <v>1</v>
      </c>
      <c r="AA112" s="38"/>
      <c r="AB112" s="40">
        <v>1451.3898565239788</v>
      </c>
      <c r="AC112" s="68">
        <f>H112*8.5%/83%+I112*8.5%/83%+J112*K112*17%/83%+L112*M112*17%/83%+N112*O112*17%/83%+P112*5.95%/83%+Q112*1.7%/83%+R112*3.825%/83%+S112*3.825%/83%+T112*1.7%/83%+U112*15%/83%</f>
        <v>0.62108433734939772</v>
      </c>
      <c r="AD112" s="69">
        <f>IF(OR(V112=0,W112=0),1,1-(X112*1/3+Y112*1/3+Z112*1/3))</f>
        <v>0.33333333333333337</v>
      </c>
      <c r="AE112" s="70">
        <f t="shared" si="6"/>
        <v>601</v>
      </c>
      <c r="AF112" s="71">
        <f t="shared" si="4"/>
        <v>0.52074432441821572</v>
      </c>
      <c r="AG112" s="79">
        <f>F112*17%/83%</f>
        <v>0</v>
      </c>
      <c r="AH112" s="69">
        <f>IF(OR(V112=0,W112=0),1,1-(X112*1/3+Y112*1/3+Z112*1/3))</f>
        <v>0.33333333333333337</v>
      </c>
      <c r="AI112" s="70">
        <f t="shared" si="7"/>
        <v>0</v>
      </c>
      <c r="AJ112" s="71">
        <f t="shared" si="5"/>
        <v>0</v>
      </c>
    </row>
    <row r="113" spans="1:36" x14ac:dyDescent="0.25">
      <c r="A113" s="34" t="s">
        <v>409</v>
      </c>
      <c r="B113" s="12" t="s">
        <v>409</v>
      </c>
      <c r="C113" s="13" t="s">
        <v>410</v>
      </c>
      <c r="D113" s="62" t="s">
        <v>452</v>
      </c>
      <c r="E113" s="62" t="s">
        <v>459</v>
      </c>
      <c r="F113" s="77">
        <v>0</v>
      </c>
      <c r="G113" s="129"/>
      <c r="H113" s="26">
        <v>0</v>
      </c>
      <c r="I113" s="26">
        <v>1</v>
      </c>
      <c r="J113" s="59">
        <v>0</v>
      </c>
      <c r="K113" s="27">
        <v>1</v>
      </c>
      <c r="L113" s="59">
        <v>1</v>
      </c>
      <c r="M113" s="27">
        <v>0</v>
      </c>
      <c r="N113" s="59">
        <v>0</v>
      </c>
      <c r="O113" s="27">
        <v>1</v>
      </c>
      <c r="P113" s="58">
        <v>0</v>
      </c>
      <c r="Q113" s="26">
        <v>1</v>
      </c>
      <c r="R113" s="26">
        <v>1</v>
      </c>
      <c r="S113" s="26">
        <v>1</v>
      </c>
      <c r="T113" s="26">
        <v>1</v>
      </c>
      <c r="U113" s="64">
        <v>1</v>
      </c>
      <c r="V113" s="65">
        <v>1</v>
      </c>
      <c r="W113" s="66">
        <v>1</v>
      </c>
      <c r="X113" s="22">
        <v>1</v>
      </c>
      <c r="Y113" s="29">
        <v>1</v>
      </c>
      <c r="Z113" s="22">
        <v>0</v>
      </c>
      <c r="AA113" s="38"/>
      <c r="AB113" s="40">
        <v>2416.4728287315115</v>
      </c>
      <c r="AC113" s="68">
        <f>H113*8.5%/83%+I113*8.5%/83%+J113*K113*17%/83%+L113*M113*17%/83%+N113*O113*17%/83%+P113*5.95%/83%+Q113*1.7%/83%+R113*3.825%/83%+S113*3.825%/83%+T113*1.7%/83%+U113*15%/83%</f>
        <v>0.41626506024096388</v>
      </c>
      <c r="AD113" s="69">
        <f>IF(OR(V113=0,W113=0),1,1-(X113*1/3+Y113*1/3+Z113*1/3))</f>
        <v>0.33333333333333337</v>
      </c>
      <c r="AE113" s="70">
        <f t="shared" si="6"/>
        <v>670.6</v>
      </c>
      <c r="AF113" s="71">
        <f t="shared" si="4"/>
        <v>0.34899225557317592</v>
      </c>
      <c r="AG113" s="79">
        <f>F113*17%/83%</f>
        <v>0</v>
      </c>
      <c r="AH113" s="69">
        <f>IF(OR(V113=0,W113=0),1,1-(X113*1/3+Y113*1/3+Z113*1/3))</f>
        <v>0.33333333333333337</v>
      </c>
      <c r="AI113" s="70">
        <f t="shared" si="7"/>
        <v>0</v>
      </c>
      <c r="AJ113" s="71">
        <f t="shared" si="5"/>
        <v>0</v>
      </c>
    </row>
    <row r="114" spans="1:36" x14ac:dyDescent="0.25">
      <c r="A114" s="34" t="s">
        <v>43</v>
      </c>
      <c r="B114" s="12" t="s">
        <v>43</v>
      </c>
      <c r="C114" s="13" t="s">
        <v>434</v>
      </c>
      <c r="D114" s="62" t="s">
        <v>452</v>
      </c>
      <c r="E114" s="62" t="s">
        <v>459</v>
      </c>
      <c r="F114" s="77">
        <v>0</v>
      </c>
      <c r="G114" s="129"/>
      <c r="H114" s="26">
        <v>0</v>
      </c>
      <c r="I114" s="26">
        <v>0</v>
      </c>
      <c r="J114" s="59">
        <v>1</v>
      </c>
      <c r="K114" s="27">
        <v>1</v>
      </c>
      <c r="L114" s="59">
        <v>0</v>
      </c>
      <c r="M114" s="27">
        <v>0</v>
      </c>
      <c r="N114" s="59">
        <v>0</v>
      </c>
      <c r="O114" s="27">
        <v>0</v>
      </c>
      <c r="P114" s="58">
        <v>1</v>
      </c>
      <c r="Q114" s="26">
        <v>1</v>
      </c>
      <c r="R114" s="26">
        <v>1</v>
      </c>
      <c r="S114" s="26">
        <v>1</v>
      </c>
      <c r="T114" s="26">
        <v>0</v>
      </c>
      <c r="U114" s="64">
        <v>0</v>
      </c>
      <c r="V114" s="65">
        <v>1</v>
      </c>
      <c r="W114" s="66">
        <v>1</v>
      </c>
      <c r="X114" s="22">
        <v>0</v>
      </c>
      <c r="Y114" s="29">
        <v>0</v>
      </c>
      <c r="Z114" s="22">
        <v>0</v>
      </c>
      <c r="AA114" s="38"/>
      <c r="AB114" s="40">
        <v>2555.2220477199676</v>
      </c>
      <c r="AC114" s="68">
        <f>H114*8.5%/83%+I114*8.5%/83%+J114*K114*17%/83%+L114*M114*17%/83%+N114*O114*17%/83%+P114*5.95%/83%+Q114*1.7%/83%+R114*3.825%/83%+S114*3.825%/83%+T114*1.7%/83%+U114*15%/83%</f>
        <v>0.38915662650602417</v>
      </c>
      <c r="AD114" s="69">
        <f>IF(OR(V114=0,W114=0),1,1-(X114*1/3+Y114*1/3+Z114*1/3))</f>
        <v>1</v>
      </c>
      <c r="AE114" s="70">
        <f t="shared" si="6"/>
        <v>0</v>
      </c>
      <c r="AF114" s="71">
        <f t="shared" si="4"/>
        <v>0</v>
      </c>
      <c r="AG114" s="79">
        <f>F114*17%/83%</f>
        <v>0</v>
      </c>
      <c r="AH114" s="69">
        <f>IF(OR(V114=0,W114=0),1,1-(X114*1/3+Y114*1/3+Z114*1/3))</f>
        <v>1</v>
      </c>
      <c r="AI114" s="70">
        <f t="shared" si="7"/>
        <v>0</v>
      </c>
      <c r="AJ114" s="71">
        <f t="shared" si="5"/>
        <v>0</v>
      </c>
    </row>
    <row r="115" spans="1:36" x14ac:dyDescent="0.25">
      <c r="A115" s="34" t="s">
        <v>7</v>
      </c>
      <c r="B115" s="12" t="s">
        <v>7</v>
      </c>
      <c r="C115" s="13" t="s">
        <v>8</v>
      </c>
      <c r="D115" s="62" t="s">
        <v>452</v>
      </c>
      <c r="E115" s="62" t="s">
        <v>459</v>
      </c>
      <c r="F115" s="77">
        <v>0</v>
      </c>
      <c r="G115" s="129"/>
      <c r="H115" s="26">
        <v>1</v>
      </c>
      <c r="I115" s="26">
        <v>1</v>
      </c>
      <c r="J115" s="59">
        <v>0</v>
      </c>
      <c r="K115" s="27">
        <v>1</v>
      </c>
      <c r="L115" s="59">
        <v>0</v>
      </c>
      <c r="M115" s="27">
        <v>0</v>
      </c>
      <c r="N115" s="59">
        <v>1</v>
      </c>
      <c r="O115" s="27">
        <v>1</v>
      </c>
      <c r="P115" s="58">
        <v>0</v>
      </c>
      <c r="Q115" s="26">
        <v>1</v>
      </c>
      <c r="R115" s="26">
        <v>1</v>
      </c>
      <c r="S115" s="26">
        <v>1</v>
      </c>
      <c r="T115" s="26">
        <v>0</v>
      </c>
      <c r="U115" s="64">
        <v>1</v>
      </c>
      <c r="V115" s="65">
        <v>1</v>
      </c>
      <c r="W115" s="66">
        <v>1</v>
      </c>
      <c r="X115" s="22">
        <v>1</v>
      </c>
      <c r="Y115" s="29">
        <v>0</v>
      </c>
      <c r="Z115" s="22">
        <v>0</v>
      </c>
      <c r="AA115" s="38"/>
      <c r="AB115" s="40">
        <v>1235.2788197113678</v>
      </c>
      <c r="AC115" s="68">
        <f>H115*8.5%/83%+I115*8.5%/83%+J115*K115*17%/83%+L115*M115*17%/83%+N115*O115*17%/83%+P115*5.95%/83%+Q115*1.7%/83%+R115*3.825%/83%+S115*3.825%/83%+T115*1.7%/83%+U115*15%/83%</f>
        <v>0.70301204819277119</v>
      </c>
      <c r="AD115" s="69">
        <f>IF(OR(V115=0,W115=0),1,1-(X115*1/3+Y115*1/3+Z115*1/3))</f>
        <v>0.66666666666666674</v>
      </c>
      <c r="AE115" s="70">
        <f t="shared" si="6"/>
        <v>289.5</v>
      </c>
      <c r="AF115" s="71">
        <f t="shared" si="4"/>
        <v>0.29472551136531999</v>
      </c>
      <c r="AG115" s="79">
        <f>F115*17%/83%</f>
        <v>0</v>
      </c>
      <c r="AH115" s="69">
        <f>IF(OR(V115=0,W115=0),1,1-(X115*1/3+Y115*1/3+Z115*1/3))</f>
        <v>0.66666666666666674</v>
      </c>
      <c r="AI115" s="70">
        <f t="shared" si="7"/>
        <v>0</v>
      </c>
      <c r="AJ115" s="71">
        <f t="shared" si="5"/>
        <v>0</v>
      </c>
    </row>
    <row r="116" spans="1:36" x14ac:dyDescent="0.25">
      <c r="A116" s="34" t="s">
        <v>385</v>
      </c>
      <c r="B116" s="12" t="s">
        <v>385</v>
      </c>
      <c r="C116" s="13" t="s">
        <v>386</v>
      </c>
      <c r="D116" s="62" t="s">
        <v>452</v>
      </c>
      <c r="E116" s="62" t="s">
        <v>459</v>
      </c>
      <c r="F116" s="77">
        <v>0</v>
      </c>
      <c r="G116" s="129"/>
      <c r="H116" s="26">
        <v>0</v>
      </c>
      <c r="I116" s="26">
        <v>1</v>
      </c>
      <c r="J116" s="59">
        <v>0</v>
      </c>
      <c r="K116" s="27">
        <v>1</v>
      </c>
      <c r="L116" s="59">
        <v>0</v>
      </c>
      <c r="M116" s="27">
        <v>0</v>
      </c>
      <c r="N116" s="59">
        <v>1</v>
      </c>
      <c r="O116" s="27">
        <v>0</v>
      </c>
      <c r="P116" s="58">
        <v>0</v>
      </c>
      <c r="Q116" s="26">
        <v>1</v>
      </c>
      <c r="R116" s="26">
        <v>1</v>
      </c>
      <c r="S116" s="26">
        <v>1</v>
      </c>
      <c r="T116" s="26">
        <v>0</v>
      </c>
      <c r="U116" s="64">
        <v>1</v>
      </c>
      <c r="V116" s="65">
        <v>1</v>
      </c>
      <c r="W116" s="66">
        <v>1</v>
      </c>
      <c r="X116" s="22">
        <v>1</v>
      </c>
      <c r="Y116" s="29">
        <v>1</v>
      </c>
      <c r="Z116" s="22">
        <v>1</v>
      </c>
      <c r="AA116" s="38"/>
      <c r="AB116" s="40">
        <v>1071.1987400194271</v>
      </c>
      <c r="AC116" s="68">
        <f>H116*8.5%/83%+I116*8.5%/83%+J116*K116*17%/83%+L116*M116*17%/83%+N116*O116*17%/83%+P116*5.95%/83%+Q116*1.7%/83%+R116*3.825%/83%+S116*3.825%/83%+T116*1.7%/83%+U116*15%/83%</f>
        <v>0.39578313253012054</v>
      </c>
      <c r="AD116" s="69">
        <f>IF(OR(V116=0,W116=0),1,1-(X116*1/3+Y116*1/3+Z116*1/3))</f>
        <v>0</v>
      </c>
      <c r="AE116" s="70">
        <f t="shared" si="6"/>
        <v>424</v>
      </c>
      <c r="AF116" s="71">
        <f t="shared" si="4"/>
        <v>0.49777142307173639</v>
      </c>
      <c r="AG116" s="79">
        <f>F116*17%/83%</f>
        <v>0</v>
      </c>
      <c r="AH116" s="69">
        <f>IF(OR(V116=0,W116=0),1,1-(X116*1/3+Y116*1/3+Z116*1/3))</f>
        <v>0</v>
      </c>
      <c r="AI116" s="70">
        <f t="shared" si="7"/>
        <v>0</v>
      </c>
      <c r="AJ116" s="71">
        <f t="shared" si="5"/>
        <v>0</v>
      </c>
    </row>
    <row r="117" spans="1:36" x14ac:dyDescent="0.25">
      <c r="A117" s="34" t="s">
        <v>11</v>
      </c>
      <c r="B117" s="12" t="s">
        <v>11</v>
      </c>
      <c r="C117" s="13" t="s">
        <v>12</v>
      </c>
      <c r="D117" s="62" t="s">
        <v>452</v>
      </c>
      <c r="E117" s="62" t="s">
        <v>459</v>
      </c>
      <c r="F117" s="77">
        <v>0</v>
      </c>
      <c r="G117" s="129"/>
      <c r="H117" s="26">
        <v>0</v>
      </c>
      <c r="I117" s="26">
        <v>1</v>
      </c>
      <c r="J117" s="59">
        <v>0</v>
      </c>
      <c r="K117" s="27">
        <v>1</v>
      </c>
      <c r="L117" s="59">
        <v>0</v>
      </c>
      <c r="M117" s="27">
        <v>1</v>
      </c>
      <c r="N117" s="59">
        <v>1</v>
      </c>
      <c r="O117" s="27">
        <v>1</v>
      </c>
      <c r="P117" s="58">
        <v>0</v>
      </c>
      <c r="Q117" s="26">
        <v>1</v>
      </c>
      <c r="R117" s="26">
        <v>1</v>
      </c>
      <c r="S117" s="26">
        <v>1</v>
      </c>
      <c r="T117" s="26">
        <v>1</v>
      </c>
      <c r="U117" s="64">
        <v>0</v>
      </c>
      <c r="V117" s="65">
        <v>1</v>
      </c>
      <c r="W117" s="66">
        <v>0</v>
      </c>
      <c r="X117" s="22">
        <v>1</v>
      </c>
      <c r="Y117" s="29">
        <v>0</v>
      </c>
      <c r="Z117" s="22">
        <v>1</v>
      </c>
      <c r="AA117" s="38"/>
      <c r="AB117" s="40">
        <v>1596.5288421763767</v>
      </c>
      <c r="AC117" s="68">
        <f>H117*8.5%/83%+I117*8.5%/83%+J117*K117*17%/83%+L117*M117*17%/83%+N117*O117*17%/83%+P117*5.95%/83%+Q117*1.7%/83%+R117*3.825%/83%+S117*3.825%/83%+T117*1.7%/83%+U117*15%/83%</f>
        <v>0.44036144578313263</v>
      </c>
      <c r="AD117" s="69">
        <f>IF(OR(V117=0,W117=0),1,1-(X117*1/3+Y117*1/3+Z117*1/3))</f>
        <v>1</v>
      </c>
      <c r="AE117" s="70">
        <f t="shared" si="6"/>
        <v>0</v>
      </c>
      <c r="AF117" s="71">
        <f t="shared" si="4"/>
        <v>0</v>
      </c>
      <c r="AG117" s="79">
        <f>F117*17%/83%</f>
        <v>0</v>
      </c>
      <c r="AH117" s="69">
        <f>IF(OR(V117=0,W117=0),1,1-(X117*1/3+Y117*1/3+Z117*1/3))</f>
        <v>1</v>
      </c>
      <c r="AI117" s="70">
        <f t="shared" si="7"/>
        <v>0</v>
      </c>
      <c r="AJ117" s="71">
        <f t="shared" si="5"/>
        <v>0</v>
      </c>
    </row>
    <row r="118" spans="1:36" x14ac:dyDescent="0.25">
      <c r="A118" s="34" t="s">
        <v>13</v>
      </c>
      <c r="B118" s="12" t="s">
        <v>13</v>
      </c>
      <c r="C118" s="13" t="s">
        <v>14</v>
      </c>
      <c r="D118" s="62" t="s">
        <v>452</v>
      </c>
      <c r="E118" s="62" t="s">
        <v>459</v>
      </c>
      <c r="F118" s="77">
        <v>1</v>
      </c>
      <c r="G118" s="129"/>
      <c r="H118" s="26">
        <v>1</v>
      </c>
      <c r="I118" s="26">
        <v>0</v>
      </c>
      <c r="J118" s="59">
        <v>0</v>
      </c>
      <c r="K118" s="27">
        <v>1</v>
      </c>
      <c r="L118" s="59">
        <v>1</v>
      </c>
      <c r="M118" s="27">
        <v>1</v>
      </c>
      <c r="N118" s="59">
        <v>0</v>
      </c>
      <c r="O118" s="27">
        <v>1</v>
      </c>
      <c r="P118" s="58">
        <v>0</v>
      </c>
      <c r="Q118" s="26">
        <v>1</v>
      </c>
      <c r="R118" s="26">
        <v>1</v>
      </c>
      <c r="S118" s="26">
        <v>1</v>
      </c>
      <c r="T118" s="26">
        <v>0</v>
      </c>
      <c r="U118" s="64">
        <v>1</v>
      </c>
      <c r="V118" s="65">
        <v>1</v>
      </c>
      <c r="W118" s="66">
        <v>0</v>
      </c>
      <c r="X118" s="22">
        <v>1</v>
      </c>
      <c r="Y118" s="29">
        <v>1</v>
      </c>
      <c r="Z118" s="22">
        <v>1</v>
      </c>
      <c r="AA118" s="38"/>
      <c r="AB118" s="40">
        <v>1373.115214890689</v>
      </c>
      <c r="AC118" s="68">
        <f>H118*8.5%/83%+I118*8.5%/83%+J118*K118*17%/83%+L118*M118*17%/83%+N118*O118*17%/83%+P118*5.95%/83%+Q118*1.7%/83%+R118*3.825%/83%+S118*3.825%/83%+T118*1.7%/83%+U118*15%/83%</f>
        <v>0.60060240963855427</v>
      </c>
      <c r="AD118" s="69">
        <f>IF(OR(V118=0,W118=0),1,1-(X118*1/3+Y118*1/3+Z118*1/3))</f>
        <v>1</v>
      </c>
      <c r="AE118" s="70">
        <f t="shared" si="6"/>
        <v>0</v>
      </c>
      <c r="AF118" s="71">
        <f t="shared" si="4"/>
        <v>0</v>
      </c>
      <c r="AG118" s="79">
        <f>F118*17%/83%</f>
        <v>0.20481927710843376</v>
      </c>
      <c r="AH118" s="69">
        <f>IF(OR(V118=0,W118=0),1,1-(X118*1/3+Y118*1/3+Z118*1/3))</f>
        <v>1</v>
      </c>
      <c r="AI118" s="70">
        <f t="shared" si="7"/>
        <v>0</v>
      </c>
      <c r="AJ118" s="71">
        <f t="shared" si="5"/>
        <v>0</v>
      </c>
    </row>
    <row r="119" spans="1:36" x14ac:dyDescent="0.25">
      <c r="A119" s="34" t="s">
        <v>15</v>
      </c>
      <c r="B119" s="12" t="s">
        <v>15</v>
      </c>
      <c r="C119" s="13" t="s">
        <v>16</v>
      </c>
      <c r="D119" s="62" t="s">
        <v>452</v>
      </c>
      <c r="E119" s="62" t="s">
        <v>459</v>
      </c>
      <c r="F119" s="77">
        <v>0</v>
      </c>
      <c r="G119" s="129"/>
      <c r="H119" s="26">
        <v>0</v>
      </c>
      <c r="I119" s="26">
        <v>1</v>
      </c>
      <c r="J119" s="59">
        <v>0</v>
      </c>
      <c r="K119" s="27">
        <v>1</v>
      </c>
      <c r="L119" s="59">
        <v>0</v>
      </c>
      <c r="M119" s="27">
        <v>1</v>
      </c>
      <c r="N119" s="59">
        <v>1</v>
      </c>
      <c r="O119" s="27">
        <v>1</v>
      </c>
      <c r="P119" s="58">
        <v>1</v>
      </c>
      <c r="Q119" s="26">
        <v>1</v>
      </c>
      <c r="R119" s="26">
        <v>1</v>
      </c>
      <c r="S119" s="26">
        <v>1</v>
      </c>
      <c r="T119" s="26">
        <v>0</v>
      </c>
      <c r="U119" s="64">
        <v>1</v>
      </c>
      <c r="V119" s="65">
        <v>1</v>
      </c>
      <c r="W119" s="66">
        <v>1</v>
      </c>
      <c r="X119" s="22">
        <v>1</v>
      </c>
      <c r="Y119" s="29">
        <v>1</v>
      </c>
      <c r="Z119" s="22">
        <v>1</v>
      </c>
      <c r="AA119" s="38"/>
      <c r="AB119" s="40">
        <v>750.56937706090662</v>
      </c>
      <c r="AC119" s="68">
        <f>H119*8.5%/83%+I119*8.5%/83%+J119*K119*17%/83%+L119*M119*17%/83%+N119*O119*17%/83%+P119*5.95%/83%+Q119*1.7%/83%+R119*3.825%/83%+S119*3.825%/83%+T119*1.7%/83%+U119*15%/83%</f>
        <v>0.67228915662650612</v>
      </c>
      <c r="AD119" s="69">
        <f>IF(OR(V119=0,W119=0),1,1-(X119*1/3+Y119*1/3+Z119*1/3))</f>
        <v>0</v>
      </c>
      <c r="AE119" s="70">
        <f t="shared" si="6"/>
        <v>504.6</v>
      </c>
      <c r="AF119" s="71">
        <f t="shared" si="4"/>
        <v>0.84545512602392447</v>
      </c>
      <c r="AG119" s="79">
        <f>F119*17%/83%</f>
        <v>0</v>
      </c>
      <c r="AH119" s="69">
        <f>IF(OR(V119=0,W119=0),1,1-(X119*1/3+Y119*1/3+Z119*1/3))</f>
        <v>0</v>
      </c>
      <c r="AI119" s="70">
        <f t="shared" si="7"/>
        <v>0</v>
      </c>
      <c r="AJ119" s="71">
        <f t="shared" si="5"/>
        <v>0</v>
      </c>
    </row>
    <row r="120" spans="1:36" x14ac:dyDescent="0.25">
      <c r="A120" s="34" t="s">
        <v>17</v>
      </c>
      <c r="B120" s="12" t="s">
        <v>17</v>
      </c>
      <c r="C120" s="13" t="s">
        <v>18</v>
      </c>
      <c r="D120" s="62" t="s">
        <v>452</v>
      </c>
      <c r="E120" s="62" t="s">
        <v>459</v>
      </c>
      <c r="F120" s="77">
        <v>0</v>
      </c>
      <c r="G120" s="129"/>
      <c r="H120" s="26">
        <v>1</v>
      </c>
      <c r="I120" s="26">
        <v>1</v>
      </c>
      <c r="J120" s="59">
        <v>0</v>
      </c>
      <c r="K120" s="27">
        <v>1</v>
      </c>
      <c r="L120" s="59">
        <v>1</v>
      </c>
      <c r="M120" s="27">
        <v>0</v>
      </c>
      <c r="N120" s="59">
        <v>0</v>
      </c>
      <c r="O120" s="27">
        <v>1</v>
      </c>
      <c r="P120" s="58">
        <v>0</v>
      </c>
      <c r="Q120" s="26">
        <v>1</v>
      </c>
      <c r="R120" s="26">
        <v>1</v>
      </c>
      <c r="S120" s="26">
        <v>1</v>
      </c>
      <c r="T120" s="26">
        <v>0</v>
      </c>
      <c r="U120" s="64">
        <v>1</v>
      </c>
      <c r="V120" s="76">
        <v>1</v>
      </c>
      <c r="W120" s="66">
        <v>1</v>
      </c>
      <c r="X120" s="22">
        <v>1</v>
      </c>
      <c r="Y120" s="29">
        <v>1</v>
      </c>
      <c r="Z120" s="22">
        <v>1</v>
      </c>
      <c r="AA120" s="38"/>
      <c r="AB120" s="40">
        <v>1353.4895029942954</v>
      </c>
      <c r="AC120" s="68">
        <f>H120*8.5%/83%+I120*8.5%/83%+J120*K120*17%/83%+L120*M120*17%/83%+N120*O120*17%/83%+P120*5.95%/83%+Q120*1.7%/83%+R120*3.825%/83%+S120*3.825%/83%+T120*1.7%/83%+U120*15%/83%</f>
        <v>0.49819277108433735</v>
      </c>
      <c r="AD120" s="69">
        <f>IF(OR(V120=0,W120=0),1,1-(X120*1/3+Y120*1/3+Z120*1/3))</f>
        <v>0</v>
      </c>
      <c r="AE120" s="70">
        <f t="shared" si="6"/>
        <v>674.3</v>
      </c>
      <c r="AF120" s="71">
        <f t="shared" si="4"/>
        <v>0.62651637227873436</v>
      </c>
      <c r="AG120" s="79">
        <f>F120*17%/83%</f>
        <v>0</v>
      </c>
      <c r="AH120" s="69">
        <f>IF(OR(V120=0,W120=0),1,1-(X120*1/3+Y120*1/3+Z120*1/3))</f>
        <v>0</v>
      </c>
      <c r="AI120" s="70">
        <f t="shared" si="7"/>
        <v>0</v>
      </c>
      <c r="AJ120" s="71">
        <f t="shared" si="5"/>
        <v>0</v>
      </c>
    </row>
    <row r="121" spans="1:36" x14ac:dyDescent="0.25">
      <c r="A121" s="34" t="s">
        <v>23</v>
      </c>
      <c r="B121" s="12" t="s">
        <v>23</v>
      </c>
      <c r="C121" s="13" t="s">
        <v>24</v>
      </c>
      <c r="D121" s="62" t="s">
        <v>452</v>
      </c>
      <c r="E121" s="62" t="s">
        <v>465</v>
      </c>
      <c r="F121" s="77">
        <v>0</v>
      </c>
      <c r="G121" s="129"/>
      <c r="H121" s="26">
        <v>1</v>
      </c>
      <c r="I121" s="26">
        <v>0</v>
      </c>
      <c r="J121" s="59">
        <v>1</v>
      </c>
      <c r="K121" s="27">
        <v>1</v>
      </c>
      <c r="L121" s="59">
        <v>0</v>
      </c>
      <c r="M121" s="27">
        <v>0</v>
      </c>
      <c r="N121" s="59">
        <v>0</v>
      </c>
      <c r="O121" s="27">
        <v>0</v>
      </c>
      <c r="P121" s="58">
        <v>0</v>
      </c>
      <c r="Q121" s="26">
        <v>1</v>
      </c>
      <c r="R121" s="26">
        <v>1</v>
      </c>
      <c r="S121" s="26">
        <v>1</v>
      </c>
      <c r="T121" s="26">
        <v>0</v>
      </c>
      <c r="U121" s="64">
        <v>1</v>
      </c>
      <c r="V121" s="65">
        <v>1</v>
      </c>
      <c r="W121" s="66">
        <v>1</v>
      </c>
      <c r="X121" s="22">
        <v>1</v>
      </c>
      <c r="Y121" s="29">
        <v>1</v>
      </c>
      <c r="Z121" s="22">
        <v>0</v>
      </c>
      <c r="AA121" s="38"/>
      <c r="AB121" s="40">
        <v>1439.9795589097969</v>
      </c>
      <c r="AC121" s="68">
        <f>H121*8.5%/83%+I121*8.5%/83%+J121*K121*17%/83%+L121*M121*17%/83%+N121*O121*17%/83%+P121*5.95%/83%+Q121*1.7%/83%+R121*3.825%/83%+S121*3.825%/83%+T121*1.7%/83%+U121*15%/83%</f>
        <v>0.60060240963855427</v>
      </c>
      <c r="AD121" s="69">
        <f>IF(OR(V121=0,W121=0),1,1-(X121*1/3+Y121*1/3+Z121*1/3))</f>
        <v>0.33333333333333337</v>
      </c>
      <c r="AE121" s="70">
        <f t="shared" si="6"/>
        <v>576.6</v>
      </c>
      <c r="AF121" s="71">
        <f t="shared" si="4"/>
        <v>0.50356144108543188</v>
      </c>
      <c r="AG121" s="79">
        <f>F121*17%/83%</f>
        <v>0</v>
      </c>
      <c r="AH121" s="69">
        <f>IF(OR(V121=0,W121=0),1,1-(X121*1/3+Y121*1/3+Z121*1/3))</f>
        <v>0.33333333333333337</v>
      </c>
      <c r="AI121" s="70">
        <f t="shared" si="7"/>
        <v>0</v>
      </c>
      <c r="AJ121" s="71">
        <f t="shared" si="5"/>
        <v>0</v>
      </c>
    </row>
    <row r="122" spans="1:36" x14ac:dyDescent="0.25">
      <c r="A122" s="34" t="s">
        <v>25</v>
      </c>
      <c r="B122" s="12" t="s">
        <v>25</v>
      </c>
      <c r="C122" s="13" t="s">
        <v>26</v>
      </c>
      <c r="D122" s="62" t="s">
        <v>452</v>
      </c>
      <c r="E122" s="62" t="s">
        <v>465</v>
      </c>
      <c r="F122" s="77">
        <v>0</v>
      </c>
      <c r="G122" s="129"/>
      <c r="H122" s="26">
        <v>0</v>
      </c>
      <c r="I122" s="26">
        <v>1</v>
      </c>
      <c r="J122" s="59">
        <v>0</v>
      </c>
      <c r="K122" s="27">
        <v>0</v>
      </c>
      <c r="L122" s="59">
        <v>1</v>
      </c>
      <c r="M122" s="27">
        <v>1</v>
      </c>
      <c r="N122" s="59">
        <v>0</v>
      </c>
      <c r="O122" s="27">
        <v>0</v>
      </c>
      <c r="P122" s="58">
        <v>1</v>
      </c>
      <c r="Q122" s="26">
        <v>1</v>
      </c>
      <c r="R122" s="26">
        <v>1</v>
      </c>
      <c r="S122" s="26">
        <v>1</v>
      </c>
      <c r="T122" s="26">
        <v>1</v>
      </c>
      <c r="U122" s="64">
        <v>1</v>
      </c>
      <c r="V122" s="65">
        <v>1</v>
      </c>
      <c r="W122" s="66">
        <v>1</v>
      </c>
      <c r="X122" s="22">
        <v>0</v>
      </c>
      <c r="Y122" s="29">
        <v>0</v>
      </c>
      <c r="Z122" s="22">
        <v>0</v>
      </c>
      <c r="AA122" s="38"/>
      <c r="AB122" s="40">
        <v>954.35729245020127</v>
      </c>
      <c r="AC122" s="68">
        <f>H122*8.5%/83%+I122*8.5%/83%+J122*K122*17%/83%+L122*M122*17%/83%+N122*O122*17%/83%+P122*5.95%/83%+Q122*1.7%/83%+R122*3.825%/83%+S122*3.825%/83%+T122*1.7%/83%+U122*15%/83%</f>
        <v>0.69277108433734946</v>
      </c>
      <c r="AD122" s="69">
        <f>IF(OR(V122=0,W122=0),1,1-(X122*1/3+Y122*1/3+Z122*1/3))</f>
        <v>1</v>
      </c>
      <c r="AE122" s="70">
        <f t="shared" si="6"/>
        <v>0</v>
      </c>
      <c r="AF122" s="71">
        <f t="shared" si="4"/>
        <v>0</v>
      </c>
      <c r="AG122" s="79">
        <f>F122*17%/83%</f>
        <v>0</v>
      </c>
      <c r="AH122" s="69">
        <f>IF(OR(V122=0,W122=0),1,1-(X122*1/3+Y122*1/3+Z122*1/3))</f>
        <v>1</v>
      </c>
      <c r="AI122" s="70">
        <f t="shared" si="7"/>
        <v>0</v>
      </c>
      <c r="AJ122" s="71">
        <f t="shared" si="5"/>
        <v>0</v>
      </c>
    </row>
    <row r="123" spans="1:36" x14ac:dyDescent="0.25">
      <c r="A123" s="34" t="s">
        <v>35</v>
      </c>
      <c r="B123" s="12" t="s">
        <v>35</v>
      </c>
      <c r="C123" s="13" t="s">
        <v>36</v>
      </c>
      <c r="D123" s="62" t="s">
        <v>452</v>
      </c>
      <c r="E123" s="62" t="s">
        <v>465</v>
      </c>
      <c r="F123" s="77">
        <v>0</v>
      </c>
      <c r="G123" s="129"/>
      <c r="H123" s="26">
        <v>0</v>
      </c>
      <c r="I123" s="26">
        <v>0</v>
      </c>
      <c r="J123" s="59">
        <v>0</v>
      </c>
      <c r="K123" s="27">
        <v>0</v>
      </c>
      <c r="L123" s="59">
        <v>1</v>
      </c>
      <c r="M123" s="27">
        <v>1</v>
      </c>
      <c r="N123" s="59">
        <v>0</v>
      </c>
      <c r="O123" s="27">
        <v>1</v>
      </c>
      <c r="P123" s="58">
        <v>0</v>
      </c>
      <c r="Q123" s="26">
        <v>1</v>
      </c>
      <c r="R123" s="26">
        <v>1</v>
      </c>
      <c r="S123" s="26">
        <v>1</v>
      </c>
      <c r="T123" s="26">
        <v>0</v>
      </c>
      <c r="U123" s="64">
        <v>1</v>
      </c>
      <c r="V123" s="65">
        <v>1</v>
      </c>
      <c r="W123" s="66">
        <v>1</v>
      </c>
      <c r="X123" s="22">
        <v>1</v>
      </c>
      <c r="Y123" s="29">
        <v>0</v>
      </c>
      <c r="Z123" s="22">
        <v>1</v>
      </c>
      <c r="AA123" s="38"/>
      <c r="AB123" s="40">
        <v>1071.1987400194271</v>
      </c>
      <c r="AC123" s="68">
        <f>H123*8.5%/83%+I123*8.5%/83%+J123*K123*17%/83%+L123*M123*17%/83%+N123*O123*17%/83%+P123*5.95%/83%+Q123*1.7%/83%+R123*3.825%/83%+S123*3.825%/83%+T123*1.7%/83%+U123*15%/83%</f>
        <v>0.49819277108433735</v>
      </c>
      <c r="AD123" s="69">
        <f>IF(OR(V123=0,W123=0),1,1-(X123*1/3+Y123*1/3+Z123*1/3))</f>
        <v>0.33333333333333337</v>
      </c>
      <c r="AE123" s="70">
        <f t="shared" si="6"/>
        <v>355.8</v>
      </c>
      <c r="AF123" s="71">
        <f t="shared" si="4"/>
        <v>0.41770535926632973</v>
      </c>
      <c r="AG123" s="79">
        <f>F123*17%/83%</f>
        <v>0</v>
      </c>
      <c r="AH123" s="69">
        <f>IF(OR(V123=0,W123=0),1,1-(X123*1/3+Y123*1/3+Z123*1/3))</f>
        <v>0.33333333333333337</v>
      </c>
      <c r="AI123" s="70">
        <f t="shared" si="7"/>
        <v>0</v>
      </c>
      <c r="AJ123" s="71">
        <f t="shared" si="5"/>
        <v>0</v>
      </c>
    </row>
    <row r="124" spans="1:36" x14ac:dyDescent="0.25">
      <c r="A124" s="34" t="s">
        <v>417</v>
      </c>
      <c r="B124" s="12" t="s">
        <v>417</v>
      </c>
      <c r="C124" s="13" t="s">
        <v>418</v>
      </c>
      <c r="D124" s="62" t="s">
        <v>452</v>
      </c>
      <c r="E124" s="62" t="s">
        <v>465</v>
      </c>
      <c r="F124" s="77">
        <v>0</v>
      </c>
      <c r="G124" s="129"/>
      <c r="H124" s="26">
        <v>0</v>
      </c>
      <c r="I124" s="26">
        <v>0</v>
      </c>
      <c r="J124" s="59">
        <v>1</v>
      </c>
      <c r="K124" s="27">
        <v>0</v>
      </c>
      <c r="L124" s="59">
        <v>0</v>
      </c>
      <c r="M124" s="27">
        <v>1</v>
      </c>
      <c r="N124" s="59">
        <v>0</v>
      </c>
      <c r="O124" s="27">
        <v>1</v>
      </c>
      <c r="P124" s="58">
        <v>0</v>
      </c>
      <c r="Q124" s="26">
        <v>1</v>
      </c>
      <c r="R124" s="26">
        <v>1</v>
      </c>
      <c r="S124" s="26">
        <v>1</v>
      </c>
      <c r="T124" s="26">
        <v>1</v>
      </c>
      <c r="U124" s="64">
        <v>0</v>
      </c>
      <c r="V124" s="65">
        <v>1</v>
      </c>
      <c r="W124" s="66">
        <v>1</v>
      </c>
      <c r="X124" s="22">
        <v>0</v>
      </c>
      <c r="Y124" s="29">
        <v>0</v>
      </c>
      <c r="Z124" s="22">
        <v>0</v>
      </c>
      <c r="AA124" s="38"/>
      <c r="AB124" s="40">
        <v>2793.6972678563757</v>
      </c>
      <c r="AC124" s="68">
        <f>H124*8.5%/83%+I124*8.5%/83%+J124*K124*17%/83%+L124*M124*17%/83%+N124*O124*17%/83%+P124*5.95%/83%+Q124*1.7%/83%+R124*3.825%/83%+S124*3.825%/83%+T124*1.7%/83%+U124*15%/83%</f>
        <v>0.13313253012048193</v>
      </c>
      <c r="AD124" s="69">
        <f>IF(OR(V124=0,W124=0),1,1-(X124*1/3+Y124*1/3+Z124*1/3))</f>
        <v>1</v>
      </c>
      <c r="AE124" s="70">
        <f t="shared" si="6"/>
        <v>0</v>
      </c>
      <c r="AF124" s="71">
        <f t="shared" si="4"/>
        <v>0</v>
      </c>
      <c r="AG124" s="79">
        <f>F124*17%/83%</f>
        <v>0</v>
      </c>
      <c r="AH124" s="69">
        <f>IF(OR(V124=0,W124=0),1,1-(X124*1/3+Y124*1/3+Z124*1/3))</f>
        <v>1</v>
      </c>
      <c r="AI124" s="70">
        <f t="shared" si="7"/>
        <v>0</v>
      </c>
      <c r="AJ124" s="71">
        <f t="shared" si="5"/>
        <v>0</v>
      </c>
    </row>
    <row r="125" spans="1:36" x14ac:dyDescent="0.25">
      <c r="A125" s="34" t="s">
        <v>29</v>
      </c>
      <c r="B125" s="12" t="s">
        <v>29</v>
      </c>
      <c r="C125" s="13" t="s">
        <v>30</v>
      </c>
      <c r="D125" s="62" t="s">
        <v>452</v>
      </c>
      <c r="E125" s="62" t="s">
        <v>465</v>
      </c>
      <c r="F125" s="77">
        <v>0</v>
      </c>
      <c r="G125" s="129"/>
      <c r="H125" s="26">
        <v>0</v>
      </c>
      <c r="I125" s="26">
        <v>1</v>
      </c>
      <c r="J125" s="59">
        <v>0</v>
      </c>
      <c r="K125" s="27">
        <v>0</v>
      </c>
      <c r="L125" s="59">
        <v>1</v>
      </c>
      <c r="M125" s="27">
        <v>1</v>
      </c>
      <c r="N125" s="59">
        <v>0</v>
      </c>
      <c r="O125" s="27">
        <v>0</v>
      </c>
      <c r="P125" s="58">
        <v>0</v>
      </c>
      <c r="Q125" s="26">
        <v>1</v>
      </c>
      <c r="R125" s="26">
        <v>1</v>
      </c>
      <c r="S125" s="26">
        <v>1</v>
      </c>
      <c r="T125" s="26">
        <v>0</v>
      </c>
      <c r="U125" s="64">
        <v>1</v>
      </c>
      <c r="V125" s="65">
        <v>1</v>
      </c>
      <c r="W125" s="66">
        <v>1</v>
      </c>
      <c r="X125" s="22">
        <v>1</v>
      </c>
      <c r="Y125" s="29">
        <v>0</v>
      </c>
      <c r="Z125" s="22">
        <v>0</v>
      </c>
      <c r="AA125" s="38"/>
      <c r="AB125" s="40">
        <v>1172.5221828333654</v>
      </c>
      <c r="AC125" s="68">
        <f>H125*8.5%/83%+I125*8.5%/83%+J125*K125*17%/83%+L125*M125*17%/83%+N125*O125*17%/83%+P125*5.95%/83%+Q125*1.7%/83%+R125*3.825%/83%+S125*3.825%/83%+T125*1.7%/83%+U125*15%/83%</f>
        <v>0.60060240963855427</v>
      </c>
      <c r="AD125" s="69">
        <f>IF(OR(V125=0,W125=0),1,1-(X125*1/3+Y125*1/3+Z125*1/3))</f>
        <v>0.66666666666666674</v>
      </c>
      <c r="AE125" s="70">
        <f t="shared" si="6"/>
        <v>234.7</v>
      </c>
      <c r="AF125" s="71">
        <f t="shared" si="4"/>
        <v>0.25172490092238742</v>
      </c>
      <c r="AG125" s="79">
        <f>F125*17%/83%</f>
        <v>0</v>
      </c>
      <c r="AH125" s="69">
        <f>IF(OR(V125=0,W125=0),1,1-(X125*1/3+Y125*1/3+Z125*1/3))</f>
        <v>0.66666666666666674</v>
      </c>
      <c r="AI125" s="70">
        <f t="shared" si="7"/>
        <v>0</v>
      </c>
      <c r="AJ125" s="71">
        <f t="shared" si="5"/>
        <v>0</v>
      </c>
    </row>
    <row r="126" spans="1:36" x14ac:dyDescent="0.25">
      <c r="A126" s="34" t="s">
        <v>41</v>
      </c>
      <c r="B126" s="12" t="s">
        <v>41</v>
      </c>
      <c r="C126" s="13" t="s">
        <v>42</v>
      </c>
      <c r="D126" s="62" t="s">
        <v>452</v>
      </c>
      <c r="E126" s="62" t="s">
        <v>465</v>
      </c>
      <c r="F126" s="77">
        <v>0</v>
      </c>
      <c r="G126" s="129"/>
      <c r="H126" s="26">
        <v>0</v>
      </c>
      <c r="I126" s="26">
        <v>0</v>
      </c>
      <c r="J126" s="59">
        <v>0</v>
      </c>
      <c r="K126" s="27">
        <v>0</v>
      </c>
      <c r="L126" s="59">
        <v>0</v>
      </c>
      <c r="M126" s="27">
        <v>0</v>
      </c>
      <c r="N126" s="59">
        <v>1</v>
      </c>
      <c r="O126" s="27">
        <v>1</v>
      </c>
      <c r="P126" s="58">
        <v>0</v>
      </c>
      <c r="Q126" s="26">
        <v>1</v>
      </c>
      <c r="R126" s="26">
        <v>1</v>
      </c>
      <c r="S126" s="26">
        <v>1</v>
      </c>
      <c r="T126" s="26">
        <v>0</v>
      </c>
      <c r="U126" s="64">
        <v>0</v>
      </c>
      <c r="V126" s="65">
        <v>1</v>
      </c>
      <c r="W126" s="66">
        <v>1</v>
      </c>
      <c r="X126" s="22">
        <v>1</v>
      </c>
      <c r="Y126" s="29">
        <v>0</v>
      </c>
      <c r="Z126" s="22">
        <v>0</v>
      </c>
      <c r="AA126" s="38"/>
      <c r="AB126" s="40">
        <v>1262.8917399376885</v>
      </c>
      <c r="AC126" s="68">
        <f>H126*8.5%/83%+I126*8.5%/83%+J126*K126*17%/83%+L126*M126*17%/83%+N126*O126*17%/83%+P126*5.95%/83%+Q126*1.7%/83%+R126*3.825%/83%+S126*3.825%/83%+T126*1.7%/83%+U126*15%/83%</f>
        <v>0.31746987951807232</v>
      </c>
      <c r="AD126" s="69">
        <f>IF(OR(V126=0,W126=0),1,1-(X126*1/3+Y126*1/3+Z126*1/3))</f>
        <v>0.66666666666666674</v>
      </c>
      <c r="AE126" s="70">
        <f t="shared" si="6"/>
        <v>133.6</v>
      </c>
      <c r="AF126" s="71">
        <f t="shared" si="4"/>
        <v>0.13303762777038272</v>
      </c>
      <c r="AG126" s="79">
        <f>F126*17%/83%</f>
        <v>0</v>
      </c>
      <c r="AH126" s="69">
        <f>IF(OR(V126=0,W126=0),1,1-(X126*1/3+Y126*1/3+Z126*1/3))</f>
        <v>0.66666666666666674</v>
      </c>
      <c r="AI126" s="70">
        <f t="shared" si="7"/>
        <v>0</v>
      </c>
      <c r="AJ126" s="71">
        <f t="shared" si="5"/>
        <v>0</v>
      </c>
    </row>
    <row r="127" spans="1:36" x14ac:dyDescent="0.25">
      <c r="A127" s="34" t="s">
        <v>53</v>
      </c>
      <c r="B127" s="12" t="s">
        <v>53</v>
      </c>
      <c r="C127" s="13" t="s">
        <v>54</v>
      </c>
      <c r="D127" s="62" t="s">
        <v>452</v>
      </c>
      <c r="E127" s="62" t="s">
        <v>465</v>
      </c>
      <c r="F127" s="77">
        <v>0</v>
      </c>
      <c r="G127" s="129"/>
      <c r="H127" s="26">
        <v>0</v>
      </c>
      <c r="I127" s="26">
        <v>1</v>
      </c>
      <c r="J127" s="59">
        <v>0</v>
      </c>
      <c r="K127" s="27">
        <v>0</v>
      </c>
      <c r="L127" s="59">
        <v>1</v>
      </c>
      <c r="M127" s="27">
        <v>1</v>
      </c>
      <c r="N127" s="59">
        <v>0</v>
      </c>
      <c r="O127" s="27">
        <v>0</v>
      </c>
      <c r="P127" s="58">
        <v>0</v>
      </c>
      <c r="Q127" s="26">
        <v>1</v>
      </c>
      <c r="R127" s="26">
        <v>1</v>
      </c>
      <c r="S127" s="26">
        <v>1</v>
      </c>
      <c r="T127" s="26">
        <v>0</v>
      </c>
      <c r="U127" s="64">
        <v>1</v>
      </c>
      <c r="V127" s="65">
        <v>1</v>
      </c>
      <c r="W127" s="66">
        <v>1</v>
      </c>
      <c r="X127" s="22">
        <v>1</v>
      </c>
      <c r="Y127" s="29">
        <v>1</v>
      </c>
      <c r="Z127" s="22">
        <v>0</v>
      </c>
      <c r="AA127" s="38"/>
      <c r="AB127" s="40">
        <v>1468.2770969929686</v>
      </c>
      <c r="AC127" s="68">
        <f>H127*8.5%/83%+I127*8.5%/83%+J127*K127*17%/83%+L127*M127*17%/83%+N127*O127*17%/83%+P127*5.95%/83%+Q127*1.7%/83%+R127*3.825%/83%+S127*3.825%/83%+T127*1.7%/83%+U127*15%/83%</f>
        <v>0.60060240963855427</v>
      </c>
      <c r="AD127" s="69">
        <f>IF(OR(V127=0,W127=0),1,1-(X127*1/3+Y127*1/3+Z127*1/3))</f>
        <v>0.33333333333333337</v>
      </c>
      <c r="AE127" s="70">
        <f t="shared" si="6"/>
        <v>587.9</v>
      </c>
      <c r="AF127" s="71">
        <f t="shared" si="4"/>
        <v>0.50353491816560592</v>
      </c>
      <c r="AG127" s="79">
        <f>F127*17%/83%</f>
        <v>0</v>
      </c>
      <c r="AH127" s="69">
        <f>IF(OR(V127=0,W127=0),1,1-(X127*1/3+Y127*1/3+Z127*1/3))</f>
        <v>0.33333333333333337</v>
      </c>
      <c r="AI127" s="70">
        <f t="shared" si="7"/>
        <v>0</v>
      </c>
      <c r="AJ127" s="71">
        <f t="shared" si="5"/>
        <v>0</v>
      </c>
    </row>
    <row r="128" spans="1:36" x14ac:dyDescent="0.25">
      <c r="A128" s="34" t="s">
        <v>57</v>
      </c>
      <c r="B128" s="12" t="s">
        <v>57</v>
      </c>
      <c r="C128" s="13" t="s">
        <v>58</v>
      </c>
      <c r="D128" s="62" t="s">
        <v>452</v>
      </c>
      <c r="E128" s="62" t="s">
        <v>465</v>
      </c>
      <c r="F128" s="77">
        <v>0</v>
      </c>
      <c r="G128" s="129"/>
      <c r="H128" s="26">
        <v>1</v>
      </c>
      <c r="I128" s="26">
        <v>1</v>
      </c>
      <c r="J128" s="59">
        <v>0</v>
      </c>
      <c r="K128" s="27">
        <v>0</v>
      </c>
      <c r="L128" s="59">
        <v>1</v>
      </c>
      <c r="M128" s="27">
        <v>1</v>
      </c>
      <c r="N128" s="59">
        <v>0</v>
      </c>
      <c r="O128" s="27">
        <v>0</v>
      </c>
      <c r="P128" s="58">
        <v>1</v>
      </c>
      <c r="Q128" s="26">
        <v>1</v>
      </c>
      <c r="R128" s="26">
        <v>1</v>
      </c>
      <c r="S128" s="26">
        <v>1</v>
      </c>
      <c r="T128" s="26">
        <v>1</v>
      </c>
      <c r="U128" s="64">
        <v>1</v>
      </c>
      <c r="V128" s="65">
        <v>1</v>
      </c>
      <c r="W128" s="66">
        <v>1</v>
      </c>
      <c r="X128" s="22">
        <v>1</v>
      </c>
      <c r="Y128" s="29">
        <v>1</v>
      </c>
      <c r="Z128" s="22">
        <v>0</v>
      </c>
      <c r="AA128" s="38"/>
      <c r="AB128" s="40">
        <v>1176.4016840221873</v>
      </c>
      <c r="AC128" s="68">
        <f>H128*8.5%/83%+I128*8.5%/83%+J128*K128*17%/83%+L128*M128*17%/83%+N128*O128*17%/83%+P128*5.95%/83%+Q128*1.7%/83%+R128*3.825%/83%+S128*3.825%/83%+T128*1.7%/83%+U128*15%/83%</f>
        <v>0.79518072289156616</v>
      </c>
      <c r="AD128" s="69">
        <f>IF(OR(V128=0,W128=0),1,1-(X128*1/3+Y128*1/3+Z128*1/3))</f>
        <v>0.33333333333333337</v>
      </c>
      <c r="AE128" s="70">
        <f t="shared" si="6"/>
        <v>623.6</v>
      </c>
      <c r="AF128" s="71">
        <f t="shared" si="4"/>
        <v>0.66662964961333038</v>
      </c>
      <c r="AG128" s="79">
        <f>F128*17%/83%</f>
        <v>0</v>
      </c>
      <c r="AH128" s="69">
        <f>IF(OR(V128=0,W128=0),1,1-(X128*1/3+Y128*1/3+Z128*1/3))</f>
        <v>0.33333333333333337</v>
      </c>
      <c r="AI128" s="70">
        <f t="shared" si="7"/>
        <v>0</v>
      </c>
      <c r="AJ128" s="71">
        <f t="shared" si="5"/>
        <v>0</v>
      </c>
    </row>
    <row r="129" spans="1:36" x14ac:dyDescent="0.25">
      <c r="A129" s="34" t="s">
        <v>59</v>
      </c>
      <c r="B129" s="12" t="s">
        <v>59</v>
      </c>
      <c r="C129" s="13" t="s">
        <v>60</v>
      </c>
      <c r="D129" s="62" t="s">
        <v>452</v>
      </c>
      <c r="E129" s="62" t="s">
        <v>465</v>
      </c>
      <c r="F129" s="77">
        <v>0</v>
      </c>
      <c r="G129" s="129"/>
      <c r="H129" s="26">
        <v>0</v>
      </c>
      <c r="I129" s="26">
        <v>1</v>
      </c>
      <c r="J129" s="59">
        <v>0</v>
      </c>
      <c r="K129" s="27">
        <v>0</v>
      </c>
      <c r="L129" s="59">
        <v>1</v>
      </c>
      <c r="M129" s="27">
        <v>1</v>
      </c>
      <c r="N129" s="59">
        <v>0</v>
      </c>
      <c r="O129" s="27">
        <v>0</v>
      </c>
      <c r="P129" s="58">
        <v>0</v>
      </c>
      <c r="Q129" s="26">
        <v>1</v>
      </c>
      <c r="R129" s="26">
        <v>1</v>
      </c>
      <c r="S129" s="26">
        <v>1</v>
      </c>
      <c r="T129" s="26">
        <v>1</v>
      </c>
      <c r="U129" s="64">
        <v>0</v>
      </c>
      <c r="V129" s="65">
        <v>1</v>
      </c>
      <c r="W129" s="66">
        <v>0</v>
      </c>
      <c r="X129" s="22">
        <v>1</v>
      </c>
      <c r="Y129" s="29">
        <v>0</v>
      </c>
      <c r="Z129" s="22">
        <v>0</v>
      </c>
      <c r="AA129" s="38"/>
      <c r="AB129" s="40">
        <v>1153.5810887938228</v>
      </c>
      <c r="AC129" s="68">
        <f>H129*8.5%/83%+I129*8.5%/83%+J129*K129*17%/83%+L129*M129*17%/83%+N129*O129*17%/83%+P129*5.95%/83%+Q129*1.7%/83%+R129*3.825%/83%+S129*3.825%/83%+T129*1.7%/83%+U129*15%/83%</f>
        <v>0.44036144578313263</v>
      </c>
      <c r="AD129" s="69">
        <f>IF(OR(V129=0,W129=0),1,1-(X129*1/3+Y129*1/3+Z129*1/3))</f>
        <v>1</v>
      </c>
      <c r="AE129" s="70">
        <f t="shared" si="6"/>
        <v>0</v>
      </c>
      <c r="AF129" s="71">
        <f t="shared" si="4"/>
        <v>0</v>
      </c>
      <c r="AG129" s="79">
        <f>F129*17%/83%</f>
        <v>0</v>
      </c>
      <c r="AH129" s="69">
        <f>IF(OR(V129=0,W129=0),1,1-(X129*1/3+Y129*1/3+Z129*1/3))</f>
        <v>1</v>
      </c>
      <c r="AI129" s="70">
        <f t="shared" si="7"/>
        <v>0</v>
      </c>
      <c r="AJ129" s="71">
        <f t="shared" si="5"/>
        <v>0</v>
      </c>
    </row>
    <row r="130" spans="1:36" x14ac:dyDescent="0.25">
      <c r="A130" s="34" t="s">
        <v>69</v>
      </c>
      <c r="B130" s="12" t="s">
        <v>69</v>
      </c>
      <c r="C130" s="13" t="s">
        <v>70</v>
      </c>
      <c r="D130" s="62" t="s">
        <v>452</v>
      </c>
      <c r="E130" s="62" t="s">
        <v>465</v>
      </c>
      <c r="F130" s="77">
        <v>0</v>
      </c>
      <c r="G130" s="129"/>
      <c r="H130" s="26">
        <v>0</v>
      </c>
      <c r="I130" s="26">
        <v>1</v>
      </c>
      <c r="J130" s="59">
        <v>1</v>
      </c>
      <c r="K130" s="27">
        <v>1</v>
      </c>
      <c r="L130" s="59">
        <v>0</v>
      </c>
      <c r="M130" s="27">
        <v>0</v>
      </c>
      <c r="N130" s="59">
        <v>0</v>
      </c>
      <c r="O130" s="27">
        <v>0</v>
      </c>
      <c r="P130" s="58">
        <v>0</v>
      </c>
      <c r="Q130" s="26">
        <v>1</v>
      </c>
      <c r="R130" s="26">
        <v>1</v>
      </c>
      <c r="S130" s="26">
        <v>1</v>
      </c>
      <c r="T130" s="26">
        <v>1</v>
      </c>
      <c r="U130" s="64">
        <v>1</v>
      </c>
      <c r="V130" s="65">
        <v>1</v>
      </c>
      <c r="W130" s="66">
        <v>1</v>
      </c>
      <c r="X130" s="22">
        <v>1</v>
      </c>
      <c r="Y130" s="29">
        <v>1</v>
      </c>
      <c r="Z130" s="22">
        <v>0</v>
      </c>
      <c r="AA130" s="38"/>
      <c r="AB130" s="40">
        <v>1615.0135243113518</v>
      </c>
      <c r="AC130" s="68">
        <f>H130*8.5%/83%+I130*8.5%/83%+J130*K130*17%/83%+L130*M130*17%/83%+N130*O130*17%/83%+P130*5.95%/83%+Q130*1.7%/83%+R130*3.825%/83%+S130*3.825%/83%+T130*1.7%/83%+U130*15%/83%</f>
        <v>0.62108433734939772</v>
      </c>
      <c r="AD130" s="69">
        <f>IF(OR(V130=0,W130=0),1,1-(X130*1/3+Y130*1/3+Z130*1/3))</f>
        <v>0.33333333333333337</v>
      </c>
      <c r="AE130" s="70">
        <f t="shared" si="6"/>
        <v>668.7</v>
      </c>
      <c r="AF130" s="71">
        <f t="shared" si="4"/>
        <v>0.52070208480111002</v>
      </c>
      <c r="AG130" s="79">
        <f>F130*17%/83%</f>
        <v>0</v>
      </c>
      <c r="AH130" s="69">
        <f>IF(OR(V130=0,W130=0),1,1-(X130*1/3+Y130*1/3+Z130*1/3))</f>
        <v>0.33333333333333337</v>
      </c>
      <c r="AI130" s="70">
        <f t="shared" si="7"/>
        <v>0</v>
      </c>
      <c r="AJ130" s="71">
        <f t="shared" si="5"/>
        <v>0</v>
      </c>
    </row>
    <row r="131" spans="1:36" x14ac:dyDescent="0.25">
      <c r="A131" s="34" t="s">
        <v>19</v>
      </c>
      <c r="B131" s="12" t="s">
        <v>19</v>
      </c>
      <c r="C131" s="13" t="s">
        <v>20</v>
      </c>
      <c r="D131" s="62" t="s">
        <v>452</v>
      </c>
      <c r="E131" s="62" t="s">
        <v>466</v>
      </c>
      <c r="F131" s="77">
        <v>0</v>
      </c>
      <c r="G131" s="129"/>
      <c r="H131" s="26">
        <v>1</v>
      </c>
      <c r="I131" s="26">
        <v>0</v>
      </c>
      <c r="J131" s="59">
        <v>1</v>
      </c>
      <c r="K131" s="27">
        <v>0</v>
      </c>
      <c r="L131" s="59">
        <v>0</v>
      </c>
      <c r="M131" s="27">
        <v>0</v>
      </c>
      <c r="N131" s="59">
        <v>0</v>
      </c>
      <c r="O131" s="27">
        <v>0</v>
      </c>
      <c r="P131" s="58">
        <v>1</v>
      </c>
      <c r="Q131" s="26">
        <v>1</v>
      </c>
      <c r="R131" s="26">
        <v>1</v>
      </c>
      <c r="S131" s="26">
        <v>1</v>
      </c>
      <c r="T131" s="26">
        <v>0</v>
      </c>
      <c r="U131" s="64">
        <v>0</v>
      </c>
      <c r="V131" s="65">
        <v>1</v>
      </c>
      <c r="W131" s="66">
        <v>1</v>
      </c>
      <c r="X131" s="22">
        <v>0</v>
      </c>
      <c r="Y131" s="29">
        <v>0</v>
      </c>
      <c r="Z131" s="22">
        <v>0</v>
      </c>
      <c r="AA131" s="38"/>
      <c r="AB131" s="40">
        <v>802.82854013386122</v>
      </c>
      <c r="AC131" s="68">
        <f>H131*8.5%/83%+I131*8.5%/83%+J131*K131*17%/83%+L131*M131*17%/83%+N131*O131*17%/83%+P131*5.95%/83%+Q131*1.7%/83%+R131*3.825%/83%+S131*3.825%/83%+T131*1.7%/83%+U131*15%/83%</f>
        <v>0.28674698795180725</v>
      </c>
      <c r="AD131" s="69">
        <f>IF(OR(V131=0,W131=0),1,1-(X131*1/3+Y131*1/3+Z131*1/3))</f>
        <v>1</v>
      </c>
      <c r="AE131" s="70">
        <f t="shared" si="6"/>
        <v>0</v>
      </c>
      <c r="AF131" s="71">
        <f t="shared" si="4"/>
        <v>0</v>
      </c>
      <c r="AG131" s="79">
        <f>F131*17%/83%</f>
        <v>0</v>
      </c>
      <c r="AH131" s="69">
        <f>IF(OR(V131=0,W131=0),1,1-(X131*1/3+Y131*1/3+Z131*1/3))</f>
        <v>1</v>
      </c>
      <c r="AI131" s="70">
        <f t="shared" si="7"/>
        <v>0</v>
      </c>
      <c r="AJ131" s="71">
        <f t="shared" si="5"/>
        <v>0</v>
      </c>
    </row>
    <row r="132" spans="1:36" x14ac:dyDescent="0.25">
      <c r="A132" s="34" t="s">
        <v>21</v>
      </c>
      <c r="B132" s="12" t="s">
        <v>21</v>
      </c>
      <c r="C132" s="13" t="s">
        <v>22</v>
      </c>
      <c r="D132" s="62" t="s">
        <v>452</v>
      </c>
      <c r="E132" s="62" t="s">
        <v>466</v>
      </c>
      <c r="F132" s="77">
        <v>0</v>
      </c>
      <c r="G132" s="129"/>
      <c r="H132" s="26">
        <v>1</v>
      </c>
      <c r="I132" s="26">
        <v>0</v>
      </c>
      <c r="J132" s="59">
        <v>1</v>
      </c>
      <c r="K132" s="27">
        <v>0</v>
      </c>
      <c r="L132" s="59">
        <v>0</v>
      </c>
      <c r="M132" s="27">
        <v>1</v>
      </c>
      <c r="N132" s="59">
        <v>0</v>
      </c>
      <c r="O132" s="27">
        <v>1</v>
      </c>
      <c r="P132" s="58">
        <v>0</v>
      </c>
      <c r="Q132" s="26">
        <v>1</v>
      </c>
      <c r="R132" s="26">
        <v>1</v>
      </c>
      <c r="S132" s="26">
        <v>1</v>
      </c>
      <c r="T132" s="26">
        <v>0</v>
      </c>
      <c r="U132" s="64">
        <v>1</v>
      </c>
      <c r="V132" s="65">
        <v>1</v>
      </c>
      <c r="W132" s="66">
        <v>1</v>
      </c>
      <c r="X132" s="22">
        <v>0</v>
      </c>
      <c r="Y132" s="29">
        <v>0</v>
      </c>
      <c r="Z132" s="22">
        <v>0</v>
      </c>
      <c r="AA132" s="38"/>
      <c r="AB132" s="40">
        <v>797.57980323133756</v>
      </c>
      <c r="AC132" s="68">
        <f>H132*8.5%/83%+I132*8.5%/83%+J132*K132*17%/83%+L132*M132*17%/83%+N132*O132*17%/83%+P132*5.95%/83%+Q132*1.7%/83%+R132*3.825%/83%+S132*3.825%/83%+T132*1.7%/83%+U132*15%/83%</f>
        <v>0.39578313253012054</v>
      </c>
      <c r="AD132" s="69">
        <f>IF(OR(V132=0,W132=0),1,1-(X132*1/3+Y132*1/3+Z132*1/3))</f>
        <v>1</v>
      </c>
      <c r="AE132" s="70">
        <f t="shared" si="6"/>
        <v>0</v>
      </c>
      <c r="AF132" s="71">
        <f t="shared" si="4"/>
        <v>0</v>
      </c>
      <c r="AG132" s="79">
        <f>F132*17%/83%</f>
        <v>0</v>
      </c>
      <c r="AH132" s="69">
        <f>IF(OR(V132=0,W132=0),1,1-(X132*1/3+Y132*1/3+Z132*1/3))</f>
        <v>1</v>
      </c>
      <c r="AI132" s="70">
        <f t="shared" si="7"/>
        <v>0</v>
      </c>
      <c r="AJ132" s="71">
        <f t="shared" si="5"/>
        <v>0</v>
      </c>
    </row>
    <row r="133" spans="1:36" x14ac:dyDescent="0.25">
      <c r="A133" s="34" t="s">
        <v>27</v>
      </c>
      <c r="B133" s="12" t="s">
        <v>27</v>
      </c>
      <c r="C133" s="13" t="s">
        <v>28</v>
      </c>
      <c r="D133" s="62" t="s">
        <v>452</v>
      </c>
      <c r="E133" s="62" t="s">
        <v>466</v>
      </c>
      <c r="F133" s="77">
        <v>1</v>
      </c>
      <c r="G133" s="129"/>
      <c r="H133" s="26">
        <v>0</v>
      </c>
      <c r="I133" s="26">
        <v>0</v>
      </c>
      <c r="J133" s="59">
        <v>1</v>
      </c>
      <c r="K133" s="27">
        <v>1</v>
      </c>
      <c r="L133" s="59">
        <v>0</v>
      </c>
      <c r="M133" s="27">
        <v>1</v>
      </c>
      <c r="N133" s="59">
        <v>0</v>
      </c>
      <c r="O133" s="27">
        <v>0</v>
      </c>
      <c r="P133" s="58">
        <v>0</v>
      </c>
      <c r="Q133" s="26">
        <v>1</v>
      </c>
      <c r="R133" s="26">
        <v>1</v>
      </c>
      <c r="S133" s="26">
        <v>1</v>
      </c>
      <c r="T133" s="26">
        <v>1</v>
      </c>
      <c r="U133" s="64">
        <v>0</v>
      </c>
      <c r="V133" s="65">
        <v>1</v>
      </c>
      <c r="W133" s="66">
        <v>1</v>
      </c>
      <c r="X133" s="22">
        <v>1</v>
      </c>
      <c r="Y133" s="29">
        <v>1</v>
      </c>
      <c r="Z133" s="22">
        <v>0</v>
      </c>
      <c r="AA133" s="38"/>
      <c r="AB133" s="40">
        <v>885.43909486054065</v>
      </c>
      <c r="AC133" s="68">
        <f>H133*8.5%/83%+I133*8.5%/83%+J133*K133*17%/83%+L133*M133*17%/83%+N133*O133*17%/83%+P133*5.95%/83%+Q133*1.7%/83%+R133*3.825%/83%+S133*3.825%/83%+T133*1.7%/83%+U133*15%/83%</f>
        <v>0.33795180722891571</v>
      </c>
      <c r="AD133" s="69">
        <f>IF(OR(V133=0,W133=0),1,1-(X133*1/3+Y133*1/3+Z133*1/3))</f>
        <v>0.33333333333333337</v>
      </c>
      <c r="AE133" s="70">
        <f t="shared" si="6"/>
        <v>199.5</v>
      </c>
      <c r="AF133" s="71">
        <f t="shared" si="4"/>
        <v>0.28334683333118355</v>
      </c>
      <c r="AG133" s="79">
        <f>F133*17%/83%</f>
        <v>0.20481927710843376</v>
      </c>
      <c r="AH133" s="69">
        <f>IF(OR(V133=0,W133=0),1,1-(X133*1/3+Y133*1/3+Z133*1/3))</f>
        <v>0.33333333333333337</v>
      </c>
      <c r="AI133" s="70">
        <f t="shared" si="7"/>
        <v>120.9</v>
      </c>
      <c r="AJ133" s="71">
        <f t="shared" si="5"/>
        <v>0.66664830366588412</v>
      </c>
    </row>
    <row r="134" spans="1:36" x14ac:dyDescent="0.25">
      <c r="A134" s="34" t="s">
        <v>31</v>
      </c>
      <c r="B134" s="12" t="s">
        <v>31</v>
      </c>
      <c r="C134" s="13" t="s">
        <v>32</v>
      </c>
      <c r="D134" s="62" t="s">
        <v>452</v>
      </c>
      <c r="E134" s="62" t="s">
        <v>466</v>
      </c>
      <c r="F134" s="77">
        <v>0</v>
      </c>
      <c r="G134" s="129"/>
      <c r="H134" s="26">
        <v>1</v>
      </c>
      <c r="I134" s="26">
        <v>0</v>
      </c>
      <c r="J134" s="59">
        <v>0</v>
      </c>
      <c r="K134" s="27">
        <v>1</v>
      </c>
      <c r="L134" s="59">
        <v>1</v>
      </c>
      <c r="M134" s="27">
        <v>0</v>
      </c>
      <c r="N134" s="59">
        <v>0</v>
      </c>
      <c r="O134" s="27">
        <v>0</v>
      </c>
      <c r="P134" s="58">
        <v>0</v>
      </c>
      <c r="Q134" s="26">
        <v>1</v>
      </c>
      <c r="R134" s="26">
        <v>1</v>
      </c>
      <c r="S134" s="26">
        <v>1</v>
      </c>
      <c r="T134" s="26">
        <v>1</v>
      </c>
      <c r="U134" s="64">
        <v>0</v>
      </c>
      <c r="V134" s="65">
        <v>1</v>
      </c>
      <c r="W134" s="66">
        <v>1</v>
      </c>
      <c r="X134" s="22">
        <v>1</v>
      </c>
      <c r="Y134" s="29">
        <v>1</v>
      </c>
      <c r="Z134" s="22">
        <v>0</v>
      </c>
      <c r="AA134" s="38"/>
      <c r="AB134" s="40">
        <v>1782.0602813829796</v>
      </c>
      <c r="AC134" s="68">
        <f>H134*8.5%/83%+I134*8.5%/83%+J134*K134*17%/83%+L134*M134*17%/83%+N134*O134*17%/83%+P134*5.95%/83%+Q134*1.7%/83%+R134*3.825%/83%+S134*3.825%/83%+T134*1.7%/83%+U134*15%/83%</f>
        <v>0.23554216867469882</v>
      </c>
      <c r="AD134" s="69">
        <f>IF(OR(V134=0,W134=0),1,1-(X134*1/3+Y134*1/3+Z134*1/3))</f>
        <v>0.33333333333333337</v>
      </c>
      <c r="AE134" s="70">
        <f t="shared" si="6"/>
        <v>279.8</v>
      </c>
      <c r="AF134" s="71">
        <f t="shared" ref="AF134:AF197" si="8">AE134/(AB134*(1-17%/83%))</f>
        <v>0.19745106304519966</v>
      </c>
      <c r="AG134" s="79">
        <f>F134*17%/83%</f>
        <v>0</v>
      </c>
      <c r="AH134" s="69">
        <f>IF(OR(V134=0,W134=0),1,1-(X134*1/3+Y134*1/3+Z134*1/3))</f>
        <v>0.33333333333333337</v>
      </c>
      <c r="AI134" s="70">
        <f t="shared" si="7"/>
        <v>0</v>
      </c>
      <c r="AJ134" s="71">
        <f t="shared" ref="AJ134:AJ197" si="9">AI134/(AB134*17%/83%)</f>
        <v>0</v>
      </c>
    </row>
    <row r="135" spans="1:36" x14ac:dyDescent="0.25">
      <c r="A135" s="34" t="s">
        <v>71</v>
      </c>
      <c r="B135" s="12" t="s">
        <v>71</v>
      </c>
      <c r="C135" s="13" t="s">
        <v>72</v>
      </c>
      <c r="D135" s="62" t="s">
        <v>452</v>
      </c>
      <c r="E135" s="62" t="s">
        <v>466</v>
      </c>
      <c r="F135" s="77">
        <v>0</v>
      </c>
      <c r="G135" s="129"/>
      <c r="H135" s="26">
        <v>0</v>
      </c>
      <c r="I135" s="26">
        <v>0</v>
      </c>
      <c r="J135" s="59">
        <v>1</v>
      </c>
      <c r="K135" s="27">
        <v>0</v>
      </c>
      <c r="L135" s="59">
        <v>0</v>
      </c>
      <c r="M135" s="27">
        <v>0</v>
      </c>
      <c r="N135" s="59">
        <v>0</v>
      </c>
      <c r="O135" s="27">
        <v>0</v>
      </c>
      <c r="P135" s="58">
        <v>0</v>
      </c>
      <c r="Q135" s="26">
        <v>1</v>
      </c>
      <c r="R135" s="26">
        <v>1</v>
      </c>
      <c r="S135" s="26">
        <v>1</v>
      </c>
      <c r="T135" s="26">
        <v>1</v>
      </c>
      <c r="U135" s="64">
        <v>1</v>
      </c>
      <c r="V135" s="65">
        <v>1</v>
      </c>
      <c r="W135" s="66">
        <v>1</v>
      </c>
      <c r="X135" s="22">
        <v>0</v>
      </c>
      <c r="Y135" s="29">
        <v>0</v>
      </c>
      <c r="Z135" s="22">
        <v>0</v>
      </c>
      <c r="AA135" s="38"/>
      <c r="AB135" s="40">
        <v>727.52057588025866</v>
      </c>
      <c r="AC135" s="68">
        <f>H135*8.5%/83%+I135*8.5%/83%+J135*K135*17%/83%+L135*M135*17%/83%+N135*O135*17%/83%+P135*5.95%/83%+Q135*1.7%/83%+R135*3.825%/83%+S135*3.825%/83%+T135*1.7%/83%+U135*15%/83%</f>
        <v>0.31385542168674696</v>
      </c>
      <c r="AD135" s="69">
        <f>IF(OR(V135=0,W135=0),1,1-(X135*1/3+Y135*1/3+Z135*1/3))</f>
        <v>1</v>
      </c>
      <c r="AE135" s="70">
        <f t="shared" ref="AE135:AE198" si="10">ROUND(AB135*AC135*(1-AD135),1)</f>
        <v>0</v>
      </c>
      <c r="AF135" s="71">
        <f t="shared" si="8"/>
        <v>0</v>
      </c>
      <c r="AG135" s="79">
        <f>F135*17%/83%</f>
        <v>0</v>
      </c>
      <c r="AH135" s="69">
        <f>IF(OR(V135=0,W135=0),1,1-(X135*1/3+Y135*1/3+Z135*1/3))</f>
        <v>1</v>
      </c>
      <c r="AI135" s="70">
        <f t="shared" ref="AI135:AI198" si="11">ROUND(AB135*AG135*(1-AH135),1)</f>
        <v>0</v>
      </c>
      <c r="AJ135" s="71">
        <f t="shared" si="9"/>
        <v>0</v>
      </c>
    </row>
    <row r="136" spans="1:36" x14ac:dyDescent="0.25">
      <c r="A136" s="34" t="s">
        <v>37</v>
      </c>
      <c r="B136" s="12" t="s">
        <v>37</v>
      </c>
      <c r="C136" s="13" t="s">
        <v>38</v>
      </c>
      <c r="D136" s="62" t="s">
        <v>452</v>
      </c>
      <c r="E136" s="62" t="s">
        <v>466</v>
      </c>
      <c r="F136" s="77">
        <v>0</v>
      </c>
      <c r="G136" s="129"/>
      <c r="H136" s="26">
        <v>0</v>
      </c>
      <c r="I136" s="26">
        <v>0</v>
      </c>
      <c r="J136" s="59">
        <v>1</v>
      </c>
      <c r="K136" s="27">
        <v>1</v>
      </c>
      <c r="L136" s="59">
        <v>0</v>
      </c>
      <c r="M136" s="27">
        <v>1</v>
      </c>
      <c r="N136" s="59">
        <v>0</v>
      </c>
      <c r="O136" s="27">
        <v>0</v>
      </c>
      <c r="P136" s="58">
        <v>0</v>
      </c>
      <c r="Q136" s="26">
        <v>1</v>
      </c>
      <c r="R136" s="26">
        <v>1</v>
      </c>
      <c r="S136" s="26">
        <v>1</v>
      </c>
      <c r="T136" s="26">
        <v>1</v>
      </c>
      <c r="U136" s="64">
        <v>1</v>
      </c>
      <c r="V136" s="65">
        <v>1</v>
      </c>
      <c r="W136" s="66">
        <v>1</v>
      </c>
      <c r="X136" s="22">
        <v>1</v>
      </c>
      <c r="Y136" s="29">
        <v>1</v>
      </c>
      <c r="Z136" s="22">
        <v>0</v>
      </c>
      <c r="AA136" s="38"/>
      <c r="AB136" s="40">
        <v>998.85745314551184</v>
      </c>
      <c r="AC136" s="68">
        <f>H136*8.5%/83%+I136*8.5%/83%+J136*K136*17%/83%+L136*M136*17%/83%+N136*O136*17%/83%+P136*5.95%/83%+Q136*1.7%/83%+R136*3.825%/83%+S136*3.825%/83%+T136*1.7%/83%+U136*15%/83%</f>
        <v>0.5186746987951808</v>
      </c>
      <c r="AD136" s="69">
        <f>IF(OR(V136=0,W136=0),1,1-(X136*1/3+Y136*1/3+Z136*1/3))</f>
        <v>0.33333333333333337</v>
      </c>
      <c r="AE136" s="70">
        <f t="shared" si="10"/>
        <v>345.4</v>
      </c>
      <c r="AF136" s="71">
        <f t="shared" si="8"/>
        <v>0.43486351861198841</v>
      </c>
      <c r="AG136" s="79">
        <f>F136*17%/83%</f>
        <v>0</v>
      </c>
      <c r="AH136" s="69">
        <f>IF(OR(V136=0,W136=0),1,1-(X136*1/3+Y136*1/3+Z136*1/3))</f>
        <v>0.33333333333333337</v>
      </c>
      <c r="AI136" s="70">
        <f t="shared" si="11"/>
        <v>0</v>
      </c>
      <c r="AJ136" s="71">
        <f t="shared" si="9"/>
        <v>0</v>
      </c>
    </row>
    <row r="137" spans="1:36" x14ac:dyDescent="0.25">
      <c r="A137" s="34" t="s">
        <v>46</v>
      </c>
      <c r="B137" s="12" t="s">
        <v>46</v>
      </c>
      <c r="C137" s="13" t="s">
        <v>435</v>
      </c>
      <c r="D137" s="62" t="s">
        <v>452</v>
      </c>
      <c r="E137" s="62" t="s">
        <v>466</v>
      </c>
      <c r="F137" s="77">
        <v>0</v>
      </c>
      <c r="G137" s="129"/>
      <c r="H137" s="26">
        <v>0</v>
      </c>
      <c r="I137" s="26">
        <v>0</v>
      </c>
      <c r="J137" s="59">
        <v>1</v>
      </c>
      <c r="K137" s="27">
        <v>1</v>
      </c>
      <c r="L137" s="59">
        <v>0</v>
      </c>
      <c r="M137" s="27">
        <v>0</v>
      </c>
      <c r="N137" s="59">
        <v>0</v>
      </c>
      <c r="O137" s="27">
        <v>0</v>
      </c>
      <c r="P137" s="58">
        <v>0</v>
      </c>
      <c r="Q137" s="26">
        <v>1</v>
      </c>
      <c r="R137" s="26">
        <v>1</v>
      </c>
      <c r="S137" s="26">
        <v>1</v>
      </c>
      <c r="T137" s="26">
        <v>1</v>
      </c>
      <c r="U137" s="64">
        <v>1</v>
      </c>
      <c r="V137" s="65">
        <v>1</v>
      </c>
      <c r="W137" s="66">
        <v>0</v>
      </c>
      <c r="X137" s="22">
        <v>0</v>
      </c>
      <c r="Y137" s="29">
        <v>0</v>
      </c>
      <c r="Z137" s="22">
        <v>0</v>
      </c>
      <c r="AA137" s="38"/>
      <c r="AB137" s="40">
        <v>774.53100205068938</v>
      </c>
      <c r="AC137" s="68">
        <f>H137*8.5%/83%+I137*8.5%/83%+J137*K137*17%/83%+L137*M137*17%/83%+N137*O137*17%/83%+P137*5.95%/83%+Q137*1.7%/83%+R137*3.825%/83%+S137*3.825%/83%+T137*1.7%/83%+U137*15%/83%</f>
        <v>0.5186746987951808</v>
      </c>
      <c r="AD137" s="69">
        <f>IF(OR(V137=0,W137=0),1,1-(X137*1/3+Y137*1/3+Z137*1/3))</f>
        <v>1</v>
      </c>
      <c r="AE137" s="70">
        <f t="shared" si="10"/>
        <v>0</v>
      </c>
      <c r="AF137" s="71">
        <f t="shared" si="8"/>
        <v>0</v>
      </c>
      <c r="AG137" s="79">
        <f>F137*17%/83%</f>
        <v>0</v>
      </c>
      <c r="AH137" s="69">
        <f>IF(OR(V137=0,W137=0),1,1-(X137*1/3+Y137*1/3+Z137*1/3))</f>
        <v>1</v>
      </c>
      <c r="AI137" s="70">
        <f t="shared" si="11"/>
        <v>0</v>
      </c>
      <c r="AJ137" s="71">
        <f t="shared" si="9"/>
        <v>0</v>
      </c>
    </row>
    <row r="138" spans="1:36" x14ac:dyDescent="0.25">
      <c r="A138" s="34" t="s">
        <v>67</v>
      </c>
      <c r="B138" s="12" t="s">
        <v>67</v>
      </c>
      <c r="C138" s="13" t="s">
        <v>68</v>
      </c>
      <c r="D138" s="62" t="s">
        <v>452</v>
      </c>
      <c r="E138" s="62" t="s">
        <v>466</v>
      </c>
      <c r="F138" s="77">
        <v>0</v>
      </c>
      <c r="G138" s="129"/>
      <c r="H138" s="26">
        <v>0</v>
      </c>
      <c r="I138" s="26">
        <v>0</v>
      </c>
      <c r="J138" s="59">
        <v>0</v>
      </c>
      <c r="K138" s="27">
        <v>1</v>
      </c>
      <c r="L138" s="59">
        <v>1</v>
      </c>
      <c r="M138" s="27">
        <v>0</v>
      </c>
      <c r="N138" s="59">
        <v>0</v>
      </c>
      <c r="O138" s="27">
        <v>0</v>
      </c>
      <c r="P138" s="58">
        <v>0</v>
      </c>
      <c r="Q138" s="26">
        <v>1</v>
      </c>
      <c r="R138" s="26">
        <v>1</v>
      </c>
      <c r="S138" s="26">
        <v>1</v>
      </c>
      <c r="T138" s="26">
        <v>1</v>
      </c>
      <c r="U138" s="64">
        <v>0</v>
      </c>
      <c r="V138" s="65">
        <v>1</v>
      </c>
      <c r="W138" s="66">
        <v>1</v>
      </c>
      <c r="X138" s="22">
        <v>1</v>
      </c>
      <c r="Y138" s="29">
        <v>0</v>
      </c>
      <c r="Z138" s="22">
        <v>0</v>
      </c>
      <c r="AA138" s="38"/>
      <c r="AB138" s="40">
        <v>537.42501762798281</v>
      </c>
      <c r="AC138" s="68">
        <f>H138*8.5%/83%+I138*8.5%/83%+J138*K138*17%/83%+L138*M138*17%/83%+N138*O138*17%/83%+P138*5.95%/83%+Q138*1.7%/83%+R138*3.825%/83%+S138*3.825%/83%+T138*1.7%/83%+U138*15%/83%</f>
        <v>0.13313253012048193</v>
      </c>
      <c r="AD138" s="69">
        <f>IF(OR(V138=0,W138=0),1,1-(X138*1/3+Y138*1/3+Z138*1/3))</f>
        <v>0.66666666666666674</v>
      </c>
      <c r="AE138" s="70">
        <f t="shared" si="10"/>
        <v>23.8</v>
      </c>
      <c r="AF138" s="71">
        <f t="shared" si="8"/>
        <v>5.569205386531044E-2</v>
      </c>
      <c r="AG138" s="79">
        <f>F138*17%/83%</f>
        <v>0</v>
      </c>
      <c r="AH138" s="69">
        <f>IF(OR(V138=0,W138=0),1,1-(X138*1/3+Y138*1/3+Z138*1/3))</f>
        <v>0.66666666666666674</v>
      </c>
      <c r="AI138" s="70">
        <f t="shared" si="11"/>
        <v>0</v>
      </c>
      <c r="AJ138" s="71">
        <f t="shared" si="9"/>
        <v>0</v>
      </c>
    </row>
    <row r="139" spans="1:36" x14ac:dyDescent="0.25">
      <c r="A139" s="34" t="s">
        <v>73</v>
      </c>
      <c r="B139" s="12" t="s">
        <v>73</v>
      </c>
      <c r="C139" s="13" t="s">
        <v>74</v>
      </c>
      <c r="D139" s="62" t="s">
        <v>452</v>
      </c>
      <c r="E139" s="62" t="s">
        <v>458</v>
      </c>
      <c r="F139" s="77">
        <v>0</v>
      </c>
      <c r="G139" s="129"/>
      <c r="H139" s="26">
        <v>0</v>
      </c>
      <c r="I139" s="26">
        <v>0</v>
      </c>
      <c r="J139" s="59">
        <v>0</v>
      </c>
      <c r="K139" s="27">
        <v>0</v>
      </c>
      <c r="L139" s="59">
        <v>1</v>
      </c>
      <c r="M139" s="27">
        <v>0</v>
      </c>
      <c r="N139" s="59">
        <v>0</v>
      </c>
      <c r="O139" s="27">
        <v>0</v>
      </c>
      <c r="P139" s="58">
        <v>0</v>
      </c>
      <c r="Q139" s="26">
        <v>1</v>
      </c>
      <c r="R139" s="26">
        <v>1</v>
      </c>
      <c r="S139" s="26">
        <v>1</v>
      </c>
      <c r="T139" s="26">
        <v>1</v>
      </c>
      <c r="U139" s="64">
        <v>1</v>
      </c>
      <c r="V139" s="65">
        <v>1</v>
      </c>
      <c r="W139" s="66">
        <v>1</v>
      </c>
      <c r="X139" s="22">
        <v>1</v>
      </c>
      <c r="Y139" s="29">
        <v>1</v>
      </c>
      <c r="Z139" s="22">
        <v>1</v>
      </c>
      <c r="AA139" s="38"/>
      <c r="AB139" s="40">
        <v>773.6181782415548</v>
      </c>
      <c r="AC139" s="68">
        <f>H139*8.5%/83%+I139*8.5%/83%+J139*K139*17%/83%+L139*M139*17%/83%+N139*O139*17%/83%+P139*5.95%/83%+Q139*1.7%/83%+R139*3.825%/83%+S139*3.825%/83%+T139*1.7%/83%+U139*15%/83%</f>
        <v>0.31385542168674696</v>
      </c>
      <c r="AD139" s="69">
        <f>IF(OR(V139=0,W139=0),1,1-(X139*1/3+Y139*1/3+Z139*1/3))</f>
        <v>0</v>
      </c>
      <c r="AE139" s="70">
        <f t="shared" si="10"/>
        <v>242.8</v>
      </c>
      <c r="AF139" s="71">
        <f t="shared" si="8"/>
        <v>0.3946900454607139</v>
      </c>
      <c r="AG139" s="79">
        <f>F139*17%/83%</f>
        <v>0</v>
      </c>
      <c r="AH139" s="69">
        <f>IF(OR(V139=0,W139=0),1,1-(X139*1/3+Y139*1/3+Z139*1/3))</f>
        <v>0</v>
      </c>
      <c r="AI139" s="70">
        <f t="shared" si="11"/>
        <v>0</v>
      </c>
      <c r="AJ139" s="71">
        <f t="shared" si="9"/>
        <v>0</v>
      </c>
    </row>
    <row r="140" spans="1:36" x14ac:dyDescent="0.25">
      <c r="A140" s="34" t="s">
        <v>75</v>
      </c>
      <c r="B140" s="12" t="s">
        <v>75</v>
      </c>
      <c r="C140" s="13" t="s">
        <v>76</v>
      </c>
      <c r="D140" s="62" t="s">
        <v>452</v>
      </c>
      <c r="E140" s="62" t="s">
        <v>458</v>
      </c>
      <c r="F140" s="77">
        <v>0</v>
      </c>
      <c r="G140" s="129"/>
      <c r="H140" s="26">
        <v>0</v>
      </c>
      <c r="I140" s="26">
        <v>1</v>
      </c>
      <c r="J140" s="59">
        <v>0</v>
      </c>
      <c r="K140" s="27">
        <v>0</v>
      </c>
      <c r="L140" s="59">
        <v>0</v>
      </c>
      <c r="M140" s="27">
        <v>1</v>
      </c>
      <c r="N140" s="59">
        <v>1</v>
      </c>
      <c r="O140" s="27">
        <v>1</v>
      </c>
      <c r="P140" s="58">
        <v>1</v>
      </c>
      <c r="Q140" s="26">
        <v>1</v>
      </c>
      <c r="R140" s="26">
        <v>1</v>
      </c>
      <c r="S140" s="26">
        <v>1</v>
      </c>
      <c r="T140" s="26">
        <v>1</v>
      </c>
      <c r="U140" s="64">
        <v>1</v>
      </c>
      <c r="V140" s="65">
        <v>1</v>
      </c>
      <c r="W140" s="66">
        <v>1</v>
      </c>
      <c r="X140" s="22">
        <v>1</v>
      </c>
      <c r="Y140" s="29">
        <v>1</v>
      </c>
      <c r="Z140" s="22">
        <v>0</v>
      </c>
      <c r="AA140" s="38"/>
      <c r="AB140" s="40">
        <v>1252.1660601803574</v>
      </c>
      <c r="AC140" s="68">
        <f>H140*8.5%/83%+I140*8.5%/83%+J140*K140*17%/83%+L140*M140*17%/83%+N140*O140*17%/83%+P140*5.95%/83%+Q140*1.7%/83%+R140*3.825%/83%+S140*3.825%/83%+T140*1.7%/83%+U140*15%/83%</f>
        <v>0.69277108433734946</v>
      </c>
      <c r="AD140" s="69">
        <f>IF(OR(V140=0,W140=0),1,1-(X140*1/3+Y140*1/3+Z140*1/3))</f>
        <v>0.33333333333333337</v>
      </c>
      <c r="AE140" s="70">
        <f t="shared" si="10"/>
        <v>578.29999999999995</v>
      </c>
      <c r="AF140" s="71">
        <f t="shared" si="8"/>
        <v>0.5807984130326207</v>
      </c>
      <c r="AG140" s="79">
        <f>F140*17%/83%</f>
        <v>0</v>
      </c>
      <c r="AH140" s="69">
        <f>IF(OR(V140=0,W140=0),1,1-(X140*1/3+Y140*1/3+Z140*1/3))</f>
        <v>0.33333333333333337</v>
      </c>
      <c r="AI140" s="70">
        <f t="shared" si="11"/>
        <v>0</v>
      </c>
      <c r="AJ140" s="71">
        <f t="shared" si="9"/>
        <v>0</v>
      </c>
    </row>
    <row r="141" spans="1:36" x14ac:dyDescent="0.25">
      <c r="A141" s="34" t="s">
        <v>77</v>
      </c>
      <c r="B141" s="12" t="s">
        <v>77</v>
      </c>
      <c r="C141" s="13" t="s">
        <v>78</v>
      </c>
      <c r="D141" s="62" t="s">
        <v>452</v>
      </c>
      <c r="E141" s="62" t="s">
        <v>458</v>
      </c>
      <c r="F141" s="77">
        <v>0</v>
      </c>
      <c r="G141" s="129"/>
      <c r="H141" s="26">
        <v>0</v>
      </c>
      <c r="I141" s="26">
        <v>1</v>
      </c>
      <c r="J141" s="59">
        <v>1</v>
      </c>
      <c r="K141" s="27">
        <v>0</v>
      </c>
      <c r="L141" s="59">
        <v>0</v>
      </c>
      <c r="M141" s="27">
        <v>1</v>
      </c>
      <c r="N141" s="59">
        <v>0</v>
      </c>
      <c r="O141" s="27">
        <v>0</v>
      </c>
      <c r="P141" s="58">
        <v>0</v>
      </c>
      <c r="Q141" s="26">
        <v>1</v>
      </c>
      <c r="R141" s="26">
        <v>1</v>
      </c>
      <c r="S141" s="26">
        <v>1</v>
      </c>
      <c r="T141" s="26">
        <v>1</v>
      </c>
      <c r="U141" s="64">
        <v>1</v>
      </c>
      <c r="V141" s="65">
        <v>1</v>
      </c>
      <c r="W141" s="66">
        <v>1</v>
      </c>
      <c r="X141" s="22">
        <v>0</v>
      </c>
      <c r="Y141" s="29">
        <v>0</v>
      </c>
      <c r="Z141" s="22">
        <v>1</v>
      </c>
      <c r="AA141" s="38"/>
      <c r="AB141" s="40">
        <v>557.73534738122714</v>
      </c>
      <c r="AC141" s="68">
        <f>H141*8.5%/83%+I141*8.5%/83%+J141*K141*17%/83%+L141*M141*17%/83%+N141*O141*17%/83%+P141*5.95%/83%+Q141*1.7%/83%+R141*3.825%/83%+S141*3.825%/83%+T141*1.7%/83%+U141*15%/83%</f>
        <v>0.41626506024096388</v>
      </c>
      <c r="AD141" s="69">
        <f>IF(OR(V141=0,W141=0),1,1-(X141*1/3+Y141*1/3+Z141*1/3))</f>
        <v>0.66666666666666674</v>
      </c>
      <c r="AE141" s="70">
        <f t="shared" si="10"/>
        <v>77.400000000000006</v>
      </c>
      <c r="AF141" s="71">
        <f t="shared" si="8"/>
        <v>0.17452070071117731</v>
      </c>
      <c r="AG141" s="79">
        <f>F141*17%/83%</f>
        <v>0</v>
      </c>
      <c r="AH141" s="69">
        <f>IF(OR(V141=0,W141=0),1,1-(X141*1/3+Y141*1/3+Z141*1/3))</f>
        <v>0.66666666666666674</v>
      </c>
      <c r="AI141" s="70">
        <f t="shared" si="11"/>
        <v>0</v>
      </c>
      <c r="AJ141" s="71">
        <f t="shared" si="9"/>
        <v>0</v>
      </c>
    </row>
    <row r="142" spans="1:36" x14ac:dyDescent="0.25">
      <c r="A142" s="34" t="s">
        <v>85</v>
      </c>
      <c r="B142" s="12" t="s">
        <v>85</v>
      </c>
      <c r="C142" s="13" t="s">
        <v>86</v>
      </c>
      <c r="D142" s="62" t="s">
        <v>452</v>
      </c>
      <c r="E142" s="62" t="s">
        <v>458</v>
      </c>
      <c r="F142" s="77">
        <v>0</v>
      </c>
      <c r="G142" s="129"/>
      <c r="H142" s="26">
        <v>0</v>
      </c>
      <c r="I142" s="26">
        <v>0</v>
      </c>
      <c r="J142" s="59">
        <v>0</v>
      </c>
      <c r="K142" s="27">
        <v>0</v>
      </c>
      <c r="L142" s="59">
        <v>1</v>
      </c>
      <c r="M142" s="27">
        <v>0</v>
      </c>
      <c r="N142" s="59">
        <v>0</v>
      </c>
      <c r="O142" s="27">
        <v>0</v>
      </c>
      <c r="P142" s="58">
        <v>0</v>
      </c>
      <c r="Q142" s="26">
        <v>1</v>
      </c>
      <c r="R142" s="26">
        <v>1</v>
      </c>
      <c r="S142" s="26">
        <v>0</v>
      </c>
      <c r="T142" s="26">
        <v>1</v>
      </c>
      <c r="U142" s="64">
        <v>0</v>
      </c>
      <c r="V142" s="65">
        <v>1</v>
      </c>
      <c r="W142" s="66">
        <v>1</v>
      </c>
      <c r="X142" s="22">
        <v>0</v>
      </c>
      <c r="Y142" s="29">
        <v>0</v>
      </c>
      <c r="Z142" s="22">
        <v>0</v>
      </c>
      <c r="AA142" s="38"/>
      <c r="AB142" s="40">
        <v>564.58152594973649</v>
      </c>
      <c r="AC142" s="68">
        <f>H142*8.5%/83%+I142*8.5%/83%+J142*K142*17%/83%+L142*M142*17%/83%+N142*O142*17%/83%+P142*5.95%/83%+Q142*1.7%/83%+R142*3.825%/83%+S142*3.825%/83%+T142*1.7%/83%+U142*15%/83%</f>
        <v>8.7048192771084346E-2</v>
      </c>
      <c r="AD142" s="69">
        <f>IF(OR(V142=0,W142=0),1,1-(X142*1/3+Y142*1/3+Z142*1/3))</f>
        <v>1</v>
      </c>
      <c r="AE142" s="70">
        <f t="shared" si="10"/>
        <v>0</v>
      </c>
      <c r="AF142" s="71">
        <f t="shared" si="8"/>
        <v>0</v>
      </c>
      <c r="AG142" s="79">
        <f>F142*17%/83%</f>
        <v>0</v>
      </c>
      <c r="AH142" s="69">
        <f>IF(OR(V142=0,W142=0),1,1-(X142*1/3+Y142*1/3+Z142*1/3))</f>
        <v>1</v>
      </c>
      <c r="AI142" s="70">
        <f t="shared" si="11"/>
        <v>0</v>
      </c>
      <c r="AJ142" s="71">
        <f t="shared" si="9"/>
        <v>0</v>
      </c>
    </row>
    <row r="143" spans="1:36" x14ac:dyDescent="0.25">
      <c r="A143" s="34" t="s">
        <v>79</v>
      </c>
      <c r="B143" s="12" t="s">
        <v>79</v>
      </c>
      <c r="C143" s="13" t="s">
        <v>80</v>
      </c>
      <c r="D143" s="62" t="s">
        <v>452</v>
      </c>
      <c r="E143" s="62" t="s">
        <v>458</v>
      </c>
      <c r="F143" s="77">
        <v>0</v>
      </c>
      <c r="G143" s="129"/>
      <c r="H143" s="26">
        <v>1</v>
      </c>
      <c r="I143" s="26">
        <v>0</v>
      </c>
      <c r="J143" s="59">
        <v>0</v>
      </c>
      <c r="K143" s="27">
        <v>0</v>
      </c>
      <c r="L143" s="59">
        <v>1</v>
      </c>
      <c r="M143" s="27">
        <v>0</v>
      </c>
      <c r="N143" s="59">
        <v>0</v>
      </c>
      <c r="O143" s="27">
        <v>0</v>
      </c>
      <c r="P143" s="58">
        <v>0</v>
      </c>
      <c r="Q143" s="26">
        <v>1</v>
      </c>
      <c r="R143" s="26">
        <v>1</v>
      </c>
      <c r="S143" s="26">
        <v>1</v>
      </c>
      <c r="T143" s="26">
        <v>1</v>
      </c>
      <c r="U143" s="64">
        <v>0</v>
      </c>
      <c r="V143" s="65">
        <v>1</v>
      </c>
      <c r="W143" s="66">
        <v>1</v>
      </c>
      <c r="X143" s="22">
        <v>0</v>
      </c>
      <c r="Y143" s="29">
        <v>0</v>
      </c>
      <c r="Z143" s="22">
        <v>0</v>
      </c>
      <c r="AA143" s="38"/>
      <c r="AB143" s="40">
        <v>1617.9802016910394</v>
      </c>
      <c r="AC143" s="68">
        <f>H143*8.5%/83%+I143*8.5%/83%+J143*K143*17%/83%+L143*M143*17%/83%+N143*O143*17%/83%+P143*5.95%/83%+Q143*1.7%/83%+R143*3.825%/83%+S143*3.825%/83%+T143*1.7%/83%+U143*15%/83%</f>
        <v>0.23554216867469882</v>
      </c>
      <c r="AD143" s="69">
        <f>IF(OR(V143=0,W143=0),1,1-(X143*1/3+Y143*1/3+Z143*1/3))</f>
        <v>1</v>
      </c>
      <c r="AE143" s="70">
        <f t="shared" si="10"/>
        <v>0</v>
      </c>
      <c r="AF143" s="71">
        <f t="shared" si="8"/>
        <v>0</v>
      </c>
      <c r="AG143" s="79">
        <f>F143*17%/83%</f>
        <v>0</v>
      </c>
      <c r="AH143" s="69">
        <f>IF(OR(V143=0,W143=0),1,1-(X143*1/3+Y143*1/3+Z143*1/3))</f>
        <v>1</v>
      </c>
      <c r="AI143" s="70">
        <f t="shared" si="11"/>
        <v>0</v>
      </c>
      <c r="AJ143" s="71">
        <f t="shared" si="9"/>
        <v>0</v>
      </c>
    </row>
    <row r="144" spans="1:36" x14ac:dyDescent="0.25">
      <c r="A144" s="34" t="s">
        <v>81</v>
      </c>
      <c r="B144" s="12" t="s">
        <v>81</v>
      </c>
      <c r="C144" s="13" t="s">
        <v>82</v>
      </c>
      <c r="D144" s="62" t="s">
        <v>452</v>
      </c>
      <c r="E144" s="62" t="s">
        <v>458</v>
      </c>
      <c r="F144" s="77">
        <v>0</v>
      </c>
      <c r="G144" s="129"/>
      <c r="H144" s="26">
        <v>1</v>
      </c>
      <c r="I144" s="26">
        <v>0</v>
      </c>
      <c r="J144" s="59">
        <v>0</v>
      </c>
      <c r="K144" s="27">
        <v>0</v>
      </c>
      <c r="L144" s="59">
        <v>0</v>
      </c>
      <c r="M144" s="27">
        <v>0</v>
      </c>
      <c r="N144" s="59">
        <v>1</v>
      </c>
      <c r="O144" s="27">
        <v>0</v>
      </c>
      <c r="P144" s="58">
        <v>0</v>
      </c>
      <c r="Q144" s="26">
        <v>1</v>
      </c>
      <c r="R144" s="26">
        <v>1</v>
      </c>
      <c r="S144" s="26">
        <v>1</v>
      </c>
      <c r="T144" s="26">
        <v>0</v>
      </c>
      <c r="U144" s="64">
        <v>1</v>
      </c>
      <c r="V144" s="65">
        <v>1</v>
      </c>
      <c r="W144" s="66">
        <v>1</v>
      </c>
      <c r="X144" s="22">
        <v>1</v>
      </c>
      <c r="Y144" s="29">
        <v>1</v>
      </c>
      <c r="Z144" s="22">
        <v>0</v>
      </c>
      <c r="AA144" s="38"/>
      <c r="AB144" s="40">
        <v>1060.9294721666631</v>
      </c>
      <c r="AC144" s="68">
        <f>H144*8.5%/83%+I144*8.5%/83%+J144*K144*17%/83%+L144*M144*17%/83%+N144*O144*17%/83%+P144*5.95%/83%+Q144*1.7%/83%+R144*3.825%/83%+S144*3.825%/83%+T144*1.7%/83%+U144*15%/83%</f>
        <v>0.39578313253012054</v>
      </c>
      <c r="AD144" s="69">
        <f>IF(OR(V144=0,W144=0),1,1-(X144*1/3+Y144*1/3+Z144*1/3))</f>
        <v>0.33333333333333337</v>
      </c>
      <c r="AE144" s="70">
        <f t="shared" si="10"/>
        <v>279.89999999999998</v>
      </c>
      <c r="AF144" s="71">
        <f t="shared" si="8"/>
        <v>0.33178025851859738</v>
      </c>
      <c r="AG144" s="79">
        <f>F144*17%/83%</f>
        <v>0</v>
      </c>
      <c r="AH144" s="69">
        <f>IF(OR(V144=0,W144=0),1,1-(X144*1/3+Y144*1/3+Z144*1/3))</f>
        <v>0.33333333333333337</v>
      </c>
      <c r="AI144" s="70">
        <f t="shared" si="11"/>
        <v>0</v>
      </c>
      <c r="AJ144" s="71">
        <f t="shared" si="9"/>
        <v>0</v>
      </c>
    </row>
    <row r="145" spans="1:36" x14ac:dyDescent="0.25">
      <c r="A145" s="34" t="s">
        <v>87</v>
      </c>
      <c r="B145" s="12" t="s">
        <v>87</v>
      </c>
      <c r="C145" s="13" t="s">
        <v>88</v>
      </c>
      <c r="D145" s="62" t="s">
        <v>452</v>
      </c>
      <c r="E145" s="62" t="s">
        <v>458</v>
      </c>
      <c r="F145" s="77">
        <v>0</v>
      </c>
      <c r="G145" s="129"/>
      <c r="H145" s="26">
        <v>0</v>
      </c>
      <c r="I145" s="26">
        <v>1</v>
      </c>
      <c r="J145" s="59">
        <v>0</v>
      </c>
      <c r="K145" s="27">
        <v>1</v>
      </c>
      <c r="L145" s="59">
        <v>1</v>
      </c>
      <c r="M145" s="27">
        <v>1</v>
      </c>
      <c r="N145" s="59">
        <v>0</v>
      </c>
      <c r="O145" s="27">
        <v>0</v>
      </c>
      <c r="P145" s="58">
        <v>1</v>
      </c>
      <c r="Q145" s="26">
        <v>1</v>
      </c>
      <c r="R145" s="26">
        <v>1</v>
      </c>
      <c r="S145" s="26">
        <v>1</v>
      </c>
      <c r="T145" s="26">
        <v>1</v>
      </c>
      <c r="U145" s="64">
        <v>0</v>
      </c>
      <c r="V145" s="65">
        <v>1</v>
      </c>
      <c r="W145" s="66">
        <v>1</v>
      </c>
      <c r="X145" s="22">
        <v>0</v>
      </c>
      <c r="Y145" s="29">
        <v>0</v>
      </c>
      <c r="Z145" s="22">
        <v>0</v>
      </c>
      <c r="AA145" s="38"/>
      <c r="AB145" s="40">
        <v>1545.638914817124</v>
      </c>
      <c r="AC145" s="68">
        <f>H145*8.5%/83%+I145*8.5%/83%+J145*K145*17%/83%+L145*M145*17%/83%+N145*O145*17%/83%+P145*5.95%/83%+Q145*1.7%/83%+R145*3.825%/83%+S145*3.825%/83%+T145*1.7%/83%+U145*15%/83%</f>
        <v>0.51204819277108438</v>
      </c>
      <c r="AD145" s="69">
        <f>IF(OR(V145=0,W145=0),1,1-(X145*1/3+Y145*1/3+Z145*1/3))</f>
        <v>1</v>
      </c>
      <c r="AE145" s="70">
        <f t="shared" si="10"/>
        <v>0</v>
      </c>
      <c r="AF145" s="71">
        <f t="shared" si="8"/>
        <v>0</v>
      </c>
      <c r="AG145" s="79">
        <f>F145*17%/83%</f>
        <v>0</v>
      </c>
      <c r="AH145" s="69">
        <f>IF(OR(V145=0,W145=0),1,1-(X145*1/3+Y145*1/3+Z145*1/3))</f>
        <v>1</v>
      </c>
      <c r="AI145" s="70">
        <f t="shared" si="11"/>
        <v>0</v>
      </c>
      <c r="AJ145" s="71">
        <f t="shared" si="9"/>
        <v>0</v>
      </c>
    </row>
    <row r="146" spans="1:36" x14ac:dyDescent="0.25">
      <c r="A146" s="34" t="s">
        <v>89</v>
      </c>
      <c r="B146" s="12" t="s">
        <v>89</v>
      </c>
      <c r="C146" s="13" t="s">
        <v>90</v>
      </c>
      <c r="D146" s="62" t="s">
        <v>452</v>
      </c>
      <c r="E146" s="62" t="s">
        <v>458</v>
      </c>
      <c r="F146" s="77">
        <v>0</v>
      </c>
      <c r="G146" s="129"/>
      <c r="H146" s="26">
        <v>0</v>
      </c>
      <c r="I146" s="26">
        <v>1</v>
      </c>
      <c r="J146" s="59">
        <v>0</v>
      </c>
      <c r="K146" s="27">
        <v>1</v>
      </c>
      <c r="L146" s="59">
        <v>0</v>
      </c>
      <c r="M146" s="27">
        <v>1</v>
      </c>
      <c r="N146" s="59">
        <v>1</v>
      </c>
      <c r="O146" s="27">
        <v>0</v>
      </c>
      <c r="P146" s="58">
        <v>0</v>
      </c>
      <c r="Q146" s="26">
        <v>1</v>
      </c>
      <c r="R146" s="26">
        <v>1</v>
      </c>
      <c r="S146" s="26">
        <v>1</v>
      </c>
      <c r="T146" s="26">
        <v>1</v>
      </c>
      <c r="U146" s="64">
        <v>1</v>
      </c>
      <c r="V146" s="65">
        <v>1</v>
      </c>
      <c r="W146" s="66">
        <v>1</v>
      </c>
      <c r="X146" s="22">
        <v>0</v>
      </c>
      <c r="Y146" s="29">
        <v>0</v>
      </c>
      <c r="Z146" s="22">
        <v>0</v>
      </c>
      <c r="AA146" s="38"/>
      <c r="AB146" s="40">
        <v>1499.0849005512607</v>
      </c>
      <c r="AC146" s="68">
        <f>H146*8.5%/83%+I146*8.5%/83%+J146*K146*17%/83%+L146*M146*17%/83%+N146*O146*17%/83%+P146*5.95%/83%+Q146*1.7%/83%+R146*3.825%/83%+S146*3.825%/83%+T146*1.7%/83%+U146*15%/83%</f>
        <v>0.41626506024096388</v>
      </c>
      <c r="AD146" s="69">
        <f>IF(OR(V146=0,W146=0),1,1-(X146*1/3+Y146*1/3+Z146*1/3))</f>
        <v>1</v>
      </c>
      <c r="AE146" s="70">
        <f t="shared" si="10"/>
        <v>0</v>
      </c>
      <c r="AF146" s="71">
        <f t="shared" si="8"/>
        <v>0</v>
      </c>
      <c r="AG146" s="79">
        <f>F146*17%/83%</f>
        <v>0</v>
      </c>
      <c r="AH146" s="69">
        <f>IF(OR(V146=0,W146=0),1,1-(X146*1/3+Y146*1/3+Z146*1/3))</f>
        <v>1</v>
      </c>
      <c r="AI146" s="70">
        <f t="shared" si="11"/>
        <v>0</v>
      </c>
      <c r="AJ146" s="71">
        <f t="shared" si="9"/>
        <v>0</v>
      </c>
    </row>
    <row r="147" spans="1:36" x14ac:dyDescent="0.25">
      <c r="A147" s="34" t="s">
        <v>91</v>
      </c>
      <c r="B147" s="12" t="s">
        <v>91</v>
      </c>
      <c r="C147" s="13" t="s">
        <v>92</v>
      </c>
      <c r="D147" s="62" t="s">
        <v>452</v>
      </c>
      <c r="E147" s="62" t="s">
        <v>458</v>
      </c>
      <c r="F147" s="77">
        <v>0</v>
      </c>
      <c r="G147" s="129"/>
      <c r="H147" s="26">
        <v>0</v>
      </c>
      <c r="I147" s="26">
        <v>1</v>
      </c>
      <c r="J147" s="59">
        <v>0</v>
      </c>
      <c r="K147" s="27">
        <v>0</v>
      </c>
      <c r="L147" s="59">
        <v>0</v>
      </c>
      <c r="M147" s="27">
        <v>1</v>
      </c>
      <c r="N147" s="59">
        <v>1</v>
      </c>
      <c r="O147" s="27">
        <v>0</v>
      </c>
      <c r="P147" s="58">
        <v>0</v>
      </c>
      <c r="Q147" s="26">
        <v>1</v>
      </c>
      <c r="R147" s="26">
        <v>1</v>
      </c>
      <c r="S147" s="26">
        <v>1</v>
      </c>
      <c r="T147" s="26">
        <v>1</v>
      </c>
      <c r="U147" s="64">
        <v>1</v>
      </c>
      <c r="V147" s="65">
        <v>1</v>
      </c>
      <c r="W147" s="66">
        <v>1</v>
      </c>
      <c r="X147" s="22">
        <v>1</v>
      </c>
      <c r="Y147" s="29">
        <v>0</v>
      </c>
      <c r="Z147" s="22">
        <v>0</v>
      </c>
      <c r="AA147" s="38"/>
      <c r="AB147" s="40">
        <v>1207.437693532763</v>
      </c>
      <c r="AC147" s="68">
        <f>H147*8.5%/83%+I147*8.5%/83%+J147*K147*17%/83%+L147*M147*17%/83%+N147*O147*17%/83%+P147*5.95%/83%+Q147*1.7%/83%+R147*3.825%/83%+S147*3.825%/83%+T147*1.7%/83%+U147*15%/83%</f>
        <v>0.41626506024096388</v>
      </c>
      <c r="AD147" s="69">
        <f>IF(OR(V147=0,W147=0),1,1-(X147*1/3+Y147*1/3+Z147*1/3))</f>
        <v>0.66666666666666674</v>
      </c>
      <c r="AE147" s="70">
        <f t="shared" si="10"/>
        <v>167.5</v>
      </c>
      <c r="AF147" s="71">
        <f t="shared" si="8"/>
        <v>0.17445532843821537</v>
      </c>
      <c r="AG147" s="79">
        <f>F147*17%/83%</f>
        <v>0</v>
      </c>
      <c r="AH147" s="69">
        <f>IF(OR(V147=0,W147=0),1,1-(X147*1/3+Y147*1/3+Z147*1/3))</f>
        <v>0.66666666666666674</v>
      </c>
      <c r="AI147" s="70">
        <f t="shared" si="11"/>
        <v>0</v>
      </c>
      <c r="AJ147" s="71">
        <f t="shared" si="9"/>
        <v>0</v>
      </c>
    </row>
    <row r="148" spans="1:36" x14ac:dyDescent="0.25">
      <c r="A148" s="34" t="s">
        <v>95</v>
      </c>
      <c r="B148" s="12" t="s">
        <v>95</v>
      </c>
      <c r="C148" s="13" t="s">
        <v>96</v>
      </c>
      <c r="D148" s="62" t="s">
        <v>452</v>
      </c>
      <c r="E148" s="62" t="s">
        <v>458</v>
      </c>
      <c r="F148" s="77">
        <v>0</v>
      </c>
      <c r="G148" s="129"/>
      <c r="H148" s="26">
        <v>0</v>
      </c>
      <c r="I148" s="26">
        <v>1</v>
      </c>
      <c r="J148" s="59">
        <v>0</v>
      </c>
      <c r="K148" s="27">
        <v>0</v>
      </c>
      <c r="L148" s="59">
        <v>1</v>
      </c>
      <c r="M148" s="27">
        <v>1</v>
      </c>
      <c r="N148" s="59">
        <v>0</v>
      </c>
      <c r="O148" s="27">
        <v>1</v>
      </c>
      <c r="P148" s="58">
        <v>0</v>
      </c>
      <c r="Q148" s="26">
        <v>1</v>
      </c>
      <c r="R148" s="26">
        <v>1</v>
      </c>
      <c r="S148" s="26">
        <v>1</v>
      </c>
      <c r="T148" s="26">
        <v>1</v>
      </c>
      <c r="U148" s="64">
        <v>0</v>
      </c>
      <c r="V148" s="65">
        <v>1</v>
      </c>
      <c r="W148" s="66">
        <v>0</v>
      </c>
      <c r="X148" s="22">
        <v>1</v>
      </c>
      <c r="Y148" s="29">
        <v>1</v>
      </c>
      <c r="Z148" s="22">
        <v>1</v>
      </c>
      <c r="AA148" s="38"/>
      <c r="AB148" s="40">
        <v>705.15639255646147</v>
      </c>
      <c r="AC148" s="68">
        <f>H148*8.5%/83%+I148*8.5%/83%+J148*K148*17%/83%+L148*M148*17%/83%+N148*O148*17%/83%+P148*5.95%/83%+Q148*1.7%/83%+R148*3.825%/83%+S148*3.825%/83%+T148*1.7%/83%+U148*15%/83%</f>
        <v>0.44036144578313263</v>
      </c>
      <c r="AD148" s="69">
        <f>IF(OR(V148=0,W148=0),1,1-(X148*1/3+Y148*1/3+Z148*1/3))</f>
        <v>1</v>
      </c>
      <c r="AE148" s="70">
        <f t="shared" si="10"/>
        <v>0</v>
      </c>
      <c r="AF148" s="71">
        <f t="shared" si="8"/>
        <v>0</v>
      </c>
      <c r="AG148" s="79">
        <f>F148*17%/83%</f>
        <v>0</v>
      </c>
      <c r="AH148" s="69">
        <f>IF(OR(V148=0,W148=0),1,1-(X148*1/3+Y148*1/3+Z148*1/3))</f>
        <v>1</v>
      </c>
      <c r="AI148" s="70">
        <f t="shared" si="11"/>
        <v>0</v>
      </c>
      <c r="AJ148" s="71">
        <f t="shared" si="9"/>
        <v>0</v>
      </c>
    </row>
    <row r="149" spans="1:36" x14ac:dyDescent="0.25">
      <c r="A149" s="34" t="s">
        <v>97</v>
      </c>
      <c r="B149" s="12" t="s">
        <v>97</v>
      </c>
      <c r="C149" s="13" t="s">
        <v>98</v>
      </c>
      <c r="D149" s="62" t="s">
        <v>452</v>
      </c>
      <c r="E149" s="62" t="s">
        <v>458</v>
      </c>
      <c r="F149" s="77">
        <v>0</v>
      </c>
      <c r="G149" s="129"/>
      <c r="H149" s="26">
        <v>0</v>
      </c>
      <c r="I149" s="26">
        <v>0</v>
      </c>
      <c r="J149" s="59">
        <v>1</v>
      </c>
      <c r="K149" s="27">
        <v>0</v>
      </c>
      <c r="L149" s="59">
        <v>0</v>
      </c>
      <c r="M149" s="27">
        <v>1</v>
      </c>
      <c r="N149" s="59">
        <v>0</v>
      </c>
      <c r="O149" s="27">
        <v>0</v>
      </c>
      <c r="P149" s="58">
        <v>0</v>
      </c>
      <c r="Q149" s="26">
        <v>1</v>
      </c>
      <c r="R149" s="26">
        <v>1</v>
      </c>
      <c r="S149" s="26">
        <v>1</v>
      </c>
      <c r="T149" s="26">
        <v>1</v>
      </c>
      <c r="U149" s="64">
        <v>1</v>
      </c>
      <c r="V149" s="65">
        <v>1</v>
      </c>
      <c r="W149" s="66">
        <v>0</v>
      </c>
      <c r="X149" s="22">
        <v>1</v>
      </c>
      <c r="Y149" s="29">
        <v>1</v>
      </c>
      <c r="Z149" s="22">
        <v>1</v>
      </c>
      <c r="AA149" s="38"/>
      <c r="AB149" s="40">
        <v>770.19508895730019</v>
      </c>
      <c r="AC149" s="68">
        <f>H149*8.5%/83%+I149*8.5%/83%+J149*K149*17%/83%+L149*M149*17%/83%+N149*O149*17%/83%+P149*5.95%/83%+Q149*1.7%/83%+R149*3.825%/83%+S149*3.825%/83%+T149*1.7%/83%+U149*15%/83%</f>
        <v>0.31385542168674696</v>
      </c>
      <c r="AD149" s="69">
        <f>IF(OR(V149=0,W149=0),1,1-(X149*1/3+Y149*1/3+Z149*1/3))</f>
        <v>1</v>
      </c>
      <c r="AE149" s="70">
        <f t="shared" si="10"/>
        <v>0</v>
      </c>
      <c r="AF149" s="71">
        <f t="shared" si="8"/>
        <v>0</v>
      </c>
      <c r="AG149" s="79">
        <f>F149*17%/83%</f>
        <v>0</v>
      </c>
      <c r="AH149" s="69">
        <f>IF(OR(V149=0,W149=0),1,1-(X149*1/3+Y149*1/3+Z149*1/3))</f>
        <v>1</v>
      </c>
      <c r="AI149" s="70">
        <f t="shared" si="11"/>
        <v>0</v>
      </c>
      <c r="AJ149" s="71">
        <f t="shared" si="9"/>
        <v>0</v>
      </c>
    </row>
    <row r="150" spans="1:36" x14ac:dyDescent="0.25">
      <c r="A150" s="34" t="s">
        <v>99</v>
      </c>
      <c r="B150" s="12" t="s">
        <v>99</v>
      </c>
      <c r="C150" s="13" t="s">
        <v>100</v>
      </c>
      <c r="D150" s="62" t="s">
        <v>452</v>
      </c>
      <c r="E150" s="62" t="s">
        <v>458</v>
      </c>
      <c r="F150" s="77">
        <v>0</v>
      </c>
      <c r="G150" s="129"/>
      <c r="H150" s="26">
        <v>1</v>
      </c>
      <c r="I150" s="26">
        <v>0</v>
      </c>
      <c r="J150" s="59">
        <v>0</v>
      </c>
      <c r="K150" s="27">
        <v>1</v>
      </c>
      <c r="L150" s="59">
        <v>1</v>
      </c>
      <c r="M150" s="27">
        <v>1</v>
      </c>
      <c r="N150" s="59">
        <v>0</v>
      </c>
      <c r="O150" s="27">
        <v>0</v>
      </c>
      <c r="P150" s="58">
        <v>0</v>
      </c>
      <c r="Q150" s="26">
        <v>1</v>
      </c>
      <c r="R150" s="26">
        <v>1</v>
      </c>
      <c r="S150" s="26">
        <v>1</v>
      </c>
      <c r="T150" s="26">
        <v>1</v>
      </c>
      <c r="U150" s="64">
        <v>1</v>
      </c>
      <c r="V150" s="65">
        <v>1</v>
      </c>
      <c r="W150" s="66">
        <v>1</v>
      </c>
      <c r="X150" s="22">
        <v>0</v>
      </c>
      <c r="Y150" s="29">
        <v>0</v>
      </c>
      <c r="Z150" s="22">
        <v>0</v>
      </c>
      <c r="AA150" s="38"/>
      <c r="AB150" s="40">
        <v>1417.8435815382832</v>
      </c>
      <c r="AC150" s="68">
        <f>H150*8.5%/83%+I150*8.5%/83%+J150*K150*17%/83%+L150*M150*17%/83%+N150*O150*17%/83%+P150*5.95%/83%+Q150*1.7%/83%+R150*3.825%/83%+S150*3.825%/83%+T150*1.7%/83%+U150*15%/83%</f>
        <v>0.62108433734939772</v>
      </c>
      <c r="AD150" s="69">
        <f>IF(OR(V150=0,W150=0),1,1-(X150*1/3+Y150*1/3+Z150*1/3))</f>
        <v>1</v>
      </c>
      <c r="AE150" s="70">
        <f t="shared" si="10"/>
        <v>0</v>
      </c>
      <c r="AF150" s="71">
        <f t="shared" si="8"/>
        <v>0</v>
      </c>
      <c r="AG150" s="79">
        <f>F150*17%/83%</f>
        <v>0</v>
      </c>
      <c r="AH150" s="69">
        <f>IF(OR(V150=0,W150=0),1,1-(X150*1/3+Y150*1/3+Z150*1/3))</f>
        <v>1</v>
      </c>
      <c r="AI150" s="70">
        <f t="shared" si="11"/>
        <v>0</v>
      </c>
      <c r="AJ150" s="71">
        <f t="shared" si="9"/>
        <v>0</v>
      </c>
    </row>
    <row r="151" spans="1:36" x14ac:dyDescent="0.25">
      <c r="A151" s="34" t="s">
        <v>439</v>
      </c>
      <c r="B151" s="12" t="s">
        <v>83</v>
      </c>
      <c r="C151" s="13" t="s">
        <v>84</v>
      </c>
      <c r="D151" s="62" t="s">
        <v>452</v>
      </c>
      <c r="E151" s="62" t="s">
        <v>458</v>
      </c>
      <c r="F151" s="77">
        <v>0</v>
      </c>
      <c r="G151" s="129"/>
      <c r="H151" s="26">
        <v>0</v>
      </c>
      <c r="I151" s="26">
        <v>1</v>
      </c>
      <c r="J151" s="59">
        <v>0</v>
      </c>
      <c r="K151" s="27">
        <v>0</v>
      </c>
      <c r="L151" s="59">
        <v>1</v>
      </c>
      <c r="M151" s="27">
        <v>0</v>
      </c>
      <c r="N151" s="59">
        <v>0</v>
      </c>
      <c r="O151" s="27">
        <v>0</v>
      </c>
      <c r="P151" s="58">
        <v>0</v>
      </c>
      <c r="Q151" s="26">
        <v>1</v>
      </c>
      <c r="R151" s="26">
        <v>1</v>
      </c>
      <c r="S151" s="26">
        <v>1</v>
      </c>
      <c r="T151" s="26">
        <v>1</v>
      </c>
      <c r="U151" s="64">
        <v>1</v>
      </c>
      <c r="V151" s="65">
        <v>1</v>
      </c>
      <c r="W151" s="66">
        <v>1</v>
      </c>
      <c r="X151" s="22">
        <v>1</v>
      </c>
      <c r="Y151" s="29">
        <v>1</v>
      </c>
      <c r="Z151" s="22">
        <v>0</v>
      </c>
      <c r="AA151" s="38"/>
      <c r="AB151" s="40">
        <v>994.97795195669005</v>
      </c>
      <c r="AC151" s="68">
        <f>H151*8.5%/83%+I151*8.5%/83%+J151*K151*17%/83%+L151*M151*17%/83%+N151*O151*17%/83%+P151*5.95%/83%+Q151*1.7%/83%+R151*3.825%/83%+S151*3.825%/83%+T151*1.7%/83%+U151*15%/83%</f>
        <v>0.41626506024096388</v>
      </c>
      <c r="AD151" s="69">
        <f>IF(OR(V151=0,W151=0),1,1-(X151*1/3+Y151*1/3+Z151*1/3))</f>
        <v>0.33333333333333337</v>
      </c>
      <c r="AE151" s="70">
        <f t="shared" si="10"/>
        <v>276.10000000000002</v>
      </c>
      <c r="AF151" s="71">
        <f t="shared" si="8"/>
        <v>0.34896920678879578</v>
      </c>
      <c r="AG151" s="79">
        <f>F151*17%/83%</f>
        <v>0</v>
      </c>
      <c r="AH151" s="69">
        <f>IF(OR(V151=0,W151=0),1,1-(X151*1/3+Y151*1/3+Z151*1/3))</f>
        <v>0.33333333333333337</v>
      </c>
      <c r="AI151" s="70">
        <f t="shared" si="11"/>
        <v>0</v>
      </c>
      <c r="AJ151" s="71">
        <f t="shared" si="9"/>
        <v>0</v>
      </c>
    </row>
    <row r="152" spans="1:36" x14ac:dyDescent="0.25">
      <c r="A152" s="34" t="s">
        <v>439</v>
      </c>
      <c r="B152" s="12" t="s">
        <v>101</v>
      </c>
      <c r="C152" s="13" t="s">
        <v>102</v>
      </c>
      <c r="D152" s="62" t="s">
        <v>452</v>
      </c>
      <c r="E152" s="62" t="s">
        <v>458</v>
      </c>
      <c r="F152" s="77">
        <v>0</v>
      </c>
      <c r="G152" s="129"/>
      <c r="H152" s="26">
        <v>0</v>
      </c>
      <c r="I152" s="26">
        <v>0</v>
      </c>
      <c r="J152" s="59">
        <v>0</v>
      </c>
      <c r="K152" s="27">
        <v>0</v>
      </c>
      <c r="L152" s="59">
        <v>1</v>
      </c>
      <c r="M152" s="27">
        <v>1</v>
      </c>
      <c r="N152" s="59">
        <v>0</v>
      </c>
      <c r="O152" s="27">
        <v>0</v>
      </c>
      <c r="P152" s="58">
        <v>0</v>
      </c>
      <c r="Q152" s="26">
        <v>1</v>
      </c>
      <c r="R152" s="26">
        <v>1</v>
      </c>
      <c r="S152" s="26">
        <v>1</v>
      </c>
      <c r="T152" s="26">
        <v>1</v>
      </c>
      <c r="U152" s="64">
        <v>1</v>
      </c>
      <c r="V152" s="65">
        <v>1</v>
      </c>
      <c r="W152" s="66">
        <v>1</v>
      </c>
      <c r="X152" s="22">
        <v>1</v>
      </c>
      <c r="Y152" s="29">
        <v>1</v>
      </c>
      <c r="Z152" s="22">
        <v>0</v>
      </c>
      <c r="AA152" s="38"/>
      <c r="AB152" s="40">
        <v>1248.9711768483862</v>
      </c>
      <c r="AC152" s="68">
        <f>H152*8.5%/83%+I152*8.5%/83%+J152*K152*17%/83%+L152*M152*17%/83%+N152*O152*17%/83%+P152*5.95%/83%+Q152*1.7%/83%+R152*3.825%/83%+S152*3.825%/83%+T152*1.7%/83%+U152*15%/83%</f>
        <v>0.5186746987951808</v>
      </c>
      <c r="AD152" s="69">
        <f>IF(OR(V152=0,W152=0),1,1-(X152*1/3+Y152*1/3+Z152*1/3))</f>
        <v>0.33333333333333337</v>
      </c>
      <c r="AE152" s="70">
        <f t="shared" si="10"/>
        <v>431.9</v>
      </c>
      <c r="AF152" s="71">
        <f t="shared" si="8"/>
        <v>0.43487550374663514</v>
      </c>
      <c r="AG152" s="79">
        <f>F152*17%/83%</f>
        <v>0</v>
      </c>
      <c r="AH152" s="69">
        <f>IF(OR(V152=0,W152=0),1,1-(X152*1/3+Y152*1/3+Z152*1/3))</f>
        <v>0.33333333333333337</v>
      </c>
      <c r="AI152" s="70">
        <f t="shared" si="11"/>
        <v>0</v>
      </c>
      <c r="AJ152" s="71">
        <f t="shared" si="9"/>
        <v>0</v>
      </c>
    </row>
    <row r="153" spans="1:36" x14ac:dyDescent="0.25">
      <c r="A153" s="34" t="s">
        <v>439</v>
      </c>
      <c r="B153" s="12" t="s">
        <v>93</v>
      </c>
      <c r="C153" s="13" t="s">
        <v>94</v>
      </c>
      <c r="D153" s="62" t="s">
        <v>452</v>
      </c>
      <c r="E153" s="62" t="s">
        <v>458</v>
      </c>
      <c r="F153" s="77">
        <v>0</v>
      </c>
      <c r="G153" s="129"/>
      <c r="H153" s="26">
        <v>0</v>
      </c>
      <c r="I153" s="26">
        <v>0</v>
      </c>
      <c r="J153" s="59">
        <v>0</v>
      </c>
      <c r="K153" s="27">
        <v>0</v>
      </c>
      <c r="L153" s="59">
        <v>1</v>
      </c>
      <c r="M153" s="27">
        <v>0</v>
      </c>
      <c r="N153" s="59">
        <v>0</v>
      </c>
      <c r="O153" s="27">
        <v>0</v>
      </c>
      <c r="P153" s="58">
        <v>0</v>
      </c>
      <c r="Q153" s="26">
        <v>1</v>
      </c>
      <c r="R153" s="26">
        <v>1</v>
      </c>
      <c r="S153" s="26">
        <v>1</v>
      </c>
      <c r="T153" s="26">
        <v>1</v>
      </c>
      <c r="U153" s="64">
        <v>1</v>
      </c>
      <c r="V153" s="65">
        <v>1</v>
      </c>
      <c r="W153" s="66">
        <v>1</v>
      </c>
      <c r="X153" s="22">
        <v>1</v>
      </c>
      <c r="Y153" s="29">
        <v>1</v>
      </c>
      <c r="Z153" s="22">
        <v>0</v>
      </c>
      <c r="AA153" s="38"/>
      <c r="AB153" s="40">
        <v>1730.485736166876</v>
      </c>
      <c r="AC153" s="68">
        <f>H153*8.5%/83%+I153*8.5%/83%+J153*K153*17%/83%+L153*M153*17%/83%+N153*O153*17%/83%+P153*5.95%/83%+Q153*1.7%/83%+R153*3.825%/83%+S153*3.825%/83%+T153*1.7%/83%+U153*15%/83%</f>
        <v>0.31385542168674696</v>
      </c>
      <c r="AD153" s="69">
        <f>IF(OR(V153=0,W153=0),1,1-(X153*1/3+Y153*1/3+Z153*1/3))</f>
        <v>0.33333333333333337</v>
      </c>
      <c r="AE153" s="70">
        <f t="shared" si="10"/>
        <v>362.1</v>
      </c>
      <c r="AF153" s="71">
        <f t="shared" si="8"/>
        <v>0.26314471844584414</v>
      </c>
      <c r="AG153" s="79">
        <f>F153*17%/83%</f>
        <v>0</v>
      </c>
      <c r="AH153" s="69">
        <f>IF(OR(V153=0,W153=0),1,1-(X153*1/3+Y153*1/3+Z153*1/3))</f>
        <v>0.33333333333333337</v>
      </c>
      <c r="AI153" s="70">
        <f t="shared" si="11"/>
        <v>0</v>
      </c>
      <c r="AJ153" s="71">
        <f t="shared" si="9"/>
        <v>0</v>
      </c>
    </row>
    <row r="154" spans="1:36" x14ac:dyDescent="0.25">
      <c r="A154" s="34" t="s">
        <v>103</v>
      </c>
      <c r="B154" s="12" t="s">
        <v>103</v>
      </c>
      <c r="C154" s="13" t="s">
        <v>104</v>
      </c>
      <c r="D154" s="62" t="s">
        <v>452</v>
      </c>
      <c r="E154" s="62" t="s">
        <v>458</v>
      </c>
      <c r="F154" s="77">
        <v>1</v>
      </c>
      <c r="G154" s="129"/>
      <c r="H154" s="26">
        <v>1</v>
      </c>
      <c r="I154" s="26">
        <v>1</v>
      </c>
      <c r="J154" s="59">
        <v>1</v>
      </c>
      <c r="K154" s="27">
        <v>1</v>
      </c>
      <c r="L154" s="59">
        <v>0</v>
      </c>
      <c r="M154" s="27">
        <v>1</v>
      </c>
      <c r="N154" s="59">
        <v>0</v>
      </c>
      <c r="O154" s="27">
        <v>0</v>
      </c>
      <c r="P154" s="58">
        <v>1</v>
      </c>
      <c r="Q154" s="26">
        <v>1</v>
      </c>
      <c r="R154" s="26">
        <v>1</v>
      </c>
      <c r="S154" s="26">
        <v>0</v>
      </c>
      <c r="T154" s="26">
        <v>1</v>
      </c>
      <c r="U154" s="64">
        <v>0</v>
      </c>
      <c r="V154" s="65">
        <v>1</v>
      </c>
      <c r="W154" s="66">
        <v>1</v>
      </c>
      <c r="X154" s="22">
        <v>0</v>
      </c>
      <c r="Y154" s="29">
        <v>0</v>
      </c>
      <c r="Z154" s="22">
        <v>0</v>
      </c>
      <c r="AA154" s="38"/>
      <c r="AB154" s="40">
        <v>824.73631155309124</v>
      </c>
      <c r="AC154" s="68">
        <f>H154*8.5%/83%+I154*8.5%/83%+J154*K154*17%/83%+L154*M154*17%/83%+N154*O154*17%/83%+P154*5.95%/83%+Q154*1.7%/83%+R154*3.825%/83%+S154*3.825%/83%+T154*1.7%/83%+U154*15%/83%</f>
        <v>0.56837349397590353</v>
      </c>
      <c r="AD154" s="69">
        <f>IF(OR(V154=0,W154=0),1,1-(X154*1/3+Y154*1/3+Z154*1/3))</f>
        <v>1</v>
      </c>
      <c r="AE154" s="70">
        <f t="shared" si="10"/>
        <v>0</v>
      </c>
      <c r="AF154" s="71">
        <f t="shared" si="8"/>
        <v>0</v>
      </c>
      <c r="AG154" s="79">
        <f>F154*17%/83%</f>
        <v>0.20481927710843376</v>
      </c>
      <c r="AH154" s="69">
        <f>IF(OR(V154=0,W154=0),1,1-(X154*1/3+Y154*1/3+Z154*1/3))</f>
        <v>1</v>
      </c>
      <c r="AI154" s="70">
        <f t="shared" si="11"/>
        <v>0</v>
      </c>
      <c r="AJ154" s="71">
        <f t="shared" si="9"/>
        <v>0</v>
      </c>
    </row>
    <row r="155" spans="1:36" x14ac:dyDescent="0.25">
      <c r="A155" s="34" t="s">
        <v>105</v>
      </c>
      <c r="B155" s="12" t="s">
        <v>105</v>
      </c>
      <c r="C155" s="13" t="s">
        <v>106</v>
      </c>
      <c r="D155" s="62" t="s">
        <v>452</v>
      </c>
      <c r="E155" s="62" t="s">
        <v>458</v>
      </c>
      <c r="F155" s="77">
        <v>0</v>
      </c>
      <c r="G155" s="129"/>
      <c r="H155" s="26">
        <v>0</v>
      </c>
      <c r="I155" s="26">
        <v>1</v>
      </c>
      <c r="J155" s="59">
        <v>0</v>
      </c>
      <c r="K155" s="27">
        <v>0</v>
      </c>
      <c r="L155" s="59">
        <v>0</v>
      </c>
      <c r="M155" s="27">
        <v>1</v>
      </c>
      <c r="N155" s="59">
        <v>1</v>
      </c>
      <c r="O155" s="27">
        <v>0</v>
      </c>
      <c r="P155" s="58">
        <v>1</v>
      </c>
      <c r="Q155" s="26">
        <v>1</v>
      </c>
      <c r="R155" s="26">
        <v>1</v>
      </c>
      <c r="S155" s="26">
        <v>1</v>
      </c>
      <c r="T155" s="26">
        <v>0</v>
      </c>
      <c r="U155" s="64">
        <v>1</v>
      </c>
      <c r="V155" s="65">
        <v>1</v>
      </c>
      <c r="W155" s="66">
        <v>0</v>
      </c>
      <c r="X155" s="22">
        <v>1</v>
      </c>
      <c r="Y155" s="29">
        <v>0</v>
      </c>
      <c r="Z155" s="22">
        <v>0</v>
      </c>
      <c r="AA155" s="38"/>
      <c r="AB155" s="40">
        <v>943.63161269286991</v>
      </c>
      <c r="AC155" s="68">
        <f>H155*8.5%/83%+I155*8.5%/83%+J155*K155*17%/83%+L155*M155*17%/83%+N155*O155*17%/83%+P155*5.95%/83%+Q155*1.7%/83%+R155*3.825%/83%+S155*3.825%/83%+T155*1.7%/83%+U155*15%/83%</f>
        <v>0.46746987951807228</v>
      </c>
      <c r="AD155" s="69">
        <f>IF(OR(V155=0,W155=0),1,1-(X155*1/3+Y155*1/3+Z155*1/3))</f>
        <v>1</v>
      </c>
      <c r="AE155" s="70">
        <f t="shared" si="10"/>
        <v>0</v>
      </c>
      <c r="AF155" s="71">
        <f t="shared" si="8"/>
        <v>0</v>
      </c>
      <c r="AG155" s="79">
        <f>F155*17%/83%</f>
        <v>0</v>
      </c>
      <c r="AH155" s="69">
        <f>IF(OR(V155=0,W155=0),1,1-(X155*1/3+Y155*1/3+Z155*1/3))</f>
        <v>1</v>
      </c>
      <c r="AI155" s="70">
        <f t="shared" si="11"/>
        <v>0</v>
      </c>
      <c r="AJ155" s="71">
        <f t="shared" si="9"/>
        <v>0</v>
      </c>
    </row>
    <row r="156" spans="1:36" x14ac:dyDescent="0.25">
      <c r="A156" s="34" t="s">
        <v>107</v>
      </c>
      <c r="B156" s="12" t="s">
        <v>107</v>
      </c>
      <c r="C156" s="13" t="s">
        <v>108</v>
      </c>
      <c r="D156" s="62" t="s">
        <v>452</v>
      </c>
      <c r="E156" s="62" t="s">
        <v>458</v>
      </c>
      <c r="F156" s="77">
        <v>0</v>
      </c>
      <c r="G156" s="129"/>
      <c r="H156" s="26">
        <v>0</v>
      </c>
      <c r="I156" s="26">
        <v>1</v>
      </c>
      <c r="J156" s="59">
        <v>0</v>
      </c>
      <c r="K156" s="27">
        <v>0</v>
      </c>
      <c r="L156" s="59">
        <v>0</v>
      </c>
      <c r="M156" s="27">
        <v>1</v>
      </c>
      <c r="N156" s="59">
        <v>1</v>
      </c>
      <c r="O156" s="27">
        <v>0</v>
      </c>
      <c r="P156" s="58">
        <v>0</v>
      </c>
      <c r="Q156" s="26">
        <v>1</v>
      </c>
      <c r="R156" s="26">
        <v>1</v>
      </c>
      <c r="S156" s="26">
        <v>0</v>
      </c>
      <c r="T156" s="26">
        <v>1</v>
      </c>
      <c r="U156" s="64">
        <v>1</v>
      </c>
      <c r="V156" s="65">
        <v>1</v>
      </c>
      <c r="W156" s="66">
        <v>0</v>
      </c>
      <c r="X156" s="22">
        <v>0</v>
      </c>
      <c r="Y156" s="29">
        <v>0</v>
      </c>
      <c r="Z156" s="22">
        <v>1</v>
      </c>
      <c r="AA156" s="38"/>
      <c r="AB156" s="40">
        <v>857.59796868193587</v>
      </c>
      <c r="AC156" s="68">
        <f>H156*8.5%/83%+I156*8.5%/83%+J156*K156*17%/83%+L156*M156*17%/83%+N156*O156*17%/83%+P156*5.95%/83%+Q156*1.7%/83%+R156*3.825%/83%+S156*3.825%/83%+T156*1.7%/83%+U156*15%/83%</f>
        <v>0.37018072289156628</v>
      </c>
      <c r="AD156" s="69">
        <f>IF(OR(V156=0,W156=0),1,1-(X156*1/3+Y156*1/3+Z156*1/3))</f>
        <v>1</v>
      </c>
      <c r="AE156" s="70">
        <f t="shared" si="10"/>
        <v>0</v>
      </c>
      <c r="AF156" s="71">
        <f t="shared" si="8"/>
        <v>0</v>
      </c>
      <c r="AG156" s="79">
        <f>F156*17%/83%</f>
        <v>0</v>
      </c>
      <c r="AH156" s="69">
        <f>IF(OR(V156=0,W156=0),1,1-(X156*1/3+Y156*1/3+Z156*1/3))</f>
        <v>1</v>
      </c>
      <c r="AI156" s="70">
        <f t="shared" si="11"/>
        <v>0</v>
      </c>
      <c r="AJ156" s="71">
        <f t="shared" si="9"/>
        <v>0</v>
      </c>
    </row>
    <row r="157" spans="1:36" x14ac:dyDescent="0.25">
      <c r="A157" s="34" t="s">
        <v>109</v>
      </c>
      <c r="B157" s="12" t="s">
        <v>109</v>
      </c>
      <c r="C157" s="13" t="s">
        <v>110</v>
      </c>
      <c r="D157" s="62" t="s">
        <v>452</v>
      </c>
      <c r="E157" s="62" t="s">
        <v>458</v>
      </c>
      <c r="F157" s="77">
        <v>0</v>
      </c>
      <c r="G157" s="129"/>
      <c r="H157" s="26">
        <v>0</v>
      </c>
      <c r="I157" s="26">
        <v>1</v>
      </c>
      <c r="J157" s="59">
        <v>0</v>
      </c>
      <c r="K157" s="27">
        <v>1</v>
      </c>
      <c r="L157" s="59">
        <v>0</v>
      </c>
      <c r="M157" s="27">
        <v>0</v>
      </c>
      <c r="N157" s="59">
        <v>1</v>
      </c>
      <c r="O157" s="27">
        <v>0</v>
      </c>
      <c r="P157" s="58">
        <v>1</v>
      </c>
      <c r="Q157" s="26">
        <v>1</v>
      </c>
      <c r="R157" s="26">
        <v>1</v>
      </c>
      <c r="S157" s="26">
        <v>1</v>
      </c>
      <c r="T157" s="26">
        <v>1</v>
      </c>
      <c r="U157" s="64">
        <v>0</v>
      </c>
      <c r="V157" s="65">
        <v>1</v>
      </c>
      <c r="W157" s="66">
        <v>1</v>
      </c>
      <c r="X157" s="22">
        <v>1</v>
      </c>
      <c r="Y157" s="29">
        <v>0</v>
      </c>
      <c r="Z157" s="22">
        <v>0</v>
      </c>
      <c r="AA157" s="38"/>
      <c r="AB157" s="40">
        <v>1255.1327375600447</v>
      </c>
      <c r="AC157" s="68">
        <f>H157*8.5%/83%+I157*8.5%/83%+J157*K157*17%/83%+L157*M157*17%/83%+N157*O157*17%/83%+P157*5.95%/83%+Q157*1.7%/83%+R157*3.825%/83%+S157*3.825%/83%+T157*1.7%/83%+U157*15%/83%</f>
        <v>0.30722891566265065</v>
      </c>
      <c r="AD157" s="69">
        <f>IF(OR(V157=0,W157=0),1,1-(X157*1/3+Y157*1/3+Z157*1/3))</f>
        <v>0.66666666666666674</v>
      </c>
      <c r="AE157" s="70">
        <f t="shared" si="10"/>
        <v>128.5</v>
      </c>
      <c r="AF157" s="71">
        <f t="shared" si="8"/>
        <v>0.12875011543610071</v>
      </c>
      <c r="AG157" s="79">
        <f>F157*17%/83%</f>
        <v>0</v>
      </c>
      <c r="AH157" s="69">
        <f>IF(OR(V157=0,W157=0),1,1-(X157*1/3+Y157*1/3+Z157*1/3))</f>
        <v>0.66666666666666674</v>
      </c>
      <c r="AI157" s="70">
        <f t="shared" si="11"/>
        <v>0</v>
      </c>
      <c r="AJ157" s="71">
        <f t="shared" si="9"/>
        <v>0</v>
      </c>
    </row>
    <row r="158" spans="1:36" x14ac:dyDescent="0.25">
      <c r="A158" s="34" t="s">
        <v>111</v>
      </c>
      <c r="B158" s="12" t="s">
        <v>111</v>
      </c>
      <c r="C158" s="13" t="s">
        <v>112</v>
      </c>
      <c r="D158" s="62" t="s">
        <v>452</v>
      </c>
      <c r="E158" s="62" t="s">
        <v>458</v>
      </c>
      <c r="F158" s="77">
        <v>0</v>
      </c>
      <c r="G158" s="129"/>
      <c r="H158" s="26">
        <v>0</v>
      </c>
      <c r="I158" s="26">
        <v>1</v>
      </c>
      <c r="J158" s="59">
        <v>0</v>
      </c>
      <c r="K158" s="27">
        <v>1</v>
      </c>
      <c r="L158" s="59">
        <v>1</v>
      </c>
      <c r="M158" s="27">
        <v>1</v>
      </c>
      <c r="N158" s="59">
        <v>0</v>
      </c>
      <c r="O158" s="27">
        <v>1</v>
      </c>
      <c r="P158" s="58">
        <v>0</v>
      </c>
      <c r="Q158" s="26">
        <v>1</v>
      </c>
      <c r="R158" s="26">
        <v>1</v>
      </c>
      <c r="S158" s="26">
        <v>1</v>
      </c>
      <c r="T158" s="26">
        <v>1</v>
      </c>
      <c r="U158" s="64">
        <v>1</v>
      </c>
      <c r="V158" s="65">
        <v>1</v>
      </c>
      <c r="W158" s="66">
        <v>0</v>
      </c>
      <c r="X158" s="22">
        <v>0</v>
      </c>
      <c r="Y158" s="29">
        <v>0</v>
      </c>
      <c r="Z158" s="22">
        <v>0</v>
      </c>
      <c r="AA158" s="38"/>
      <c r="AB158" s="40">
        <v>568.46102713855839</v>
      </c>
      <c r="AC158" s="68">
        <f>H158*8.5%/83%+I158*8.5%/83%+J158*K158*17%/83%+L158*M158*17%/83%+N158*O158*17%/83%+P158*5.95%/83%+Q158*1.7%/83%+R158*3.825%/83%+S158*3.825%/83%+T158*1.7%/83%+U158*15%/83%</f>
        <v>0.62108433734939772</v>
      </c>
      <c r="AD158" s="69">
        <f>IF(OR(V158=0,W158=0),1,1-(X158*1/3+Y158*1/3+Z158*1/3))</f>
        <v>1</v>
      </c>
      <c r="AE158" s="70">
        <f t="shared" si="10"/>
        <v>0</v>
      </c>
      <c r="AF158" s="71">
        <f t="shared" si="8"/>
        <v>0</v>
      </c>
      <c r="AG158" s="79">
        <f>F158*17%/83%</f>
        <v>0</v>
      </c>
      <c r="AH158" s="69">
        <f>IF(OR(V158=0,W158=0),1,1-(X158*1/3+Y158*1/3+Z158*1/3))</f>
        <v>1</v>
      </c>
      <c r="AI158" s="70">
        <f t="shared" si="11"/>
        <v>0</v>
      </c>
      <c r="AJ158" s="71">
        <f t="shared" si="9"/>
        <v>0</v>
      </c>
    </row>
    <row r="159" spans="1:36" x14ac:dyDescent="0.25">
      <c r="A159" s="34" t="s">
        <v>113</v>
      </c>
      <c r="B159" s="12" t="s">
        <v>113</v>
      </c>
      <c r="C159" s="13" t="s">
        <v>114</v>
      </c>
      <c r="D159" s="62" t="s">
        <v>452</v>
      </c>
      <c r="E159" s="62" t="s">
        <v>458</v>
      </c>
      <c r="F159" s="77">
        <v>0</v>
      </c>
      <c r="G159" s="129"/>
      <c r="H159" s="26">
        <v>0</v>
      </c>
      <c r="I159" s="26">
        <v>0</v>
      </c>
      <c r="J159" s="59">
        <v>0</v>
      </c>
      <c r="K159" s="27">
        <v>0</v>
      </c>
      <c r="L159" s="59">
        <v>0</v>
      </c>
      <c r="M159" s="27">
        <v>0</v>
      </c>
      <c r="N159" s="59">
        <v>1</v>
      </c>
      <c r="O159" s="27">
        <v>0</v>
      </c>
      <c r="P159" s="58">
        <v>0</v>
      </c>
      <c r="Q159" s="26">
        <v>1</v>
      </c>
      <c r="R159" s="26">
        <v>1</v>
      </c>
      <c r="S159" s="26">
        <v>1</v>
      </c>
      <c r="T159" s="26">
        <v>1</v>
      </c>
      <c r="U159" s="64">
        <v>0</v>
      </c>
      <c r="V159" s="65">
        <v>1</v>
      </c>
      <c r="W159" s="66">
        <v>1</v>
      </c>
      <c r="X159" s="22">
        <v>1</v>
      </c>
      <c r="Y159" s="29">
        <v>1</v>
      </c>
      <c r="Z159" s="22">
        <v>0</v>
      </c>
      <c r="AA159" s="38"/>
      <c r="AB159" s="40">
        <v>2883.1540011515644</v>
      </c>
      <c r="AC159" s="68">
        <f>H159*8.5%/83%+I159*8.5%/83%+J159*K159*17%/83%+L159*M159*17%/83%+N159*O159*17%/83%+P159*5.95%/83%+Q159*1.7%/83%+R159*3.825%/83%+S159*3.825%/83%+T159*1.7%/83%+U159*15%/83%</f>
        <v>0.13313253012048193</v>
      </c>
      <c r="AD159" s="69">
        <f>IF(OR(V159=0,W159=0),1,1-(X159*1/3+Y159*1/3+Z159*1/3))</f>
        <v>0.33333333333333337</v>
      </c>
      <c r="AE159" s="70">
        <f t="shared" si="10"/>
        <v>255.9</v>
      </c>
      <c r="AF159" s="71">
        <f t="shared" si="8"/>
        <v>0.1116186080365809</v>
      </c>
      <c r="AG159" s="79">
        <f>F159*17%/83%</f>
        <v>0</v>
      </c>
      <c r="AH159" s="69">
        <f>IF(OR(V159=0,W159=0),1,1-(X159*1/3+Y159*1/3+Z159*1/3))</f>
        <v>0.33333333333333337</v>
      </c>
      <c r="AI159" s="70">
        <f t="shared" si="11"/>
        <v>0</v>
      </c>
      <c r="AJ159" s="71">
        <f t="shared" si="9"/>
        <v>0</v>
      </c>
    </row>
    <row r="160" spans="1:36" x14ac:dyDescent="0.25">
      <c r="A160" s="34" t="s">
        <v>115</v>
      </c>
      <c r="B160" s="12" t="s">
        <v>115</v>
      </c>
      <c r="C160" s="13" t="s">
        <v>116</v>
      </c>
      <c r="D160" s="62" t="s">
        <v>452</v>
      </c>
      <c r="E160" s="62" t="s">
        <v>458</v>
      </c>
      <c r="F160" s="77">
        <v>0</v>
      </c>
      <c r="G160" s="129"/>
      <c r="H160" s="26">
        <v>0</v>
      </c>
      <c r="I160" s="26">
        <v>1</v>
      </c>
      <c r="J160" s="59">
        <v>0</v>
      </c>
      <c r="K160" s="27">
        <v>1</v>
      </c>
      <c r="L160" s="59">
        <v>1</v>
      </c>
      <c r="M160" s="27">
        <v>1</v>
      </c>
      <c r="N160" s="59">
        <v>0</v>
      </c>
      <c r="O160" s="27">
        <v>1</v>
      </c>
      <c r="P160" s="58">
        <v>0</v>
      </c>
      <c r="Q160" s="26">
        <v>1</v>
      </c>
      <c r="R160" s="26">
        <v>1</v>
      </c>
      <c r="S160" s="26">
        <v>1</v>
      </c>
      <c r="T160" s="26">
        <v>1</v>
      </c>
      <c r="U160" s="64">
        <v>1</v>
      </c>
      <c r="V160" s="65">
        <v>1</v>
      </c>
      <c r="W160" s="66">
        <v>0</v>
      </c>
      <c r="X160" s="22">
        <v>0</v>
      </c>
      <c r="Y160" s="29">
        <v>0</v>
      </c>
      <c r="Z160" s="22">
        <v>0</v>
      </c>
      <c r="AA160" s="38"/>
      <c r="AB160" s="40">
        <v>1715.4241433161556</v>
      </c>
      <c r="AC160" s="68">
        <f>H160*8.5%/83%+I160*8.5%/83%+J160*K160*17%/83%+L160*M160*17%/83%+N160*O160*17%/83%+P160*5.95%/83%+Q160*1.7%/83%+R160*3.825%/83%+S160*3.825%/83%+T160*1.7%/83%+U160*15%/83%</f>
        <v>0.62108433734939772</v>
      </c>
      <c r="AD160" s="69">
        <f>IF(OR(V160=0,W160=0),1,1-(X160*1/3+Y160*1/3+Z160*1/3))</f>
        <v>1</v>
      </c>
      <c r="AE160" s="70">
        <f t="shared" si="10"/>
        <v>0</v>
      </c>
      <c r="AF160" s="71">
        <f t="shared" si="8"/>
        <v>0</v>
      </c>
      <c r="AG160" s="79">
        <f>F160*17%/83%</f>
        <v>0</v>
      </c>
      <c r="AH160" s="69">
        <f>IF(OR(V160=0,W160=0),1,1-(X160*1/3+Y160*1/3+Z160*1/3))</f>
        <v>1</v>
      </c>
      <c r="AI160" s="70">
        <f t="shared" si="11"/>
        <v>0</v>
      </c>
      <c r="AJ160" s="71">
        <f t="shared" si="9"/>
        <v>0</v>
      </c>
    </row>
    <row r="161" spans="1:36" x14ac:dyDescent="0.25">
      <c r="A161" s="34" t="s">
        <v>117</v>
      </c>
      <c r="B161" s="12" t="s">
        <v>117</v>
      </c>
      <c r="C161" s="13" t="s">
        <v>118</v>
      </c>
      <c r="D161" s="62" t="s">
        <v>452</v>
      </c>
      <c r="E161" s="62" t="s">
        <v>458</v>
      </c>
      <c r="F161" s="77">
        <v>0</v>
      </c>
      <c r="G161" s="129"/>
      <c r="H161" s="26">
        <v>0</v>
      </c>
      <c r="I161" s="26">
        <v>0</v>
      </c>
      <c r="J161" s="59">
        <v>0</v>
      </c>
      <c r="K161" s="27">
        <v>1</v>
      </c>
      <c r="L161" s="59">
        <v>0</v>
      </c>
      <c r="M161" s="27">
        <v>1</v>
      </c>
      <c r="N161" s="59">
        <v>1</v>
      </c>
      <c r="O161" s="27">
        <v>0</v>
      </c>
      <c r="P161" s="58">
        <v>0</v>
      </c>
      <c r="Q161" s="26">
        <v>1</v>
      </c>
      <c r="R161" s="26">
        <v>1</v>
      </c>
      <c r="S161" s="26">
        <v>1</v>
      </c>
      <c r="T161" s="26">
        <v>0</v>
      </c>
      <c r="U161" s="64">
        <v>1</v>
      </c>
      <c r="V161" s="65">
        <v>1</v>
      </c>
      <c r="W161" s="66">
        <v>0</v>
      </c>
      <c r="X161" s="22">
        <v>0</v>
      </c>
      <c r="Y161" s="29">
        <v>0</v>
      </c>
      <c r="Z161" s="22">
        <v>0</v>
      </c>
      <c r="AA161" s="38"/>
      <c r="AB161" s="40">
        <v>1741.8960337810583</v>
      </c>
      <c r="AC161" s="68">
        <f>H161*8.5%/83%+I161*8.5%/83%+J161*K161*17%/83%+L161*M161*17%/83%+N161*O161*17%/83%+P161*5.95%/83%+Q161*1.7%/83%+R161*3.825%/83%+S161*3.825%/83%+T161*1.7%/83%+U161*15%/83%</f>
        <v>0.29337349397590362</v>
      </c>
      <c r="AD161" s="69">
        <f>IF(OR(V161=0,W161=0),1,1-(X161*1/3+Y161*1/3+Z161*1/3))</f>
        <v>1</v>
      </c>
      <c r="AE161" s="70">
        <f t="shared" si="10"/>
        <v>0</v>
      </c>
      <c r="AF161" s="71">
        <f t="shared" si="8"/>
        <v>0</v>
      </c>
      <c r="AG161" s="79">
        <f>F161*17%/83%</f>
        <v>0</v>
      </c>
      <c r="AH161" s="69">
        <f>IF(OR(V161=0,W161=0),1,1-(X161*1/3+Y161*1/3+Z161*1/3))</f>
        <v>1</v>
      </c>
      <c r="AI161" s="70">
        <f t="shared" si="11"/>
        <v>0</v>
      </c>
      <c r="AJ161" s="71">
        <f t="shared" si="9"/>
        <v>0</v>
      </c>
    </row>
    <row r="162" spans="1:36" x14ac:dyDescent="0.25">
      <c r="A162" s="34" t="s">
        <v>442</v>
      </c>
      <c r="B162" s="12" t="s">
        <v>353</v>
      </c>
      <c r="C162" s="13" t="s">
        <v>354</v>
      </c>
      <c r="D162" s="62" t="s">
        <v>456</v>
      </c>
      <c r="E162" s="62" t="s">
        <v>469</v>
      </c>
      <c r="F162" s="77">
        <v>0</v>
      </c>
      <c r="G162" s="129"/>
      <c r="H162" s="26">
        <v>0</v>
      </c>
      <c r="I162" s="26">
        <v>0</v>
      </c>
      <c r="J162" s="59">
        <v>0</v>
      </c>
      <c r="K162" s="27">
        <v>0</v>
      </c>
      <c r="L162" s="59">
        <v>1</v>
      </c>
      <c r="M162" s="27">
        <v>1</v>
      </c>
      <c r="N162" s="59">
        <v>0</v>
      </c>
      <c r="O162" s="27">
        <v>0</v>
      </c>
      <c r="P162" s="58">
        <v>1</v>
      </c>
      <c r="Q162" s="26">
        <v>1</v>
      </c>
      <c r="R162" s="26">
        <v>1</v>
      </c>
      <c r="S162" s="26">
        <v>1</v>
      </c>
      <c r="T162" s="26">
        <v>1</v>
      </c>
      <c r="U162" s="64">
        <v>1</v>
      </c>
      <c r="V162" s="65">
        <v>1</v>
      </c>
      <c r="W162" s="66">
        <v>0</v>
      </c>
      <c r="X162" s="22">
        <v>0</v>
      </c>
      <c r="Y162" s="29">
        <v>0</v>
      </c>
      <c r="Z162" s="22">
        <v>0</v>
      </c>
      <c r="AA162" s="38"/>
      <c r="AB162" s="40">
        <v>1016.201105519069</v>
      </c>
      <c r="AC162" s="68">
        <f>H162*8.5%/83%+I162*8.5%/83%+J162*K162*17%/83%+L162*M162*17%/83%+N162*O162*17%/83%+P162*5.95%/83%+Q162*1.7%/83%+R162*3.825%/83%+S162*3.825%/83%+T162*1.7%/83%+U162*15%/83%</f>
        <v>0.59036144578313265</v>
      </c>
      <c r="AD162" s="69">
        <f>IF(OR(V162=0,W162=0),1,1-(X162*1/3+Y162*1/3+Z162*1/3))</f>
        <v>1</v>
      </c>
      <c r="AE162" s="70">
        <f t="shared" si="10"/>
        <v>0</v>
      </c>
      <c r="AF162" s="71">
        <f t="shared" si="8"/>
        <v>0</v>
      </c>
      <c r="AG162" s="79">
        <f>F162*17%/83%</f>
        <v>0</v>
      </c>
      <c r="AH162" s="69">
        <f>IF(OR(V162=0,W162=0),1,1-(X162*1/3+Y162*1/3+Z162*1/3))</f>
        <v>1</v>
      </c>
      <c r="AI162" s="70">
        <f t="shared" si="11"/>
        <v>0</v>
      </c>
      <c r="AJ162" s="71">
        <f t="shared" si="9"/>
        <v>0</v>
      </c>
    </row>
    <row r="163" spans="1:36" x14ac:dyDescent="0.25">
      <c r="A163" s="34" t="s">
        <v>361</v>
      </c>
      <c r="B163" s="12" t="s">
        <v>361</v>
      </c>
      <c r="C163" s="13" t="s">
        <v>362</v>
      </c>
      <c r="D163" s="62" t="s">
        <v>455</v>
      </c>
      <c r="E163" s="62" t="s">
        <v>468</v>
      </c>
      <c r="F163" s="77">
        <v>0</v>
      </c>
      <c r="G163" s="129"/>
      <c r="H163" s="26">
        <v>0</v>
      </c>
      <c r="I163" s="26">
        <v>1</v>
      </c>
      <c r="J163" s="59">
        <v>0</v>
      </c>
      <c r="K163" s="27">
        <v>1</v>
      </c>
      <c r="L163" s="59">
        <v>1</v>
      </c>
      <c r="M163" s="27">
        <v>1</v>
      </c>
      <c r="N163" s="59">
        <v>0</v>
      </c>
      <c r="O163" s="27">
        <v>0</v>
      </c>
      <c r="P163" s="58">
        <v>0</v>
      </c>
      <c r="Q163" s="26">
        <v>1</v>
      </c>
      <c r="R163" s="26">
        <v>1</v>
      </c>
      <c r="S163" s="26">
        <v>1</v>
      </c>
      <c r="T163" s="26">
        <v>1</v>
      </c>
      <c r="U163" s="64">
        <v>1</v>
      </c>
      <c r="V163" s="65">
        <v>1</v>
      </c>
      <c r="W163" s="66">
        <v>1</v>
      </c>
      <c r="X163" s="22">
        <v>0</v>
      </c>
      <c r="Y163" s="29">
        <v>1</v>
      </c>
      <c r="Z163" s="22">
        <v>0</v>
      </c>
      <c r="AA163" s="38"/>
      <c r="AB163" s="40">
        <v>954.81370435476845</v>
      </c>
      <c r="AC163" s="68">
        <f>H163*8.5%/83%+I163*8.5%/83%+J163*K163*17%/83%+L163*M163*17%/83%+N163*O163*17%/83%+P163*5.95%/83%+Q163*1.7%/83%+R163*3.825%/83%+S163*3.825%/83%+T163*1.7%/83%+U163*15%/83%</f>
        <v>0.62108433734939772</v>
      </c>
      <c r="AD163" s="69">
        <f>IF(OR(V163=0,W163=0),1,1-(X163*1/3+Y163*1/3+Z163*1/3))</f>
        <v>0.66666666666666674</v>
      </c>
      <c r="AE163" s="70">
        <f t="shared" si="10"/>
        <v>197.7</v>
      </c>
      <c r="AF163" s="71">
        <f t="shared" si="8"/>
        <v>0.26038872938123386</v>
      </c>
      <c r="AG163" s="79">
        <f>F163*17%/83%</f>
        <v>0</v>
      </c>
      <c r="AH163" s="69">
        <f>IF(OR(V163=0,W163=0),1,1-(X163*1/3+Y163*1/3+Z163*1/3))</f>
        <v>0.66666666666666674</v>
      </c>
      <c r="AI163" s="70">
        <f t="shared" si="11"/>
        <v>0</v>
      </c>
      <c r="AJ163" s="71">
        <f t="shared" si="9"/>
        <v>0</v>
      </c>
    </row>
    <row r="164" spans="1:36" x14ac:dyDescent="0.25">
      <c r="A164" s="34" t="s">
        <v>441</v>
      </c>
      <c r="B164" s="12" t="s">
        <v>327</v>
      </c>
      <c r="C164" s="13" t="s">
        <v>328</v>
      </c>
      <c r="D164" s="62" t="s">
        <v>456</v>
      </c>
      <c r="E164" s="62" t="s">
        <v>469</v>
      </c>
      <c r="F164" s="77">
        <v>0</v>
      </c>
      <c r="G164" s="129"/>
      <c r="H164" s="26">
        <v>0</v>
      </c>
      <c r="I164" s="26">
        <v>0</v>
      </c>
      <c r="J164" s="59">
        <v>1</v>
      </c>
      <c r="K164" s="27">
        <v>1</v>
      </c>
      <c r="L164" s="59">
        <v>0</v>
      </c>
      <c r="M164" s="27">
        <v>1</v>
      </c>
      <c r="N164" s="59">
        <v>0</v>
      </c>
      <c r="O164" s="27">
        <v>0</v>
      </c>
      <c r="P164" s="58">
        <v>0</v>
      </c>
      <c r="Q164" s="26">
        <v>1</v>
      </c>
      <c r="R164" s="26">
        <v>1</v>
      </c>
      <c r="S164" s="26">
        <v>1</v>
      </c>
      <c r="T164" s="26">
        <v>1</v>
      </c>
      <c r="U164" s="64">
        <v>1</v>
      </c>
      <c r="V164" s="65">
        <v>1</v>
      </c>
      <c r="W164" s="66">
        <v>1</v>
      </c>
      <c r="X164" s="22">
        <v>1</v>
      </c>
      <c r="Y164" s="29">
        <v>1</v>
      </c>
      <c r="Z164" s="22">
        <v>1</v>
      </c>
      <c r="AA164" s="38"/>
      <c r="AB164" s="40">
        <v>685.30247470778431</v>
      </c>
      <c r="AC164" s="68">
        <f>H164*8.5%/83%+I164*8.5%/83%+J164*K164*17%/83%+L164*M164*17%/83%+N164*O164*17%/83%+P164*5.95%/83%+Q164*1.7%/83%+R164*3.825%/83%+S164*3.825%/83%+T164*1.7%/83%+U164*15%/83%</f>
        <v>0.5186746987951808</v>
      </c>
      <c r="AD164" s="69">
        <f>IF(OR(V164=0,W164=0),1,1-(X164*1/3+Y164*1/3+Z164*1/3))</f>
        <v>0</v>
      </c>
      <c r="AE164" s="70">
        <f t="shared" si="10"/>
        <v>355.4</v>
      </c>
      <c r="AF164" s="71">
        <f t="shared" si="8"/>
        <v>0.65218270871267781</v>
      </c>
      <c r="AG164" s="79">
        <f>F164*17%/83%</f>
        <v>0</v>
      </c>
      <c r="AH164" s="69">
        <f>IF(OR(V164=0,W164=0),1,1-(X164*1/3+Y164*1/3+Z164*1/3))</f>
        <v>0</v>
      </c>
      <c r="AI164" s="70">
        <f t="shared" si="11"/>
        <v>0</v>
      </c>
      <c r="AJ164" s="71">
        <f t="shared" si="9"/>
        <v>0</v>
      </c>
    </row>
    <row r="165" spans="1:36" x14ac:dyDescent="0.25">
      <c r="A165" s="34" t="s">
        <v>442</v>
      </c>
      <c r="B165" s="12" t="s">
        <v>329</v>
      </c>
      <c r="C165" s="13" t="s">
        <v>330</v>
      </c>
      <c r="D165" s="62" t="s">
        <v>456</v>
      </c>
      <c r="E165" s="62" t="s">
        <v>469</v>
      </c>
      <c r="F165" s="77">
        <v>0</v>
      </c>
      <c r="G165" s="129"/>
      <c r="H165" s="26">
        <v>0</v>
      </c>
      <c r="I165" s="26">
        <v>0</v>
      </c>
      <c r="J165" s="59">
        <v>0</v>
      </c>
      <c r="K165" s="27">
        <v>0</v>
      </c>
      <c r="L165" s="59">
        <v>1</v>
      </c>
      <c r="M165" s="27">
        <v>1</v>
      </c>
      <c r="N165" s="59">
        <v>0</v>
      </c>
      <c r="O165" s="27">
        <v>0</v>
      </c>
      <c r="P165" s="58">
        <v>0</v>
      </c>
      <c r="Q165" s="26">
        <v>1</v>
      </c>
      <c r="R165" s="26">
        <v>1</v>
      </c>
      <c r="S165" s="26">
        <v>1</v>
      </c>
      <c r="T165" s="26">
        <v>1</v>
      </c>
      <c r="U165" s="64">
        <v>1</v>
      </c>
      <c r="V165" s="65">
        <v>1</v>
      </c>
      <c r="W165" s="66">
        <v>0</v>
      </c>
      <c r="X165" s="22">
        <v>0</v>
      </c>
      <c r="Y165" s="29">
        <v>0</v>
      </c>
      <c r="Z165" s="22">
        <v>0</v>
      </c>
      <c r="AA165" s="38"/>
      <c r="AB165" s="40">
        <v>1636.6930897782981</v>
      </c>
      <c r="AC165" s="68">
        <f>H165*8.5%/83%+I165*8.5%/83%+J165*K165*17%/83%+L165*M165*17%/83%+N165*O165*17%/83%+P165*5.95%/83%+Q165*1.7%/83%+R165*3.825%/83%+S165*3.825%/83%+T165*1.7%/83%+U165*15%/83%</f>
        <v>0.5186746987951808</v>
      </c>
      <c r="AD165" s="69">
        <f>IF(OR(V165=0,W165=0),1,1-(X165*1/3+Y165*1/3+Z165*1/3))</f>
        <v>1</v>
      </c>
      <c r="AE165" s="70">
        <f t="shared" si="10"/>
        <v>0</v>
      </c>
      <c r="AF165" s="71">
        <f t="shared" si="8"/>
        <v>0</v>
      </c>
      <c r="AG165" s="79">
        <f>F165*17%/83%</f>
        <v>0</v>
      </c>
      <c r="AH165" s="69">
        <f>IF(OR(V165=0,W165=0),1,1-(X165*1/3+Y165*1/3+Z165*1/3))</f>
        <v>1</v>
      </c>
      <c r="AI165" s="70">
        <f t="shared" si="11"/>
        <v>0</v>
      </c>
      <c r="AJ165" s="71">
        <f t="shared" si="9"/>
        <v>0</v>
      </c>
    </row>
    <row r="166" spans="1:36" x14ac:dyDescent="0.25">
      <c r="A166" s="34" t="s">
        <v>367</v>
      </c>
      <c r="B166" s="12" t="s">
        <v>367</v>
      </c>
      <c r="C166" s="13" t="s">
        <v>368</v>
      </c>
      <c r="D166" s="62" t="s">
        <v>455</v>
      </c>
      <c r="E166" s="62" t="s">
        <v>468</v>
      </c>
      <c r="F166" s="77">
        <v>0</v>
      </c>
      <c r="G166" s="129"/>
      <c r="H166" s="26">
        <v>0</v>
      </c>
      <c r="I166" s="26">
        <v>1</v>
      </c>
      <c r="J166" s="59">
        <v>1</v>
      </c>
      <c r="K166" s="27">
        <v>1</v>
      </c>
      <c r="L166" s="59">
        <v>0</v>
      </c>
      <c r="M166" s="27">
        <v>1</v>
      </c>
      <c r="N166" s="59">
        <v>0</v>
      </c>
      <c r="O166" s="27">
        <v>0</v>
      </c>
      <c r="P166" s="58">
        <v>0</v>
      </c>
      <c r="Q166" s="26">
        <v>1</v>
      </c>
      <c r="R166" s="26">
        <v>1</v>
      </c>
      <c r="S166" s="26">
        <v>1</v>
      </c>
      <c r="T166" s="26">
        <v>1</v>
      </c>
      <c r="U166" s="64">
        <v>1</v>
      </c>
      <c r="V166" s="65">
        <v>1</v>
      </c>
      <c r="W166" s="66">
        <v>1</v>
      </c>
      <c r="X166" s="22">
        <v>1</v>
      </c>
      <c r="Y166" s="29">
        <v>0</v>
      </c>
      <c r="Z166" s="22">
        <v>1</v>
      </c>
      <c r="AA166" s="38"/>
      <c r="AB166" s="40">
        <v>3094.016301061652</v>
      </c>
      <c r="AC166" s="68">
        <f>H166*8.5%/83%+I166*8.5%/83%+J166*K166*17%/83%+L166*M166*17%/83%+N166*O166*17%/83%+P166*5.95%/83%+Q166*1.7%/83%+R166*3.825%/83%+S166*3.825%/83%+T166*1.7%/83%+U166*15%/83%</f>
        <v>0.62108433734939772</v>
      </c>
      <c r="AD166" s="69">
        <f>IF(OR(V166=0,W166=0),1,1-(X166*1/3+Y166*1/3+Z166*1/3))</f>
        <v>0.33333333333333337</v>
      </c>
      <c r="AE166" s="70">
        <f t="shared" si="10"/>
        <v>1281.0999999999999</v>
      </c>
      <c r="AF166" s="71">
        <f t="shared" si="8"/>
        <v>0.52070840818695485</v>
      </c>
      <c r="AG166" s="79">
        <f>F166*17%/83%</f>
        <v>0</v>
      </c>
      <c r="AH166" s="69">
        <f>IF(OR(V166=0,W166=0),1,1-(X166*1/3+Y166*1/3+Z166*1/3))</f>
        <v>0.33333333333333337</v>
      </c>
      <c r="AI166" s="70">
        <f t="shared" si="11"/>
        <v>0</v>
      </c>
      <c r="AJ166" s="71">
        <f t="shared" si="9"/>
        <v>0</v>
      </c>
    </row>
    <row r="167" spans="1:36" x14ac:dyDescent="0.25">
      <c r="A167" s="34" t="s">
        <v>440</v>
      </c>
      <c r="B167" s="12" t="s">
        <v>337</v>
      </c>
      <c r="C167" s="13" t="s">
        <v>338</v>
      </c>
      <c r="D167" s="62" t="s">
        <v>456</v>
      </c>
      <c r="E167" s="62" t="s">
        <v>469</v>
      </c>
      <c r="F167" s="77">
        <v>0</v>
      </c>
      <c r="G167" s="129"/>
      <c r="H167" s="26">
        <v>1</v>
      </c>
      <c r="I167" s="26">
        <v>0</v>
      </c>
      <c r="J167" s="59">
        <v>1</v>
      </c>
      <c r="K167" s="27">
        <v>0</v>
      </c>
      <c r="L167" s="59">
        <v>0</v>
      </c>
      <c r="M167" s="27">
        <v>0</v>
      </c>
      <c r="N167" s="59">
        <v>0</v>
      </c>
      <c r="O167" s="27">
        <v>0</v>
      </c>
      <c r="P167" s="58">
        <v>0</v>
      </c>
      <c r="Q167" s="26">
        <v>1</v>
      </c>
      <c r="R167" s="26">
        <v>1</v>
      </c>
      <c r="S167" s="26">
        <v>1</v>
      </c>
      <c r="T167" s="26">
        <v>1</v>
      </c>
      <c r="U167" s="64">
        <v>1</v>
      </c>
      <c r="V167" s="65">
        <v>1</v>
      </c>
      <c r="W167" s="66">
        <v>1</v>
      </c>
      <c r="X167" s="22">
        <v>1</v>
      </c>
      <c r="Y167" s="29">
        <v>0</v>
      </c>
      <c r="Z167" s="22">
        <v>1</v>
      </c>
      <c r="AA167" s="38"/>
      <c r="AB167" s="40">
        <v>565.72255571115466</v>
      </c>
      <c r="AC167" s="68">
        <f>H167*8.5%/83%+I167*8.5%/83%+J167*K167*17%/83%+L167*M167*17%/83%+N167*O167*17%/83%+P167*5.95%/83%+Q167*1.7%/83%+R167*3.825%/83%+S167*3.825%/83%+T167*1.7%/83%+U167*15%/83%</f>
        <v>0.41626506024096388</v>
      </c>
      <c r="AD167" s="69">
        <f>IF(OR(V167=0,W167=0),1,1-(X167*1/3+Y167*1/3+Z167*1/3))</f>
        <v>0.33333333333333337</v>
      </c>
      <c r="AE167" s="70">
        <f t="shared" si="10"/>
        <v>157</v>
      </c>
      <c r="AF167" s="71">
        <f t="shared" si="8"/>
        <v>0.3490039277136443</v>
      </c>
      <c r="AG167" s="79">
        <f>F167*17%/83%</f>
        <v>0</v>
      </c>
      <c r="AH167" s="69">
        <f>IF(OR(V167=0,W167=0),1,1-(X167*1/3+Y167*1/3+Z167*1/3))</f>
        <v>0.33333333333333337</v>
      </c>
      <c r="AI167" s="70">
        <f t="shared" si="11"/>
        <v>0</v>
      </c>
      <c r="AJ167" s="71">
        <f t="shared" si="9"/>
        <v>0</v>
      </c>
    </row>
    <row r="168" spans="1:36" x14ac:dyDescent="0.25">
      <c r="A168" s="34" t="s">
        <v>440</v>
      </c>
      <c r="B168" s="12" t="s">
        <v>339</v>
      </c>
      <c r="C168" s="13" t="s">
        <v>340</v>
      </c>
      <c r="D168" s="62" t="s">
        <v>456</v>
      </c>
      <c r="E168" s="62" t="s">
        <v>469</v>
      </c>
      <c r="F168" s="77">
        <v>0</v>
      </c>
      <c r="G168" s="129"/>
      <c r="H168" s="26">
        <v>1</v>
      </c>
      <c r="I168" s="26">
        <v>1</v>
      </c>
      <c r="J168" s="59">
        <v>1</v>
      </c>
      <c r="K168" s="27">
        <v>0</v>
      </c>
      <c r="L168" s="59">
        <v>0</v>
      </c>
      <c r="M168" s="27">
        <v>1</v>
      </c>
      <c r="N168" s="59">
        <v>0</v>
      </c>
      <c r="O168" s="27">
        <v>0</v>
      </c>
      <c r="P168" s="58">
        <v>0</v>
      </c>
      <c r="Q168" s="26">
        <v>1</v>
      </c>
      <c r="R168" s="26">
        <v>1</v>
      </c>
      <c r="S168" s="26">
        <v>1</v>
      </c>
      <c r="T168" s="26">
        <v>1</v>
      </c>
      <c r="U168" s="64">
        <v>0</v>
      </c>
      <c r="V168" s="65">
        <v>1</v>
      </c>
      <c r="W168" s="66">
        <v>1</v>
      </c>
      <c r="X168" s="22">
        <v>1</v>
      </c>
      <c r="Y168" s="29">
        <v>1</v>
      </c>
      <c r="Z168" s="22">
        <v>0</v>
      </c>
      <c r="AA168" s="38"/>
      <c r="AB168" s="40">
        <v>507.98644978339263</v>
      </c>
      <c r="AC168" s="68">
        <f>H168*8.5%/83%+I168*8.5%/83%+J168*K168*17%/83%+L168*M168*17%/83%+N168*O168*17%/83%+P168*5.95%/83%+Q168*1.7%/83%+R168*3.825%/83%+S168*3.825%/83%+T168*1.7%/83%+U168*15%/83%</f>
        <v>0.33795180722891571</v>
      </c>
      <c r="AD168" s="69">
        <f>IF(OR(V168=0,W168=0),1,1-(X168*1/3+Y168*1/3+Z168*1/3))</f>
        <v>0.33333333333333337</v>
      </c>
      <c r="AE168" s="70">
        <f t="shared" si="10"/>
        <v>114.4</v>
      </c>
      <c r="AF168" s="71">
        <f t="shared" si="8"/>
        <v>0.28320965397406161</v>
      </c>
      <c r="AG168" s="79">
        <f>F168*17%/83%</f>
        <v>0</v>
      </c>
      <c r="AH168" s="69">
        <f>IF(OR(V168=0,W168=0),1,1-(X168*1/3+Y168*1/3+Z168*1/3))</f>
        <v>0.33333333333333337</v>
      </c>
      <c r="AI168" s="70">
        <f t="shared" si="11"/>
        <v>0</v>
      </c>
      <c r="AJ168" s="71">
        <f t="shared" si="9"/>
        <v>0</v>
      </c>
    </row>
    <row r="169" spans="1:36" x14ac:dyDescent="0.25">
      <c r="A169" s="34" t="s">
        <v>341</v>
      </c>
      <c r="B169" s="12" t="s">
        <v>341</v>
      </c>
      <c r="C169" s="13" t="s">
        <v>342</v>
      </c>
      <c r="D169" s="62" t="s">
        <v>456</v>
      </c>
      <c r="E169" s="62" t="s">
        <v>469</v>
      </c>
      <c r="F169" s="77">
        <v>0</v>
      </c>
      <c r="G169" s="129"/>
      <c r="H169" s="26">
        <v>0</v>
      </c>
      <c r="I169" s="26">
        <v>0</v>
      </c>
      <c r="J169" s="59">
        <v>0</v>
      </c>
      <c r="K169" s="27">
        <v>0</v>
      </c>
      <c r="L169" s="59">
        <v>0</v>
      </c>
      <c r="M169" s="27">
        <v>0</v>
      </c>
      <c r="N169" s="59">
        <v>1</v>
      </c>
      <c r="O169" s="74">
        <v>1</v>
      </c>
      <c r="P169" s="58">
        <v>0</v>
      </c>
      <c r="Q169" s="26">
        <v>1</v>
      </c>
      <c r="R169" s="26">
        <v>1</v>
      </c>
      <c r="S169" s="26">
        <v>1</v>
      </c>
      <c r="T169" s="26">
        <v>1</v>
      </c>
      <c r="U169" s="64">
        <v>0</v>
      </c>
      <c r="V169" s="65">
        <v>1</v>
      </c>
      <c r="W169" s="66">
        <v>1</v>
      </c>
      <c r="X169" s="22">
        <v>1</v>
      </c>
      <c r="Y169" s="29">
        <v>1</v>
      </c>
      <c r="Z169" s="22">
        <v>0</v>
      </c>
      <c r="AA169" s="38"/>
      <c r="AB169" s="40">
        <v>3333.8607569117626</v>
      </c>
      <c r="AC169" s="68">
        <f>H169*8.5%/83%+I169*8.5%/83%+J169*K169*17%/83%+L169*M169*17%/83%+N169*O169*17%/83%+P169*5.95%/83%+Q169*1.7%/83%+R169*3.825%/83%+S169*3.825%/83%+T169*1.7%/83%+U169*15%/83%</f>
        <v>0.33795180722891571</v>
      </c>
      <c r="AD169" s="69">
        <f>IF(OR(V169=0,W169=0),1,1-(X169*1/3+Y169*1/3+Z169*1/3))</f>
        <v>0.33333333333333337</v>
      </c>
      <c r="AE169" s="70">
        <f t="shared" si="10"/>
        <v>751.1</v>
      </c>
      <c r="AF169" s="71">
        <f t="shared" si="8"/>
        <v>0.28332471581390384</v>
      </c>
      <c r="AG169" s="79">
        <f>F169*17%/83%</f>
        <v>0</v>
      </c>
      <c r="AH169" s="69">
        <f>IF(OR(V169=0,W169=0),1,1-(X169*1/3+Y169*1/3+Z169*1/3))</f>
        <v>0.33333333333333337</v>
      </c>
      <c r="AI169" s="70">
        <f t="shared" si="11"/>
        <v>0</v>
      </c>
      <c r="AJ169" s="71">
        <f t="shared" si="9"/>
        <v>0</v>
      </c>
    </row>
    <row r="170" spans="1:36" x14ac:dyDescent="0.25">
      <c r="A170" s="34" t="s">
        <v>441</v>
      </c>
      <c r="B170" s="12" t="s">
        <v>345</v>
      </c>
      <c r="C170" s="13" t="s">
        <v>346</v>
      </c>
      <c r="D170" s="62" t="s">
        <v>456</v>
      </c>
      <c r="E170" s="62" t="s">
        <v>469</v>
      </c>
      <c r="F170" s="77">
        <v>0</v>
      </c>
      <c r="G170" s="129"/>
      <c r="H170" s="26">
        <v>0</v>
      </c>
      <c r="I170" s="26">
        <v>0</v>
      </c>
      <c r="J170" s="59">
        <v>1</v>
      </c>
      <c r="K170" s="27">
        <v>0</v>
      </c>
      <c r="L170" s="59">
        <v>0</v>
      </c>
      <c r="M170" s="27">
        <v>0</v>
      </c>
      <c r="N170" s="59">
        <v>0</v>
      </c>
      <c r="O170" s="27">
        <v>0</v>
      </c>
      <c r="P170" s="58">
        <v>0</v>
      </c>
      <c r="Q170" s="26">
        <v>1</v>
      </c>
      <c r="R170" s="26">
        <v>1</v>
      </c>
      <c r="S170" s="26">
        <v>1</v>
      </c>
      <c r="T170" s="26">
        <v>1</v>
      </c>
      <c r="U170" s="64">
        <v>1</v>
      </c>
      <c r="V170" s="65">
        <v>1</v>
      </c>
      <c r="W170" s="66">
        <v>1</v>
      </c>
      <c r="X170" s="22">
        <v>1</v>
      </c>
      <c r="Y170" s="29">
        <v>1</v>
      </c>
      <c r="Z170" s="22">
        <v>0</v>
      </c>
      <c r="AA170" s="38"/>
      <c r="AB170" s="40">
        <v>725.69492826198939</v>
      </c>
      <c r="AC170" s="68">
        <f>H170*8.5%/83%+I170*8.5%/83%+J170*K170*17%/83%+L170*M170*17%/83%+N170*O170*17%/83%+P170*5.95%/83%+Q170*1.7%/83%+R170*3.825%/83%+S170*3.825%/83%+T170*1.7%/83%+U170*15%/83%</f>
        <v>0.31385542168674696</v>
      </c>
      <c r="AD170" s="69">
        <f>IF(OR(V170=0,W170=0),1,1-(X170*1/3+Y170*1/3+Z170*1/3))</f>
        <v>0.33333333333333337</v>
      </c>
      <c r="AE170" s="70">
        <f t="shared" si="10"/>
        <v>151.80000000000001</v>
      </c>
      <c r="AF170" s="71">
        <f t="shared" si="8"/>
        <v>0.26305819782590734</v>
      </c>
      <c r="AG170" s="79">
        <f>F170*17%/83%</f>
        <v>0</v>
      </c>
      <c r="AH170" s="69">
        <f>IF(OR(V170=0,W170=0),1,1-(X170*1/3+Y170*1/3+Z170*1/3))</f>
        <v>0.33333333333333337</v>
      </c>
      <c r="AI170" s="70">
        <f t="shared" si="11"/>
        <v>0</v>
      </c>
      <c r="AJ170" s="71">
        <f t="shared" si="9"/>
        <v>0</v>
      </c>
    </row>
    <row r="171" spans="1:36" x14ac:dyDescent="0.25">
      <c r="A171" s="34" t="s">
        <v>440</v>
      </c>
      <c r="B171" s="12" t="s">
        <v>349</v>
      </c>
      <c r="C171" s="13" t="s">
        <v>350</v>
      </c>
      <c r="D171" s="62" t="s">
        <v>456</v>
      </c>
      <c r="E171" s="62" t="s">
        <v>469</v>
      </c>
      <c r="F171" s="77">
        <v>0</v>
      </c>
      <c r="G171" s="129"/>
      <c r="H171" s="26">
        <v>1</v>
      </c>
      <c r="I171" s="26">
        <v>0</v>
      </c>
      <c r="J171" s="59">
        <v>1</v>
      </c>
      <c r="K171" s="27">
        <v>1</v>
      </c>
      <c r="L171" s="59">
        <v>0</v>
      </c>
      <c r="M171" s="27">
        <v>0</v>
      </c>
      <c r="N171" s="59">
        <v>0</v>
      </c>
      <c r="O171" s="27">
        <v>0</v>
      </c>
      <c r="P171" s="58">
        <v>0</v>
      </c>
      <c r="Q171" s="26">
        <v>1</v>
      </c>
      <c r="R171" s="26">
        <v>1</v>
      </c>
      <c r="S171" s="26">
        <v>1</v>
      </c>
      <c r="T171" s="26">
        <v>1</v>
      </c>
      <c r="U171" s="64">
        <v>0</v>
      </c>
      <c r="V171" s="65">
        <v>1</v>
      </c>
      <c r="W171" s="66">
        <v>1</v>
      </c>
      <c r="X171" s="22">
        <v>1</v>
      </c>
      <c r="Y171" s="29">
        <v>0</v>
      </c>
      <c r="Z171" s="22">
        <v>0</v>
      </c>
      <c r="AA171" s="38"/>
      <c r="AB171" s="40">
        <v>611.82015807245091</v>
      </c>
      <c r="AC171" s="68">
        <f>H171*8.5%/83%+I171*8.5%/83%+J171*K171*17%/83%+L171*M171*17%/83%+N171*O171*17%/83%+P171*5.95%/83%+Q171*1.7%/83%+R171*3.825%/83%+S171*3.825%/83%+T171*1.7%/83%+U171*15%/83%</f>
        <v>0.44036144578313263</v>
      </c>
      <c r="AD171" s="69">
        <f>IF(OR(V171=0,W171=0),1,1-(X171*1/3+Y171*1/3+Z171*1/3))</f>
        <v>0.66666666666666674</v>
      </c>
      <c r="AE171" s="70">
        <f t="shared" si="10"/>
        <v>89.8</v>
      </c>
      <c r="AF171" s="71">
        <f t="shared" si="8"/>
        <v>0.18458087975736487</v>
      </c>
      <c r="AG171" s="79">
        <f>F171*17%/83%</f>
        <v>0</v>
      </c>
      <c r="AH171" s="69">
        <f>IF(OR(V171=0,W171=0),1,1-(X171*1/3+Y171*1/3+Z171*1/3))</f>
        <v>0.66666666666666674</v>
      </c>
      <c r="AI171" s="70">
        <f t="shared" si="11"/>
        <v>0</v>
      </c>
      <c r="AJ171" s="71">
        <f t="shared" si="9"/>
        <v>0</v>
      </c>
    </row>
    <row r="172" spans="1:36" x14ac:dyDescent="0.25">
      <c r="A172" s="34" t="s">
        <v>377</v>
      </c>
      <c r="B172" s="12" t="s">
        <v>377</v>
      </c>
      <c r="C172" s="13" t="s">
        <v>378</v>
      </c>
      <c r="D172" s="62" t="s">
        <v>455</v>
      </c>
      <c r="E172" s="62" t="s">
        <v>468</v>
      </c>
      <c r="F172" s="77">
        <v>0</v>
      </c>
      <c r="G172" s="129"/>
      <c r="H172" s="26">
        <v>0</v>
      </c>
      <c r="I172" s="26">
        <v>1</v>
      </c>
      <c r="J172" s="59">
        <v>0</v>
      </c>
      <c r="K172" s="27">
        <v>1</v>
      </c>
      <c r="L172" s="59">
        <v>1</v>
      </c>
      <c r="M172" s="27">
        <v>1</v>
      </c>
      <c r="N172" s="59">
        <v>0</v>
      </c>
      <c r="O172" s="27">
        <v>0</v>
      </c>
      <c r="P172" s="58">
        <v>0</v>
      </c>
      <c r="Q172" s="26">
        <v>1</v>
      </c>
      <c r="R172" s="26">
        <v>1</v>
      </c>
      <c r="S172" s="26">
        <v>1</v>
      </c>
      <c r="T172" s="26">
        <v>1</v>
      </c>
      <c r="U172" s="64">
        <v>0</v>
      </c>
      <c r="V172" s="65">
        <v>1</v>
      </c>
      <c r="W172" s="66">
        <v>1</v>
      </c>
      <c r="X172" s="22">
        <v>0</v>
      </c>
      <c r="Y172" s="29">
        <v>0</v>
      </c>
      <c r="Z172" s="22">
        <v>1</v>
      </c>
      <c r="AA172" s="38"/>
      <c r="AB172" s="40">
        <v>1143.5400268933424</v>
      </c>
      <c r="AC172" s="68">
        <f>H172*8.5%/83%+I172*8.5%/83%+J172*K172*17%/83%+L172*M172*17%/83%+N172*O172*17%/83%+P172*5.95%/83%+Q172*1.7%/83%+R172*3.825%/83%+S172*3.825%/83%+T172*1.7%/83%+U172*15%/83%</f>
        <v>0.44036144578313263</v>
      </c>
      <c r="AD172" s="69">
        <f>IF(OR(V172=0,W172=0),1,1-(X172*1/3+Y172*1/3+Z172*1/3))</f>
        <v>0.66666666666666674</v>
      </c>
      <c r="AE172" s="70">
        <f t="shared" si="10"/>
        <v>167.9</v>
      </c>
      <c r="AF172" s="71">
        <f t="shared" si="8"/>
        <v>0.18464326978618589</v>
      </c>
      <c r="AG172" s="79">
        <f>F172*17%/83%</f>
        <v>0</v>
      </c>
      <c r="AH172" s="69">
        <f>IF(OR(V172=0,W172=0),1,1-(X172*1/3+Y172*1/3+Z172*1/3))</f>
        <v>0.66666666666666674</v>
      </c>
      <c r="AI172" s="70">
        <f t="shared" si="11"/>
        <v>0</v>
      </c>
      <c r="AJ172" s="71">
        <f t="shared" si="9"/>
        <v>0</v>
      </c>
    </row>
    <row r="173" spans="1:36" x14ac:dyDescent="0.25">
      <c r="A173" s="34" t="s">
        <v>403</v>
      </c>
      <c r="B173" s="12" t="s">
        <v>403</v>
      </c>
      <c r="C173" s="13" t="s">
        <v>404</v>
      </c>
      <c r="D173" s="62" t="s">
        <v>455</v>
      </c>
      <c r="E173" s="62" t="s">
        <v>468</v>
      </c>
      <c r="F173" s="77">
        <v>0</v>
      </c>
      <c r="G173" s="129"/>
      <c r="H173" s="26">
        <v>0</v>
      </c>
      <c r="I173" s="26">
        <v>1</v>
      </c>
      <c r="J173" s="59">
        <v>0</v>
      </c>
      <c r="K173" s="27">
        <v>1</v>
      </c>
      <c r="L173" s="59">
        <v>0</v>
      </c>
      <c r="M173" s="27">
        <v>0</v>
      </c>
      <c r="N173" s="59">
        <v>1</v>
      </c>
      <c r="O173" s="27">
        <v>0</v>
      </c>
      <c r="P173" s="58">
        <v>0</v>
      </c>
      <c r="Q173" s="26">
        <v>1</v>
      </c>
      <c r="R173" s="26">
        <v>1</v>
      </c>
      <c r="S173" s="26">
        <v>1</v>
      </c>
      <c r="T173" s="26">
        <v>1</v>
      </c>
      <c r="U173" s="64">
        <v>1</v>
      </c>
      <c r="V173" s="65">
        <v>1</v>
      </c>
      <c r="W173" s="66">
        <v>1</v>
      </c>
      <c r="X173" s="22">
        <v>0</v>
      </c>
      <c r="Y173" s="29">
        <v>0</v>
      </c>
      <c r="Z173" s="22">
        <v>0</v>
      </c>
      <c r="AA173" s="38"/>
      <c r="AB173" s="40">
        <v>2383.8393775549503</v>
      </c>
      <c r="AC173" s="68">
        <f>H173*8.5%/83%+I173*8.5%/83%+J173*K173*17%/83%+L173*M173*17%/83%+N173*O173*17%/83%+P173*5.95%/83%+Q173*1.7%/83%+R173*3.825%/83%+S173*3.825%/83%+T173*1.7%/83%+U173*15%/83%</f>
        <v>0.41626506024096388</v>
      </c>
      <c r="AD173" s="69">
        <f>IF(OR(V173=0,W173=0),1,1-(X173*1/3+Y173*1/3+Z173*1/3))</f>
        <v>1</v>
      </c>
      <c r="AE173" s="70">
        <f t="shared" si="10"/>
        <v>0</v>
      </c>
      <c r="AF173" s="71">
        <f t="shared" si="8"/>
        <v>0</v>
      </c>
      <c r="AG173" s="79">
        <f>F173*17%/83%</f>
        <v>0</v>
      </c>
      <c r="AH173" s="69">
        <f>IF(OR(V173=0,W173=0),1,1-(X173*1/3+Y173*1/3+Z173*1/3))</f>
        <v>1</v>
      </c>
      <c r="AI173" s="70">
        <f t="shared" si="11"/>
        <v>0</v>
      </c>
      <c r="AJ173" s="71">
        <f t="shared" si="9"/>
        <v>0</v>
      </c>
    </row>
    <row r="174" spans="1:36" x14ac:dyDescent="0.25">
      <c r="A174" s="34" t="s">
        <v>441</v>
      </c>
      <c r="B174" s="12" t="s">
        <v>357</v>
      </c>
      <c r="C174" s="13" t="s">
        <v>358</v>
      </c>
      <c r="D174" s="62" t="s">
        <v>456</v>
      </c>
      <c r="E174" s="62" t="s">
        <v>469</v>
      </c>
      <c r="F174" s="77">
        <v>0</v>
      </c>
      <c r="G174" s="129"/>
      <c r="H174" s="26">
        <v>0</v>
      </c>
      <c r="I174" s="26">
        <v>0</v>
      </c>
      <c r="J174" s="59">
        <v>1</v>
      </c>
      <c r="K174" s="27">
        <v>1</v>
      </c>
      <c r="L174" s="59">
        <v>0</v>
      </c>
      <c r="M174" s="27">
        <v>1</v>
      </c>
      <c r="N174" s="59">
        <v>0</v>
      </c>
      <c r="O174" s="27">
        <v>0</v>
      </c>
      <c r="P174" s="58">
        <v>0</v>
      </c>
      <c r="Q174" s="26">
        <v>1</v>
      </c>
      <c r="R174" s="26">
        <v>1</v>
      </c>
      <c r="S174" s="26">
        <v>1</v>
      </c>
      <c r="T174" s="26">
        <v>1</v>
      </c>
      <c r="U174" s="64">
        <v>1</v>
      </c>
      <c r="V174" s="65">
        <v>1</v>
      </c>
      <c r="W174" s="66">
        <v>1</v>
      </c>
      <c r="X174" s="22">
        <v>1</v>
      </c>
      <c r="Y174" s="29">
        <v>1</v>
      </c>
      <c r="Z174" s="22">
        <v>0</v>
      </c>
      <c r="AA174" s="38"/>
      <c r="AB174" s="40">
        <v>728.20519373710954</v>
      </c>
      <c r="AC174" s="68">
        <f>H174*8.5%/83%+I174*8.5%/83%+J174*K174*17%/83%+L174*M174*17%/83%+N174*O174*17%/83%+P174*5.95%/83%+Q174*1.7%/83%+R174*3.825%/83%+S174*3.825%/83%+T174*1.7%/83%+U174*15%/83%</f>
        <v>0.5186746987951808</v>
      </c>
      <c r="AD174" s="69">
        <f>IF(OR(V174=0,W174=0),1,1-(X174*1/3+Y174*1/3+Z174*1/3))</f>
        <v>0.33333333333333337</v>
      </c>
      <c r="AE174" s="70">
        <f t="shared" si="10"/>
        <v>251.8</v>
      </c>
      <c r="AF174" s="71">
        <f t="shared" si="8"/>
        <v>0.43484663180237187</v>
      </c>
      <c r="AG174" s="79">
        <f>F174*17%/83%</f>
        <v>0</v>
      </c>
      <c r="AH174" s="69">
        <f>IF(OR(V174=0,W174=0),1,1-(X174*1/3+Y174*1/3+Z174*1/3))</f>
        <v>0.33333333333333337</v>
      </c>
      <c r="AI174" s="70">
        <f t="shared" si="11"/>
        <v>0</v>
      </c>
      <c r="AJ174" s="71">
        <f t="shared" si="9"/>
        <v>0</v>
      </c>
    </row>
    <row r="175" spans="1:36" x14ac:dyDescent="0.25">
      <c r="A175" s="34" t="s">
        <v>440</v>
      </c>
      <c r="B175" s="12" t="s">
        <v>359</v>
      </c>
      <c r="C175" s="13" t="s">
        <v>360</v>
      </c>
      <c r="D175" s="62" t="s">
        <v>456</v>
      </c>
      <c r="E175" s="62" t="s">
        <v>469</v>
      </c>
      <c r="F175" s="77">
        <v>0</v>
      </c>
      <c r="G175" s="129"/>
      <c r="H175" s="26">
        <v>1</v>
      </c>
      <c r="I175" s="26">
        <v>0</v>
      </c>
      <c r="J175" s="59">
        <v>1</v>
      </c>
      <c r="K175" s="27">
        <v>1</v>
      </c>
      <c r="L175" s="59">
        <v>0</v>
      </c>
      <c r="M175" s="27">
        <v>1</v>
      </c>
      <c r="N175" s="59">
        <v>0</v>
      </c>
      <c r="O175" s="27">
        <v>0</v>
      </c>
      <c r="P175" s="58">
        <v>0</v>
      </c>
      <c r="Q175" s="26">
        <v>1</v>
      </c>
      <c r="R175" s="26">
        <v>1</v>
      </c>
      <c r="S175" s="26">
        <v>1</v>
      </c>
      <c r="T175" s="26">
        <v>1</v>
      </c>
      <c r="U175" s="64">
        <v>1</v>
      </c>
      <c r="V175" s="65">
        <v>1</v>
      </c>
      <c r="W175" s="66">
        <v>1</v>
      </c>
      <c r="X175" s="22">
        <v>1</v>
      </c>
      <c r="Y175" s="29">
        <v>1</v>
      </c>
      <c r="Z175" s="22">
        <v>0</v>
      </c>
      <c r="AA175" s="38"/>
      <c r="AB175" s="40">
        <v>766.77199967304546</v>
      </c>
      <c r="AC175" s="68">
        <f>H175*8.5%/83%+I175*8.5%/83%+J175*K175*17%/83%+L175*M175*17%/83%+N175*O175*17%/83%+P175*5.95%/83%+Q175*1.7%/83%+R175*3.825%/83%+S175*3.825%/83%+T175*1.7%/83%+U175*15%/83%</f>
        <v>0.62108433734939772</v>
      </c>
      <c r="AD175" s="69">
        <f>IF(OR(V175=0,W175=0),1,1-(X175*1/3+Y175*1/3+Z175*1/3))</f>
        <v>0.33333333333333337</v>
      </c>
      <c r="AE175" s="70">
        <f t="shared" si="10"/>
        <v>317.5</v>
      </c>
      <c r="AF175" s="71">
        <f t="shared" si="8"/>
        <v>0.52072885186281936</v>
      </c>
      <c r="AG175" s="79">
        <f>F175*17%/83%</f>
        <v>0</v>
      </c>
      <c r="AH175" s="69">
        <f>IF(OR(V175=0,W175=0),1,1-(X175*1/3+Y175*1/3+Z175*1/3))</f>
        <v>0.33333333333333337</v>
      </c>
      <c r="AI175" s="70">
        <f t="shared" si="11"/>
        <v>0</v>
      </c>
      <c r="AJ175" s="71">
        <f t="shared" si="9"/>
        <v>0</v>
      </c>
    </row>
    <row r="176" spans="1:36" x14ac:dyDescent="0.25">
      <c r="A176" s="34" t="s">
        <v>293</v>
      </c>
      <c r="B176" s="12" t="s">
        <v>293</v>
      </c>
      <c r="C176" s="13" t="s">
        <v>294</v>
      </c>
      <c r="D176" s="62" t="s">
        <v>456</v>
      </c>
      <c r="E176" s="62" t="s">
        <v>470</v>
      </c>
      <c r="F176" s="77">
        <v>0</v>
      </c>
      <c r="G176" s="129"/>
      <c r="H176" s="26">
        <v>1</v>
      </c>
      <c r="I176" s="26">
        <v>0</v>
      </c>
      <c r="J176" s="59">
        <v>0</v>
      </c>
      <c r="K176" s="27">
        <v>0</v>
      </c>
      <c r="L176" s="59">
        <v>1</v>
      </c>
      <c r="M176" s="27">
        <v>1</v>
      </c>
      <c r="N176" s="59">
        <v>0</v>
      </c>
      <c r="O176" s="27">
        <v>0</v>
      </c>
      <c r="P176" s="58">
        <v>0</v>
      </c>
      <c r="Q176" s="26">
        <v>1</v>
      </c>
      <c r="R176" s="26">
        <v>1</v>
      </c>
      <c r="S176" s="26">
        <v>0</v>
      </c>
      <c r="T176" s="26">
        <v>1</v>
      </c>
      <c r="U176" s="64">
        <v>0</v>
      </c>
      <c r="V176" s="65">
        <v>1</v>
      </c>
      <c r="W176" s="66">
        <v>0</v>
      </c>
      <c r="X176" s="22">
        <v>0</v>
      </c>
      <c r="Y176" s="29">
        <v>0</v>
      </c>
      <c r="Z176" s="22">
        <v>0</v>
      </c>
      <c r="AA176" s="38"/>
      <c r="AB176" s="40">
        <v>626.88175092317135</v>
      </c>
      <c r="AC176" s="68">
        <f>H176*8.5%/83%+I176*8.5%/83%+J176*K176*17%/83%+L176*M176*17%/83%+N176*O176*17%/83%+P176*5.95%/83%+Q176*1.7%/83%+R176*3.825%/83%+S176*3.825%/83%+T176*1.7%/83%+U176*15%/83%</f>
        <v>0.39427710843373504</v>
      </c>
      <c r="AD176" s="69">
        <f>IF(OR(V176=0,W176=0),1,1-(X176*1/3+Y176*1/3+Z176*1/3))</f>
        <v>1</v>
      </c>
      <c r="AE176" s="70">
        <f t="shared" si="10"/>
        <v>0</v>
      </c>
      <c r="AF176" s="71">
        <f t="shared" si="8"/>
        <v>0</v>
      </c>
      <c r="AG176" s="79">
        <f>F176*17%/83%</f>
        <v>0</v>
      </c>
      <c r="AH176" s="69">
        <f>IF(OR(V176=0,W176=0),1,1-(X176*1/3+Y176*1/3+Z176*1/3))</f>
        <v>1</v>
      </c>
      <c r="AI176" s="70">
        <f t="shared" si="11"/>
        <v>0</v>
      </c>
      <c r="AJ176" s="71">
        <f t="shared" si="9"/>
        <v>0</v>
      </c>
    </row>
    <row r="177" spans="1:36" x14ac:dyDescent="0.25">
      <c r="A177" s="34" t="s">
        <v>295</v>
      </c>
      <c r="B177" s="12" t="s">
        <v>295</v>
      </c>
      <c r="C177" s="13" t="s">
        <v>296</v>
      </c>
      <c r="D177" s="62" t="s">
        <v>456</v>
      </c>
      <c r="E177" s="62" t="s">
        <v>470</v>
      </c>
      <c r="F177" s="77">
        <v>1</v>
      </c>
      <c r="G177" s="129"/>
      <c r="H177" s="26">
        <v>0</v>
      </c>
      <c r="I177" s="26">
        <v>0</v>
      </c>
      <c r="J177" s="59">
        <v>0</v>
      </c>
      <c r="K177" s="27">
        <v>1</v>
      </c>
      <c r="L177" s="59">
        <v>0</v>
      </c>
      <c r="M177" s="27">
        <v>1</v>
      </c>
      <c r="N177" s="59">
        <v>1</v>
      </c>
      <c r="O177" s="27">
        <v>0</v>
      </c>
      <c r="P177" s="58">
        <v>0</v>
      </c>
      <c r="Q177" s="26">
        <v>1</v>
      </c>
      <c r="R177" s="26">
        <v>1</v>
      </c>
      <c r="S177" s="26">
        <v>1</v>
      </c>
      <c r="T177" s="26">
        <v>1</v>
      </c>
      <c r="U177" s="64">
        <v>1</v>
      </c>
      <c r="V177" s="65">
        <v>1</v>
      </c>
      <c r="W177" s="66">
        <v>1</v>
      </c>
      <c r="X177" s="22">
        <v>1</v>
      </c>
      <c r="Y177" s="29">
        <v>0</v>
      </c>
      <c r="Z177" s="22">
        <v>0</v>
      </c>
      <c r="AA177" s="38"/>
      <c r="AB177" s="40">
        <v>1457.0950053310698</v>
      </c>
      <c r="AC177" s="68">
        <f>H177*8.5%/83%+I177*8.5%/83%+J177*K177*17%/83%+L177*M177*17%/83%+N177*O177*17%/83%+P177*5.95%/83%+Q177*1.7%/83%+R177*3.825%/83%+S177*3.825%/83%+T177*1.7%/83%+U177*15%/83%</f>
        <v>0.31385542168674696</v>
      </c>
      <c r="AD177" s="69">
        <f>IF(OR(V177=0,W177=0),1,1-(X177*1/3+Y177*1/3+Z177*1/3))</f>
        <v>0.66666666666666674</v>
      </c>
      <c r="AE177" s="70">
        <f t="shared" si="10"/>
        <v>152.4</v>
      </c>
      <c r="AF177" s="71">
        <f t="shared" si="8"/>
        <v>0.13153194867413551</v>
      </c>
      <c r="AG177" s="79">
        <f>F177*17%/83%</f>
        <v>0.20481927710843376</v>
      </c>
      <c r="AH177" s="69">
        <f>IF(OR(V177=0,W177=0),1,1-(X177*1/3+Y177*1/3+Z177*1/3))</f>
        <v>0.66666666666666674</v>
      </c>
      <c r="AI177" s="70">
        <f t="shared" si="11"/>
        <v>99.5</v>
      </c>
      <c r="AJ177" s="71">
        <f t="shared" si="9"/>
        <v>0.33339906860546847</v>
      </c>
    </row>
    <row r="178" spans="1:36" x14ac:dyDescent="0.25">
      <c r="A178" s="34" t="s">
        <v>297</v>
      </c>
      <c r="B178" s="12" t="s">
        <v>297</v>
      </c>
      <c r="C178" s="13" t="s">
        <v>298</v>
      </c>
      <c r="D178" s="62" t="s">
        <v>456</v>
      </c>
      <c r="E178" s="62" t="s">
        <v>470</v>
      </c>
      <c r="F178" s="77">
        <v>0</v>
      </c>
      <c r="G178" s="129"/>
      <c r="H178" s="26">
        <v>1</v>
      </c>
      <c r="I178" s="26">
        <v>0</v>
      </c>
      <c r="J178" s="59">
        <v>0</v>
      </c>
      <c r="K178" s="27">
        <v>1</v>
      </c>
      <c r="L178" s="59">
        <v>1</v>
      </c>
      <c r="M178" s="27">
        <v>1</v>
      </c>
      <c r="N178" s="59">
        <v>0</v>
      </c>
      <c r="O178" s="27">
        <v>0</v>
      </c>
      <c r="P178" s="58">
        <v>0</v>
      </c>
      <c r="Q178" s="26">
        <v>1</v>
      </c>
      <c r="R178" s="26">
        <v>1</v>
      </c>
      <c r="S178" s="26">
        <v>1</v>
      </c>
      <c r="T178" s="26">
        <v>1</v>
      </c>
      <c r="U178" s="64">
        <v>1</v>
      </c>
      <c r="V178" s="65">
        <v>1</v>
      </c>
      <c r="W178" s="66">
        <v>0</v>
      </c>
      <c r="X178" s="22">
        <v>0</v>
      </c>
      <c r="Y178" s="29">
        <v>0</v>
      </c>
      <c r="Z178" s="22">
        <v>0</v>
      </c>
      <c r="AA178" s="38"/>
      <c r="AB178" s="40">
        <v>1037.1960531291641</v>
      </c>
      <c r="AC178" s="68">
        <f>H178*8.5%/83%+I178*8.5%/83%+J178*K178*17%/83%+L178*M178*17%/83%+N178*O178*17%/83%+P178*5.95%/83%+Q178*1.7%/83%+R178*3.825%/83%+S178*3.825%/83%+T178*1.7%/83%+U178*15%/83%</f>
        <v>0.62108433734939772</v>
      </c>
      <c r="AD178" s="69">
        <f>IF(OR(V178=0,W178=0),1,1-(X178*1/3+Y178*1/3+Z178*1/3))</f>
        <v>1</v>
      </c>
      <c r="AE178" s="70">
        <f t="shared" si="10"/>
        <v>0</v>
      </c>
      <c r="AF178" s="71">
        <f t="shared" si="8"/>
        <v>0</v>
      </c>
      <c r="AG178" s="79">
        <f>F178*17%/83%</f>
        <v>0</v>
      </c>
      <c r="AH178" s="69">
        <f>IF(OR(V178=0,W178=0),1,1-(X178*1/3+Y178*1/3+Z178*1/3))</f>
        <v>1</v>
      </c>
      <c r="AI178" s="70">
        <f t="shared" si="11"/>
        <v>0</v>
      </c>
      <c r="AJ178" s="71">
        <f t="shared" si="9"/>
        <v>0</v>
      </c>
    </row>
    <row r="179" spans="1:36" x14ac:dyDescent="0.25">
      <c r="A179" s="34" t="s">
        <v>301</v>
      </c>
      <c r="B179" s="12" t="s">
        <v>301</v>
      </c>
      <c r="C179" s="13" t="s">
        <v>302</v>
      </c>
      <c r="D179" s="62" t="s">
        <v>456</v>
      </c>
      <c r="E179" s="62" t="s">
        <v>470</v>
      </c>
      <c r="F179" s="77">
        <v>1</v>
      </c>
      <c r="G179" s="129"/>
      <c r="H179" s="26">
        <v>0</v>
      </c>
      <c r="I179" s="26">
        <v>0</v>
      </c>
      <c r="J179" s="59">
        <v>1</v>
      </c>
      <c r="K179" s="27">
        <v>0</v>
      </c>
      <c r="L179" s="59">
        <v>0</v>
      </c>
      <c r="M179" s="27">
        <v>1</v>
      </c>
      <c r="N179" s="59">
        <v>0</v>
      </c>
      <c r="O179" s="27">
        <v>0</v>
      </c>
      <c r="P179" s="58">
        <v>0</v>
      </c>
      <c r="Q179" s="26">
        <v>1</v>
      </c>
      <c r="R179" s="26">
        <v>1</v>
      </c>
      <c r="S179" s="26">
        <v>1</v>
      </c>
      <c r="T179" s="26">
        <v>1</v>
      </c>
      <c r="U179" s="64">
        <v>1</v>
      </c>
      <c r="V179" s="65">
        <v>1</v>
      </c>
      <c r="W179" s="66">
        <v>0</v>
      </c>
      <c r="X179" s="22">
        <v>0</v>
      </c>
      <c r="Y179" s="29">
        <v>1</v>
      </c>
      <c r="Z179" s="22">
        <v>0</v>
      </c>
      <c r="AA179" s="38"/>
      <c r="AB179" s="40">
        <v>2408.7138263538677</v>
      </c>
      <c r="AC179" s="68">
        <f>H179*8.5%/83%+I179*8.5%/83%+J179*K179*17%/83%+L179*M179*17%/83%+N179*O179*17%/83%+P179*5.95%/83%+Q179*1.7%/83%+R179*3.825%/83%+S179*3.825%/83%+T179*1.7%/83%+U179*15%/83%</f>
        <v>0.31385542168674696</v>
      </c>
      <c r="AD179" s="69">
        <f>IF(OR(V179=0,W179=0),1,1-(X179*1/3+Y179*1/3+Z179*1/3))</f>
        <v>1</v>
      </c>
      <c r="AE179" s="70">
        <f t="shared" si="10"/>
        <v>0</v>
      </c>
      <c r="AF179" s="71">
        <f t="shared" si="8"/>
        <v>0</v>
      </c>
      <c r="AG179" s="79">
        <f>F179*17%/83%</f>
        <v>0.20481927710843376</v>
      </c>
      <c r="AH179" s="69">
        <f>IF(OR(V179=0,W179=0),1,1-(X179*1/3+Y179*1/3+Z179*1/3))</f>
        <v>1</v>
      </c>
      <c r="AI179" s="70">
        <f t="shared" si="11"/>
        <v>0</v>
      </c>
      <c r="AJ179" s="71">
        <f t="shared" si="9"/>
        <v>0</v>
      </c>
    </row>
    <row r="180" spans="1:36" x14ac:dyDescent="0.25">
      <c r="A180" s="34" t="s">
        <v>303</v>
      </c>
      <c r="B180" s="12" t="s">
        <v>303</v>
      </c>
      <c r="C180" s="13" t="s">
        <v>304</v>
      </c>
      <c r="D180" s="62" t="s">
        <v>456</v>
      </c>
      <c r="E180" s="62" t="s">
        <v>470</v>
      </c>
      <c r="F180" s="77">
        <v>0</v>
      </c>
      <c r="G180" s="129"/>
      <c r="H180" s="26">
        <v>0</v>
      </c>
      <c r="I180" s="26">
        <v>0</v>
      </c>
      <c r="J180" s="59">
        <v>1</v>
      </c>
      <c r="K180" s="27">
        <v>1</v>
      </c>
      <c r="L180" s="59">
        <v>0</v>
      </c>
      <c r="M180" s="27">
        <v>1</v>
      </c>
      <c r="N180" s="59">
        <v>0</v>
      </c>
      <c r="O180" s="27">
        <v>0</v>
      </c>
      <c r="P180" s="58">
        <v>0</v>
      </c>
      <c r="Q180" s="26">
        <v>1</v>
      </c>
      <c r="R180" s="26">
        <v>1</v>
      </c>
      <c r="S180" s="26">
        <v>1</v>
      </c>
      <c r="T180" s="26">
        <v>1</v>
      </c>
      <c r="U180" s="64">
        <v>1</v>
      </c>
      <c r="V180" s="65">
        <v>1</v>
      </c>
      <c r="W180" s="66">
        <v>0</v>
      </c>
      <c r="X180" s="22">
        <v>0</v>
      </c>
      <c r="Y180" s="29">
        <v>0</v>
      </c>
      <c r="Z180" s="22">
        <v>1</v>
      </c>
      <c r="AA180" s="38"/>
      <c r="AB180" s="40">
        <v>641.25872591704092</v>
      </c>
      <c r="AC180" s="68">
        <f>H180*8.5%/83%+I180*8.5%/83%+J180*K180*17%/83%+L180*M180*17%/83%+N180*O180*17%/83%+P180*5.95%/83%+Q180*1.7%/83%+R180*3.825%/83%+S180*3.825%/83%+T180*1.7%/83%+U180*15%/83%</f>
        <v>0.5186746987951808</v>
      </c>
      <c r="AD180" s="69">
        <f>IF(OR(V180=0,W180=0),1,1-(X180*1/3+Y180*1/3+Z180*1/3))</f>
        <v>1</v>
      </c>
      <c r="AE180" s="70">
        <f t="shared" si="10"/>
        <v>0</v>
      </c>
      <c r="AF180" s="71">
        <f t="shared" si="8"/>
        <v>0</v>
      </c>
      <c r="AG180" s="79">
        <f>F180*17%/83%</f>
        <v>0</v>
      </c>
      <c r="AH180" s="69">
        <f>IF(OR(V180=0,W180=0),1,1-(X180*1/3+Y180*1/3+Z180*1/3))</f>
        <v>1</v>
      </c>
      <c r="AI180" s="70">
        <f t="shared" si="11"/>
        <v>0</v>
      </c>
      <c r="AJ180" s="71">
        <f t="shared" si="9"/>
        <v>0</v>
      </c>
    </row>
    <row r="181" spans="1:36" x14ac:dyDescent="0.25">
      <c r="A181" s="34" t="s">
        <v>305</v>
      </c>
      <c r="B181" s="12" t="s">
        <v>305</v>
      </c>
      <c r="C181" s="13" t="s">
        <v>306</v>
      </c>
      <c r="D181" s="62" t="s">
        <v>456</v>
      </c>
      <c r="E181" s="62" t="s">
        <v>470</v>
      </c>
      <c r="F181" s="77">
        <v>0</v>
      </c>
      <c r="G181" s="129"/>
      <c r="H181" s="26">
        <v>1</v>
      </c>
      <c r="I181" s="26">
        <v>0</v>
      </c>
      <c r="J181" s="59">
        <v>0</v>
      </c>
      <c r="K181" s="27">
        <v>1</v>
      </c>
      <c r="L181" s="59">
        <v>0</v>
      </c>
      <c r="M181" s="27">
        <v>1</v>
      </c>
      <c r="N181" s="59">
        <v>1</v>
      </c>
      <c r="O181" s="27">
        <v>0</v>
      </c>
      <c r="P181" s="58">
        <v>0</v>
      </c>
      <c r="Q181" s="26">
        <v>1</v>
      </c>
      <c r="R181" s="26">
        <v>1</v>
      </c>
      <c r="S181" s="26">
        <v>1</v>
      </c>
      <c r="T181" s="26">
        <v>1</v>
      </c>
      <c r="U181" s="64">
        <v>1</v>
      </c>
      <c r="V181" s="65">
        <v>1</v>
      </c>
      <c r="W181" s="66">
        <v>0</v>
      </c>
      <c r="X181" s="22">
        <v>0</v>
      </c>
      <c r="Y181" s="29">
        <v>0</v>
      </c>
      <c r="Z181" s="22">
        <v>0</v>
      </c>
      <c r="AA181" s="38"/>
      <c r="AB181" s="40">
        <v>1286.8533649274714</v>
      </c>
      <c r="AC181" s="68">
        <f>H181*8.5%/83%+I181*8.5%/83%+J181*K181*17%/83%+L181*M181*17%/83%+N181*O181*17%/83%+P181*5.95%/83%+Q181*1.7%/83%+R181*3.825%/83%+S181*3.825%/83%+T181*1.7%/83%+U181*15%/83%</f>
        <v>0.41626506024096388</v>
      </c>
      <c r="AD181" s="69">
        <f>IF(OR(V181=0,W181=0),1,1-(X181*1/3+Y181*1/3+Z181*1/3))</f>
        <v>1</v>
      </c>
      <c r="AE181" s="70">
        <f t="shared" si="10"/>
        <v>0</v>
      </c>
      <c r="AF181" s="71">
        <f t="shared" si="8"/>
        <v>0</v>
      </c>
      <c r="AG181" s="79">
        <f>F181*17%/83%</f>
        <v>0</v>
      </c>
      <c r="AH181" s="69">
        <f>IF(OR(V181=0,W181=0),1,1-(X181*1/3+Y181*1/3+Z181*1/3))</f>
        <v>1</v>
      </c>
      <c r="AI181" s="70">
        <f t="shared" si="11"/>
        <v>0</v>
      </c>
      <c r="AJ181" s="71">
        <f t="shared" si="9"/>
        <v>0</v>
      </c>
    </row>
    <row r="182" spans="1:36" x14ac:dyDescent="0.25">
      <c r="A182" s="34" t="s">
        <v>307</v>
      </c>
      <c r="B182" s="12" t="s">
        <v>307</v>
      </c>
      <c r="C182" s="13" t="s">
        <v>308</v>
      </c>
      <c r="D182" s="62" t="s">
        <v>456</v>
      </c>
      <c r="E182" s="62" t="s">
        <v>470</v>
      </c>
      <c r="F182" s="77">
        <v>0</v>
      </c>
      <c r="G182" s="129"/>
      <c r="H182" s="26">
        <v>0</v>
      </c>
      <c r="I182" s="26">
        <v>0</v>
      </c>
      <c r="J182" s="59">
        <v>0</v>
      </c>
      <c r="K182" s="27">
        <v>1</v>
      </c>
      <c r="L182" s="59">
        <v>0</v>
      </c>
      <c r="M182" s="27">
        <v>1</v>
      </c>
      <c r="N182" s="59">
        <v>1</v>
      </c>
      <c r="O182" s="27">
        <v>0</v>
      </c>
      <c r="P182" s="58">
        <v>0</v>
      </c>
      <c r="Q182" s="26">
        <v>1</v>
      </c>
      <c r="R182" s="26">
        <v>1</v>
      </c>
      <c r="S182" s="26">
        <v>1</v>
      </c>
      <c r="T182" s="26">
        <v>1</v>
      </c>
      <c r="U182" s="64">
        <v>0</v>
      </c>
      <c r="V182" s="65">
        <v>1</v>
      </c>
      <c r="W182" s="66">
        <v>0</v>
      </c>
      <c r="X182" s="22">
        <v>0</v>
      </c>
      <c r="Y182" s="29">
        <v>0</v>
      </c>
      <c r="Z182" s="22">
        <v>0</v>
      </c>
      <c r="AA182" s="38"/>
      <c r="AB182" s="40">
        <v>874.94162105549299</v>
      </c>
      <c r="AC182" s="68">
        <f>H182*8.5%/83%+I182*8.5%/83%+J182*K182*17%/83%+L182*M182*17%/83%+N182*O182*17%/83%+P182*5.95%/83%+Q182*1.7%/83%+R182*3.825%/83%+S182*3.825%/83%+T182*1.7%/83%+U182*15%/83%</f>
        <v>0.13313253012048193</v>
      </c>
      <c r="AD182" s="69">
        <f>IF(OR(V182=0,W182=0),1,1-(X182*1/3+Y182*1/3+Z182*1/3))</f>
        <v>1</v>
      </c>
      <c r="AE182" s="70">
        <f t="shared" si="10"/>
        <v>0</v>
      </c>
      <c r="AF182" s="71">
        <f t="shared" si="8"/>
        <v>0</v>
      </c>
      <c r="AG182" s="79">
        <f>F182*17%/83%</f>
        <v>0</v>
      </c>
      <c r="AH182" s="69">
        <f>IF(OR(V182=0,W182=0),1,1-(X182*1/3+Y182*1/3+Z182*1/3))</f>
        <v>1</v>
      </c>
      <c r="AI182" s="70">
        <f t="shared" si="11"/>
        <v>0</v>
      </c>
      <c r="AJ182" s="71">
        <f t="shared" si="9"/>
        <v>0</v>
      </c>
    </row>
    <row r="183" spans="1:36" x14ac:dyDescent="0.25">
      <c r="A183" s="34" t="s">
        <v>299</v>
      </c>
      <c r="B183" s="12" t="s">
        <v>299</v>
      </c>
      <c r="C183" s="13" t="s">
        <v>300</v>
      </c>
      <c r="D183" s="62" t="s">
        <v>456</v>
      </c>
      <c r="E183" s="62" t="s">
        <v>470</v>
      </c>
      <c r="F183" s="77">
        <v>0</v>
      </c>
      <c r="G183" s="129"/>
      <c r="H183" s="26">
        <v>0</v>
      </c>
      <c r="I183" s="26">
        <v>0</v>
      </c>
      <c r="J183" s="59">
        <v>0</v>
      </c>
      <c r="K183" s="27">
        <v>0</v>
      </c>
      <c r="L183" s="59">
        <v>0</v>
      </c>
      <c r="M183" s="27">
        <v>0</v>
      </c>
      <c r="N183" s="59">
        <v>1</v>
      </c>
      <c r="O183" s="27">
        <v>1</v>
      </c>
      <c r="P183" s="58">
        <v>0</v>
      </c>
      <c r="Q183" s="26">
        <v>1</v>
      </c>
      <c r="R183" s="26">
        <v>1</v>
      </c>
      <c r="S183" s="26">
        <v>1</v>
      </c>
      <c r="T183" s="26">
        <v>1</v>
      </c>
      <c r="U183" s="64">
        <v>1</v>
      </c>
      <c r="V183" s="65">
        <v>1</v>
      </c>
      <c r="W183" s="66">
        <v>0</v>
      </c>
      <c r="X183" s="22">
        <v>1</v>
      </c>
      <c r="Y183" s="29">
        <v>0</v>
      </c>
      <c r="Z183" s="22">
        <v>0</v>
      </c>
      <c r="AA183" s="38"/>
      <c r="AB183" s="40">
        <v>935.18799245837511</v>
      </c>
      <c r="AC183" s="68">
        <f>H183*8.5%/83%+I183*8.5%/83%+J183*K183*17%/83%+L183*M183*17%/83%+N183*O183*17%/83%+P183*5.95%/83%+Q183*1.7%/83%+R183*3.825%/83%+S183*3.825%/83%+T183*1.7%/83%+U183*15%/83%</f>
        <v>0.5186746987951808</v>
      </c>
      <c r="AD183" s="69">
        <f>IF(OR(V183=0,W183=0),1,1-(X183*1/3+Y183*1/3+Z183*1/3))</f>
        <v>1</v>
      </c>
      <c r="AE183" s="70">
        <f t="shared" si="10"/>
        <v>0</v>
      </c>
      <c r="AF183" s="71">
        <f t="shared" si="8"/>
        <v>0</v>
      </c>
      <c r="AG183" s="79">
        <f>F183*17%/83%</f>
        <v>0</v>
      </c>
      <c r="AH183" s="69">
        <f>IF(OR(V183=0,W183=0),1,1-(X183*1/3+Y183*1/3+Z183*1/3))</f>
        <v>1</v>
      </c>
      <c r="AI183" s="70">
        <f t="shared" si="11"/>
        <v>0</v>
      </c>
      <c r="AJ183" s="71">
        <f t="shared" si="9"/>
        <v>0</v>
      </c>
    </row>
    <row r="184" spans="1:36" x14ac:dyDescent="0.25">
      <c r="A184" s="34" t="s">
        <v>309</v>
      </c>
      <c r="B184" s="12" t="s">
        <v>309</v>
      </c>
      <c r="C184" s="13" t="s">
        <v>310</v>
      </c>
      <c r="D184" s="62" t="s">
        <v>456</v>
      </c>
      <c r="E184" s="62" t="s">
        <v>470</v>
      </c>
      <c r="F184" s="77">
        <v>0</v>
      </c>
      <c r="G184" s="129"/>
      <c r="H184" s="26">
        <v>0</v>
      </c>
      <c r="I184" s="26">
        <v>0</v>
      </c>
      <c r="J184" s="59">
        <v>0</v>
      </c>
      <c r="K184" s="27">
        <v>1</v>
      </c>
      <c r="L184" s="59">
        <v>0</v>
      </c>
      <c r="M184" s="27">
        <v>1</v>
      </c>
      <c r="N184" s="59">
        <v>1</v>
      </c>
      <c r="O184" s="27">
        <v>0</v>
      </c>
      <c r="P184" s="58">
        <v>0</v>
      </c>
      <c r="Q184" s="26">
        <v>1</v>
      </c>
      <c r="R184" s="26">
        <v>1</v>
      </c>
      <c r="S184" s="26">
        <v>1</v>
      </c>
      <c r="T184" s="26">
        <v>1</v>
      </c>
      <c r="U184" s="64">
        <v>0</v>
      </c>
      <c r="V184" s="65">
        <v>1</v>
      </c>
      <c r="W184" s="66">
        <v>0</v>
      </c>
      <c r="X184" s="22">
        <v>1</v>
      </c>
      <c r="Y184" s="29">
        <v>1</v>
      </c>
      <c r="Z184" s="22">
        <v>1</v>
      </c>
      <c r="AA184" s="38"/>
      <c r="AB184" s="40">
        <v>1120.7194316649779</v>
      </c>
      <c r="AC184" s="68">
        <f>H184*8.5%/83%+I184*8.5%/83%+J184*K184*17%/83%+L184*M184*17%/83%+N184*O184*17%/83%+P184*5.95%/83%+Q184*1.7%/83%+R184*3.825%/83%+S184*3.825%/83%+T184*1.7%/83%+U184*15%/83%</f>
        <v>0.13313253012048193</v>
      </c>
      <c r="AD184" s="69">
        <f>IF(OR(V184=0,W184=0),1,1-(X184*1/3+Y184*1/3+Z184*1/3))</f>
        <v>1</v>
      </c>
      <c r="AE184" s="70">
        <f t="shared" si="10"/>
        <v>0</v>
      </c>
      <c r="AF184" s="71">
        <f t="shared" si="8"/>
        <v>0</v>
      </c>
      <c r="AG184" s="79">
        <f>F184*17%/83%</f>
        <v>0</v>
      </c>
      <c r="AH184" s="69">
        <f>IF(OR(V184=0,W184=0),1,1-(X184*1/3+Y184*1/3+Z184*1/3))</f>
        <v>1</v>
      </c>
      <c r="AI184" s="70">
        <f t="shared" si="11"/>
        <v>0</v>
      </c>
      <c r="AJ184" s="71">
        <f t="shared" si="9"/>
        <v>0</v>
      </c>
    </row>
    <row r="185" spans="1:36" x14ac:dyDescent="0.25">
      <c r="A185" s="34" t="s">
        <v>311</v>
      </c>
      <c r="B185" s="12" t="s">
        <v>311</v>
      </c>
      <c r="C185" s="13" t="s">
        <v>312</v>
      </c>
      <c r="D185" s="62" t="s">
        <v>456</v>
      </c>
      <c r="E185" s="62" t="s">
        <v>470</v>
      </c>
      <c r="F185" s="77">
        <v>0</v>
      </c>
      <c r="G185" s="129"/>
      <c r="H185" s="26">
        <v>0</v>
      </c>
      <c r="I185" s="26">
        <v>1</v>
      </c>
      <c r="J185" s="59">
        <v>0</v>
      </c>
      <c r="K185" s="27">
        <v>1</v>
      </c>
      <c r="L185" s="59">
        <v>0</v>
      </c>
      <c r="M185" s="27">
        <v>0</v>
      </c>
      <c r="N185" s="59">
        <v>1</v>
      </c>
      <c r="O185" s="27">
        <v>0</v>
      </c>
      <c r="P185" s="58">
        <v>0</v>
      </c>
      <c r="Q185" s="26">
        <v>1</v>
      </c>
      <c r="R185" s="26">
        <v>1</v>
      </c>
      <c r="S185" s="26">
        <v>1</v>
      </c>
      <c r="T185" s="26">
        <v>1</v>
      </c>
      <c r="U185" s="64">
        <v>1</v>
      </c>
      <c r="V185" s="65">
        <v>1</v>
      </c>
      <c r="W185" s="66">
        <v>0</v>
      </c>
      <c r="X185" s="22">
        <v>1</v>
      </c>
      <c r="Y185" s="29">
        <v>0</v>
      </c>
      <c r="Z185" s="22">
        <v>0</v>
      </c>
      <c r="AA185" s="38"/>
      <c r="AB185" s="40">
        <v>916.47510437111623</v>
      </c>
      <c r="AC185" s="68">
        <f>H185*8.5%/83%+I185*8.5%/83%+J185*K185*17%/83%+L185*M185*17%/83%+N185*O185*17%/83%+P185*5.95%/83%+Q185*1.7%/83%+R185*3.825%/83%+S185*3.825%/83%+T185*1.7%/83%+U185*15%/83%</f>
        <v>0.41626506024096388</v>
      </c>
      <c r="AD185" s="69">
        <f>IF(OR(V185=0,W185=0),1,1-(X185*1/3+Y185*1/3+Z185*1/3))</f>
        <v>1</v>
      </c>
      <c r="AE185" s="70">
        <f t="shared" si="10"/>
        <v>0</v>
      </c>
      <c r="AF185" s="71">
        <f t="shared" si="8"/>
        <v>0</v>
      </c>
      <c r="AG185" s="79">
        <f>F185*17%/83%</f>
        <v>0</v>
      </c>
      <c r="AH185" s="69">
        <f>IF(OR(V185=0,W185=0),1,1-(X185*1/3+Y185*1/3+Z185*1/3))</f>
        <v>1</v>
      </c>
      <c r="AI185" s="70">
        <f t="shared" si="11"/>
        <v>0</v>
      </c>
      <c r="AJ185" s="71">
        <f t="shared" si="9"/>
        <v>0</v>
      </c>
    </row>
    <row r="186" spans="1:36" x14ac:dyDescent="0.25">
      <c r="A186" s="34" t="s">
        <v>399</v>
      </c>
      <c r="B186" s="12" t="s">
        <v>399</v>
      </c>
      <c r="C186" s="13" t="s">
        <v>400</v>
      </c>
      <c r="D186" s="62" t="s">
        <v>456</v>
      </c>
      <c r="E186" s="62" t="s">
        <v>470</v>
      </c>
      <c r="F186" s="77">
        <v>0</v>
      </c>
      <c r="G186" s="129"/>
      <c r="H186" s="26">
        <v>0</v>
      </c>
      <c r="I186" s="26">
        <v>0</v>
      </c>
      <c r="J186" s="59">
        <v>0</v>
      </c>
      <c r="K186" s="27">
        <v>1</v>
      </c>
      <c r="L186" s="59">
        <v>0</v>
      </c>
      <c r="M186" s="27">
        <v>1</v>
      </c>
      <c r="N186" s="59">
        <v>1</v>
      </c>
      <c r="O186" s="27">
        <v>0</v>
      </c>
      <c r="P186" s="58">
        <v>0</v>
      </c>
      <c r="Q186" s="26">
        <v>1</v>
      </c>
      <c r="R186" s="26">
        <v>1</v>
      </c>
      <c r="S186" s="26">
        <v>1</v>
      </c>
      <c r="T186" s="26">
        <v>1</v>
      </c>
      <c r="U186" s="64">
        <v>1</v>
      </c>
      <c r="V186" s="65">
        <v>1</v>
      </c>
      <c r="W186" s="66">
        <v>0</v>
      </c>
      <c r="X186" s="22">
        <v>0</v>
      </c>
      <c r="Y186" s="29">
        <v>0</v>
      </c>
      <c r="Z186" s="22">
        <v>0</v>
      </c>
      <c r="AA186" s="38"/>
      <c r="AB186" s="40">
        <v>838.6568746423934</v>
      </c>
      <c r="AC186" s="68">
        <f>H186*8.5%/83%+I186*8.5%/83%+J186*K186*17%/83%+L186*M186*17%/83%+N186*O186*17%/83%+P186*5.95%/83%+Q186*1.7%/83%+R186*3.825%/83%+S186*3.825%/83%+T186*1.7%/83%+U186*15%/83%</f>
        <v>0.31385542168674696</v>
      </c>
      <c r="AD186" s="69">
        <f>IF(OR(V186=0,W186=0),1,1-(X186*1/3+Y186*1/3+Z186*1/3))</f>
        <v>1</v>
      </c>
      <c r="AE186" s="70">
        <f t="shared" si="10"/>
        <v>0</v>
      </c>
      <c r="AF186" s="71">
        <f t="shared" si="8"/>
        <v>0</v>
      </c>
      <c r="AG186" s="79">
        <f>F186*17%/83%</f>
        <v>0</v>
      </c>
      <c r="AH186" s="69">
        <f>IF(OR(V186=0,W186=0),1,1-(X186*1/3+Y186*1/3+Z186*1/3))</f>
        <v>1</v>
      </c>
      <c r="AI186" s="70">
        <f t="shared" si="11"/>
        <v>0</v>
      </c>
      <c r="AJ186" s="71">
        <f t="shared" si="9"/>
        <v>0</v>
      </c>
    </row>
    <row r="187" spans="1:36" x14ac:dyDescent="0.25">
      <c r="A187" s="34" t="s">
        <v>315</v>
      </c>
      <c r="B187" s="12" t="s">
        <v>315</v>
      </c>
      <c r="C187" s="13" t="s">
        <v>316</v>
      </c>
      <c r="D187" s="62" t="s">
        <v>456</v>
      </c>
      <c r="E187" s="62" t="s">
        <v>470</v>
      </c>
      <c r="F187" s="77">
        <v>0</v>
      </c>
      <c r="G187" s="129"/>
      <c r="H187" s="26">
        <v>0</v>
      </c>
      <c r="I187" s="26">
        <v>0</v>
      </c>
      <c r="J187" s="59">
        <v>1</v>
      </c>
      <c r="K187" s="27">
        <v>1</v>
      </c>
      <c r="L187" s="59">
        <v>0</v>
      </c>
      <c r="M187" s="27">
        <v>0</v>
      </c>
      <c r="N187" s="59">
        <v>0</v>
      </c>
      <c r="O187" s="27">
        <v>0</v>
      </c>
      <c r="P187" s="58">
        <v>0</v>
      </c>
      <c r="Q187" s="26">
        <v>1</v>
      </c>
      <c r="R187" s="26">
        <v>1</v>
      </c>
      <c r="S187" s="26">
        <v>1</v>
      </c>
      <c r="T187" s="26">
        <v>1</v>
      </c>
      <c r="U187" s="64">
        <v>0</v>
      </c>
      <c r="V187" s="65">
        <v>1</v>
      </c>
      <c r="W187" s="66">
        <v>0</v>
      </c>
      <c r="X187" s="22">
        <v>0</v>
      </c>
      <c r="Y187" s="29">
        <v>0</v>
      </c>
      <c r="Z187" s="22">
        <v>0</v>
      </c>
      <c r="AA187" s="38"/>
      <c r="AB187" s="40">
        <v>1137.6066721339678</v>
      </c>
      <c r="AC187" s="68">
        <f>H187*8.5%/83%+I187*8.5%/83%+J187*K187*17%/83%+L187*M187*17%/83%+N187*O187*17%/83%+P187*5.95%/83%+Q187*1.7%/83%+R187*3.825%/83%+S187*3.825%/83%+T187*1.7%/83%+U187*15%/83%</f>
        <v>0.33795180722891571</v>
      </c>
      <c r="AD187" s="69">
        <f>IF(OR(V187=0,W187=0),1,1-(X187*1/3+Y187*1/3+Z187*1/3))</f>
        <v>1</v>
      </c>
      <c r="AE187" s="70">
        <f t="shared" si="10"/>
        <v>0</v>
      </c>
      <c r="AF187" s="71">
        <f t="shared" si="8"/>
        <v>0</v>
      </c>
      <c r="AG187" s="79">
        <f>F187*17%/83%</f>
        <v>0</v>
      </c>
      <c r="AH187" s="69">
        <f>IF(OR(V187=0,W187=0),1,1-(X187*1/3+Y187*1/3+Z187*1/3))</f>
        <v>1</v>
      </c>
      <c r="AI187" s="70">
        <f t="shared" si="11"/>
        <v>0</v>
      </c>
      <c r="AJ187" s="71">
        <f t="shared" si="9"/>
        <v>0</v>
      </c>
    </row>
    <row r="188" spans="1:36" x14ac:dyDescent="0.25">
      <c r="A188" s="34" t="s">
        <v>313</v>
      </c>
      <c r="B188" s="12" t="s">
        <v>313</v>
      </c>
      <c r="C188" s="13" t="s">
        <v>314</v>
      </c>
      <c r="D188" s="62" t="s">
        <v>456</v>
      </c>
      <c r="E188" s="62" t="s">
        <v>470</v>
      </c>
      <c r="F188" s="77">
        <v>0</v>
      </c>
      <c r="G188" s="129"/>
      <c r="H188" s="26">
        <v>1</v>
      </c>
      <c r="I188" s="26">
        <v>0</v>
      </c>
      <c r="J188" s="59">
        <v>1</v>
      </c>
      <c r="K188" s="27">
        <v>1</v>
      </c>
      <c r="L188" s="59">
        <v>0</v>
      </c>
      <c r="M188" s="27">
        <v>0</v>
      </c>
      <c r="N188" s="59">
        <v>0</v>
      </c>
      <c r="O188" s="27">
        <v>0</v>
      </c>
      <c r="P188" s="58">
        <v>0</v>
      </c>
      <c r="Q188" s="26">
        <v>1</v>
      </c>
      <c r="R188" s="26">
        <v>1</v>
      </c>
      <c r="S188" s="26">
        <v>0</v>
      </c>
      <c r="T188" s="26">
        <v>1</v>
      </c>
      <c r="U188" s="64">
        <v>1</v>
      </c>
      <c r="V188" s="65">
        <v>1</v>
      </c>
      <c r="W188" s="66">
        <v>1</v>
      </c>
      <c r="X188" s="22">
        <v>0</v>
      </c>
      <c r="Y188" s="29">
        <v>0</v>
      </c>
      <c r="Z188" s="22">
        <v>0</v>
      </c>
      <c r="AA188" s="38"/>
      <c r="AB188" s="40">
        <v>1479.2309827025836</v>
      </c>
      <c r="AC188" s="68">
        <f>H188*8.5%/83%+I188*8.5%/83%+J188*K188*17%/83%+L188*M188*17%/83%+N188*O188*17%/83%+P188*5.95%/83%+Q188*1.7%/83%+R188*3.825%/83%+S188*3.825%/83%+T188*1.7%/83%+U188*15%/83%</f>
        <v>0.57500000000000007</v>
      </c>
      <c r="AD188" s="69">
        <f>IF(OR(V188=0,W188=0),1,1-(X188*1/3+Y188*1/3+Z188*1/3))</f>
        <v>1</v>
      </c>
      <c r="AE188" s="70">
        <f t="shared" si="10"/>
        <v>0</v>
      </c>
      <c r="AF188" s="71">
        <f t="shared" si="8"/>
        <v>0</v>
      </c>
      <c r="AG188" s="79">
        <f>F188*17%/83%</f>
        <v>0</v>
      </c>
      <c r="AH188" s="69">
        <f>IF(OR(V188=0,W188=0),1,1-(X188*1/3+Y188*1/3+Z188*1/3))</f>
        <v>1</v>
      </c>
      <c r="AI188" s="70">
        <f t="shared" si="11"/>
        <v>0</v>
      </c>
      <c r="AJ188" s="71">
        <f t="shared" si="9"/>
        <v>0</v>
      </c>
    </row>
    <row r="189" spans="1:36" x14ac:dyDescent="0.25">
      <c r="A189" s="34" t="s">
        <v>317</v>
      </c>
      <c r="B189" s="12" t="s">
        <v>317</v>
      </c>
      <c r="C189" s="13" t="s">
        <v>318</v>
      </c>
      <c r="D189" s="62" t="s">
        <v>456</v>
      </c>
      <c r="E189" s="62" t="s">
        <v>470</v>
      </c>
      <c r="F189" s="77">
        <v>0</v>
      </c>
      <c r="G189" s="129"/>
      <c r="H189" s="26">
        <v>0</v>
      </c>
      <c r="I189" s="26">
        <v>0</v>
      </c>
      <c r="J189" s="59">
        <v>0</v>
      </c>
      <c r="K189" s="27">
        <v>1</v>
      </c>
      <c r="L189" s="59">
        <v>0</v>
      </c>
      <c r="M189" s="27">
        <v>1</v>
      </c>
      <c r="N189" s="59">
        <v>1</v>
      </c>
      <c r="O189" s="27">
        <v>0</v>
      </c>
      <c r="P189" s="58">
        <v>0</v>
      </c>
      <c r="Q189" s="26">
        <v>1</v>
      </c>
      <c r="R189" s="26">
        <v>1</v>
      </c>
      <c r="S189" s="26">
        <v>1</v>
      </c>
      <c r="T189" s="26">
        <v>1</v>
      </c>
      <c r="U189" s="64">
        <v>1</v>
      </c>
      <c r="V189" s="65">
        <v>1</v>
      </c>
      <c r="W189" s="66">
        <v>1</v>
      </c>
      <c r="X189" s="22">
        <v>1</v>
      </c>
      <c r="Y189" s="29">
        <v>0</v>
      </c>
      <c r="Z189" s="22">
        <v>0</v>
      </c>
      <c r="AA189" s="38"/>
      <c r="AB189" s="40">
        <v>1737.1037087831019</v>
      </c>
      <c r="AC189" s="68">
        <f>H189*8.5%/83%+I189*8.5%/83%+J189*K189*17%/83%+L189*M189*17%/83%+N189*O189*17%/83%+P189*5.95%/83%+Q189*1.7%/83%+R189*3.825%/83%+S189*3.825%/83%+T189*1.7%/83%+U189*15%/83%</f>
        <v>0.31385542168674696</v>
      </c>
      <c r="AD189" s="69">
        <f>IF(OR(V189=0,W189=0),1,1-(X189*1/3+Y189*1/3+Z189*1/3))</f>
        <v>0.66666666666666674</v>
      </c>
      <c r="AE189" s="70">
        <f t="shared" si="10"/>
        <v>181.7</v>
      </c>
      <c r="AF189" s="71">
        <f t="shared" si="8"/>
        <v>0.13154166558747835</v>
      </c>
      <c r="AG189" s="79">
        <f>F189*17%/83%</f>
        <v>0</v>
      </c>
      <c r="AH189" s="69">
        <f>IF(OR(V189=0,W189=0),1,1-(X189*1/3+Y189*1/3+Z189*1/3))</f>
        <v>0.66666666666666674</v>
      </c>
      <c r="AI189" s="70">
        <f t="shared" si="11"/>
        <v>0</v>
      </c>
      <c r="AJ189" s="71">
        <f t="shared" si="9"/>
        <v>0</v>
      </c>
    </row>
    <row r="190" spans="1:36" x14ac:dyDescent="0.25">
      <c r="A190" s="34" t="s">
        <v>319</v>
      </c>
      <c r="B190" s="12" t="s">
        <v>319</v>
      </c>
      <c r="C190" s="13" t="s">
        <v>320</v>
      </c>
      <c r="D190" s="62" t="s">
        <v>456</v>
      </c>
      <c r="E190" s="62" t="s">
        <v>470</v>
      </c>
      <c r="F190" s="77">
        <v>0</v>
      </c>
      <c r="G190" s="129"/>
      <c r="H190" s="26">
        <v>1</v>
      </c>
      <c r="I190" s="26">
        <v>0</v>
      </c>
      <c r="J190" s="59">
        <v>1</v>
      </c>
      <c r="K190" s="27">
        <v>1</v>
      </c>
      <c r="L190" s="59">
        <v>0</v>
      </c>
      <c r="M190" s="27">
        <v>1</v>
      </c>
      <c r="N190" s="59">
        <v>0</v>
      </c>
      <c r="O190" s="27">
        <v>0</v>
      </c>
      <c r="P190" s="58">
        <v>0</v>
      </c>
      <c r="Q190" s="26">
        <v>1</v>
      </c>
      <c r="R190" s="26">
        <v>1</v>
      </c>
      <c r="S190" s="26">
        <v>1</v>
      </c>
      <c r="T190" s="26">
        <v>1</v>
      </c>
      <c r="U190" s="64">
        <v>1</v>
      </c>
      <c r="V190" s="65">
        <v>1</v>
      </c>
      <c r="W190" s="66">
        <v>0</v>
      </c>
      <c r="X190" s="22">
        <v>0</v>
      </c>
      <c r="Y190" s="29">
        <v>0</v>
      </c>
      <c r="Z190" s="22">
        <v>0</v>
      </c>
      <c r="AA190" s="38"/>
      <c r="AB190" s="40">
        <v>1004.7908079048866</v>
      </c>
      <c r="AC190" s="68">
        <f>H190*8.5%/83%+I190*8.5%/83%+J190*K190*17%/83%+L190*M190*17%/83%+N190*O190*17%/83%+P190*5.95%/83%+Q190*1.7%/83%+R190*3.825%/83%+S190*3.825%/83%+T190*1.7%/83%+U190*15%/83%</f>
        <v>0.62108433734939772</v>
      </c>
      <c r="AD190" s="69">
        <f>IF(OR(V190=0,W190=0),1,1-(X190*1/3+Y190*1/3+Z190*1/3))</f>
        <v>1</v>
      </c>
      <c r="AE190" s="70">
        <f t="shared" si="10"/>
        <v>0</v>
      </c>
      <c r="AF190" s="71">
        <f t="shared" si="8"/>
        <v>0</v>
      </c>
      <c r="AG190" s="79">
        <f>F190*17%/83%</f>
        <v>0</v>
      </c>
      <c r="AH190" s="69">
        <f>IF(OR(V190=0,W190=0),1,1-(X190*1/3+Y190*1/3+Z190*1/3))</f>
        <v>1</v>
      </c>
      <c r="AI190" s="70">
        <f t="shared" si="11"/>
        <v>0</v>
      </c>
      <c r="AJ190" s="71">
        <f t="shared" si="9"/>
        <v>0</v>
      </c>
    </row>
    <row r="191" spans="1:36" x14ac:dyDescent="0.25">
      <c r="A191" s="34" t="s">
        <v>395</v>
      </c>
      <c r="B191" s="12" t="s">
        <v>395</v>
      </c>
      <c r="C191" s="13" t="s">
        <v>396</v>
      </c>
      <c r="D191" s="62" t="s">
        <v>456</v>
      </c>
      <c r="E191" s="62" t="s">
        <v>470</v>
      </c>
      <c r="F191" s="77">
        <v>0</v>
      </c>
      <c r="G191" s="129"/>
      <c r="H191" s="26">
        <v>0</v>
      </c>
      <c r="I191" s="26">
        <v>0</v>
      </c>
      <c r="J191" s="59">
        <v>0</v>
      </c>
      <c r="K191" s="27">
        <v>1</v>
      </c>
      <c r="L191" s="59">
        <v>0</v>
      </c>
      <c r="M191" s="27">
        <v>0</v>
      </c>
      <c r="N191" s="59">
        <v>1</v>
      </c>
      <c r="O191" s="27">
        <v>0</v>
      </c>
      <c r="P191" s="58">
        <v>0</v>
      </c>
      <c r="Q191" s="26">
        <v>1</v>
      </c>
      <c r="R191" s="26">
        <v>1</v>
      </c>
      <c r="S191" s="26">
        <v>1</v>
      </c>
      <c r="T191" s="26">
        <v>1</v>
      </c>
      <c r="U191" s="64">
        <v>1</v>
      </c>
      <c r="V191" s="65">
        <v>1</v>
      </c>
      <c r="W191" s="66">
        <v>0</v>
      </c>
      <c r="X191" s="22">
        <v>1</v>
      </c>
      <c r="Y191" s="29">
        <v>0</v>
      </c>
      <c r="Z191" s="22">
        <v>0</v>
      </c>
      <c r="AA191" s="38"/>
      <c r="AB191" s="40">
        <v>1458.2360350924882</v>
      </c>
      <c r="AC191" s="68">
        <f>H191*8.5%/83%+I191*8.5%/83%+J191*K191*17%/83%+L191*M191*17%/83%+N191*O191*17%/83%+P191*5.95%/83%+Q191*1.7%/83%+R191*3.825%/83%+S191*3.825%/83%+T191*1.7%/83%+U191*15%/83%</f>
        <v>0.31385542168674696</v>
      </c>
      <c r="AD191" s="69">
        <f>IF(OR(V191=0,W191=0),1,1-(X191*1/3+Y191*1/3+Z191*1/3))</f>
        <v>1</v>
      </c>
      <c r="AE191" s="70">
        <f t="shared" si="10"/>
        <v>0</v>
      </c>
      <c r="AF191" s="71">
        <f t="shared" si="8"/>
        <v>0</v>
      </c>
      <c r="AG191" s="79">
        <f>F191*17%/83%</f>
        <v>0</v>
      </c>
      <c r="AH191" s="69">
        <f>IF(OR(V191=0,W191=0),1,1-(X191*1/3+Y191*1/3+Z191*1/3))</f>
        <v>1</v>
      </c>
      <c r="AI191" s="70">
        <f t="shared" si="11"/>
        <v>0</v>
      </c>
      <c r="AJ191" s="71">
        <f t="shared" si="9"/>
        <v>0</v>
      </c>
    </row>
    <row r="192" spans="1:36" x14ac:dyDescent="0.25">
      <c r="A192" s="34" t="s">
        <v>321</v>
      </c>
      <c r="B192" s="12" t="s">
        <v>321</v>
      </c>
      <c r="C192" s="13" t="s">
        <v>322</v>
      </c>
      <c r="D192" s="62" t="s">
        <v>456</v>
      </c>
      <c r="E192" s="62" t="s">
        <v>469</v>
      </c>
      <c r="F192" s="77">
        <v>1</v>
      </c>
      <c r="G192" s="129"/>
      <c r="H192" s="26">
        <v>0</v>
      </c>
      <c r="I192" s="26">
        <v>0</v>
      </c>
      <c r="J192" s="59">
        <v>0</v>
      </c>
      <c r="K192" s="27">
        <v>0</v>
      </c>
      <c r="L192" s="59">
        <v>0</v>
      </c>
      <c r="M192" s="27">
        <v>1</v>
      </c>
      <c r="N192" s="59">
        <v>1</v>
      </c>
      <c r="O192" s="27">
        <v>0</v>
      </c>
      <c r="P192" s="58">
        <v>0</v>
      </c>
      <c r="Q192" s="26">
        <v>1</v>
      </c>
      <c r="R192" s="26">
        <v>1</v>
      </c>
      <c r="S192" s="26">
        <v>1</v>
      </c>
      <c r="T192" s="26">
        <v>1</v>
      </c>
      <c r="U192" s="64">
        <v>1</v>
      </c>
      <c r="V192" s="65">
        <v>1</v>
      </c>
      <c r="W192" s="66">
        <v>1</v>
      </c>
      <c r="X192" s="22">
        <v>1</v>
      </c>
      <c r="Y192" s="29">
        <v>1</v>
      </c>
      <c r="Z192" s="22">
        <v>1</v>
      </c>
      <c r="AA192" s="38"/>
      <c r="AB192" s="40">
        <v>452.532403378467</v>
      </c>
      <c r="AC192" s="68">
        <f>H192*8.5%/83%+I192*8.5%/83%+J192*K192*17%/83%+L192*M192*17%/83%+N192*O192*17%/83%+P192*5.95%/83%+Q192*1.7%/83%+R192*3.825%/83%+S192*3.825%/83%+T192*1.7%/83%+U192*15%/83%</f>
        <v>0.31385542168674696</v>
      </c>
      <c r="AD192" s="69">
        <f>IF(OR(V192=0,W192=0),1,1-(X192*1/3+Y192*1/3+Z192*1/3))</f>
        <v>0</v>
      </c>
      <c r="AE192" s="70">
        <f t="shared" si="10"/>
        <v>142</v>
      </c>
      <c r="AF192" s="71">
        <f t="shared" si="8"/>
        <v>0.39461429997623637</v>
      </c>
      <c r="AG192" s="79">
        <f>F192*17%/83%</f>
        <v>0.20481927710843376</v>
      </c>
      <c r="AH192" s="69">
        <f>IF(OR(V192=0,W192=0),1,1-(X192*1/3+Y192*1/3+Z192*1/3))</f>
        <v>0</v>
      </c>
      <c r="AI192" s="70">
        <f t="shared" si="11"/>
        <v>92.7</v>
      </c>
      <c r="AJ192" s="71">
        <f t="shared" si="9"/>
        <v>1.0001363753581645</v>
      </c>
    </row>
    <row r="193" spans="1:36" x14ac:dyDescent="0.25">
      <c r="A193" s="34" t="s">
        <v>323</v>
      </c>
      <c r="B193" s="12" t="s">
        <v>323</v>
      </c>
      <c r="C193" s="13" t="s">
        <v>324</v>
      </c>
      <c r="D193" s="62" t="s">
        <v>456</v>
      </c>
      <c r="E193" s="62" t="s">
        <v>470</v>
      </c>
      <c r="F193" s="77">
        <v>1</v>
      </c>
      <c r="G193" s="129"/>
      <c r="H193" s="26">
        <v>1</v>
      </c>
      <c r="I193" s="26">
        <v>0</v>
      </c>
      <c r="J193" s="59">
        <v>0</v>
      </c>
      <c r="K193" s="27">
        <v>1</v>
      </c>
      <c r="L193" s="59">
        <v>0</v>
      </c>
      <c r="M193" s="27">
        <v>1</v>
      </c>
      <c r="N193" s="59">
        <v>1</v>
      </c>
      <c r="O193" s="27">
        <v>0</v>
      </c>
      <c r="P193" s="58">
        <v>1</v>
      </c>
      <c r="Q193" s="26">
        <v>1</v>
      </c>
      <c r="R193" s="26">
        <v>1</v>
      </c>
      <c r="S193" s="26">
        <v>1</v>
      </c>
      <c r="T193" s="26">
        <v>1</v>
      </c>
      <c r="U193" s="64">
        <v>1</v>
      </c>
      <c r="V193" s="65">
        <v>1</v>
      </c>
      <c r="W193" s="66">
        <v>0</v>
      </c>
      <c r="X193" s="22">
        <v>0</v>
      </c>
      <c r="Y193" s="29">
        <v>0</v>
      </c>
      <c r="Z193" s="22">
        <v>0</v>
      </c>
      <c r="AA193" s="38"/>
      <c r="AB193" s="40">
        <v>550.6609628604341</v>
      </c>
      <c r="AC193" s="68">
        <f>H193*8.5%/83%+I193*8.5%/83%+J193*K193*17%/83%+L193*M193*17%/83%+N193*O193*17%/83%+P193*5.95%/83%+Q193*1.7%/83%+R193*3.825%/83%+S193*3.825%/83%+T193*1.7%/83%+U193*15%/83%</f>
        <v>0.48795180722891573</v>
      </c>
      <c r="AD193" s="69">
        <f>IF(OR(V193=0,W193=0),1,1-(X193*1/3+Y193*1/3+Z193*1/3))</f>
        <v>1</v>
      </c>
      <c r="AE193" s="70">
        <f t="shared" si="10"/>
        <v>0</v>
      </c>
      <c r="AF193" s="71">
        <f t="shared" si="8"/>
        <v>0</v>
      </c>
      <c r="AG193" s="79">
        <f>F193*17%/83%</f>
        <v>0.20481927710843376</v>
      </c>
      <c r="AH193" s="69">
        <f>IF(OR(V193=0,W193=0),1,1-(X193*1/3+Y193*1/3+Z193*1/3))</f>
        <v>1</v>
      </c>
      <c r="AI193" s="70">
        <f t="shared" si="11"/>
        <v>0</v>
      </c>
      <c r="AJ193" s="71">
        <f t="shared" si="9"/>
        <v>0</v>
      </c>
    </row>
    <row r="194" spans="1:36" x14ac:dyDescent="0.25">
      <c r="A194" s="34" t="s">
        <v>325</v>
      </c>
      <c r="B194" s="12" t="s">
        <v>325</v>
      </c>
      <c r="C194" s="13" t="s">
        <v>326</v>
      </c>
      <c r="D194" s="62" t="s">
        <v>456</v>
      </c>
      <c r="E194" s="62" t="s">
        <v>470</v>
      </c>
      <c r="F194" s="77">
        <v>0</v>
      </c>
      <c r="G194" s="129"/>
      <c r="H194" s="26">
        <v>1</v>
      </c>
      <c r="I194" s="26">
        <v>0</v>
      </c>
      <c r="J194" s="59">
        <v>1</v>
      </c>
      <c r="K194" s="27">
        <v>1</v>
      </c>
      <c r="L194" s="59">
        <v>0</v>
      </c>
      <c r="M194" s="27">
        <v>0</v>
      </c>
      <c r="N194" s="59">
        <v>0</v>
      </c>
      <c r="O194" s="27">
        <v>0</v>
      </c>
      <c r="P194" s="58">
        <v>0</v>
      </c>
      <c r="Q194" s="26">
        <v>1</v>
      </c>
      <c r="R194" s="26">
        <v>1</v>
      </c>
      <c r="S194" s="26">
        <v>1</v>
      </c>
      <c r="T194" s="26">
        <v>1</v>
      </c>
      <c r="U194" s="64">
        <v>0</v>
      </c>
      <c r="V194" s="65">
        <v>1</v>
      </c>
      <c r="W194" s="66">
        <v>1</v>
      </c>
      <c r="X194" s="22">
        <v>0</v>
      </c>
      <c r="Y194" s="29">
        <v>0</v>
      </c>
      <c r="Z194" s="22">
        <v>0</v>
      </c>
      <c r="AA194" s="38"/>
      <c r="AB194" s="40">
        <v>705.15639255646147</v>
      </c>
      <c r="AC194" s="68">
        <f>H194*8.5%/83%+I194*8.5%/83%+J194*K194*17%/83%+L194*M194*17%/83%+N194*O194*17%/83%+P194*5.95%/83%+Q194*1.7%/83%+R194*3.825%/83%+S194*3.825%/83%+T194*1.7%/83%+U194*15%/83%</f>
        <v>0.44036144578313263</v>
      </c>
      <c r="AD194" s="69">
        <f>IF(OR(V194=0,W194=0),1,1-(X194*1/3+Y194*1/3+Z194*1/3))</f>
        <v>1</v>
      </c>
      <c r="AE194" s="70">
        <f t="shared" si="10"/>
        <v>0</v>
      </c>
      <c r="AF194" s="71">
        <f t="shared" si="8"/>
        <v>0</v>
      </c>
      <c r="AG194" s="79">
        <f>F194*17%/83%</f>
        <v>0</v>
      </c>
      <c r="AH194" s="69">
        <f>IF(OR(V194=0,W194=0),1,1-(X194*1/3+Y194*1/3+Z194*1/3))</f>
        <v>1</v>
      </c>
      <c r="AI194" s="70">
        <f t="shared" si="11"/>
        <v>0</v>
      </c>
      <c r="AJ194" s="71">
        <f t="shared" si="9"/>
        <v>0</v>
      </c>
    </row>
    <row r="195" spans="1:36" x14ac:dyDescent="0.25">
      <c r="A195" s="34" t="s">
        <v>397</v>
      </c>
      <c r="B195" s="12" t="s">
        <v>397</v>
      </c>
      <c r="C195" s="13" t="s">
        <v>398</v>
      </c>
      <c r="D195" s="62" t="s">
        <v>456</v>
      </c>
      <c r="E195" s="62" t="s">
        <v>470</v>
      </c>
      <c r="F195" s="77">
        <v>0</v>
      </c>
      <c r="G195" s="129"/>
      <c r="H195" s="26">
        <v>1</v>
      </c>
      <c r="I195" s="26">
        <v>0</v>
      </c>
      <c r="J195" s="59">
        <v>0</v>
      </c>
      <c r="K195" s="27">
        <v>1</v>
      </c>
      <c r="L195" s="59">
        <v>0</v>
      </c>
      <c r="M195" s="27">
        <v>0</v>
      </c>
      <c r="N195" s="59">
        <v>1</v>
      </c>
      <c r="O195" s="27">
        <v>0</v>
      </c>
      <c r="P195" s="58">
        <v>0</v>
      </c>
      <c r="Q195" s="26">
        <v>1</v>
      </c>
      <c r="R195" s="26">
        <v>1</v>
      </c>
      <c r="S195" s="26">
        <v>1</v>
      </c>
      <c r="T195" s="26">
        <v>1</v>
      </c>
      <c r="U195" s="64">
        <v>1</v>
      </c>
      <c r="V195" s="65">
        <v>1</v>
      </c>
      <c r="W195" s="66">
        <v>1</v>
      </c>
      <c r="X195" s="22">
        <v>0</v>
      </c>
      <c r="Y195" s="29">
        <v>0</v>
      </c>
      <c r="Z195" s="22">
        <v>0</v>
      </c>
      <c r="AA195" s="38"/>
      <c r="AB195" s="40">
        <v>2412.365121590406</v>
      </c>
      <c r="AC195" s="68">
        <f>H195*8.5%/83%+I195*8.5%/83%+J195*K195*17%/83%+L195*M195*17%/83%+N195*O195*17%/83%+P195*5.95%/83%+Q195*1.7%/83%+R195*3.825%/83%+S195*3.825%/83%+T195*1.7%/83%+U195*15%/83%</f>
        <v>0.41626506024096388</v>
      </c>
      <c r="AD195" s="69">
        <f>IF(OR(V195=0,W195=0),1,1-(X195*1/3+Y195*1/3+Z195*1/3))</f>
        <v>1</v>
      </c>
      <c r="AE195" s="70">
        <f t="shared" si="10"/>
        <v>0</v>
      </c>
      <c r="AF195" s="71">
        <f t="shared" si="8"/>
        <v>0</v>
      </c>
      <c r="AG195" s="79">
        <f>F195*17%/83%</f>
        <v>0</v>
      </c>
      <c r="AH195" s="69">
        <f>IF(OR(V195=0,W195=0),1,1-(X195*1/3+Y195*1/3+Z195*1/3))</f>
        <v>1</v>
      </c>
      <c r="AI195" s="70">
        <f t="shared" si="11"/>
        <v>0</v>
      </c>
      <c r="AJ195" s="71">
        <f t="shared" si="9"/>
        <v>0</v>
      </c>
    </row>
    <row r="196" spans="1:36" x14ac:dyDescent="0.25">
      <c r="A196" s="34" t="s">
        <v>438</v>
      </c>
      <c r="B196" s="12" t="s">
        <v>363</v>
      </c>
      <c r="C196" s="13" t="s">
        <v>364</v>
      </c>
      <c r="D196" s="62" t="s">
        <v>455</v>
      </c>
      <c r="E196" s="62" t="s">
        <v>468</v>
      </c>
      <c r="F196" s="77">
        <v>0</v>
      </c>
      <c r="G196" s="129"/>
      <c r="H196" s="26">
        <v>0</v>
      </c>
      <c r="I196" s="26">
        <v>1</v>
      </c>
      <c r="J196" s="59">
        <v>1</v>
      </c>
      <c r="K196" s="27">
        <v>1</v>
      </c>
      <c r="L196" s="59">
        <v>0</v>
      </c>
      <c r="M196" s="27">
        <v>0</v>
      </c>
      <c r="N196" s="59">
        <v>0</v>
      </c>
      <c r="O196" s="27">
        <v>0</v>
      </c>
      <c r="P196" s="58">
        <v>0</v>
      </c>
      <c r="Q196" s="26">
        <v>1</v>
      </c>
      <c r="R196" s="26">
        <v>1</v>
      </c>
      <c r="S196" s="26">
        <v>1</v>
      </c>
      <c r="T196" s="26">
        <v>1</v>
      </c>
      <c r="U196" s="64">
        <v>0</v>
      </c>
      <c r="V196" s="65">
        <v>1</v>
      </c>
      <c r="W196" s="66">
        <v>0</v>
      </c>
      <c r="X196" s="22">
        <v>1</v>
      </c>
      <c r="Y196" s="29">
        <v>1</v>
      </c>
      <c r="Z196" s="22">
        <v>0</v>
      </c>
      <c r="AA196" s="38"/>
      <c r="AB196" s="40">
        <v>2350.7495144738218</v>
      </c>
      <c r="AC196" s="68">
        <f>H196*8.5%/83%+I196*8.5%/83%+J196*K196*17%/83%+L196*M196*17%/83%+N196*O196*17%/83%+P196*5.95%/83%+Q196*1.7%/83%+R196*3.825%/83%+S196*3.825%/83%+T196*1.7%/83%+U196*15%/83%</f>
        <v>0.44036144578313263</v>
      </c>
      <c r="AD196" s="69">
        <f>IF(OR(V196=0,W196=0),1,1-(X196*1/3+Y196*1/3+Z196*1/3))</f>
        <v>1</v>
      </c>
      <c r="AE196" s="70">
        <f t="shared" si="10"/>
        <v>0</v>
      </c>
      <c r="AF196" s="71">
        <f t="shared" si="8"/>
        <v>0</v>
      </c>
      <c r="AG196" s="79">
        <f>F196*17%/83%</f>
        <v>0</v>
      </c>
      <c r="AH196" s="69">
        <f>IF(OR(V196=0,W196=0),1,1-(X196*1/3+Y196*1/3+Z196*1/3))</f>
        <v>1</v>
      </c>
      <c r="AI196" s="70">
        <f t="shared" si="11"/>
        <v>0</v>
      </c>
      <c r="AJ196" s="71">
        <f t="shared" si="9"/>
        <v>0</v>
      </c>
    </row>
    <row r="197" spans="1:36" x14ac:dyDescent="0.25">
      <c r="A197" s="34" t="s">
        <v>369</v>
      </c>
      <c r="B197" s="12" t="s">
        <v>369</v>
      </c>
      <c r="C197" s="13" t="s">
        <v>370</v>
      </c>
      <c r="D197" s="62" t="s">
        <v>455</v>
      </c>
      <c r="E197" s="62" t="s">
        <v>467</v>
      </c>
      <c r="F197" s="77">
        <v>0</v>
      </c>
      <c r="G197" s="129"/>
      <c r="H197" s="26">
        <v>0</v>
      </c>
      <c r="I197" s="26">
        <v>1</v>
      </c>
      <c r="J197" s="59">
        <v>1</v>
      </c>
      <c r="K197" s="27">
        <v>1</v>
      </c>
      <c r="L197" s="59">
        <v>0</v>
      </c>
      <c r="M197" s="27">
        <v>1</v>
      </c>
      <c r="N197" s="59">
        <v>0</v>
      </c>
      <c r="O197" s="27">
        <v>0</v>
      </c>
      <c r="P197" s="58">
        <v>0</v>
      </c>
      <c r="Q197" s="26">
        <v>1</v>
      </c>
      <c r="R197" s="26">
        <v>1</v>
      </c>
      <c r="S197" s="26">
        <v>1</v>
      </c>
      <c r="T197" s="26">
        <v>1</v>
      </c>
      <c r="U197" s="64">
        <v>0</v>
      </c>
      <c r="V197" s="65">
        <v>1</v>
      </c>
      <c r="W197" s="66">
        <v>0</v>
      </c>
      <c r="X197" s="22">
        <v>1</v>
      </c>
      <c r="Y197" s="29">
        <v>0</v>
      </c>
      <c r="Z197" s="22">
        <v>0</v>
      </c>
      <c r="AA197" s="38"/>
      <c r="AB197" s="40">
        <v>2787.0792952401503</v>
      </c>
      <c r="AC197" s="68">
        <f>H197*8.5%/83%+I197*8.5%/83%+J197*K197*17%/83%+L197*M197*17%/83%+N197*O197*17%/83%+P197*5.95%/83%+Q197*1.7%/83%+R197*3.825%/83%+S197*3.825%/83%+T197*1.7%/83%+U197*15%/83%</f>
        <v>0.44036144578313263</v>
      </c>
      <c r="AD197" s="69">
        <f>IF(OR(V197=0,W197=0),1,1-(X197*1/3+Y197*1/3+Z197*1/3))</f>
        <v>1</v>
      </c>
      <c r="AE197" s="70">
        <f t="shared" si="10"/>
        <v>0</v>
      </c>
      <c r="AF197" s="71">
        <f t="shared" si="8"/>
        <v>0</v>
      </c>
      <c r="AG197" s="79">
        <f>F197*17%/83%</f>
        <v>0</v>
      </c>
      <c r="AH197" s="69">
        <f>IF(OR(V197=0,W197=0),1,1-(X197*1/3+Y197*1/3+Z197*1/3))</f>
        <v>1</v>
      </c>
      <c r="AI197" s="70">
        <f t="shared" si="11"/>
        <v>0</v>
      </c>
      <c r="AJ197" s="71">
        <f t="shared" si="9"/>
        <v>0</v>
      </c>
    </row>
    <row r="198" spans="1:36" x14ac:dyDescent="0.25">
      <c r="A198" s="34" t="s">
        <v>438</v>
      </c>
      <c r="B198" s="12" t="s">
        <v>371</v>
      </c>
      <c r="C198" s="13" t="s">
        <v>372</v>
      </c>
      <c r="D198" s="62" t="s">
        <v>455</v>
      </c>
      <c r="E198" s="62" t="s">
        <v>468</v>
      </c>
      <c r="F198" s="77">
        <v>0</v>
      </c>
      <c r="G198" s="129"/>
      <c r="H198" s="26">
        <v>1</v>
      </c>
      <c r="I198" s="26">
        <v>0</v>
      </c>
      <c r="J198" s="59">
        <v>1</v>
      </c>
      <c r="K198" s="27">
        <v>1</v>
      </c>
      <c r="L198" s="59">
        <v>0</v>
      </c>
      <c r="M198" s="27">
        <v>1</v>
      </c>
      <c r="N198" s="59">
        <v>0</v>
      </c>
      <c r="O198" s="27">
        <v>0</v>
      </c>
      <c r="P198" s="58">
        <v>1</v>
      </c>
      <c r="Q198" s="26">
        <v>1</v>
      </c>
      <c r="R198" s="26">
        <v>1</v>
      </c>
      <c r="S198" s="26">
        <v>1</v>
      </c>
      <c r="T198" s="26">
        <v>1</v>
      </c>
      <c r="U198" s="64">
        <v>0</v>
      </c>
      <c r="V198" s="65">
        <v>1</v>
      </c>
      <c r="W198" s="66">
        <v>0</v>
      </c>
      <c r="X198" s="22">
        <v>1</v>
      </c>
      <c r="Y198" s="29">
        <v>0</v>
      </c>
      <c r="Z198" s="22">
        <v>0</v>
      </c>
      <c r="AA198" s="38"/>
      <c r="AB198" s="40">
        <v>1058.8756185961104</v>
      </c>
      <c r="AC198" s="68">
        <f>H198*8.5%/83%+I198*8.5%/83%+J198*K198*17%/83%+L198*M198*17%/83%+N198*O198*17%/83%+P198*5.95%/83%+Q198*1.7%/83%+R198*3.825%/83%+S198*3.825%/83%+T198*1.7%/83%+U198*15%/83%</f>
        <v>0.51204819277108438</v>
      </c>
      <c r="AD198" s="69">
        <f>IF(OR(V198=0,W198=0),1,1-(X198*1/3+Y198*1/3+Z198*1/3))</f>
        <v>1</v>
      </c>
      <c r="AE198" s="70">
        <f t="shared" si="10"/>
        <v>0</v>
      </c>
      <c r="AF198" s="71">
        <f t="shared" ref="AF198:AF211" si="12">AE198/(AB198*(1-17%/83%))</f>
        <v>0</v>
      </c>
      <c r="AG198" s="79">
        <f>F198*17%/83%</f>
        <v>0</v>
      </c>
      <c r="AH198" s="69">
        <f>IF(OR(V198=0,W198=0),1,1-(X198*1/3+Y198*1/3+Z198*1/3))</f>
        <v>1</v>
      </c>
      <c r="AI198" s="70">
        <f t="shared" si="11"/>
        <v>0</v>
      </c>
      <c r="AJ198" s="71">
        <f t="shared" ref="AJ198:AJ211" si="13">AI198/(AB198*17%/83%)</f>
        <v>0</v>
      </c>
    </row>
    <row r="199" spans="1:36" x14ac:dyDescent="0.25">
      <c r="A199" s="34" t="s">
        <v>405</v>
      </c>
      <c r="B199" s="12" t="s">
        <v>405</v>
      </c>
      <c r="C199" s="13" t="s">
        <v>406</v>
      </c>
      <c r="D199" s="62" t="s">
        <v>455</v>
      </c>
      <c r="E199" s="62" t="s">
        <v>467</v>
      </c>
      <c r="F199" s="77">
        <v>0</v>
      </c>
      <c r="G199" s="129"/>
      <c r="H199" s="26">
        <v>0</v>
      </c>
      <c r="I199" s="26">
        <v>1</v>
      </c>
      <c r="J199" s="59">
        <v>0</v>
      </c>
      <c r="K199" s="27">
        <v>0</v>
      </c>
      <c r="L199" s="59">
        <v>1</v>
      </c>
      <c r="M199" s="27">
        <v>1</v>
      </c>
      <c r="N199" s="59">
        <v>0</v>
      </c>
      <c r="O199" s="27">
        <v>0</v>
      </c>
      <c r="P199" s="58">
        <v>0</v>
      </c>
      <c r="Q199" s="26">
        <v>1</v>
      </c>
      <c r="R199" s="26">
        <v>1</v>
      </c>
      <c r="S199" s="26">
        <v>1</v>
      </c>
      <c r="T199" s="26">
        <v>1</v>
      </c>
      <c r="U199" s="64">
        <v>0</v>
      </c>
      <c r="V199" s="65">
        <v>1</v>
      </c>
      <c r="W199" s="66">
        <v>1</v>
      </c>
      <c r="X199" s="22">
        <v>0</v>
      </c>
      <c r="Y199" s="29">
        <v>0</v>
      </c>
      <c r="Z199" s="22">
        <v>0</v>
      </c>
      <c r="AA199" s="38"/>
      <c r="AB199" s="40">
        <v>4416.4697945453718</v>
      </c>
      <c r="AC199" s="68">
        <f>H199*8.5%/83%+I199*8.5%/83%+J199*K199*17%/83%+L199*M199*17%/83%+N199*O199*17%/83%+P199*5.95%/83%+Q199*1.7%/83%+R199*3.825%/83%+S199*3.825%/83%+T199*1.7%/83%+U199*15%/83%</f>
        <v>0.44036144578313263</v>
      </c>
      <c r="AD199" s="69">
        <f>IF(OR(V199=0,W199=0),1,1-(X199*1/3+Y199*1/3+Z199*1/3))</f>
        <v>1</v>
      </c>
      <c r="AE199" s="70">
        <f t="shared" ref="AE199:AE211" si="14">ROUND(AB199*AC199*(1-AD199),1)</f>
        <v>0</v>
      </c>
      <c r="AF199" s="71">
        <f t="shared" si="12"/>
        <v>0</v>
      </c>
      <c r="AG199" s="79">
        <f>F199*17%/83%</f>
        <v>0</v>
      </c>
      <c r="AH199" s="69">
        <f>IF(OR(V199=0,W199=0),1,1-(X199*1/3+Y199*1/3+Z199*1/3))</f>
        <v>1</v>
      </c>
      <c r="AI199" s="70">
        <f t="shared" ref="AI199:AI211" si="15">ROUND(AB199*AG199*(1-AH199),1)</f>
        <v>0</v>
      </c>
      <c r="AJ199" s="71">
        <f t="shared" si="13"/>
        <v>0</v>
      </c>
    </row>
    <row r="200" spans="1:36" x14ac:dyDescent="0.25">
      <c r="A200" s="34" t="s">
        <v>373</v>
      </c>
      <c r="B200" s="12" t="s">
        <v>373</v>
      </c>
      <c r="C200" s="13" t="s">
        <v>374</v>
      </c>
      <c r="D200" s="62" t="s">
        <v>455</v>
      </c>
      <c r="E200" s="62" t="s">
        <v>467</v>
      </c>
      <c r="F200" s="77">
        <v>0</v>
      </c>
      <c r="G200" s="129"/>
      <c r="H200" s="26">
        <v>0</v>
      </c>
      <c r="I200" s="26">
        <v>1</v>
      </c>
      <c r="J200" s="59">
        <v>0</v>
      </c>
      <c r="K200" s="27">
        <v>1</v>
      </c>
      <c r="L200" s="59">
        <v>1</v>
      </c>
      <c r="M200" s="27">
        <v>1</v>
      </c>
      <c r="N200" s="59">
        <v>0</v>
      </c>
      <c r="O200" s="27">
        <v>0</v>
      </c>
      <c r="P200" s="58">
        <v>0</v>
      </c>
      <c r="Q200" s="26">
        <v>1</v>
      </c>
      <c r="R200" s="26">
        <v>1</v>
      </c>
      <c r="S200" s="26">
        <v>1</v>
      </c>
      <c r="T200" s="26">
        <v>1</v>
      </c>
      <c r="U200" s="64">
        <v>1</v>
      </c>
      <c r="V200" s="65">
        <v>1</v>
      </c>
      <c r="W200" s="66">
        <v>1</v>
      </c>
      <c r="X200" s="22">
        <v>1</v>
      </c>
      <c r="Y200" s="29">
        <v>0</v>
      </c>
      <c r="Z200" s="22">
        <v>1</v>
      </c>
      <c r="AA200" s="38"/>
      <c r="AB200" s="40">
        <v>2704.2405345611869</v>
      </c>
      <c r="AC200" s="68">
        <f>H200*8.5%/83%+I200*8.5%/83%+J200*K200*17%/83%+L200*M200*17%/83%+N200*O200*17%/83%+P200*5.95%/83%+Q200*1.7%/83%+R200*3.825%/83%+S200*3.825%/83%+T200*1.7%/83%+U200*15%/83%</f>
        <v>0.62108433734939772</v>
      </c>
      <c r="AD200" s="69">
        <f>IF(OR(V200=0,W200=0),1,1-(X200*1/3+Y200*1/3+Z200*1/3))</f>
        <v>0.33333333333333337</v>
      </c>
      <c r="AE200" s="70">
        <f t="shared" si="14"/>
        <v>1119.7</v>
      </c>
      <c r="AF200" s="71">
        <f t="shared" si="12"/>
        <v>0.52070352387720098</v>
      </c>
      <c r="AG200" s="79">
        <f>F200*17%/83%</f>
        <v>0</v>
      </c>
      <c r="AH200" s="69">
        <f>IF(OR(V200=0,W200=0),1,1-(X200*1/3+Y200*1/3+Z200*1/3))</f>
        <v>0.33333333333333337</v>
      </c>
      <c r="AI200" s="70">
        <f t="shared" si="15"/>
        <v>0</v>
      </c>
      <c r="AJ200" s="71">
        <f t="shared" si="13"/>
        <v>0</v>
      </c>
    </row>
    <row r="201" spans="1:36" x14ac:dyDescent="0.25">
      <c r="A201" s="34" t="s">
        <v>407</v>
      </c>
      <c r="B201" s="12" t="s">
        <v>407</v>
      </c>
      <c r="C201" s="13" t="s">
        <v>408</v>
      </c>
      <c r="D201" s="62" t="s">
        <v>455</v>
      </c>
      <c r="E201" s="62" t="s">
        <v>467</v>
      </c>
      <c r="F201" s="77">
        <v>0</v>
      </c>
      <c r="G201" s="129"/>
      <c r="H201" s="26">
        <v>0</v>
      </c>
      <c r="I201" s="26">
        <v>1</v>
      </c>
      <c r="J201" s="59">
        <v>1</v>
      </c>
      <c r="K201" s="27">
        <v>0</v>
      </c>
      <c r="L201" s="59">
        <v>0</v>
      </c>
      <c r="M201" s="27">
        <v>1</v>
      </c>
      <c r="N201" s="59">
        <v>0</v>
      </c>
      <c r="O201" s="27">
        <v>0</v>
      </c>
      <c r="P201" s="58">
        <v>0</v>
      </c>
      <c r="Q201" s="26">
        <v>1</v>
      </c>
      <c r="R201" s="26">
        <v>1</v>
      </c>
      <c r="S201" s="26">
        <v>1</v>
      </c>
      <c r="T201" s="26">
        <v>1</v>
      </c>
      <c r="U201" s="64">
        <v>0</v>
      </c>
      <c r="V201" s="65">
        <v>1</v>
      </c>
      <c r="W201" s="66">
        <v>1</v>
      </c>
      <c r="X201" s="22">
        <v>0</v>
      </c>
      <c r="Y201" s="29">
        <v>0</v>
      </c>
      <c r="Z201" s="22">
        <v>0</v>
      </c>
      <c r="AA201" s="38"/>
      <c r="AB201" s="40">
        <v>1379.2767756023472</v>
      </c>
      <c r="AC201" s="68">
        <f>H201*8.5%/83%+I201*8.5%/83%+J201*K201*17%/83%+L201*M201*17%/83%+N201*O201*17%/83%+P201*5.95%/83%+Q201*1.7%/83%+R201*3.825%/83%+S201*3.825%/83%+T201*1.7%/83%+U201*15%/83%</f>
        <v>0.23554216867469882</v>
      </c>
      <c r="AD201" s="69">
        <f>IF(OR(V201=0,W201=0),1,1-(X201*1/3+Y201*1/3+Z201*1/3))</f>
        <v>1</v>
      </c>
      <c r="AE201" s="70">
        <f t="shared" si="14"/>
        <v>0</v>
      </c>
      <c r="AF201" s="71">
        <f t="shared" si="12"/>
        <v>0</v>
      </c>
      <c r="AG201" s="79">
        <f>F201*17%/83%</f>
        <v>0</v>
      </c>
      <c r="AH201" s="69">
        <f>IF(OR(V201=0,W201=0),1,1-(X201*1/3+Y201*1/3+Z201*1/3))</f>
        <v>1</v>
      </c>
      <c r="AI201" s="70">
        <f t="shared" si="15"/>
        <v>0</v>
      </c>
      <c r="AJ201" s="71">
        <f t="shared" si="13"/>
        <v>0</v>
      </c>
    </row>
    <row r="202" spans="1:36" x14ac:dyDescent="0.25">
      <c r="A202" s="34" t="s">
        <v>438</v>
      </c>
      <c r="B202" s="12" t="s">
        <v>375</v>
      </c>
      <c r="C202" s="13" t="s">
        <v>376</v>
      </c>
      <c r="D202" s="62" t="s">
        <v>455</v>
      </c>
      <c r="E202" s="62" t="s">
        <v>468</v>
      </c>
      <c r="F202" s="77">
        <v>0</v>
      </c>
      <c r="G202" s="129"/>
      <c r="H202" s="26">
        <v>1</v>
      </c>
      <c r="I202" s="26">
        <v>1</v>
      </c>
      <c r="J202" s="59">
        <v>0</v>
      </c>
      <c r="K202" s="27">
        <v>1</v>
      </c>
      <c r="L202" s="59">
        <v>0</v>
      </c>
      <c r="M202" s="27">
        <v>1</v>
      </c>
      <c r="N202" s="59">
        <v>1</v>
      </c>
      <c r="O202" s="27">
        <v>0</v>
      </c>
      <c r="P202" s="58">
        <v>0</v>
      </c>
      <c r="Q202" s="26">
        <v>1</v>
      </c>
      <c r="R202" s="26">
        <v>1</v>
      </c>
      <c r="S202" s="26">
        <v>1</v>
      </c>
      <c r="T202" s="26">
        <v>1</v>
      </c>
      <c r="U202" s="64">
        <v>0</v>
      </c>
      <c r="V202" s="65">
        <v>1</v>
      </c>
      <c r="W202" s="66">
        <v>0</v>
      </c>
      <c r="X202" s="22">
        <v>1</v>
      </c>
      <c r="Y202" s="29">
        <v>0</v>
      </c>
      <c r="Z202" s="22">
        <v>0</v>
      </c>
      <c r="AA202" s="38"/>
      <c r="AB202" s="40">
        <v>1300.5457220644898</v>
      </c>
      <c r="AC202" s="68">
        <f>H202*8.5%/83%+I202*8.5%/83%+J202*K202*17%/83%+L202*M202*17%/83%+N202*O202*17%/83%+P202*5.95%/83%+Q202*1.7%/83%+R202*3.825%/83%+S202*3.825%/83%+T202*1.7%/83%+U202*15%/83%</f>
        <v>0.33795180722891571</v>
      </c>
      <c r="AD202" s="69">
        <f>IF(OR(V202=0,W202=0),1,1-(X202*1/3+Y202*1/3+Z202*1/3))</f>
        <v>1</v>
      </c>
      <c r="AE202" s="70">
        <f t="shared" si="14"/>
        <v>0</v>
      </c>
      <c r="AF202" s="71">
        <f t="shared" si="12"/>
        <v>0</v>
      </c>
      <c r="AG202" s="79">
        <f>F202*17%/83%</f>
        <v>0</v>
      </c>
      <c r="AH202" s="69">
        <f>IF(OR(V202=0,W202=0),1,1-(X202*1/3+Y202*1/3+Z202*1/3))</f>
        <v>1</v>
      </c>
      <c r="AI202" s="70">
        <f t="shared" si="15"/>
        <v>0</v>
      </c>
      <c r="AJ202" s="71">
        <f t="shared" si="13"/>
        <v>0</v>
      </c>
    </row>
    <row r="203" spans="1:36" x14ac:dyDescent="0.25">
      <c r="A203" s="34" t="s">
        <v>365</v>
      </c>
      <c r="B203" s="12" t="s">
        <v>365</v>
      </c>
      <c r="C203" s="13" t="s">
        <v>366</v>
      </c>
      <c r="D203" s="62" t="s">
        <v>455</v>
      </c>
      <c r="E203" s="62" t="s">
        <v>467</v>
      </c>
      <c r="F203" s="77">
        <v>0</v>
      </c>
      <c r="G203" s="129"/>
      <c r="H203" s="26">
        <v>0</v>
      </c>
      <c r="I203" s="26">
        <v>1</v>
      </c>
      <c r="J203" s="59">
        <v>1</v>
      </c>
      <c r="K203" s="27">
        <v>0</v>
      </c>
      <c r="L203" s="59">
        <v>0</v>
      </c>
      <c r="M203" s="27">
        <v>0</v>
      </c>
      <c r="N203" s="59">
        <v>0</v>
      </c>
      <c r="O203" s="27">
        <v>0</v>
      </c>
      <c r="P203" s="58">
        <v>0</v>
      </c>
      <c r="Q203" s="26">
        <v>1</v>
      </c>
      <c r="R203" s="26">
        <v>1</v>
      </c>
      <c r="S203" s="26">
        <v>1</v>
      </c>
      <c r="T203" s="26">
        <v>1</v>
      </c>
      <c r="U203" s="64">
        <v>1</v>
      </c>
      <c r="V203" s="65">
        <v>1</v>
      </c>
      <c r="W203" s="66">
        <v>1</v>
      </c>
      <c r="X203" s="22">
        <v>0</v>
      </c>
      <c r="Y203" s="29">
        <v>1</v>
      </c>
      <c r="Z203" s="22">
        <v>1</v>
      </c>
      <c r="AA203" s="38"/>
      <c r="AB203" s="40">
        <v>3832.2625566992419</v>
      </c>
      <c r="AC203" s="68">
        <f>H203*8.5%/83%+I203*8.5%/83%+J203*K203*17%/83%+L203*M203*17%/83%+N203*O203*17%/83%+P203*5.95%/83%+Q203*1.7%/83%+R203*3.825%/83%+S203*3.825%/83%+T203*1.7%/83%+U203*15%/83%</f>
        <v>0.41626506024096388</v>
      </c>
      <c r="AD203" s="69">
        <f>IF(OR(V203=0,W203=0),1,1-(X203*1/3+Y203*1/3+Z203*1/3))</f>
        <v>0.33333333333333337</v>
      </c>
      <c r="AE203" s="70">
        <f t="shared" si="14"/>
        <v>1063.5</v>
      </c>
      <c r="AF203" s="71">
        <f t="shared" si="12"/>
        <v>0.34899274211883824</v>
      </c>
      <c r="AG203" s="79">
        <f>F203*17%/83%</f>
        <v>0</v>
      </c>
      <c r="AH203" s="69">
        <f>IF(OR(V203=0,W203=0),1,1-(X203*1/3+Y203*1/3+Z203*1/3))</f>
        <v>0.33333333333333337</v>
      </c>
      <c r="AI203" s="70">
        <f t="shared" si="15"/>
        <v>0</v>
      </c>
      <c r="AJ203" s="71">
        <f t="shared" si="13"/>
        <v>0</v>
      </c>
    </row>
    <row r="204" spans="1:36" x14ac:dyDescent="0.25">
      <c r="A204" s="34" t="s">
        <v>333</v>
      </c>
      <c r="B204" s="12" t="s">
        <v>333</v>
      </c>
      <c r="C204" s="13" t="s">
        <v>334</v>
      </c>
      <c r="D204" s="62" t="s">
        <v>456</v>
      </c>
      <c r="E204" s="62" t="s">
        <v>469</v>
      </c>
      <c r="F204" s="77">
        <v>1</v>
      </c>
      <c r="G204" s="129"/>
      <c r="H204" s="26">
        <v>0</v>
      </c>
      <c r="I204" s="26">
        <v>0</v>
      </c>
      <c r="J204" s="59">
        <v>1</v>
      </c>
      <c r="K204" s="27">
        <v>0</v>
      </c>
      <c r="L204" s="59">
        <v>0</v>
      </c>
      <c r="M204" s="27">
        <v>1</v>
      </c>
      <c r="N204" s="59">
        <v>0</v>
      </c>
      <c r="O204" s="27">
        <v>0</v>
      </c>
      <c r="P204" s="58">
        <v>0</v>
      </c>
      <c r="Q204" s="26">
        <v>1</v>
      </c>
      <c r="R204" s="26">
        <v>1</v>
      </c>
      <c r="S204" s="26">
        <v>1</v>
      </c>
      <c r="T204" s="26">
        <v>1</v>
      </c>
      <c r="U204" s="64">
        <v>1</v>
      </c>
      <c r="V204" s="65">
        <v>1</v>
      </c>
      <c r="W204" s="66">
        <v>0</v>
      </c>
      <c r="X204" s="22">
        <v>0</v>
      </c>
      <c r="Y204" s="29">
        <v>0</v>
      </c>
      <c r="Z204" s="22">
        <v>0</v>
      </c>
      <c r="AA204" s="38"/>
      <c r="AB204" s="40">
        <v>1015.5164876622179</v>
      </c>
      <c r="AC204" s="68">
        <f>H204*8.5%/83%+I204*8.5%/83%+J204*K204*17%/83%+L204*M204*17%/83%+N204*O204*17%/83%+P204*5.95%/83%+Q204*1.7%/83%+R204*3.825%/83%+S204*3.825%/83%+T204*1.7%/83%+U204*15%/83%</f>
        <v>0.31385542168674696</v>
      </c>
      <c r="AD204" s="69">
        <f>IF(OR(V204=0,W204=0),1,1-(X204*1/3+Y204*1/3+Z204*1/3))</f>
        <v>1</v>
      </c>
      <c r="AE204" s="70">
        <f t="shared" si="14"/>
        <v>0</v>
      </c>
      <c r="AF204" s="71">
        <f t="shared" si="12"/>
        <v>0</v>
      </c>
      <c r="AG204" s="79">
        <f>F204*17%/83%</f>
        <v>0.20481927710843376</v>
      </c>
      <c r="AH204" s="69">
        <f>IF(OR(V204=0,W204=0),1,1-(X204*1/3+Y204*1/3+Z204*1/3))</f>
        <v>1</v>
      </c>
      <c r="AI204" s="70">
        <f t="shared" si="15"/>
        <v>0</v>
      </c>
      <c r="AJ204" s="71">
        <f t="shared" si="13"/>
        <v>0</v>
      </c>
    </row>
    <row r="205" spans="1:36" x14ac:dyDescent="0.25">
      <c r="A205" s="34" t="s">
        <v>335</v>
      </c>
      <c r="B205" s="12" t="s">
        <v>335</v>
      </c>
      <c r="C205" s="13" t="s">
        <v>336</v>
      </c>
      <c r="D205" s="62" t="s">
        <v>456</v>
      </c>
      <c r="E205" s="62" t="s">
        <v>469</v>
      </c>
      <c r="F205" s="77">
        <v>0</v>
      </c>
      <c r="G205" s="129"/>
      <c r="H205" s="26">
        <v>0</v>
      </c>
      <c r="I205" s="26">
        <v>1</v>
      </c>
      <c r="J205" s="59">
        <v>0</v>
      </c>
      <c r="K205" s="27">
        <v>1</v>
      </c>
      <c r="L205" s="59">
        <v>0</v>
      </c>
      <c r="M205" s="27">
        <v>0</v>
      </c>
      <c r="N205" s="59">
        <v>1</v>
      </c>
      <c r="O205" s="27">
        <v>0</v>
      </c>
      <c r="P205" s="58">
        <v>0</v>
      </c>
      <c r="Q205" s="26">
        <v>1</v>
      </c>
      <c r="R205" s="26">
        <v>1</v>
      </c>
      <c r="S205" s="26">
        <v>1</v>
      </c>
      <c r="T205" s="26">
        <v>1</v>
      </c>
      <c r="U205" s="64">
        <v>1</v>
      </c>
      <c r="V205" s="65">
        <v>1</v>
      </c>
      <c r="W205" s="66">
        <v>1</v>
      </c>
      <c r="X205" s="22">
        <v>1</v>
      </c>
      <c r="Y205" s="29">
        <v>0</v>
      </c>
      <c r="Z205" s="22">
        <v>0</v>
      </c>
      <c r="AA205" s="38"/>
      <c r="AB205" s="40">
        <v>705.15639255646147</v>
      </c>
      <c r="AC205" s="68">
        <f>H205*8.5%/83%+I205*8.5%/83%+J205*K205*17%/83%+L205*M205*17%/83%+N205*O205*17%/83%+P205*5.95%/83%+Q205*1.7%/83%+R205*3.825%/83%+S205*3.825%/83%+T205*1.7%/83%+U205*15%/83%</f>
        <v>0.41626506024096388</v>
      </c>
      <c r="AD205" s="69">
        <f>IF(OR(V205=0,W205=0),1,1-(X205*1/3+Y205*1/3+Z205*1/3))</f>
        <v>0.66666666666666674</v>
      </c>
      <c r="AE205" s="70">
        <f t="shared" si="14"/>
        <v>97.8</v>
      </c>
      <c r="AF205" s="71">
        <f t="shared" si="12"/>
        <v>0.17441649879258703</v>
      </c>
      <c r="AG205" s="79">
        <f>F205*17%/83%</f>
        <v>0</v>
      </c>
      <c r="AH205" s="69">
        <f>IF(OR(V205=0,W205=0),1,1-(X205*1/3+Y205*1/3+Z205*1/3))</f>
        <v>0.66666666666666674</v>
      </c>
      <c r="AI205" s="70">
        <f t="shared" si="15"/>
        <v>0</v>
      </c>
      <c r="AJ205" s="71">
        <f t="shared" si="13"/>
        <v>0</v>
      </c>
    </row>
    <row r="206" spans="1:36" x14ac:dyDescent="0.25">
      <c r="A206" s="34" t="s">
        <v>401</v>
      </c>
      <c r="B206" s="12" t="s">
        <v>401</v>
      </c>
      <c r="C206" s="13" t="s">
        <v>402</v>
      </c>
      <c r="D206" s="62" t="s">
        <v>456</v>
      </c>
      <c r="E206" s="62" t="s">
        <v>469</v>
      </c>
      <c r="F206" s="77">
        <v>1</v>
      </c>
      <c r="G206" s="129"/>
      <c r="H206" s="26">
        <v>0</v>
      </c>
      <c r="I206" s="26">
        <v>0</v>
      </c>
      <c r="J206" s="59">
        <v>0</v>
      </c>
      <c r="K206" s="27">
        <v>0</v>
      </c>
      <c r="L206" s="59">
        <v>1</v>
      </c>
      <c r="M206" s="27">
        <v>0</v>
      </c>
      <c r="N206" s="59">
        <v>0</v>
      </c>
      <c r="O206" s="27">
        <v>0</v>
      </c>
      <c r="P206" s="58">
        <v>0</v>
      </c>
      <c r="Q206" s="26">
        <v>1</v>
      </c>
      <c r="R206" s="26">
        <v>1</v>
      </c>
      <c r="S206" s="26">
        <v>1</v>
      </c>
      <c r="T206" s="26">
        <v>1</v>
      </c>
      <c r="U206" s="64">
        <v>1</v>
      </c>
      <c r="V206" s="65">
        <v>1</v>
      </c>
      <c r="W206" s="66">
        <v>1</v>
      </c>
      <c r="X206" s="22">
        <v>1</v>
      </c>
      <c r="Y206" s="29">
        <v>1</v>
      </c>
      <c r="Z206" s="22">
        <v>1</v>
      </c>
      <c r="AA206" s="38"/>
      <c r="AB206" s="40">
        <v>1066.178209069187</v>
      </c>
      <c r="AC206" s="68">
        <f>H206*8.5%/83%+I206*8.5%/83%+J206*K206*17%/83%+L206*M206*17%/83%+N206*O206*17%/83%+P206*5.95%/83%+Q206*1.7%/83%+R206*3.825%/83%+S206*3.825%/83%+T206*1.7%/83%+U206*15%/83%</f>
        <v>0.31385542168674696</v>
      </c>
      <c r="AD206" s="69">
        <f>IF(OR(V206=0,W206=0),1,1-(X206*1/3+Y206*1/3+Z206*1/3))</f>
        <v>0</v>
      </c>
      <c r="AE206" s="70">
        <f t="shared" si="14"/>
        <v>334.6</v>
      </c>
      <c r="AF206" s="71">
        <f t="shared" si="12"/>
        <v>0.39466652470060254</v>
      </c>
      <c r="AG206" s="79">
        <f>F206*17%/83%</f>
        <v>0.20481927710843376</v>
      </c>
      <c r="AH206" s="69">
        <f>IF(OR(V206=0,W206=0),1,1-(X206*1/3+Y206*1/3+Z206*1/3))</f>
        <v>0</v>
      </c>
      <c r="AI206" s="70">
        <f t="shared" si="15"/>
        <v>218.4</v>
      </c>
      <c r="AJ206" s="71">
        <f t="shared" si="13"/>
        <v>1.0001197485398483</v>
      </c>
    </row>
    <row r="207" spans="1:36" x14ac:dyDescent="0.25">
      <c r="A207" s="34" t="s">
        <v>331</v>
      </c>
      <c r="B207" s="12" t="s">
        <v>331</v>
      </c>
      <c r="C207" s="13" t="s">
        <v>332</v>
      </c>
      <c r="D207" s="62" t="s">
        <v>456</v>
      </c>
      <c r="E207" s="62" t="s">
        <v>469</v>
      </c>
      <c r="F207" s="77">
        <v>0</v>
      </c>
      <c r="G207" s="129"/>
      <c r="H207" s="26">
        <v>0</v>
      </c>
      <c r="I207" s="26">
        <v>0</v>
      </c>
      <c r="J207" s="59">
        <v>1</v>
      </c>
      <c r="K207" s="27">
        <v>1</v>
      </c>
      <c r="L207" s="59">
        <v>0</v>
      </c>
      <c r="M207" s="27">
        <v>0</v>
      </c>
      <c r="N207" s="59">
        <v>0</v>
      </c>
      <c r="O207" s="27">
        <v>0</v>
      </c>
      <c r="P207" s="58">
        <v>0</v>
      </c>
      <c r="Q207" s="26">
        <v>1</v>
      </c>
      <c r="R207" s="26">
        <v>1</v>
      </c>
      <c r="S207" s="26">
        <v>1</v>
      </c>
      <c r="T207" s="26">
        <v>1</v>
      </c>
      <c r="U207" s="64">
        <v>0</v>
      </c>
      <c r="V207" s="65">
        <v>1</v>
      </c>
      <c r="W207" s="66">
        <v>0</v>
      </c>
      <c r="X207" s="22">
        <v>1</v>
      </c>
      <c r="Y207" s="29">
        <v>0</v>
      </c>
      <c r="Z207" s="22">
        <v>0</v>
      </c>
      <c r="AA207" s="38"/>
      <c r="AB207" s="40">
        <v>1083.7500673950276</v>
      </c>
      <c r="AC207" s="68">
        <f>H207*8.5%/83%+I207*8.5%/83%+J207*K207*17%/83%+L207*M207*17%/83%+N207*O207*17%/83%+P207*5.95%/83%+Q207*1.7%/83%+R207*3.825%/83%+S207*3.825%/83%+T207*1.7%/83%+U207*15%/83%</f>
        <v>0.33795180722891571</v>
      </c>
      <c r="AD207" s="69">
        <f>IF(OR(V207=0,W207=0),1,1-(X207*1/3+Y207*1/3+Z207*1/3))</f>
        <v>1</v>
      </c>
      <c r="AE207" s="70">
        <f t="shared" si="14"/>
        <v>0</v>
      </c>
      <c r="AF207" s="71">
        <f t="shared" si="12"/>
        <v>0</v>
      </c>
      <c r="AG207" s="79">
        <f>F207*17%/83%</f>
        <v>0</v>
      </c>
      <c r="AH207" s="69">
        <f>IF(OR(V207=0,W207=0),1,1-(X207*1/3+Y207*1/3+Z207*1/3))</f>
        <v>1</v>
      </c>
      <c r="AI207" s="70">
        <f t="shared" si="15"/>
        <v>0</v>
      </c>
      <c r="AJ207" s="71">
        <f t="shared" si="13"/>
        <v>0</v>
      </c>
    </row>
    <row r="208" spans="1:36" x14ac:dyDescent="0.25">
      <c r="A208" s="34" t="s">
        <v>343</v>
      </c>
      <c r="B208" s="12" t="s">
        <v>343</v>
      </c>
      <c r="C208" s="13" t="s">
        <v>344</v>
      </c>
      <c r="D208" s="62" t="s">
        <v>456</v>
      </c>
      <c r="E208" s="62" t="s">
        <v>469</v>
      </c>
      <c r="F208" s="77">
        <v>0</v>
      </c>
      <c r="G208" s="129"/>
      <c r="H208" s="26">
        <v>0</v>
      </c>
      <c r="I208" s="26">
        <v>0</v>
      </c>
      <c r="J208" s="59">
        <v>0</v>
      </c>
      <c r="K208" s="27">
        <v>1</v>
      </c>
      <c r="L208" s="59">
        <v>1</v>
      </c>
      <c r="M208" s="27">
        <v>0</v>
      </c>
      <c r="N208" s="59">
        <v>0</v>
      </c>
      <c r="O208" s="27">
        <v>0</v>
      </c>
      <c r="P208" s="58">
        <v>0</v>
      </c>
      <c r="Q208" s="26">
        <v>1</v>
      </c>
      <c r="R208" s="26">
        <v>1</v>
      </c>
      <c r="S208" s="26">
        <v>1</v>
      </c>
      <c r="T208" s="26">
        <v>1</v>
      </c>
      <c r="U208" s="64">
        <v>1</v>
      </c>
      <c r="V208" s="65">
        <v>1</v>
      </c>
      <c r="W208" s="66">
        <v>1</v>
      </c>
      <c r="X208" s="22">
        <v>0</v>
      </c>
      <c r="Y208" s="29">
        <v>0</v>
      </c>
      <c r="Z208" s="22">
        <v>0</v>
      </c>
      <c r="AA208" s="38"/>
      <c r="AB208" s="40">
        <v>1068.6884745443072</v>
      </c>
      <c r="AC208" s="68">
        <f>H208*8.5%/83%+I208*8.5%/83%+J208*K208*17%/83%+L208*M208*17%/83%+N208*O208*17%/83%+P208*5.95%/83%+Q208*1.7%/83%+R208*3.825%/83%+S208*3.825%/83%+T208*1.7%/83%+U208*15%/83%</f>
        <v>0.31385542168674696</v>
      </c>
      <c r="AD208" s="69">
        <f>IF(OR(V208=0,W208=0),1,1-(X208*1/3+Y208*1/3+Z208*1/3))</f>
        <v>1</v>
      </c>
      <c r="AE208" s="70">
        <f t="shared" si="14"/>
        <v>0</v>
      </c>
      <c r="AF208" s="71">
        <f t="shared" si="12"/>
        <v>0</v>
      </c>
      <c r="AG208" s="79">
        <f>F208*17%/83%</f>
        <v>0</v>
      </c>
      <c r="AH208" s="69">
        <f>IF(OR(V208=0,W208=0),1,1-(X208*1/3+Y208*1/3+Z208*1/3))</f>
        <v>1</v>
      </c>
      <c r="AI208" s="70">
        <f t="shared" si="15"/>
        <v>0</v>
      </c>
      <c r="AJ208" s="71">
        <f t="shared" si="13"/>
        <v>0</v>
      </c>
    </row>
    <row r="209" spans="1:37" x14ac:dyDescent="0.25">
      <c r="A209" s="34" t="s">
        <v>347</v>
      </c>
      <c r="B209" s="12" t="s">
        <v>347</v>
      </c>
      <c r="C209" s="13" t="s">
        <v>348</v>
      </c>
      <c r="D209" s="62" t="s">
        <v>456</v>
      </c>
      <c r="E209" s="62" t="s">
        <v>469</v>
      </c>
      <c r="F209" s="77">
        <v>1</v>
      </c>
      <c r="G209" s="129"/>
      <c r="H209" s="26">
        <v>0</v>
      </c>
      <c r="I209" s="26">
        <v>0</v>
      </c>
      <c r="J209" s="59">
        <v>1</v>
      </c>
      <c r="K209" s="27">
        <v>1</v>
      </c>
      <c r="L209" s="59">
        <v>0</v>
      </c>
      <c r="M209" s="27">
        <v>1</v>
      </c>
      <c r="N209" s="59">
        <v>0</v>
      </c>
      <c r="O209" s="27">
        <v>0</v>
      </c>
      <c r="P209" s="58">
        <v>0</v>
      </c>
      <c r="Q209" s="26">
        <v>1</v>
      </c>
      <c r="R209" s="26">
        <v>1</v>
      </c>
      <c r="S209" s="26">
        <v>1</v>
      </c>
      <c r="T209" s="26">
        <v>1</v>
      </c>
      <c r="U209" s="64">
        <v>1</v>
      </c>
      <c r="V209" s="65">
        <v>1</v>
      </c>
      <c r="W209" s="66">
        <v>0</v>
      </c>
      <c r="X209" s="22">
        <v>0</v>
      </c>
      <c r="Y209" s="29">
        <v>1</v>
      </c>
      <c r="Z209" s="22">
        <v>0</v>
      </c>
      <c r="AA209" s="38"/>
      <c r="AB209" s="40">
        <v>1034.0011697971931</v>
      </c>
      <c r="AC209" s="68">
        <f>H209*8.5%/83%+I209*8.5%/83%+J209*K209*17%/83%+L209*M209*17%/83%+N209*O209*17%/83%+P209*5.95%/83%+Q209*1.7%/83%+R209*3.825%/83%+S209*3.825%/83%+T209*1.7%/83%+U209*15%/83%</f>
        <v>0.5186746987951808</v>
      </c>
      <c r="AD209" s="69">
        <f>IF(OR(V209=0,W209=0),1,1-(X209*1/3+Y209*1/3+Z209*1/3))</f>
        <v>1</v>
      </c>
      <c r="AE209" s="70">
        <f t="shared" si="14"/>
        <v>0</v>
      </c>
      <c r="AF209" s="71">
        <f t="shared" si="12"/>
        <v>0</v>
      </c>
      <c r="AG209" s="79">
        <f>F209*17%/83%</f>
        <v>0.20481927710843376</v>
      </c>
      <c r="AH209" s="69">
        <f>IF(OR(V209=0,W209=0),1,1-(X209*1/3+Y209*1/3+Z209*1/3))</f>
        <v>1</v>
      </c>
      <c r="AI209" s="70">
        <f t="shared" si="15"/>
        <v>0</v>
      </c>
      <c r="AJ209" s="71">
        <f t="shared" si="13"/>
        <v>0</v>
      </c>
    </row>
    <row r="210" spans="1:37" x14ac:dyDescent="0.25">
      <c r="A210" s="34" t="s">
        <v>351</v>
      </c>
      <c r="B210" s="12" t="s">
        <v>351</v>
      </c>
      <c r="C210" s="13" t="s">
        <v>352</v>
      </c>
      <c r="D210" s="62" t="s">
        <v>456</v>
      </c>
      <c r="E210" s="62" t="s">
        <v>469</v>
      </c>
      <c r="F210" s="77">
        <v>0</v>
      </c>
      <c r="G210" s="129"/>
      <c r="H210" s="26">
        <v>1</v>
      </c>
      <c r="I210" s="26">
        <v>0</v>
      </c>
      <c r="J210" s="59">
        <v>1</v>
      </c>
      <c r="K210" s="27">
        <v>0</v>
      </c>
      <c r="L210" s="59">
        <v>0</v>
      </c>
      <c r="M210" s="27">
        <v>1</v>
      </c>
      <c r="N210" s="59">
        <v>0</v>
      </c>
      <c r="O210" s="27">
        <v>0</v>
      </c>
      <c r="P210" s="58">
        <v>0</v>
      </c>
      <c r="Q210" s="26">
        <v>1</v>
      </c>
      <c r="R210" s="26">
        <v>1</v>
      </c>
      <c r="S210" s="26">
        <v>1</v>
      </c>
      <c r="T210" s="26">
        <v>1</v>
      </c>
      <c r="U210" s="64">
        <v>0</v>
      </c>
      <c r="V210" s="65">
        <v>1</v>
      </c>
      <c r="W210" s="66">
        <v>1</v>
      </c>
      <c r="X210" s="22">
        <v>0</v>
      </c>
      <c r="Y210" s="29">
        <v>1</v>
      </c>
      <c r="Z210" s="22">
        <v>0</v>
      </c>
      <c r="AA210" s="38"/>
      <c r="AB210" s="40">
        <v>1311.2714018218212</v>
      </c>
      <c r="AC210" s="68">
        <f>H210*8.5%/83%+I210*8.5%/83%+J210*K210*17%/83%+L210*M210*17%/83%+N210*O210*17%/83%+P210*5.95%/83%+Q210*1.7%/83%+R210*3.825%/83%+S210*3.825%/83%+T210*1.7%/83%+U210*15%/83%</f>
        <v>0.23554216867469882</v>
      </c>
      <c r="AD210" s="69">
        <f>IF(OR(V210=0,W210=0),1,1-(X210*1/3+Y210*1/3+Z210*1/3))</f>
        <v>0.66666666666666674</v>
      </c>
      <c r="AE210" s="70">
        <f t="shared" si="14"/>
        <v>103</v>
      </c>
      <c r="AF210" s="71">
        <f t="shared" si="12"/>
        <v>9.8782222238919776E-2</v>
      </c>
      <c r="AG210" s="79">
        <f>F210*17%/83%</f>
        <v>0</v>
      </c>
      <c r="AH210" s="69">
        <f>IF(OR(V210=0,W210=0),1,1-(X210*1/3+Y210*1/3+Z210*1/3))</f>
        <v>0.66666666666666674</v>
      </c>
      <c r="AI210" s="70">
        <f t="shared" si="15"/>
        <v>0</v>
      </c>
      <c r="AJ210" s="71">
        <f t="shared" si="13"/>
        <v>0</v>
      </c>
    </row>
    <row r="211" spans="1:37" ht="15.75" thickBot="1" x14ac:dyDescent="0.3">
      <c r="A211" s="34" t="s">
        <v>355</v>
      </c>
      <c r="B211" s="12" t="s">
        <v>355</v>
      </c>
      <c r="C211" s="13" t="s">
        <v>356</v>
      </c>
      <c r="D211" s="62" t="s">
        <v>456</v>
      </c>
      <c r="E211" s="62" t="s">
        <v>469</v>
      </c>
      <c r="F211" s="77">
        <v>0</v>
      </c>
      <c r="G211" s="129"/>
      <c r="H211" s="26">
        <v>0</v>
      </c>
      <c r="I211" s="26">
        <v>0</v>
      </c>
      <c r="J211" s="59">
        <v>1</v>
      </c>
      <c r="K211" s="27">
        <v>1</v>
      </c>
      <c r="L211" s="59">
        <v>0</v>
      </c>
      <c r="M211" s="27">
        <v>1</v>
      </c>
      <c r="N211" s="59">
        <v>0</v>
      </c>
      <c r="O211" s="27">
        <v>0</v>
      </c>
      <c r="P211" s="58">
        <v>0</v>
      </c>
      <c r="Q211" s="26">
        <v>1</v>
      </c>
      <c r="R211" s="26">
        <v>1</v>
      </c>
      <c r="S211" s="26">
        <v>1</v>
      </c>
      <c r="T211" s="26">
        <v>1</v>
      </c>
      <c r="U211" s="64">
        <v>1</v>
      </c>
      <c r="V211" s="65">
        <v>1</v>
      </c>
      <c r="W211" s="66">
        <v>0</v>
      </c>
      <c r="X211" s="22">
        <v>1</v>
      </c>
      <c r="Y211" s="29">
        <v>1</v>
      </c>
      <c r="Z211" s="22">
        <v>0</v>
      </c>
      <c r="AA211" s="38"/>
      <c r="AB211" s="40">
        <v>2717.2482738413551</v>
      </c>
      <c r="AC211" s="68">
        <f>H211*8.5%/83%+I211*8.5%/83%+J211*K211*17%/83%+L211*M211*17%/83%+N211*O211*17%/83%+P211*5.95%/83%+Q211*1.7%/83%+R211*3.825%/83%+S211*3.825%/83%+T211*1.7%/83%+U211*15%/83%</f>
        <v>0.5186746987951808</v>
      </c>
      <c r="AD211" s="69">
        <f>IF(OR(V211=0,W211=0),1,1-(X211*1/3+Y211*1/3+Z211*1/3))</f>
        <v>1</v>
      </c>
      <c r="AE211" s="70">
        <f t="shared" si="14"/>
        <v>0</v>
      </c>
      <c r="AF211" s="71">
        <f t="shared" si="12"/>
        <v>0</v>
      </c>
      <c r="AG211" s="79">
        <f>F211*17%/83%</f>
        <v>0</v>
      </c>
      <c r="AH211" s="69">
        <f>IF(OR(V211=0,W211=0),1,1-(X211*1/3+Y211*1/3+Z211*1/3))</f>
        <v>1</v>
      </c>
      <c r="AI211" s="70">
        <f t="shared" si="15"/>
        <v>0</v>
      </c>
      <c r="AJ211" s="71">
        <f t="shared" si="13"/>
        <v>0</v>
      </c>
    </row>
    <row r="212" spans="1:37" s="19" customFormat="1" ht="21" customHeight="1" thickBot="1" x14ac:dyDescent="0.3">
      <c r="A212" s="35"/>
      <c r="B212" s="14"/>
      <c r="C212" s="15" t="s">
        <v>413</v>
      </c>
      <c r="D212" s="63"/>
      <c r="E212" s="63"/>
      <c r="F212" s="78">
        <v>23</v>
      </c>
      <c r="G212" s="130"/>
      <c r="H212" s="16">
        <v>53</v>
      </c>
      <c r="I212" s="16">
        <v>75</v>
      </c>
      <c r="J212" s="17"/>
      <c r="K212" s="17">
        <v>117</v>
      </c>
      <c r="L212" s="17"/>
      <c r="M212" s="17">
        <v>132</v>
      </c>
      <c r="N212" s="17"/>
      <c r="O212" s="17">
        <v>27</v>
      </c>
      <c r="P212" s="16">
        <v>31</v>
      </c>
      <c r="Q212" s="16">
        <v>207</v>
      </c>
      <c r="R212" s="16">
        <v>205</v>
      </c>
      <c r="S212" s="16">
        <v>197</v>
      </c>
      <c r="T212" s="16">
        <v>175</v>
      </c>
      <c r="U212" s="50">
        <v>134</v>
      </c>
      <c r="V212" s="52">
        <v>203</v>
      </c>
      <c r="W212" s="43">
        <v>133</v>
      </c>
      <c r="X212" s="18">
        <v>111</v>
      </c>
      <c r="Y212" s="30">
        <v>65</v>
      </c>
      <c r="Z212" s="18">
        <v>29</v>
      </c>
      <c r="AA212" s="39">
        <v>0</v>
      </c>
      <c r="AB212" s="41">
        <v>276283.92589885817</v>
      </c>
      <c r="AC212" s="44">
        <f>AVERAGE(AC5:AC211)</f>
        <v>0.40937663698271404</v>
      </c>
      <c r="AD212" s="44">
        <f>AVERAGE(AD5:AD211)</f>
        <v>0.76328502415458921</v>
      </c>
      <c r="AE212" s="67">
        <f>SUM(AE5:AE211)</f>
        <v>27772.400000000005</v>
      </c>
      <c r="AF212" s="46">
        <f>AVERAGE(AF5:AF211)</f>
        <v>0.13160062855555266</v>
      </c>
      <c r="AG212" s="47">
        <f>AVERAGE(AG5:AG211)</f>
        <v>2.2757697456492632E-2</v>
      </c>
      <c r="AH212" s="44">
        <f>AVERAGE(AH5:AH211)</f>
        <v>0.76328502415458921</v>
      </c>
      <c r="AI212" s="67">
        <f>SUM(AI5:AI211)</f>
        <v>1479.7</v>
      </c>
      <c r="AJ212" s="48">
        <f>AVERAGE(AJ5:AJ211)</f>
        <v>3.2207000165539318E-2</v>
      </c>
      <c r="AK212" s="57"/>
    </row>
    <row r="213" spans="1:37" x14ac:dyDescent="0.25">
      <c r="X213" s="2"/>
      <c r="Z213" s="2"/>
      <c r="AA213" s="2"/>
      <c r="AE213" s="45"/>
      <c r="AH213" s="45"/>
      <c r="AI213" s="45"/>
    </row>
    <row r="214" spans="1:37" x14ac:dyDescent="0.25">
      <c r="AD214" s="60"/>
    </row>
    <row r="217" spans="1:37" x14ac:dyDescent="0.25">
      <c r="AE217" s="61"/>
    </row>
  </sheetData>
  <mergeCells count="24">
    <mergeCell ref="L3:M3"/>
    <mergeCell ref="L2:M2"/>
    <mergeCell ref="J3:K3"/>
    <mergeCell ref="J2:K2"/>
    <mergeCell ref="A2:A4"/>
    <mergeCell ref="C2:C4"/>
    <mergeCell ref="B2:B4"/>
    <mergeCell ref="E2:E4"/>
    <mergeCell ref="D2:D4"/>
    <mergeCell ref="V1:AA1"/>
    <mergeCell ref="F1:U1"/>
    <mergeCell ref="N3:O3"/>
    <mergeCell ref="N2:O2"/>
    <mergeCell ref="AG1:AJ1"/>
    <mergeCell ref="AC1:AF1"/>
    <mergeCell ref="AB2:AB4"/>
    <mergeCell ref="AH2:AH4"/>
    <mergeCell ref="AG2:AG4"/>
    <mergeCell ref="AI2:AI4"/>
    <mergeCell ref="AJ2:AJ4"/>
    <mergeCell ref="AF2:AF4"/>
    <mergeCell ref="AE2:AE4"/>
    <mergeCell ref="AC2:AC4"/>
    <mergeCell ref="AD2:AD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Assessment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Chappell</dc:creator>
  <cp:lastModifiedBy>Simon Chappell</cp:lastModifiedBy>
  <dcterms:created xsi:type="dcterms:W3CDTF">2015-12-21T11:56:21Z</dcterms:created>
  <dcterms:modified xsi:type="dcterms:W3CDTF">2019-05-20T14:00:17Z</dcterms:modified>
</cp:coreProperties>
</file>