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autoCompressPictures="0"/>
  <mc:AlternateContent xmlns:mc="http://schemas.openxmlformats.org/markup-compatibility/2006">
    <mc:Choice Requires="x15">
      <x15ac:absPath xmlns:x15ac="http://schemas.microsoft.com/office/spreadsheetml/2010/11/ac" url="\\ims.gov.uk\Data\NHS_ENGLAND\Secure\SpecCom\Contracts\2019-20\CQUIN\Reporting\Uploaded to sharepoint\"/>
    </mc:Choice>
  </mc:AlternateContent>
  <xr:revisionPtr revIDLastSave="0" documentId="8_{D6564EA3-C1AD-4EDD-8535-517C769850A9}" xr6:coauthVersionLast="36" xr6:coauthVersionMax="36" xr10:uidLastSave="{00000000-0000-0000-0000-000000000000}"/>
  <bookViews>
    <workbookView xWindow="240" yWindow="240" windowWidth="20730" windowHeight="11760" tabRatio="500" xr2:uid="{00000000-000D-0000-FFFF-FFFF00000000}"/>
  </bookViews>
  <sheets>
    <sheet name="Explanatory notes" sheetId="4" r:id="rId1"/>
    <sheet name="Invasive candidiasis" sheetId="1" r:id="rId2"/>
    <sheet name="Invasive Mould Infection" sheetId="3" r:id="rId3"/>
    <sheet name="Drop Down Menus" sheetId="2" state="hidden" r:id="rId4"/>
  </sheets>
  <definedNames>
    <definedName name="Beta_D_glucan_result">'Invasive candidiasis'!$C$13</definedName>
  </definedNames>
  <calcPr calcId="19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AC12" i="3" l="1"/>
  <c r="AE9" i="3"/>
  <c r="AC9" i="3"/>
  <c r="AA9" i="3"/>
  <c r="Y9" i="3"/>
  <c r="W9" i="1"/>
  <c r="C53" i="1" l="1"/>
  <c r="D52" i="3" l="1"/>
  <c r="E52" i="3"/>
  <c r="F52" i="3"/>
  <c r="G52" i="3"/>
  <c r="H52" i="3"/>
  <c r="I52" i="3"/>
  <c r="J52" i="3"/>
  <c r="K52" i="3"/>
  <c r="L52" i="3"/>
  <c r="M52" i="3"/>
  <c r="N52" i="3"/>
  <c r="O52" i="3"/>
  <c r="P52" i="3"/>
  <c r="Q52" i="3"/>
  <c r="R52" i="3"/>
  <c r="S52" i="3"/>
  <c r="T52" i="3"/>
  <c r="U52" i="3"/>
  <c r="V52" i="3"/>
  <c r="C52" i="3"/>
  <c r="D53" i="1"/>
  <c r="E53" i="1"/>
  <c r="F53" i="1"/>
  <c r="G53" i="1"/>
  <c r="H53" i="1"/>
  <c r="I53" i="1"/>
  <c r="J53" i="1"/>
  <c r="K53" i="1"/>
  <c r="L53" i="1"/>
  <c r="M53" i="1"/>
  <c r="N53" i="1"/>
  <c r="O53" i="1"/>
  <c r="P53" i="1"/>
  <c r="Q53" i="1"/>
  <c r="R53" i="1"/>
  <c r="S53" i="1"/>
  <c r="T53" i="1"/>
  <c r="U53" i="1"/>
  <c r="V53" i="1"/>
  <c r="W53" i="1" l="1"/>
  <c r="Z57" i="1" s="1"/>
  <c r="W52" i="3"/>
  <c r="Y53" i="3" s="1"/>
  <c r="W51" i="3" l="1"/>
  <c r="Y51" i="3" s="1"/>
  <c r="W43" i="3"/>
  <c r="W52" i="1"/>
  <c r="Z55" i="1" s="1"/>
  <c r="W44" i="1"/>
  <c r="Y55" i="3" l="1"/>
  <c r="AG18" i="3"/>
  <c r="AE18" i="3"/>
  <c r="AC18" i="3"/>
  <c r="AA18" i="3"/>
  <c r="Y18" i="3"/>
  <c r="AC17" i="3"/>
  <c r="AA17" i="3"/>
  <c r="Y17" i="3"/>
  <c r="AC16" i="3"/>
  <c r="AA16" i="3"/>
  <c r="Y16" i="3"/>
  <c r="AG15" i="3"/>
  <c r="AE15" i="3"/>
  <c r="AC15" i="3"/>
  <c r="AA15" i="3"/>
  <c r="Y15" i="3"/>
  <c r="AE13" i="3"/>
  <c r="AC13" i="3"/>
  <c r="AA13" i="3"/>
  <c r="Y13" i="3"/>
  <c r="AI12" i="3"/>
  <c r="AG12" i="3"/>
  <c r="AE12" i="3"/>
  <c r="AA12" i="3"/>
  <c r="Y12" i="3"/>
  <c r="AE11" i="3"/>
  <c r="AC11" i="3"/>
  <c r="AA11" i="3"/>
  <c r="Y11" i="3"/>
  <c r="AC10" i="3"/>
  <c r="AA10" i="3"/>
  <c r="Y10" i="3"/>
  <c r="W8" i="3"/>
  <c r="Y52" i="3" s="1"/>
  <c r="AC7" i="3"/>
  <c r="AA7" i="3"/>
  <c r="Y7" i="3"/>
  <c r="AQ5" i="3"/>
  <c r="AO5" i="3"/>
  <c r="AM5" i="3"/>
  <c r="AK5" i="3"/>
  <c r="AI5" i="3"/>
  <c r="AG5" i="3"/>
  <c r="AE5" i="3"/>
  <c r="AC5" i="3"/>
  <c r="AA5" i="3"/>
  <c r="Y5" i="3"/>
  <c r="AI3" i="3"/>
  <c r="AG3" i="3"/>
  <c r="AE3" i="3"/>
  <c r="AC3" i="3"/>
  <c r="AA3" i="3"/>
  <c r="Y3" i="3"/>
  <c r="AC2" i="3"/>
  <c r="AA2" i="3"/>
  <c r="Y2" i="3"/>
  <c r="AQ4" i="1"/>
  <c r="AO4" i="1"/>
  <c r="AM4" i="1"/>
  <c r="AK4" i="1"/>
  <c r="AI4" i="1"/>
  <c r="AG4" i="1"/>
  <c r="AE4" i="1"/>
  <c r="AC4" i="1"/>
  <c r="AA4" i="1"/>
  <c r="Y4" i="1"/>
  <c r="AC2" i="1"/>
  <c r="AA2" i="1"/>
  <c r="Y2" i="1"/>
  <c r="W46" i="3" l="1"/>
  <c r="W45" i="3"/>
  <c r="W44" i="3"/>
  <c r="W42" i="3"/>
  <c r="W41" i="3"/>
  <c r="W40" i="3"/>
  <c r="W39" i="3"/>
  <c r="W37" i="3"/>
  <c r="W36" i="3"/>
  <c r="W35" i="3"/>
  <c r="W34" i="3"/>
  <c r="W33" i="3"/>
  <c r="W32" i="3"/>
  <c r="W31" i="3"/>
  <c r="W30" i="3"/>
  <c r="W29" i="3"/>
  <c r="W27" i="3"/>
  <c r="W26" i="3"/>
  <c r="W25" i="3"/>
  <c r="W24" i="3"/>
  <c r="W23" i="3"/>
  <c r="W22" i="3"/>
  <c r="W21" i="3"/>
  <c r="W20" i="3"/>
  <c r="W19" i="3"/>
  <c r="W5" i="1"/>
  <c r="W7" i="3"/>
  <c r="W47" i="1"/>
  <c r="W17" i="1"/>
  <c r="W18" i="1"/>
  <c r="W19" i="1"/>
  <c r="W20" i="1"/>
  <c r="W21" i="1"/>
  <c r="W22" i="1"/>
  <c r="W23" i="1"/>
  <c r="W24" i="1"/>
  <c r="W25" i="1"/>
  <c r="W26" i="1"/>
  <c r="W28" i="1"/>
  <c r="W29" i="1"/>
  <c r="W30" i="1"/>
  <c r="W31" i="1"/>
  <c r="W32" i="1"/>
  <c r="W33" i="1"/>
  <c r="W34" i="1"/>
  <c r="W35" i="1"/>
  <c r="W36" i="1"/>
  <c r="W37" i="1"/>
  <c r="W39" i="1"/>
  <c r="W40" i="1"/>
  <c r="W41" i="1"/>
  <c r="W42" i="1"/>
  <c r="W43" i="1"/>
  <c r="W45" i="1"/>
  <c r="W46" i="1"/>
  <c r="W16" i="1"/>
  <c r="W15" i="1"/>
  <c r="W12" i="1"/>
  <c r="W11" i="1"/>
  <c r="W8" i="1"/>
  <c r="W7" i="1"/>
  <c r="Z56" i="1" s="1"/>
  <c r="Y54" i="3" l="1"/>
</calcChain>
</file>

<file path=xl/sharedStrings.xml><?xml version="1.0" encoding="utf-8"?>
<sst xmlns="http://schemas.openxmlformats.org/spreadsheetml/2006/main" count="424" uniqueCount="186">
  <si>
    <t>ANTIFUNGAL STEWARDSHIP CQUIN DATA COLLECTION AND SUBMISSION TOOLS FOR PSS 1 MO CQUIN Trigger 5</t>
  </si>
  <si>
    <t>Criteria for proven invasive fungal disease except for endemic mycoses</t>
  </si>
  <si>
    <t xml:space="preserve">Treatment standards for invasive candidiasis are based on the IDSA guidelines </t>
  </si>
  <si>
    <t>IDSA invasive candidiasis guidelines</t>
  </si>
  <si>
    <t xml:space="preserve">ESCMID guidelines </t>
  </si>
  <si>
    <t>EORTC guidelines</t>
  </si>
  <si>
    <t>Notes on completing audit forms</t>
  </si>
  <si>
    <t>Criteria for probable invasive fungal disease except for endemic mycoses.</t>
  </si>
  <si>
    <t>When should I submit data</t>
  </si>
  <si>
    <t>Data should be submitted as soon as possible after each quarter but no later than the end of the month after the quarter i.e:</t>
  </si>
  <si>
    <t>Who should I contact if I have any queries?</t>
  </si>
  <si>
    <t>If there are any queries around the submission, analysis or publication this data please</t>
  </si>
  <si>
    <t>Patient Details</t>
  </si>
  <si>
    <t>Patient Number</t>
  </si>
  <si>
    <t>Formula/calculations</t>
  </si>
  <si>
    <t>Location</t>
  </si>
  <si>
    <t>Antifungal Treatment</t>
  </si>
  <si>
    <t>Drug start date</t>
  </si>
  <si>
    <t>Drug</t>
  </si>
  <si>
    <t>Treatment type</t>
  </si>
  <si>
    <t>Details if combination therapy</t>
  </si>
  <si>
    <t>Drug choice as per Trust Guidelines</t>
  </si>
  <si>
    <t>Blood Culture</t>
  </si>
  <si>
    <t>BC taken pre-treatment</t>
  </si>
  <si>
    <t>BC positive</t>
  </si>
  <si>
    <t>Organism</t>
  </si>
  <si>
    <t>Fluconazole susceptibility?</t>
  </si>
  <si>
    <t>Other Diagnostics</t>
  </si>
  <si>
    <t>Beta-D-glucan taken pre treatment</t>
  </si>
  <si>
    <t>Beta-D-glucan result</t>
  </si>
  <si>
    <t>Other relevant cultures</t>
  </si>
  <si>
    <t>Echo done</t>
  </si>
  <si>
    <t>Opthalmology exam</t>
  </si>
  <si>
    <t>AFS team review at 24h - interventions made</t>
  </si>
  <si>
    <t>Review undertaken?</t>
  </si>
  <si>
    <t>Additional diagnostics advised</t>
  </si>
  <si>
    <t>Stop</t>
  </si>
  <si>
    <t>De-escalate</t>
  </si>
  <si>
    <t>Escalate</t>
  </si>
  <si>
    <t>IV-PO switch</t>
  </si>
  <si>
    <t>Continue</t>
  </si>
  <si>
    <t>TDM</t>
  </si>
  <si>
    <t>Advise duration of treatment</t>
  </si>
  <si>
    <t>Other</t>
  </si>
  <si>
    <t>Details (if other)</t>
  </si>
  <si>
    <t>AFS team review at 48-72h - interventions made</t>
  </si>
  <si>
    <t>Review at 48-72h by AFS team</t>
  </si>
  <si>
    <t>AFS team review at 7 days - interventions made</t>
  </si>
  <si>
    <t>Review at 7 days by AFS team</t>
  </si>
  <si>
    <t>Drug stop date</t>
  </si>
  <si>
    <t>Details of additional antifungals used</t>
  </si>
  <si>
    <t>Comments (e.g. include information on any need for prolonged therapy, reasons for non-adherence to guidelines)</t>
  </si>
  <si>
    <t>Risk Factors Present</t>
  </si>
  <si>
    <t>Diagnostics (radiology, cytology, cultures, indirect tests)</t>
  </si>
  <si>
    <t>HRCT scan done?</t>
  </si>
  <si>
    <t>HRCT result</t>
  </si>
  <si>
    <t>BAL done?</t>
  </si>
  <si>
    <t>Microscopy</t>
  </si>
  <si>
    <t>Culture</t>
  </si>
  <si>
    <t>Organism grown/seen (record species)</t>
  </si>
  <si>
    <t>Galactomannan</t>
  </si>
  <si>
    <t>Aspergillus PCR</t>
  </si>
  <si>
    <t>EORTC Criteria</t>
  </si>
  <si>
    <t>Proven/Probable/Possible</t>
  </si>
  <si>
    <t>Patient</t>
  </si>
  <si>
    <t>Yes</t>
  </si>
  <si>
    <t>Proven</t>
  </si>
  <si>
    <t>No</t>
  </si>
  <si>
    <t>Probable</t>
  </si>
  <si>
    <t>No guidelines</t>
  </si>
  <si>
    <t>Possible</t>
  </si>
  <si>
    <t>No IFI</t>
  </si>
  <si>
    <t>Invasive infection not meeting EORTC criteria</t>
  </si>
  <si>
    <t>ICU</t>
  </si>
  <si>
    <t>Risk factors scoring</t>
  </si>
  <si>
    <t>See SGH scoring example</t>
  </si>
  <si>
    <t>Ward</t>
  </si>
  <si>
    <t>Haemato-oncology</t>
  </si>
  <si>
    <t>Empiric</t>
  </si>
  <si>
    <t>Pre-emptive</t>
  </si>
  <si>
    <t>Freetext</t>
  </si>
  <si>
    <t>Anidulafungin</t>
  </si>
  <si>
    <t>Caspofungin</t>
  </si>
  <si>
    <t>Combination</t>
  </si>
  <si>
    <t>Review at 24h by AFS team</t>
  </si>
  <si>
    <t>Conventional Amphotericin</t>
  </si>
  <si>
    <t>Intervention at 24h review</t>
  </si>
  <si>
    <t>Select</t>
  </si>
  <si>
    <t>Fluconazole</t>
  </si>
  <si>
    <t>Isavuconazole</t>
  </si>
  <si>
    <t>Liposomal Amphotericin</t>
  </si>
  <si>
    <t>Micafungin</t>
  </si>
  <si>
    <t>Posaconazole</t>
  </si>
  <si>
    <t>Voriconazole</t>
  </si>
  <si>
    <t>Positive</t>
  </si>
  <si>
    <t>Negative</t>
  </si>
  <si>
    <t>Susceptible</t>
  </si>
  <si>
    <t>Intermediate</t>
  </si>
  <si>
    <t>Resistant</t>
  </si>
  <si>
    <t>Intervention types</t>
  </si>
  <si>
    <t>Biopsy - hyphae with tissue damage from sterile site</t>
  </si>
  <si>
    <t>Biopsy - hyphae with no tissue damage from sterile site</t>
  </si>
  <si>
    <t>Comments (e.g. include information on any need for prolonged therapy,)</t>
  </si>
  <si>
    <t>Not done</t>
  </si>
  <si>
    <t>HRCT scan done</t>
  </si>
  <si>
    <t>BAL??</t>
  </si>
  <si>
    <t>Host Factors</t>
  </si>
  <si>
    <t>Recent Neutropenia</t>
  </si>
  <si>
    <t>BAL samples taken???</t>
  </si>
  <si>
    <t>Allogenic SCT</t>
  </si>
  <si>
    <t>Microscopy and culture???</t>
  </si>
  <si>
    <t>Prolonged Steroids</t>
  </si>
  <si>
    <t xml:space="preserve">Microscopy </t>
  </si>
  <si>
    <t>T Cell Immunosuppressants</t>
  </si>
  <si>
    <t>Inherited Severe Immunodeficiency</t>
  </si>
  <si>
    <t>Galactomannan in serum</t>
  </si>
  <si>
    <t>None</t>
  </si>
  <si>
    <t>Galactomannan in BAL</t>
  </si>
  <si>
    <t>Clinical Criteria</t>
  </si>
  <si>
    <t>CT changes consistent with LRTI IFI</t>
  </si>
  <si>
    <t>Signs seen on bronchoscopic analysis</t>
  </si>
  <si>
    <t>Sinusitis on imaging plus ≥1 clinical sign</t>
  </si>
  <si>
    <t>Aspergillus PCR on blood</t>
  </si>
  <si>
    <t>Focal lesions/ Meningeal enhancement on MRI or CT Head</t>
  </si>
  <si>
    <t>Aspergillus PCR on BAL</t>
  </si>
  <si>
    <t xml:space="preserve">Galactomannan Ag </t>
  </si>
  <si>
    <t>Positive in plasma/serum</t>
  </si>
  <si>
    <t>Positive in BAL fluid</t>
  </si>
  <si>
    <t>Positive in CSF</t>
  </si>
  <si>
    <t>Test not done</t>
  </si>
  <si>
    <r>
      <rPr>
        <i/>
        <sz val="12"/>
        <color rgb="FF000000"/>
        <rFont val="Calibri"/>
        <family val="2"/>
        <scheme val="minor"/>
      </rPr>
      <t>β</t>
    </r>
    <r>
      <rPr>
        <sz val="12"/>
        <color rgb="FF000000"/>
        <rFont val="Calibri"/>
        <family val="2"/>
        <scheme val="minor"/>
      </rPr>
      <t>-d-glucan detected in serum</t>
    </r>
  </si>
  <si>
    <r>
      <rPr>
        <i/>
        <sz val="12"/>
        <color rgb="FF000000"/>
        <rFont val="Calibri"/>
        <family val="2"/>
        <scheme val="minor"/>
      </rPr>
      <t>positive</t>
    </r>
    <r>
      <rPr>
        <sz val="12"/>
        <color rgb="FF000000"/>
        <rFont val="Calibri"/>
        <family val="2"/>
        <scheme val="minor"/>
      </rPr>
      <t xml:space="preserve"> in serum</t>
    </r>
  </si>
  <si>
    <t>Pre-treatment</t>
  </si>
  <si>
    <t>Done within 3 days of treatment initiation</t>
  </si>
  <si>
    <t>Done 3 days post treatment initiation</t>
  </si>
  <si>
    <t>CT abnormalities consistent with IFI</t>
  </si>
  <si>
    <t>CT abnormalities not consistent with IFI</t>
  </si>
  <si>
    <t>No CT abnormality</t>
  </si>
  <si>
    <t>The Medicines Optimisation CQUIN Trigger 5 related to Antifungal Stewardship indicator considers the clinical review of antimicrobial prescriptions of patients prescribed antifungals for treatment of invasive fungal infection who are still inpatients at 72 hours and measures the proportion of antifungal treatment prescriptions reviewed by the Antifungal Stewardship Team at 24hours, 48 to 72 hours and 7 days. The CQUIN states that Acute Trusts should undertake a local audit of a maximum of 20 patients per quarter or 30% of total patients receiving an antifungal whichever is the lower figure. The first data collection is required by quarter 4 of the first year of this CQUIN and then each quarter thereafter.    </t>
  </si>
  <si>
    <r>
      <t xml:space="preserve">Treatment Type:
</t>
    </r>
    <r>
      <rPr>
        <b/>
        <sz val="12"/>
        <color rgb="FF000000"/>
        <rFont val="Arial"/>
        <family val="2"/>
      </rPr>
      <t>Empiric treatment</t>
    </r>
    <r>
      <rPr>
        <sz val="12"/>
        <color rgb="FF000000"/>
        <rFont val="Arial"/>
        <family val="2"/>
      </rPr>
      <t xml:space="preserve"> is prescribing in a patient at risk of invasvie fungal infection, but with no objective evidence of invasive fungal infection (as defined in targeted therapy), for example where antifungals are added in patients who fail to respond to broad-spectrum antibiotic treatment. 
</t>
    </r>
    <r>
      <rPr>
        <b/>
        <sz val="12"/>
        <color rgb="FF000000"/>
        <rFont val="Arial"/>
        <family val="2"/>
      </rPr>
      <t xml:space="preserve">Pre-emptive therapy </t>
    </r>
    <r>
      <rPr>
        <sz val="12"/>
        <color rgb="FF000000"/>
        <rFont val="Arial"/>
        <family val="2"/>
      </rPr>
      <t xml:space="preserve">is a diagnosis-driven strategy in most cases defined by positive galactomannan testing. For further details see ESCMID guidelines
</t>
    </r>
    <r>
      <rPr>
        <b/>
        <sz val="12"/>
        <color rgb="FF000000"/>
        <rFont val="Arial"/>
        <family val="2"/>
      </rPr>
      <t>Targeted Antifungal use</t>
    </r>
    <r>
      <rPr>
        <sz val="12"/>
        <color rgb="FF000000"/>
        <rFont val="Arial"/>
        <family val="2"/>
      </rPr>
      <t xml:space="preserve"> is prescribed on the basis of positive microbiology, cytology, indirect tests or radiology results consistient with invasive fungal infection. 
</t>
    </r>
  </si>
  <si>
    <t>·         Q1 2019/20 – no data required</t>
  </si>
  <si>
    <t>·         Q2 2019/20 – no data required</t>
  </si>
  <si>
    <t>·         Q4 2019/20 – data should be submitted no later than April 30th 2020</t>
  </si>
  <si>
    <t>·         Q3 2019/20 – no data required</t>
  </si>
  <si>
    <t>Blood Cultures taken pre-treatment</t>
  </si>
  <si>
    <t>Blood Cultures positive</t>
  </si>
  <si>
    <t>Beta-D-glucan taken</t>
  </si>
  <si>
    <t>Targeted</t>
  </si>
  <si>
    <t>positive in serum</t>
  </si>
  <si>
    <t>england.improvingvalue@nhs.net</t>
  </si>
  <si>
    <t>Subject line: Antifungal Stewardship Fingertips Audit</t>
  </si>
  <si>
    <t>Review undertaken at 24 hours</t>
  </si>
  <si>
    <t>Note</t>
  </si>
  <si>
    <t>6. How many patients were audited for invasive candidiasis?</t>
  </si>
  <si>
    <t>7. How many patients were treated for invasive candidiasis according to Trust Guidance?</t>
  </si>
  <si>
    <t xml:space="preserve">This refers to patients who have been reviewed within 7 days.  A patient may be reviewed 3 times in that 7 days.  We are measuring whether the patient was the subject of a review process. </t>
  </si>
  <si>
    <t>Completed Audit</t>
  </si>
  <si>
    <t>Completed audits</t>
  </si>
  <si>
    <t>8. How many patients treated for invasive candidiasis were reviewed within 7 days?</t>
  </si>
  <si>
    <t>Mould seen in Sputum/BAL/bronchial brush fluid</t>
  </si>
  <si>
    <t xml:space="preserve">Mould seen in sinus aspirate </t>
  </si>
  <si>
    <t>Review undertaken  at 24 hours</t>
  </si>
  <si>
    <t>Review within 7 days</t>
  </si>
  <si>
    <t>Fingertips Survey Question</t>
  </si>
  <si>
    <t>Fingertips Survey Answer</t>
  </si>
  <si>
    <t>9. How many patients were audited for mould infection?</t>
  </si>
  <si>
    <t>10. How many patients were treated for invasive mould  according to Trust Guidance?</t>
  </si>
  <si>
    <t>12. State the Proportion of Patients Treated according to Trust guidelines</t>
  </si>
  <si>
    <t>13. State the proportion of patients reviewed within 7 days?</t>
  </si>
  <si>
    <t>This also supports Question 12 which is on the Invasive Mould  tab</t>
  </si>
  <si>
    <t>The proportion of patients cuts across the two spreadsheets</t>
  </si>
  <si>
    <t>Ophthalmology exam</t>
  </si>
  <si>
    <t>growth of mould or “black yeast” by culture of a specimen obtained by a sterile procedure from a normally sterile site</t>
  </si>
  <si>
    <t>This calculates the number of patients who have been completely audited which you will identify in row 52. In the survey this relates to row 1 but we have added in a further column to support the process on line 52.  Please remember to complete row 52 when you have completed the patient audit.</t>
  </si>
  <si>
    <t xml:space="preserve">This refers to patients who have been reviewed within 7 days in rows 17,28 and 39.  A formula ha been added which calculates this on cell W53.  A patient may be reviewed 3 times in that 7 days.  We are measuring whether the patient was the subject of a review process. </t>
  </si>
  <si>
    <t>This is measured on line 8 on the mould tab whereas the measure on invasive candidiasis is on line 7.  Cell W8 adds up answers in row 8</t>
  </si>
  <si>
    <t>This calculates the number of patients who have been completely audited which you will identify in row 52.  This also relates to row 1 in the tab.  Remember to tick yes when the audit has been completed for each patient.</t>
  </si>
  <si>
    <t>11. How many patients treated for invasive mould were reviewed within 7 days of  treatment being  initiation?</t>
  </si>
  <si>
    <t xml:space="preserve">NHSE has developed an example data collection and submission tool for Trigger 5 of the Medicines Optimisation CQUIN relating to Antifungal Stewardship (CQUIN reference PSS1 Trigger 5 ). The CQUIN requires that data is submitted to Commissioners using this tool in Quarter 4. Following completion it should be kept and submitted to the Commissioning hub pharmacist via email. The Fingertips survey will ask you to upload your completed survey please remember to upload your completed audit tool.  
The Fingertips Survey for the antifungal stewardship CQUIN quarter four returns has now been uploaded to the fingertips website.  Your regional pharmacists will soon send you the link to the survey so that you can upload the quarter four returns.
We have received feedback from people who have been completing the antifungal stewardship audit tool and from this feedback we've made the following improvements:-
•	we have added a table into the bottom right-hand corner of each tab.  This table calculates the answers for the survey questions which makes completion of the survey less onerous
•	we have added an extra two lines into the audit tool
i.	Completed audit line at the bottom of the tables - needs marking with a 1 when you have completed the audit for each patient
ii.	The very last line  - adds up whether a review has been completed 
•	The rows which have formulas in them  which have been protected 
</t>
  </si>
  <si>
    <t xml:space="preserve">Blood culture that yields a mould </t>
  </si>
  <si>
    <t>Mould grown in Sputum/BAL/bronchial brush fluid</t>
  </si>
  <si>
    <t xml:space="preserve">Mould grown from sinus aspirate </t>
  </si>
  <si>
    <t>The minimum number of patients audited relates to patients with proven/suspected invasive candidiasis and proven/suspected invasive mould infections combined. Each set of patients are audited separately on the relevant sheet of this data collection tool. This reflects the different standards of diagnosis and treatment for each disease.</t>
  </si>
  <si>
    <t>Classification of Invasive Fungal Infection according to EORTC criteria within the Invasive mould Infection is as per EORTC guidelines - see opposite</t>
  </si>
  <si>
    <t>Ideally audits undertaken should be evenly split between invasive candidiasis and invasive mould infection</t>
  </si>
  <si>
    <t xml:space="preserve">Diagnostic standards for invasive mould infections are derived from the ESCMID-ECMM-ERS aspergillus guidelines and EORTC guidelines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</si>
</sst>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3"/>
      <color rgb="FF000000"/>
      <name val="Arial"/>
      <family val="2"/>
    </font>
    <font>
      <b/>
      <sz val="12"/>
      <color theme="1"/>
      <name val="Calibri"/>
      <family val="2"/>
      <scheme val="minor"/>
    </font>
    <font>
      <sz val="10.15"/>
      <color rgb="FF000000"/>
      <name val="Times New Roman"/>
      <family val="1"/>
    </font>
    <font>
      <sz val="12"/>
      <color rgb="FF000000"/>
      <name val="Calibri"/>
      <family val="2"/>
      <scheme val="minor"/>
    </font>
    <font>
      <i/>
      <sz val="12"/>
      <color rgb="FF000000"/>
      <name val="Calibri"/>
      <family val="2"/>
      <scheme val="minor"/>
    </font>
    <font>
      <b/>
      <sz val="24"/>
      <color rgb="FFC00000"/>
      <name val="Calibri"/>
      <family val="2"/>
      <scheme val="minor"/>
    </font>
    <font>
      <sz val="12"/>
      <name val="Arial"/>
      <family val="2"/>
    </font>
    <font>
      <b/>
      <sz val="12"/>
      <color rgb="FF000000"/>
      <name val="Arial"/>
      <family val="2"/>
    </font>
    <font>
      <sz val="12"/>
      <color rgb="FF000000"/>
      <name val="Arial"/>
      <family val="2"/>
    </font>
    <font>
      <sz val="11"/>
      <color rgb="FF000000"/>
      <name val="Calibri"/>
      <family val="2"/>
      <scheme val="minor"/>
    </font>
    <font>
      <sz val="15"/>
      <color rgb="FF2A2A2A"/>
      <name val="Arial"/>
      <family val="2"/>
    </font>
    <font>
      <sz val="12"/>
      <color theme="1"/>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1"/>
      </bottom>
      <diagonal/>
    </border>
  </borders>
  <cellStyleXfs count="2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9" fontId="21" fillId="0" borderId="0" applyFont="0" applyFill="0" applyBorder="0" applyAlignment="0" applyProtection="0"/>
  </cellStyleXfs>
  <cellXfs count="87">
    <xf numFmtId="0" fontId="0" fillId="0" borderId="0" xfId="0"/>
    <xf numFmtId="14" fontId="0" fillId="0" borderId="0" xfId="0" applyNumberFormat="1"/>
    <xf numFmtId="0" fontId="10" fillId="0" borderId="0" xfId="0" applyFont="1" applyAlignment="1">
      <alignment horizontal="left" vertical="center" indent="4" readingOrder="1"/>
    </xf>
    <xf numFmtId="0" fontId="6" fillId="0" borderId="0" xfId="0" applyFont="1"/>
    <xf numFmtId="0" fontId="0" fillId="0" borderId="0" xfId="0" applyFont="1"/>
    <xf numFmtId="0" fontId="0" fillId="0" borderId="0" xfId="0" applyFill="1" applyBorder="1"/>
    <xf numFmtId="0" fontId="0" fillId="0" borderId="0" xfId="0" applyFont="1" applyFill="1" applyBorder="1" applyAlignment="1"/>
    <xf numFmtId="0" fontId="13" fillId="0" borderId="0" xfId="0" applyFont="1" applyFill="1" applyBorder="1" applyAlignment="1">
      <alignment horizontal="left" vertical="top"/>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0" fillId="0" borderId="0" xfId="0" applyFont="1" applyFill="1" applyBorder="1"/>
    <xf numFmtId="0" fontId="13" fillId="0" borderId="0" xfId="0" applyFont="1"/>
    <xf numFmtId="0" fontId="15" fillId="0" borderId="0" xfId="0" applyFont="1" applyAlignment="1">
      <alignment wrapText="1"/>
    </xf>
    <xf numFmtId="0" fontId="16" fillId="0" borderId="0" xfId="0" applyFont="1" applyAlignment="1">
      <alignment horizontal="lef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xf numFmtId="0" fontId="18" fillId="0" borderId="0" xfId="0" applyFont="1" applyAlignment="1">
      <alignment horizontal="left" vertical="top"/>
    </xf>
    <xf numFmtId="0" fontId="19" fillId="0" borderId="0" xfId="0" applyFont="1"/>
    <xf numFmtId="0" fontId="7" fillId="0" borderId="0" xfId="19" applyAlignment="1">
      <alignment vertical="top" wrapText="1"/>
    </xf>
    <xf numFmtId="0" fontId="20" fillId="0" borderId="0" xfId="0" applyFont="1"/>
    <xf numFmtId="0" fontId="5" fillId="0" borderId="0" xfId="0" applyFont="1"/>
    <xf numFmtId="0" fontId="5" fillId="0" borderId="1" xfId="0" applyFont="1" applyBorder="1"/>
    <xf numFmtId="0" fontId="5" fillId="0" borderId="0" xfId="0" applyFont="1" applyBorder="1" applyAlignment="1">
      <alignment wrapText="1"/>
    </xf>
    <xf numFmtId="0" fontId="0" fillId="0" borderId="0" xfId="0" applyFont="1" applyBorder="1" applyAlignment="1">
      <alignment wrapText="1"/>
    </xf>
    <xf numFmtId="0" fontId="0" fillId="0" borderId="0" xfId="0" applyFill="1"/>
    <xf numFmtId="0" fontId="4" fillId="0" borderId="0" xfId="0" applyFont="1"/>
    <xf numFmtId="0" fontId="16" fillId="4" borderId="9" xfId="0" applyFont="1" applyFill="1" applyBorder="1" applyAlignment="1">
      <alignment horizontal="left" vertical="top" wrapText="1"/>
    </xf>
    <xf numFmtId="0" fontId="9" fillId="0" borderId="1" xfId="0" applyFont="1" applyBorder="1" applyAlignment="1" applyProtection="1">
      <alignment wrapText="1"/>
      <protection locked="0"/>
    </xf>
    <xf numFmtId="0" fontId="5" fillId="0" borderId="1" xfId="0" applyFont="1" applyBorder="1" applyProtection="1">
      <protection locked="0"/>
    </xf>
    <xf numFmtId="0" fontId="0" fillId="0" borderId="0" xfId="0" applyProtection="1">
      <protection locked="0"/>
    </xf>
    <xf numFmtId="0" fontId="3" fillId="0" borderId="1" xfId="0" applyFont="1" applyBorder="1" applyProtection="1">
      <protection locked="0"/>
    </xf>
    <xf numFmtId="0" fontId="0" fillId="2" borderId="7" xfId="0" applyFill="1" applyBorder="1" applyProtection="1">
      <protection locked="0"/>
    </xf>
    <xf numFmtId="0" fontId="0" fillId="3" borderId="8" xfId="0" applyFill="1" applyBorder="1" applyProtection="1">
      <protection locked="0"/>
    </xf>
    <xf numFmtId="14" fontId="5" fillId="0" borderId="1" xfId="0" applyNumberFormat="1" applyFont="1" applyBorder="1" applyProtection="1">
      <protection locked="0"/>
    </xf>
    <xf numFmtId="0" fontId="2" fillId="0" borderId="1" xfId="0" applyFont="1" applyBorder="1" applyProtection="1">
      <protection locked="0"/>
    </xf>
    <xf numFmtId="0" fontId="19" fillId="0" borderId="1" xfId="0" applyFont="1" applyBorder="1" applyProtection="1">
      <protection locked="0"/>
    </xf>
    <xf numFmtId="0" fontId="11" fillId="0" borderId="1" xfId="0" applyFont="1" applyBorder="1" applyAlignment="1" applyProtection="1">
      <alignment wrapText="1"/>
      <protection locked="0"/>
    </xf>
    <xf numFmtId="0" fontId="11" fillId="0" borderId="1" xfId="0" applyFont="1" applyBorder="1" applyProtection="1">
      <protection locked="0"/>
    </xf>
    <xf numFmtId="0" fontId="9" fillId="0" borderId="1" xfId="0" applyFont="1" applyBorder="1" applyProtection="1">
      <protection locked="0"/>
    </xf>
    <xf numFmtId="0" fontId="11" fillId="0" borderId="0" xfId="0" applyFont="1" applyProtection="1">
      <protection locked="0"/>
    </xf>
    <xf numFmtId="0" fontId="9" fillId="0" borderId="0" xfId="0" applyFont="1" applyProtection="1">
      <protection locked="0"/>
    </xf>
    <xf numFmtId="0" fontId="6" fillId="0" borderId="0" xfId="0" applyFont="1" applyProtection="1">
      <protection locked="0"/>
    </xf>
    <xf numFmtId="0" fontId="19" fillId="0" borderId="0" xfId="0" applyFont="1" applyProtection="1">
      <protection locked="0"/>
    </xf>
    <xf numFmtId="0" fontId="0" fillId="5" borderId="1" xfId="0" applyFill="1" applyBorder="1" applyAlignment="1" applyProtection="1">
      <alignment vertical="center" wrapText="1"/>
      <protection locked="0"/>
    </xf>
    <xf numFmtId="0" fontId="0" fillId="8" borderId="1" xfId="0" applyFill="1"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6" borderId="1" xfId="0" applyFill="1" applyBorder="1" applyAlignment="1" applyProtection="1">
      <alignment vertical="center" wrapText="1"/>
      <protection locked="0"/>
    </xf>
    <xf numFmtId="0" fontId="0" fillId="9" borderId="1" xfId="0"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6" fillId="0" borderId="1" xfId="0" applyFont="1" applyBorder="1" applyProtection="1"/>
    <xf numFmtId="0" fontId="5" fillId="2" borderId="1" xfId="0" applyFont="1" applyFill="1" applyBorder="1" applyProtection="1"/>
    <xf numFmtId="0" fontId="0" fillId="2" borderId="5" xfId="0" applyFill="1" applyBorder="1" applyProtection="1"/>
    <xf numFmtId="1" fontId="0" fillId="2" borderId="1" xfId="0" applyNumberFormat="1" applyFill="1" applyBorder="1" applyProtection="1"/>
    <xf numFmtId="0" fontId="0" fillId="2" borderId="1" xfId="0" applyFill="1" applyBorder="1" applyProtection="1"/>
    <xf numFmtId="0" fontId="2" fillId="2" borderId="1" xfId="0" applyFont="1" applyFill="1" applyBorder="1" applyProtection="1"/>
    <xf numFmtId="0" fontId="6" fillId="2" borderId="0" xfId="0" applyFont="1" applyFill="1" applyProtection="1"/>
    <xf numFmtId="0" fontId="6" fillId="0" borderId="0" xfId="0" applyFont="1" applyProtection="1"/>
    <xf numFmtId="0" fontId="0" fillId="0" borderId="0" xfId="0" applyFill="1" applyBorder="1" applyProtection="1">
      <protection locked="0"/>
    </xf>
    <xf numFmtId="0" fontId="5" fillId="0" borderId="0" xfId="0" applyFont="1" applyProtection="1">
      <protection locked="0"/>
    </xf>
    <xf numFmtId="0" fontId="0" fillId="7" borderId="1" xfId="0" applyFill="1" applyBorder="1" applyAlignment="1" applyProtection="1">
      <alignment wrapText="1"/>
      <protection locked="0"/>
    </xf>
    <xf numFmtId="0" fontId="0" fillId="9" borderId="1" xfId="0" applyFill="1" applyBorder="1" applyAlignment="1" applyProtection="1">
      <alignment vertical="top" wrapText="1"/>
      <protection locked="0"/>
    </xf>
    <xf numFmtId="0" fontId="0" fillId="8" borderId="1" xfId="0" applyFill="1" applyBorder="1" applyAlignment="1" applyProtection="1">
      <alignment wrapText="1"/>
      <protection locked="0"/>
    </xf>
    <xf numFmtId="0" fontId="0" fillId="6" borderId="1" xfId="0" applyFill="1" applyBorder="1" applyAlignment="1" applyProtection="1">
      <alignment wrapText="1"/>
      <protection locked="0"/>
    </xf>
    <xf numFmtId="0" fontId="5" fillId="0" borderId="0" xfId="0" applyFont="1" applyProtection="1"/>
    <xf numFmtId="0" fontId="5" fillId="0" borderId="1" xfId="0" applyFont="1" applyBorder="1" applyProtection="1"/>
    <xf numFmtId="0" fontId="0" fillId="13" borderId="0" xfId="0" applyFill="1" applyBorder="1" applyAlignment="1" applyProtection="1">
      <alignment vertical="center" wrapText="1"/>
      <protection locked="0"/>
    </xf>
    <xf numFmtId="0" fontId="0" fillId="8" borderId="1" xfId="0" applyFill="1" applyBorder="1" applyAlignment="1" applyProtection="1">
      <alignment vertical="center" wrapText="1"/>
    </xf>
    <xf numFmtId="0" fontId="0" fillId="11" borderId="1" xfId="0" applyFill="1" applyBorder="1" applyAlignment="1" applyProtection="1">
      <alignment vertical="center" wrapText="1"/>
    </xf>
    <xf numFmtId="0" fontId="0" fillId="5" borderId="1" xfId="0" applyFill="1" applyBorder="1" applyAlignment="1" applyProtection="1">
      <alignment vertical="center" wrapText="1"/>
    </xf>
    <xf numFmtId="9" fontId="0" fillId="11" borderId="1" xfId="20" applyFont="1" applyFill="1" applyBorder="1" applyProtection="1"/>
    <xf numFmtId="9" fontId="0" fillId="7" borderId="1" xfId="20" applyFont="1" applyFill="1" applyBorder="1" applyProtection="1"/>
    <xf numFmtId="0" fontId="0" fillId="12" borderId="1" xfId="0" applyFill="1" applyBorder="1" applyAlignment="1" applyProtection="1">
      <alignment vertical="center" wrapText="1"/>
    </xf>
    <xf numFmtId="0" fontId="0" fillId="10" borderId="1" xfId="0" applyFill="1" applyBorder="1" applyAlignment="1" applyProtection="1">
      <alignment vertical="center" wrapText="1"/>
    </xf>
    <xf numFmtId="0" fontId="0" fillId="0" borderId="1" xfId="0" applyBorder="1" applyAlignment="1">
      <alignment wrapText="1"/>
    </xf>
    <xf numFmtId="0" fontId="1" fillId="0" borderId="1" xfId="0" applyFont="1" applyBorder="1" applyProtection="1">
      <protection locked="0"/>
    </xf>
    <xf numFmtId="0" fontId="11" fillId="0" borderId="5" xfId="0" applyFont="1" applyBorder="1" applyAlignment="1" applyProtection="1">
      <alignment wrapText="1"/>
      <protection locked="0"/>
    </xf>
    <xf numFmtId="0" fontId="11" fillId="0" borderId="6" xfId="0" applyFont="1" applyBorder="1" applyAlignment="1" applyProtection="1">
      <alignment wrapText="1"/>
      <protection locked="0"/>
    </xf>
    <xf numFmtId="0" fontId="11" fillId="0" borderId="1" xfId="0" applyFont="1" applyBorder="1" applyAlignment="1" applyProtection="1">
      <alignment wrapText="1"/>
      <protection locked="0"/>
    </xf>
    <xf numFmtId="0" fontId="0" fillId="0" borderId="1" xfId="0" applyFont="1" applyBorder="1" applyAlignment="1" applyProtection="1">
      <alignment wrapText="1"/>
      <protection locked="0"/>
    </xf>
    <xf numFmtId="0" fontId="11" fillId="0" borderId="2" xfId="0" applyFont="1" applyBorder="1" applyAlignment="1" applyProtection="1">
      <alignment wrapText="1"/>
      <protection locked="0"/>
    </xf>
    <xf numFmtId="0" fontId="11" fillId="0" borderId="3" xfId="0" applyFont="1" applyBorder="1" applyAlignment="1" applyProtection="1">
      <alignment wrapText="1"/>
      <protection locked="0"/>
    </xf>
    <xf numFmtId="0" fontId="11" fillId="0" borderId="4" xfId="0" applyFont="1"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0" fillId="0" borderId="0" xfId="0" applyFont="1" applyBorder="1" applyAlignment="1">
      <alignment wrapText="1"/>
    </xf>
  </cellXfs>
  <cellStyles count="21">
    <cellStyle name="Followed Hyperlink" xfId="18" builtinId="9" hidden="1"/>
    <cellStyle name="Followed Hyperlink" xfId="4" builtinId="9" hidden="1"/>
    <cellStyle name="Followed Hyperlink" xfId="6" builtinId="9" hidden="1"/>
    <cellStyle name="Followed Hyperlink" xfId="14" builtinId="9" hidden="1"/>
    <cellStyle name="Followed Hyperlink" xfId="2" builtinId="9" hidden="1"/>
    <cellStyle name="Followed Hyperlink" xfId="12" builtinId="9" hidden="1"/>
    <cellStyle name="Followed Hyperlink" xfId="10" builtinId="9" hidden="1"/>
    <cellStyle name="Followed Hyperlink" xfId="1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cellStyle name="Normal" xfId="0" builtinId="0"/>
    <cellStyle name="Percent" xfId="20"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3</xdr:row>
      <xdr:rowOff>88900</xdr:rowOff>
    </xdr:from>
    <xdr:to>
      <xdr:col>14</xdr:col>
      <xdr:colOff>182714</xdr:colOff>
      <xdr:row>14</xdr:row>
      <xdr:rowOff>169545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rot="5400000">
          <a:off x="11743607" y="-1101007"/>
          <a:ext cx="3873500" cy="10063314"/>
        </a:xfrm>
        <a:prstGeom prst="rect">
          <a:avLst/>
        </a:prstGeom>
      </xdr:spPr>
    </xdr:pic>
    <xdr:clientData/>
  </xdr:twoCellAnchor>
  <xdr:twoCellAnchor editAs="oneCell">
    <xdr:from>
      <xdr:col>2</xdr:col>
      <xdr:colOff>0</xdr:colOff>
      <xdr:row>20</xdr:row>
      <xdr:rowOff>0</xdr:rowOff>
    </xdr:from>
    <xdr:to>
      <xdr:col>11</xdr:col>
      <xdr:colOff>393700</xdr:colOff>
      <xdr:row>73</xdr:row>
      <xdr:rowOff>197436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623300" y="7467600"/>
          <a:ext cx="7823200" cy="103206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academic.oup.com/cid/article/46/12/1813/297334" TargetMode="External"/><Relationship Id="rId2" Type="http://schemas.openxmlformats.org/officeDocument/2006/relationships/hyperlink" Target="https://www.clinicalmicrobiologyandinfection.com/article/S1198-743X(18)30051-X/fulltext" TargetMode="External"/><Relationship Id="rId1" Type="http://schemas.openxmlformats.org/officeDocument/2006/relationships/hyperlink" Target="http://www.idsociety.org/Guidelines/Patient_Care/IDSA_Practice_Guidelines/Infections_By_Organism-28143/Fungi/Candidiasi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markleach@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1"/>
  <sheetViews>
    <sheetView tabSelected="1" workbookViewId="0"/>
  </sheetViews>
  <sheetFormatPr defaultColWidth="11" defaultRowHeight="15.75" x14ac:dyDescent="0.25"/>
  <cols>
    <col min="1" max="1" width="102.375" customWidth="1"/>
  </cols>
  <sheetData>
    <row r="1" spans="1:3" ht="63" x14ac:dyDescent="0.5">
      <c r="A1" s="12" t="s">
        <v>0</v>
      </c>
    </row>
    <row r="2" spans="1:3" ht="32.25" thickBot="1" x14ac:dyDescent="0.55000000000000004">
      <c r="A2" s="12"/>
    </row>
    <row r="3" spans="1:3" ht="315" x14ac:dyDescent="0.25">
      <c r="A3" s="28" t="s">
        <v>178</v>
      </c>
      <c r="C3" s="21" t="s">
        <v>1</v>
      </c>
    </row>
    <row r="4" spans="1:3" x14ac:dyDescent="0.25">
      <c r="A4" s="13"/>
    </row>
    <row r="5" spans="1:3" x14ac:dyDescent="0.25">
      <c r="A5" s="13"/>
    </row>
    <row r="6" spans="1:3" ht="105" x14ac:dyDescent="0.25">
      <c r="A6" s="14" t="s">
        <v>138</v>
      </c>
    </row>
    <row r="7" spans="1:3" x14ac:dyDescent="0.25">
      <c r="A7" s="15"/>
    </row>
    <row r="8" spans="1:3" ht="45" x14ac:dyDescent="0.25">
      <c r="A8" s="16" t="s">
        <v>182</v>
      </c>
    </row>
    <row r="9" spans="1:3" x14ac:dyDescent="0.25">
      <c r="A9" s="16"/>
    </row>
    <row r="10" spans="1:3" x14ac:dyDescent="0.25">
      <c r="A10" s="16" t="s">
        <v>2</v>
      </c>
    </row>
    <row r="11" spans="1:3" x14ac:dyDescent="0.25">
      <c r="A11" s="20" t="s">
        <v>3</v>
      </c>
    </row>
    <row r="12" spans="1:3" x14ac:dyDescent="0.25">
      <c r="A12" s="20"/>
    </row>
    <row r="13" spans="1:3" ht="30" x14ac:dyDescent="0.25">
      <c r="A13" s="16" t="s">
        <v>185</v>
      </c>
    </row>
    <row r="14" spans="1:3" x14ac:dyDescent="0.25">
      <c r="A14" s="20" t="s">
        <v>4</v>
      </c>
    </row>
    <row r="15" spans="1:3" x14ac:dyDescent="0.25">
      <c r="A15" s="20" t="s">
        <v>5</v>
      </c>
    </row>
    <row r="16" spans="1:3" x14ac:dyDescent="0.25">
      <c r="A16" s="16"/>
    </row>
    <row r="17" spans="1:3" x14ac:dyDescent="0.25">
      <c r="A17" s="16" t="s">
        <v>6</v>
      </c>
    </row>
    <row r="18" spans="1:3" ht="137.25" x14ac:dyDescent="0.25">
      <c r="A18" s="16" t="s">
        <v>139</v>
      </c>
    </row>
    <row r="19" spans="1:3" ht="18.75" x14ac:dyDescent="0.25">
      <c r="A19" s="16"/>
      <c r="C19" s="21" t="s">
        <v>7</v>
      </c>
    </row>
    <row r="20" spans="1:3" ht="30" x14ac:dyDescent="0.25">
      <c r="A20" s="16" t="s">
        <v>183</v>
      </c>
    </row>
    <row r="21" spans="1:3" x14ac:dyDescent="0.25">
      <c r="A21" s="16"/>
    </row>
    <row r="22" spans="1:3" x14ac:dyDescent="0.25">
      <c r="A22" s="16" t="s">
        <v>184</v>
      </c>
    </row>
    <row r="23" spans="1:3" x14ac:dyDescent="0.25">
      <c r="A23" s="16"/>
    </row>
    <row r="24" spans="1:3" x14ac:dyDescent="0.25">
      <c r="A24" s="15"/>
    </row>
    <row r="25" spans="1:3" x14ac:dyDescent="0.25">
      <c r="A25" s="18"/>
    </row>
    <row r="26" spans="1:3" x14ac:dyDescent="0.25">
      <c r="A26" s="15" t="s">
        <v>8</v>
      </c>
    </row>
    <row r="27" spans="1:3" x14ac:dyDescent="0.25">
      <c r="A27" s="17" t="s">
        <v>9</v>
      </c>
    </row>
    <row r="28" spans="1:3" x14ac:dyDescent="0.25">
      <c r="A28" s="18" t="s">
        <v>140</v>
      </c>
    </row>
    <row r="29" spans="1:3" x14ac:dyDescent="0.25">
      <c r="A29" s="18" t="s">
        <v>141</v>
      </c>
    </row>
    <row r="30" spans="1:3" x14ac:dyDescent="0.25">
      <c r="A30" s="18" t="s">
        <v>143</v>
      </c>
    </row>
    <row r="31" spans="1:3" x14ac:dyDescent="0.25">
      <c r="A31" s="18" t="s">
        <v>142</v>
      </c>
    </row>
    <row r="32" spans="1:3" x14ac:dyDescent="0.25">
      <c r="A32" s="18"/>
    </row>
    <row r="33" spans="1:1" x14ac:dyDescent="0.25">
      <c r="A33" s="18"/>
    </row>
    <row r="34" spans="1:1" x14ac:dyDescent="0.25">
      <c r="A34" s="15" t="s">
        <v>10</v>
      </c>
    </row>
    <row r="35" spans="1:1" x14ac:dyDescent="0.25">
      <c r="A35" s="26" t="s">
        <v>11</v>
      </c>
    </row>
    <row r="36" spans="1:1" x14ac:dyDescent="0.25">
      <c r="A36" s="20" t="s">
        <v>149</v>
      </c>
    </row>
    <row r="37" spans="1:1" x14ac:dyDescent="0.25">
      <c r="A37" s="19" t="s">
        <v>150</v>
      </c>
    </row>
    <row r="38" spans="1:1" x14ac:dyDescent="0.25">
      <c r="A38" s="19"/>
    </row>
    <row r="39" spans="1:1" x14ac:dyDescent="0.25">
      <c r="A39" s="19"/>
    </row>
    <row r="40" spans="1:1" x14ac:dyDescent="0.25">
      <c r="A40" s="19"/>
    </row>
    <row r="41" spans="1:1" x14ac:dyDescent="0.25">
      <c r="A41" s="19"/>
    </row>
  </sheetData>
  <hyperlinks>
    <hyperlink ref="A11" r:id="rId1" xr:uid="{00000000-0004-0000-0000-000000000000}"/>
    <hyperlink ref="A14" r:id="rId2" xr:uid="{00000000-0004-0000-0000-000001000000}"/>
    <hyperlink ref="A15" r:id="rId3" xr:uid="{00000000-0004-0000-0000-000002000000}"/>
    <hyperlink ref="A36" r:id="rId4" display="markleach@nhs.net" xr:uid="{00000000-0004-0000-0000-000003000000}"/>
  </hyperlinks>
  <pageMargins left="0.75" right="0.75" top="1" bottom="1" header="0.5" footer="0.5"/>
  <pageSetup paperSize="9" orientation="portrait" horizontalDpi="4294967292" verticalDpi="4294967292" r:id="rId5"/>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9"/>
  <sheetViews>
    <sheetView zoomScale="90" zoomScaleNormal="90" zoomScalePageLayoutView="90" workbookViewId="0">
      <selection sqref="A1:A2"/>
    </sheetView>
  </sheetViews>
  <sheetFormatPr defaultColWidth="11" defaultRowHeight="15.75" x14ac:dyDescent="0.25"/>
  <cols>
    <col min="1" max="1" width="20.25" style="41" customWidth="1"/>
    <col min="2" max="2" width="34.25" style="42" customWidth="1"/>
    <col min="3" max="22" width="11" style="43" customWidth="1"/>
    <col min="23" max="23" width="17.375" style="58" customWidth="1"/>
    <col min="24" max="26" width="11" style="31"/>
    <col min="27" max="27" width="15.75" style="31" customWidth="1"/>
    <col min="28" max="28" width="17.375" style="31" customWidth="1"/>
    <col min="29" max="16384" width="11" style="31"/>
  </cols>
  <sheetData>
    <row r="1" spans="1:43" ht="16.5" thickBot="1" x14ac:dyDescent="0.3">
      <c r="A1" s="81" t="s">
        <v>12</v>
      </c>
      <c r="B1" s="29" t="s">
        <v>13</v>
      </c>
      <c r="C1" s="30">
        <v>1</v>
      </c>
      <c r="D1" s="30">
        <v>2</v>
      </c>
      <c r="E1" s="30">
        <v>3</v>
      </c>
      <c r="F1" s="30">
        <v>4</v>
      </c>
      <c r="G1" s="30">
        <v>5</v>
      </c>
      <c r="H1" s="30">
        <v>6</v>
      </c>
      <c r="I1" s="30">
        <v>7</v>
      </c>
      <c r="J1" s="30">
        <v>8</v>
      </c>
      <c r="K1" s="30">
        <v>9</v>
      </c>
      <c r="L1" s="30">
        <v>10</v>
      </c>
      <c r="M1" s="30">
        <v>11</v>
      </c>
      <c r="N1" s="30">
        <v>12</v>
      </c>
      <c r="O1" s="30">
        <v>13</v>
      </c>
      <c r="P1" s="30">
        <v>14</v>
      </c>
      <c r="Q1" s="30">
        <v>15</v>
      </c>
      <c r="R1" s="30">
        <v>16</v>
      </c>
      <c r="S1" s="30">
        <v>17</v>
      </c>
      <c r="T1" s="30">
        <v>18</v>
      </c>
      <c r="U1" s="30">
        <v>19</v>
      </c>
      <c r="V1" s="30">
        <v>20</v>
      </c>
      <c r="W1" s="52" t="s">
        <v>14</v>
      </c>
    </row>
    <row r="2" spans="1:43" ht="16.5" thickBot="1" x14ac:dyDescent="0.3">
      <c r="A2" s="82"/>
      <c r="B2" s="29" t="s">
        <v>15</v>
      </c>
      <c r="C2" s="30"/>
      <c r="D2" s="30"/>
      <c r="E2" s="30"/>
      <c r="F2" s="30"/>
      <c r="G2" s="30"/>
      <c r="H2" s="30"/>
      <c r="I2" s="30"/>
      <c r="J2" s="30"/>
      <c r="K2" s="30"/>
      <c r="L2" s="30"/>
      <c r="M2" s="30"/>
      <c r="N2" s="30"/>
      <c r="O2" s="30"/>
      <c r="P2" s="30"/>
      <c r="Q2" s="30"/>
      <c r="R2" s="30"/>
      <c r="S2" s="30"/>
      <c r="T2" s="30"/>
      <c r="U2" s="30"/>
      <c r="V2" s="32"/>
      <c r="W2" s="53"/>
      <c r="X2" s="33" t="s">
        <v>73</v>
      </c>
      <c r="Y2" s="34">
        <f>COUNTIF(C2:V2,X2)</f>
        <v>0</v>
      </c>
      <c r="Z2" s="33" t="s">
        <v>76</v>
      </c>
      <c r="AA2" s="34">
        <f>COUNTIF(C2:V2,Z2)</f>
        <v>0</v>
      </c>
      <c r="AB2" s="33" t="s">
        <v>77</v>
      </c>
      <c r="AC2" s="34">
        <f>COUNTIF(C2:V2,AB2)</f>
        <v>0</v>
      </c>
    </row>
    <row r="3" spans="1:43" ht="16.5" thickBot="1" x14ac:dyDescent="0.3">
      <c r="A3" s="81" t="s">
        <v>16</v>
      </c>
      <c r="B3" s="29" t="s">
        <v>17</v>
      </c>
      <c r="C3" s="35"/>
      <c r="D3" s="35"/>
      <c r="E3" s="35"/>
      <c r="F3" s="35"/>
      <c r="G3" s="35"/>
      <c r="H3" s="35"/>
      <c r="I3" s="35"/>
      <c r="J3" s="35"/>
      <c r="K3" s="35"/>
      <c r="L3" s="35"/>
      <c r="M3" s="35"/>
      <c r="N3" s="35"/>
      <c r="O3" s="35"/>
      <c r="P3" s="35"/>
      <c r="Q3" s="35"/>
      <c r="R3" s="35"/>
      <c r="S3" s="35"/>
      <c r="T3" s="35"/>
      <c r="U3" s="35"/>
      <c r="V3" s="35"/>
      <c r="W3" s="54"/>
    </row>
    <row r="4" spans="1:43" ht="16.5" thickBot="1" x14ac:dyDescent="0.3">
      <c r="A4" s="83"/>
      <c r="B4" s="29" t="s">
        <v>18</v>
      </c>
      <c r="C4" s="30"/>
      <c r="D4" s="30"/>
      <c r="E4" s="30"/>
      <c r="F4" s="30"/>
      <c r="G4" s="30"/>
      <c r="H4" s="30"/>
      <c r="I4" s="30"/>
      <c r="J4" s="30"/>
      <c r="K4" s="30"/>
      <c r="L4" s="30"/>
      <c r="M4" s="30"/>
      <c r="N4" s="30"/>
      <c r="O4" s="30"/>
      <c r="P4" s="30"/>
      <c r="Q4" s="30"/>
      <c r="R4" s="30"/>
      <c r="S4" s="30"/>
      <c r="T4" s="30"/>
      <c r="U4" s="30"/>
      <c r="V4" s="32"/>
      <c r="W4" s="55"/>
      <c r="X4" s="33" t="s">
        <v>81</v>
      </c>
      <c r="Y4" s="34">
        <f>COUNTIF(C4:V4,X4)</f>
        <v>0</v>
      </c>
      <c r="Z4" s="33" t="s">
        <v>82</v>
      </c>
      <c r="AA4" s="34">
        <f>COUNTIF(C4:V4,Z4)</f>
        <v>0</v>
      </c>
      <c r="AB4" s="33" t="s">
        <v>83</v>
      </c>
      <c r="AC4" s="34">
        <f>COUNTIF(C4:V4,AB4)</f>
        <v>0</v>
      </c>
      <c r="AD4" s="33" t="s">
        <v>85</v>
      </c>
      <c r="AE4" s="34">
        <f>COUNTIF(C4:V4,AD4)</f>
        <v>0</v>
      </c>
      <c r="AF4" s="33" t="s">
        <v>88</v>
      </c>
      <c r="AG4" s="34">
        <f>COUNTIF(C4:V4,AF4)</f>
        <v>0</v>
      </c>
      <c r="AH4" s="33" t="s">
        <v>89</v>
      </c>
      <c r="AI4" s="34">
        <f>COUNTIF(C4:V4,AH4)</f>
        <v>0</v>
      </c>
      <c r="AJ4" s="33" t="s">
        <v>90</v>
      </c>
      <c r="AK4" s="34">
        <f>COUNTIF(C4:V4,AJ4)</f>
        <v>0</v>
      </c>
      <c r="AL4" s="33" t="s">
        <v>91</v>
      </c>
      <c r="AM4" s="34">
        <f>COUNTIF(C4:V4,AL4)</f>
        <v>0</v>
      </c>
      <c r="AN4" s="33" t="s">
        <v>92</v>
      </c>
      <c r="AO4" s="34">
        <f>COUNTIF(C4:V4,AN4)</f>
        <v>0</v>
      </c>
      <c r="AP4" s="33" t="s">
        <v>93</v>
      </c>
      <c r="AQ4" s="34">
        <f>COUNTIF(C4:V4,AP4)</f>
        <v>0</v>
      </c>
    </row>
    <row r="5" spans="1:43" x14ac:dyDescent="0.25">
      <c r="A5" s="83"/>
      <c r="B5" s="29" t="s">
        <v>19</v>
      </c>
      <c r="C5" s="30"/>
      <c r="D5" s="30"/>
      <c r="E5" s="30"/>
      <c r="F5" s="30"/>
      <c r="G5" s="30"/>
      <c r="H5" s="30"/>
      <c r="I5" s="30"/>
      <c r="J5" s="30"/>
      <c r="K5" s="30"/>
      <c r="L5" s="30"/>
      <c r="M5" s="30"/>
      <c r="N5" s="30"/>
      <c r="O5" s="30"/>
      <c r="P5" s="30"/>
      <c r="Q5" s="30"/>
      <c r="R5" s="30"/>
      <c r="S5" s="30"/>
      <c r="T5" s="30"/>
      <c r="U5" s="30"/>
      <c r="V5" s="30"/>
      <c r="W5" s="55">
        <f>COUNTIF(C5:V5,"Targeted")</f>
        <v>0</v>
      </c>
    </row>
    <row r="6" spans="1:43" x14ac:dyDescent="0.25">
      <c r="A6" s="83"/>
      <c r="B6" s="29" t="s">
        <v>20</v>
      </c>
      <c r="C6" s="30"/>
      <c r="D6" s="30"/>
      <c r="E6" s="30"/>
      <c r="F6" s="30"/>
      <c r="G6" s="30"/>
      <c r="H6" s="30"/>
      <c r="I6" s="30"/>
      <c r="J6" s="30"/>
      <c r="K6" s="30"/>
      <c r="L6" s="30"/>
      <c r="M6" s="30"/>
      <c r="N6" s="30"/>
      <c r="O6" s="30"/>
      <c r="P6" s="30"/>
      <c r="Q6" s="30"/>
      <c r="R6" s="30"/>
      <c r="S6" s="30"/>
      <c r="T6" s="30"/>
      <c r="U6" s="30"/>
      <c r="V6" s="30"/>
      <c r="W6" s="55"/>
    </row>
    <row r="7" spans="1:43" x14ac:dyDescent="0.25">
      <c r="A7" s="82"/>
      <c r="B7" s="29" t="s">
        <v>21</v>
      </c>
      <c r="C7" s="30"/>
      <c r="D7" s="30"/>
      <c r="E7" s="30"/>
      <c r="F7" s="30"/>
      <c r="G7" s="30"/>
      <c r="H7" s="30"/>
      <c r="I7" s="30"/>
      <c r="J7" s="30"/>
      <c r="K7" s="30"/>
      <c r="L7" s="30"/>
      <c r="M7" s="30"/>
      <c r="N7" s="30"/>
      <c r="O7" s="30"/>
      <c r="P7" s="30"/>
      <c r="Q7" s="30"/>
      <c r="R7" s="30"/>
      <c r="S7" s="30"/>
      <c r="T7" s="30"/>
      <c r="U7" s="30"/>
      <c r="V7" s="30"/>
      <c r="W7" s="55">
        <f>COUNTIF(C7:V7,"Yes")</f>
        <v>0</v>
      </c>
    </row>
    <row r="8" spans="1:43" x14ac:dyDescent="0.25">
      <c r="A8" s="81" t="s">
        <v>22</v>
      </c>
      <c r="B8" s="29" t="s">
        <v>144</v>
      </c>
      <c r="C8" s="30"/>
      <c r="D8" s="30"/>
      <c r="E8" s="30"/>
      <c r="F8" s="30"/>
      <c r="G8" s="30"/>
      <c r="H8" s="30"/>
      <c r="I8" s="30"/>
      <c r="J8" s="30"/>
      <c r="K8" s="30"/>
      <c r="L8" s="30"/>
      <c r="M8" s="30"/>
      <c r="N8" s="30"/>
      <c r="O8" s="30"/>
      <c r="P8" s="30"/>
      <c r="Q8" s="30"/>
      <c r="R8" s="30"/>
      <c r="S8" s="30"/>
      <c r="T8" s="30"/>
      <c r="U8" s="30"/>
      <c r="V8" s="30"/>
      <c r="W8" s="55">
        <f>COUNTIF(C8:V8,"Yes")</f>
        <v>0</v>
      </c>
    </row>
    <row r="9" spans="1:43" x14ac:dyDescent="0.25">
      <c r="A9" s="83"/>
      <c r="B9" s="29" t="s">
        <v>145</v>
      </c>
      <c r="C9" s="30"/>
      <c r="D9" s="30"/>
      <c r="E9" s="30"/>
      <c r="F9" s="30"/>
      <c r="G9" s="30"/>
      <c r="H9" s="30"/>
      <c r="I9" s="30"/>
      <c r="J9" s="30"/>
      <c r="K9" s="30"/>
      <c r="L9" s="30"/>
      <c r="M9" s="30"/>
      <c r="N9" s="30"/>
      <c r="O9" s="30"/>
      <c r="P9" s="30"/>
      <c r="Q9" s="30"/>
      <c r="R9" s="30"/>
      <c r="S9" s="30"/>
      <c r="T9" s="30"/>
      <c r="U9" s="30"/>
      <c r="V9" s="30"/>
      <c r="W9" s="55">
        <f>COUNTIF(C9:V9,"Positive")</f>
        <v>0</v>
      </c>
    </row>
    <row r="10" spans="1:43" x14ac:dyDescent="0.25">
      <c r="A10" s="83"/>
      <c r="B10" s="29" t="s">
        <v>25</v>
      </c>
      <c r="C10" s="30"/>
      <c r="D10" s="30"/>
      <c r="E10" s="30"/>
      <c r="F10" s="30"/>
      <c r="G10" s="30"/>
      <c r="H10" s="30"/>
      <c r="I10" s="30"/>
      <c r="J10" s="30"/>
      <c r="K10" s="30"/>
      <c r="L10" s="30"/>
      <c r="M10" s="30"/>
      <c r="N10" s="30"/>
      <c r="O10" s="30"/>
      <c r="P10" s="30"/>
      <c r="Q10" s="30"/>
      <c r="R10" s="30"/>
      <c r="S10" s="30"/>
      <c r="T10" s="30"/>
      <c r="U10" s="30"/>
      <c r="V10" s="30"/>
      <c r="W10" s="55"/>
    </row>
    <row r="11" spans="1:43" x14ac:dyDescent="0.25">
      <c r="A11" s="82"/>
      <c r="B11" s="29" t="s">
        <v>26</v>
      </c>
      <c r="C11" s="30"/>
      <c r="D11" s="30"/>
      <c r="E11" s="30"/>
      <c r="F11" s="30"/>
      <c r="G11" s="30"/>
      <c r="H11" s="30"/>
      <c r="I11" s="30"/>
      <c r="J11" s="30"/>
      <c r="K11" s="30"/>
      <c r="L11" s="30"/>
      <c r="M11" s="30"/>
      <c r="N11" s="30"/>
      <c r="O11" s="30"/>
      <c r="P11" s="30"/>
      <c r="Q11" s="30"/>
      <c r="R11" s="30"/>
      <c r="S11" s="30"/>
      <c r="T11" s="30"/>
      <c r="U11" s="30"/>
      <c r="V11" s="30"/>
      <c r="W11" s="55">
        <f>COUNTIF(C11:V11,"Resistant")</f>
        <v>0</v>
      </c>
    </row>
    <row r="12" spans="1:43" x14ac:dyDescent="0.25">
      <c r="A12" s="81" t="s">
        <v>27</v>
      </c>
      <c r="B12" s="29" t="s">
        <v>28</v>
      </c>
      <c r="C12" s="30"/>
      <c r="D12" s="30"/>
      <c r="E12" s="30"/>
      <c r="F12" s="30"/>
      <c r="G12" s="30"/>
      <c r="H12" s="30"/>
      <c r="I12" s="30"/>
      <c r="J12" s="30"/>
      <c r="K12" s="30"/>
      <c r="L12" s="30"/>
      <c r="M12" s="30"/>
      <c r="N12" s="30"/>
      <c r="O12" s="30"/>
      <c r="P12" s="30"/>
      <c r="Q12" s="30"/>
      <c r="R12" s="30"/>
      <c r="S12" s="30"/>
      <c r="T12" s="30"/>
      <c r="U12" s="30"/>
      <c r="V12" s="30"/>
      <c r="W12" s="55">
        <f>COUNTIF(C12:V12,"Yes")</f>
        <v>0</v>
      </c>
    </row>
    <row r="13" spans="1:43" x14ac:dyDescent="0.25">
      <c r="A13" s="83"/>
      <c r="B13" s="29" t="s">
        <v>29</v>
      </c>
      <c r="C13" s="75"/>
      <c r="D13" s="75"/>
      <c r="E13" s="75"/>
      <c r="F13" s="75"/>
      <c r="G13" s="75"/>
      <c r="H13" s="75"/>
      <c r="I13" s="75"/>
      <c r="J13" s="75"/>
      <c r="K13" s="75"/>
      <c r="L13" s="75"/>
      <c r="M13" s="75"/>
      <c r="N13" s="75"/>
      <c r="O13" s="75"/>
      <c r="P13" s="75"/>
      <c r="Q13" s="75"/>
      <c r="R13" s="75"/>
      <c r="S13" s="75"/>
      <c r="T13" s="75"/>
      <c r="U13" s="75"/>
      <c r="V13" s="75"/>
      <c r="W13" s="55"/>
    </row>
    <row r="14" spans="1:43" x14ac:dyDescent="0.25">
      <c r="A14" s="83"/>
      <c r="B14" s="29" t="s">
        <v>30</v>
      </c>
      <c r="C14" s="30"/>
      <c r="D14" s="30"/>
      <c r="E14" s="30"/>
      <c r="F14" s="30"/>
      <c r="G14" s="30"/>
      <c r="H14" s="30"/>
      <c r="I14" s="30"/>
      <c r="J14" s="30"/>
      <c r="K14" s="30"/>
      <c r="L14" s="30"/>
      <c r="M14" s="30"/>
      <c r="N14" s="30"/>
      <c r="O14" s="30"/>
      <c r="P14" s="30"/>
      <c r="Q14" s="30"/>
      <c r="R14" s="30"/>
      <c r="S14" s="30"/>
      <c r="T14" s="30"/>
      <c r="U14" s="30"/>
      <c r="V14" s="30"/>
      <c r="W14" s="55"/>
    </row>
    <row r="15" spans="1:43" x14ac:dyDescent="0.25">
      <c r="A15" s="83"/>
      <c r="B15" s="29" t="s">
        <v>31</v>
      </c>
      <c r="C15" s="30"/>
      <c r="D15" s="30"/>
      <c r="E15" s="30"/>
      <c r="F15" s="30"/>
      <c r="G15" s="30"/>
      <c r="H15" s="30"/>
      <c r="I15" s="30"/>
      <c r="J15" s="30"/>
      <c r="K15" s="30"/>
      <c r="L15" s="30"/>
      <c r="M15" s="30"/>
      <c r="N15" s="30"/>
      <c r="O15" s="30"/>
      <c r="P15" s="30"/>
      <c r="Q15" s="30"/>
      <c r="R15" s="30"/>
      <c r="S15" s="30"/>
      <c r="T15" s="30"/>
      <c r="U15" s="30"/>
      <c r="V15" s="30"/>
      <c r="W15" s="55">
        <f>COUNTIF(C15:V15,"Yes")</f>
        <v>0</v>
      </c>
    </row>
    <row r="16" spans="1:43" x14ac:dyDescent="0.25">
      <c r="A16" s="82"/>
      <c r="B16" s="29" t="s">
        <v>171</v>
      </c>
      <c r="C16" s="30"/>
      <c r="D16" s="30"/>
      <c r="E16" s="30"/>
      <c r="F16" s="30"/>
      <c r="G16" s="30"/>
      <c r="H16" s="30"/>
      <c r="I16" s="30"/>
      <c r="J16" s="30"/>
      <c r="K16" s="30"/>
      <c r="L16" s="30"/>
      <c r="M16" s="30"/>
      <c r="N16" s="30"/>
      <c r="O16" s="30"/>
      <c r="P16" s="30"/>
      <c r="Q16" s="30"/>
      <c r="R16" s="30"/>
      <c r="S16" s="30"/>
      <c r="T16" s="30"/>
      <c r="U16" s="30"/>
      <c r="V16" s="30"/>
      <c r="W16" s="55">
        <f>COUNTIF(C16:V16,"Yes")</f>
        <v>0</v>
      </c>
    </row>
    <row r="17" spans="1:23" x14ac:dyDescent="0.25">
      <c r="A17" s="81" t="s">
        <v>33</v>
      </c>
      <c r="B17" s="29" t="s">
        <v>151</v>
      </c>
      <c r="C17" s="36"/>
      <c r="D17" s="30"/>
      <c r="E17" s="30"/>
      <c r="F17" s="30"/>
      <c r="G17" s="30"/>
      <c r="H17" s="30"/>
      <c r="I17" s="30"/>
      <c r="J17" s="30"/>
      <c r="K17" s="30"/>
      <c r="L17" s="30"/>
      <c r="M17" s="30"/>
      <c r="N17" s="30"/>
      <c r="O17" s="30"/>
      <c r="P17" s="30"/>
      <c r="Q17" s="30"/>
      <c r="R17" s="30"/>
      <c r="S17" s="30"/>
      <c r="T17" s="30"/>
      <c r="U17" s="30"/>
      <c r="V17" s="30"/>
      <c r="W17" s="55">
        <f t="shared" ref="W17:W46" si="0">COUNTIF(C17:V17,"Yes")</f>
        <v>0</v>
      </c>
    </row>
    <row r="18" spans="1:23" x14ac:dyDescent="0.25">
      <c r="A18" s="83"/>
      <c r="B18" s="29" t="s">
        <v>35</v>
      </c>
      <c r="C18" s="30"/>
      <c r="D18" s="30"/>
      <c r="E18" s="30"/>
      <c r="F18" s="30"/>
      <c r="G18" s="30"/>
      <c r="H18" s="30"/>
      <c r="I18" s="30"/>
      <c r="J18" s="30"/>
      <c r="K18" s="30"/>
      <c r="L18" s="30"/>
      <c r="M18" s="30"/>
      <c r="N18" s="30"/>
      <c r="O18" s="30"/>
      <c r="P18" s="30"/>
      <c r="Q18" s="30"/>
      <c r="R18" s="30"/>
      <c r="S18" s="30"/>
      <c r="T18" s="30"/>
      <c r="U18" s="30"/>
      <c r="V18" s="30"/>
      <c r="W18" s="55">
        <f t="shared" si="0"/>
        <v>0</v>
      </c>
    </row>
    <row r="19" spans="1:23" x14ac:dyDescent="0.25">
      <c r="A19" s="83"/>
      <c r="B19" s="29" t="s">
        <v>36</v>
      </c>
      <c r="C19" s="30"/>
      <c r="D19" s="30"/>
      <c r="E19" s="30"/>
      <c r="F19" s="30"/>
      <c r="G19" s="30"/>
      <c r="H19" s="30"/>
      <c r="I19" s="30"/>
      <c r="J19" s="30"/>
      <c r="K19" s="30"/>
      <c r="L19" s="30"/>
      <c r="M19" s="30"/>
      <c r="N19" s="30"/>
      <c r="O19" s="30"/>
      <c r="P19" s="30"/>
      <c r="Q19" s="30"/>
      <c r="R19" s="30"/>
      <c r="S19" s="30"/>
      <c r="T19" s="30"/>
      <c r="U19" s="30"/>
      <c r="V19" s="30"/>
      <c r="W19" s="55">
        <f t="shared" si="0"/>
        <v>0</v>
      </c>
    </row>
    <row r="20" spans="1:23" x14ac:dyDescent="0.25">
      <c r="A20" s="83"/>
      <c r="B20" s="29" t="s">
        <v>37</v>
      </c>
      <c r="C20" s="30"/>
      <c r="D20" s="30"/>
      <c r="E20" s="30"/>
      <c r="F20" s="30"/>
      <c r="G20" s="30"/>
      <c r="H20" s="30"/>
      <c r="I20" s="30"/>
      <c r="J20" s="30"/>
      <c r="K20" s="30"/>
      <c r="L20" s="30"/>
      <c r="M20" s="30"/>
      <c r="N20" s="30"/>
      <c r="O20" s="30"/>
      <c r="P20" s="30"/>
      <c r="Q20" s="30"/>
      <c r="R20" s="30"/>
      <c r="S20" s="30"/>
      <c r="T20" s="30"/>
      <c r="U20" s="30"/>
      <c r="V20" s="30"/>
      <c r="W20" s="55">
        <f t="shared" si="0"/>
        <v>0</v>
      </c>
    </row>
    <row r="21" spans="1:23" x14ac:dyDescent="0.25">
      <c r="A21" s="83"/>
      <c r="B21" s="29" t="s">
        <v>38</v>
      </c>
      <c r="C21" s="30"/>
      <c r="D21" s="30"/>
      <c r="E21" s="30"/>
      <c r="F21" s="30"/>
      <c r="G21" s="30"/>
      <c r="H21" s="30"/>
      <c r="I21" s="30"/>
      <c r="J21" s="30"/>
      <c r="K21" s="30"/>
      <c r="L21" s="30"/>
      <c r="M21" s="30"/>
      <c r="N21" s="30"/>
      <c r="O21" s="30"/>
      <c r="P21" s="30"/>
      <c r="Q21" s="30"/>
      <c r="R21" s="30"/>
      <c r="S21" s="30"/>
      <c r="T21" s="30"/>
      <c r="U21" s="30"/>
      <c r="V21" s="30"/>
      <c r="W21" s="55">
        <f t="shared" si="0"/>
        <v>0</v>
      </c>
    </row>
    <row r="22" spans="1:23" x14ac:dyDescent="0.25">
      <c r="A22" s="83"/>
      <c r="B22" s="29" t="s">
        <v>39</v>
      </c>
      <c r="C22" s="30"/>
      <c r="D22" s="30"/>
      <c r="E22" s="30"/>
      <c r="F22" s="30"/>
      <c r="G22" s="30"/>
      <c r="H22" s="30"/>
      <c r="I22" s="30"/>
      <c r="J22" s="30"/>
      <c r="K22" s="30"/>
      <c r="L22" s="30"/>
      <c r="M22" s="30"/>
      <c r="N22" s="30"/>
      <c r="O22" s="30"/>
      <c r="P22" s="30"/>
      <c r="Q22" s="30"/>
      <c r="R22" s="30"/>
      <c r="S22" s="30"/>
      <c r="T22" s="30"/>
      <c r="U22" s="30"/>
      <c r="V22" s="30"/>
      <c r="W22" s="55">
        <f t="shared" si="0"/>
        <v>0</v>
      </c>
    </row>
    <row r="23" spans="1:23" x14ac:dyDescent="0.25">
      <c r="A23" s="83"/>
      <c r="B23" s="29" t="s">
        <v>40</v>
      </c>
      <c r="C23" s="30"/>
      <c r="D23" s="30"/>
      <c r="E23" s="30"/>
      <c r="F23" s="30"/>
      <c r="G23" s="30"/>
      <c r="H23" s="30"/>
      <c r="I23" s="30"/>
      <c r="J23" s="30"/>
      <c r="K23" s="30"/>
      <c r="L23" s="30"/>
      <c r="M23" s="30"/>
      <c r="N23" s="30"/>
      <c r="O23" s="30"/>
      <c r="P23" s="30"/>
      <c r="Q23" s="30"/>
      <c r="R23" s="30"/>
      <c r="S23" s="30"/>
      <c r="T23" s="30"/>
      <c r="U23" s="30"/>
      <c r="V23" s="30"/>
      <c r="W23" s="55">
        <f t="shared" si="0"/>
        <v>0</v>
      </c>
    </row>
    <row r="24" spans="1:23" x14ac:dyDescent="0.25">
      <c r="A24" s="83"/>
      <c r="B24" s="29" t="s">
        <v>41</v>
      </c>
      <c r="C24" s="30"/>
      <c r="D24" s="30"/>
      <c r="E24" s="30"/>
      <c r="F24" s="30"/>
      <c r="G24" s="30"/>
      <c r="H24" s="30"/>
      <c r="I24" s="30"/>
      <c r="J24" s="30"/>
      <c r="K24" s="30"/>
      <c r="L24" s="30"/>
      <c r="M24" s="30"/>
      <c r="N24" s="30"/>
      <c r="O24" s="30"/>
      <c r="P24" s="30"/>
      <c r="Q24" s="30"/>
      <c r="R24" s="30"/>
      <c r="S24" s="30"/>
      <c r="T24" s="30"/>
      <c r="U24" s="30"/>
      <c r="V24" s="30"/>
      <c r="W24" s="55">
        <f t="shared" si="0"/>
        <v>0</v>
      </c>
    </row>
    <row r="25" spans="1:23" x14ac:dyDescent="0.25">
      <c r="A25" s="83"/>
      <c r="B25" s="29" t="s">
        <v>42</v>
      </c>
      <c r="C25" s="30"/>
      <c r="D25" s="30"/>
      <c r="E25" s="30"/>
      <c r="F25" s="30"/>
      <c r="G25" s="30"/>
      <c r="H25" s="30"/>
      <c r="I25" s="30"/>
      <c r="J25" s="30"/>
      <c r="K25" s="30"/>
      <c r="L25" s="30"/>
      <c r="M25" s="30"/>
      <c r="N25" s="30"/>
      <c r="O25" s="30"/>
      <c r="P25" s="30"/>
      <c r="Q25" s="30"/>
      <c r="R25" s="30"/>
      <c r="S25" s="30"/>
      <c r="T25" s="30"/>
      <c r="U25" s="30"/>
      <c r="V25" s="30"/>
      <c r="W25" s="55">
        <f t="shared" si="0"/>
        <v>0</v>
      </c>
    </row>
    <row r="26" spans="1:23" x14ac:dyDescent="0.25">
      <c r="A26" s="83"/>
      <c r="B26" s="29" t="s">
        <v>43</v>
      </c>
      <c r="C26" s="30"/>
      <c r="D26" s="30"/>
      <c r="E26" s="30"/>
      <c r="F26" s="30"/>
      <c r="G26" s="30"/>
      <c r="H26" s="30"/>
      <c r="I26" s="30"/>
      <c r="J26" s="30"/>
      <c r="K26" s="30"/>
      <c r="L26" s="30"/>
      <c r="M26" s="30"/>
      <c r="N26" s="30"/>
      <c r="O26" s="30"/>
      <c r="P26" s="30"/>
      <c r="Q26" s="30"/>
      <c r="R26" s="30"/>
      <c r="S26" s="30"/>
      <c r="T26" s="30"/>
      <c r="U26" s="30"/>
      <c r="V26" s="30"/>
      <c r="W26" s="55">
        <f t="shared" si="0"/>
        <v>0</v>
      </c>
    </row>
    <row r="27" spans="1:23" x14ac:dyDescent="0.25">
      <c r="A27" s="82"/>
      <c r="B27" s="29" t="s">
        <v>44</v>
      </c>
      <c r="C27" s="30"/>
      <c r="D27" s="30"/>
      <c r="E27" s="30"/>
      <c r="F27" s="30"/>
      <c r="G27" s="30"/>
      <c r="H27" s="30"/>
      <c r="I27" s="30"/>
      <c r="J27" s="30"/>
      <c r="K27" s="30"/>
      <c r="L27" s="30"/>
      <c r="M27" s="30"/>
      <c r="N27" s="30"/>
      <c r="O27" s="30"/>
      <c r="P27" s="30"/>
      <c r="Q27" s="30"/>
      <c r="R27" s="30"/>
      <c r="S27" s="30"/>
      <c r="T27" s="30"/>
      <c r="U27" s="30"/>
      <c r="V27" s="30"/>
      <c r="W27" s="55"/>
    </row>
    <row r="28" spans="1:23" x14ac:dyDescent="0.25">
      <c r="A28" s="81" t="s">
        <v>45</v>
      </c>
      <c r="B28" s="29" t="s">
        <v>46</v>
      </c>
      <c r="C28" s="36"/>
      <c r="D28" s="30"/>
      <c r="E28" s="30"/>
      <c r="F28" s="30"/>
      <c r="G28" s="30"/>
      <c r="H28" s="30"/>
      <c r="I28" s="30"/>
      <c r="J28" s="30"/>
      <c r="K28" s="30"/>
      <c r="L28" s="30"/>
      <c r="M28" s="30"/>
      <c r="N28" s="30"/>
      <c r="O28" s="30"/>
      <c r="P28" s="30"/>
      <c r="Q28" s="30"/>
      <c r="R28" s="30"/>
      <c r="S28" s="30"/>
      <c r="T28" s="30"/>
      <c r="U28" s="30"/>
      <c r="V28" s="30"/>
      <c r="W28" s="55">
        <f t="shared" si="0"/>
        <v>0</v>
      </c>
    </row>
    <row r="29" spans="1:23" x14ac:dyDescent="0.25">
      <c r="A29" s="83"/>
      <c r="B29" s="29" t="s">
        <v>35</v>
      </c>
      <c r="C29" s="30"/>
      <c r="D29" s="30"/>
      <c r="E29" s="30"/>
      <c r="F29" s="30"/>
      <c r="G29" s="30"/>
      <c r="H29" s="30"/>
      <c r="I29" s="30"/>
      <c r="J29" s="30"/>
      <c r="K29" s="30"/>
      <c r="L29" s="30"/>
      <c r="M29" s="30"/>
      <c r="N29" s="30"/>
      <c r="O29" s="30"/>
      <c r="P29" s="30"/>
      <c r="Q29" s="30"/>
      <c r="R29" s="30"/>
      <c r="S29" s="30"/>
      <c r="T29" s="30"/>
      <c r="U29" s="30"/>
      <c r="V29" s="30"/>
      <c r="W29" s="55">
        <f t="shared" si="0"/>
        <v>0</v>
      </c>
    </row>
    <row r="30" spans="1:23" x14ac:dyDescent="0.25">
      <c r="A30" s="83"/>
      <c r="B30" s="29" t="s">
        <v>36</v>
      </c>
      <c r="C30" s="30"/>
      <c r="D30" s="30"/>
      <c r="E30" s="30"/>
      <c r="F30" s="30"/>
      <c r="G30" s="30"/>
      <c r="H30" s="30"/>
      <c r="I30" s="30"/>
      <c r="J30" s="30"/>
      <c r="K30" s="30"/>
      <c r="L30" s="30"/>
      <c r="M30" s="30"/>
      <c r="N30" s="30"/>
      <c r="O30" s="30"/>
      <c r="P30" s="30"/>
      <c r="Q30" s="30"/>
      <c r="R30" s="30"/>
      <c r="S30" s="30"/>
      <c r="T30" s="30"/>
      <c r="U30" s="30"/>
      <c r="V30" s="30"/>
      <c r="W30" s="55">
        <f t="shared" si="0"/>
        <v>0</v>
      </c>
    </row>
    <row r="31" spans="1:23" x14ac:dyDescent="0.25">
      <c r="A31" s="83"/>
      <c r="B31" s="29" t="s">
        <v>37</v>
      </c>
      <c r="C31" s="30"/>
      <c r="D31" s="30"/>
      <c r="E31" s="30"/>
      <c r="F31" s="30"/>
      <c r="G31" s="30"/>
      <c r="H31" s="30"/>
      <c r="I31" s="30"/>
      <c r="J31" s="30"/>
      <c r="K31" s="30"/>
      <c r="L31" s="30"/>
      <c r="M31" s="30"/>
      <c r="N31" s="30"/>
      <c r="O31" s="30"/>
      <c r="P31" s="30"/>
      <c r="Q31" s="30"/>
      <c r="R31" s="30"/>
      <c r="S31" s="30"/>
      <c r="T31" s="30"/>
      <c r="U31" s="30"/>
      <c r="V31" s="30"/>
      <c r="W31" s="55">
        <f t="shared" si="0"/>
        <v>0</v>
      </c>
    </row>
    <row r="32" spans="1:23" x14ac:dyDescent="0.25">
      <c r="A32" s="83"/>
      <c r="B32" s="29" t="s">
        <v>38</v>
      </c>
      <c r="C32" s="30"/>
      <c r="D32" s="30"/>
      <c r="E32" s="30"/>
      <c r="F32" s="30"/>
      <c r="G32" s="30"/>
      <c r="H32" s="30"/>
      <c r="I32" s="30"/>
      <c r="J32" s="30"/>
      <c r="K32" s="30"/>
      <c r="L32" s="30"/>
      <c r="M32" s="30"/>
      <c r="N32" s="30"/>
      <c r="O32" s="30"/>
      <c r="P32" s="30"/>
      <c r="Q32" s="30"/>
      <c r="R32" s="30"/>
      <c r="S32" s="30"/>
      <c r="T32" s="30"/>
      <c r="U32" s="30"/>
      <c r="V32" s="30"/>
      <c r="W32" s="55">
        <f t="shared" si="0"/>
        <v>0</v>
      </c>
    </row>
    <row r="33" spans="1:27" x14ac:dyDescent="0.25">
      <c r="A33" s="83"/>
      <c r="B33" s="29" t="s">
        <v>39</v>
      </c>
      <c r="C33" s="30"/>
      <c r="D33" s="30"/>
      <c r="E33" s="30"/>
      <c r="F33" s="30"/>
      <c r="G33" s="30"/>
      <c r="H33" s="30"/>
      <c r="I33" s="30"/>
      <c r="J33" s="30"/>
      <c r="K33" s="30"/>
      <c r="L33" s="30"/>
      <c r="M33" s="30"/>
      <c r="N33" s="30"/>
      <c r="O33" s="30"/>
      <c r="P33" s="30"/>
      <c r="Q33" s="30"/>
      <c r="R33" s="30"/>
      <c r="S33" s="30"/>
      <c r="T33" s="30"/>
      <c r="U33" s="30"/>
      <c r="V33" s="30"/>
      <c r="W33" s="55">
        <f t="shared" si="0"/>
        <v>0</v>
      </c>
    </row>
    <row r="34" spans="1:27" x14ac:dyDescent="0.25">
      <c r="A34" s="83"/>
      <c r="B34" s="29" t="s">
        <v>40</v>
      </c>
      <c r="C34" s="30"/>
      <c r="D34" s="30"/>
      <c r="E34" s="30"/>
      <c r="F34" s="30"/>
      <c r="G34" s="30"/>
      <c r="H34" s="30"/>
      <c r="I34" s="30"/>
      <c r="J34" s="30"/>
      <c r="K34" s="30"/>
      <c r="L34" s="30"/>
      <c r="M34" s="30"/>
      <c r="N34" s="30"/>
      <c r="O34" s="30"/>
      <c r="P34" s="30"/>
      <c r="Q34" s="30"/>
      <c r="R34" s="30"/>
      <c r="S34" s="30"/>
      <c r="T34" s="30"/>
      <c r="U34" s="30"/>
      <c r="V34" s="30"/>
      <c r="W34" s="55">
        <f t="shared" si="0"/>
        <v>0</v>
      </c>
    </row>
    <row r="35" spans="1:27" x14ac:dyDescent="0.25">
      <c r="A35" s="83"/>
      <c r="B35" s="29" t="s">
        <v>41</v>
      </c>
      <c r="C35" s="30"/>
      <c r="D35" s="30"/>
      <c r="E35" s="30"/>
      <c r="F35" s="30"/>
      <c r="G35" s="30"/>
      <c r="H35" s="30"/>
      <c r="I35" s="30"/>
      <c r="J35" s="30"/>
      <c r="K35" s="30"/>
      <c r="L35" s="30"/>
      <c r="M35" s="30"/>
      <c r="N35" s="30"/>
      <c r="O35" s="30"/>
      <c r="P35" s="30"/>
      <c r="Q35" s="30"/>
      <c r="R35" s="30"/>
      <c r="S35" s="30"/>
      <c r="T35" s="30"/>
      <c r="U35" s="30"/>
      <c r="V35" s="30"/>
      <c r="W35" s="55">
        <f t="shared" si="0"/>
        <v>0</v>
      </c>
    </row>
    <row r="36" spans="1:27" x14ac:dyDescent="0.25">
      <c r="A36" s="83"/>
      <c r="B36" s="29" t="s">
        <v>42</v>
      </c>
      <c r="C36" s="30"/>
      <c r="D36" s="30"/>
      <c r="E36" s="30"/>
      <c r="F36" s="30"/>
      <c r="G36" s="30"/>
      <c r="H36" s="30"/>
      <c r="I36" s="30"/>
      <c r="J36" s="30"/>
      <c r="K36" s="30"/>
      <c r="L36" s="30"/>
      <c r="M36" s="30"/>
      <c r="N36" s="30"/>
      <c r="O36" s="30"/>
      <c r="P36" s="30"/>
      <c r="Q36" s="30"/>
      <c r="R36" s="30"/>
      <c r="S36" s="30"/>
      <c r="T36" s="30"/>
      <c r="U36" s="30"/>
      <c r="V36" s="30"/>
      <c r="W36" s="55">
        <f t="shared" si="0"/>
        <v>0</v>
      </c>
    </row>
    <row r="37" spans="1:27" x14ac:dyDescent="0.25">
      <c r="A37" s="83"/>
      <c r="B37" s="29" t="s">
        <v>43</v>
      </c>
      <c r="C37" s="30"/>
      <c r="D37" s="30"/>
      <c r="E37" s="30"/>
      <c r="F37" s="30"/>
      <c r="G37" s="30"/>
      <c r="H37" s="30"/>
      <c r="I37" s="30"/>
      <c r="J37" s="30"/>
      <c r="K37" s="30"/>
      <c r="L37" s="30"/>
      <c r="M37" s="30"/>
      <c r="N37" s="30"/>
      <c r="O37" s="30"/>
      <c r="P37" s="30"/>
      <c r="Q37" s="30"/>
      <c r="R37" s="30"/>
      <c r="S37" s="30"/>
      <c r="T37" s="30"/>
      <c r="U37" s="30"/>
      <c r="V37" s="30"/>
      <c r="W37" s="55">
        <f t="shared" si="0"/>
        <v>0</v>
      </c>
    </row>
    <row r="38" spans="1:27" x14ac:dyDescent="0.25">
      <c r="A38" s="84"/>
      <c r="B38" s="29" t="s">
        <v>44</v>
      </c>
      <c r="C38" s="30"/>
      <c r="D38" s="30"/>
      <c r="E38" s="30"/>
      <c r="F38" s="30"/>
      <c r="G38" s="30"/>
      <c r="H38" s="30"/>
      <c r="I38" s="30"/>
      <c r="J38" s="30"/>
      <c r="K38" s="30"/>
      <c r="L38" s="30"/>
      <c r="M38" s="30"/>
      <c r="N38" s="30"/>
      <c r="O38" s="30"/>
      <c r="P38" s="30"/>
      <c r="Q38" s="30"/>
      <c r="R38" s="30"/>
      <c r="S38" s="30"/>
      <c r="T38" s="30"/>
      <c r="U38" s="30"/>
      <c r="V38" s="30"/>
      <c r="W38" s="55"/>
    </row>
    <row r="39" spans="1:27" x14ac:dyDescent="0.25">
      <c r="A39" s="81" t="s">
        <v>47</v>
      </c>
      <c r="B39" s="29" t="s">
        <v>48</v>
      </c>
      <c r="C39" s="36"/>
      <c r="D39" s="30"/>
      <c r="E39" s="30"/>
      <c r="F39" s="30"/>
      <c r="G39" s="30"/>
      <c r="H39" s="30"/>
      <c r="I39" s="30"/>
      <c r="J39" s="30"/>
      <c r="K39" s="30"/>
      <c r="L39" s="30"/>
      <c r="M39" s="30"/>
      <c r="N39" s="30"/>
      <c r="O39" s="30"/>
      <c r="P39" s="30"/>
      <c r="Q39" s="30"/>
      <c r="R39" s="30"/>
      <c r="S39" s="30"/>
      <c r="T39" s="30"/>
      <c r="U39" s="30"/>
      <c r="V39" s="30"/>
      <c r="W39" s="55">
        <f t="shared" si="0"/>
        <v>0</v>
      </c>
    </row>
    <row r="40" spans="1:27" x14ac:dyDescent="0.25">
      <c r="A40" s="85"/>
      <c r="B40" s="29" t="s">
        <v>36</v>
      </c>
      <c r="C40" s="30"/>
      <c r="D40" s="30"/>
      <c r="E40" s="30"/>
      <c r="F40" s="30"/>
      <c r="G40" s="30"/>
      <c r="H40" s="30"/>
      <c r="I40" s="30"/>
      <c r="J40" s="30"/>
      <c r="K40" s="30"/>
      <c r="L40" s="30"/>
      <c r="M40" s="30"/>
      <c r="N40" s="30"/>
      <c r="O40" s="30"/>
      <c r="P40" s="30"/>
      <c r="Q40" s="30"/>
      <c r="R40" s="30"/>
      <c r="S40" s="30"/>
      <c r="T40" s="30"/>
      <c r="U40" s="30"/>
      <c r="V40" s="30"/>
      <c r="W40" s="55">
        <f t="shared" si="0"/>
        <v>0</v>
      </c>
    </row>
    <row r="41" spans="1:27" x14ac:dyDescent="0.25">
      <c r="A41" s="85"/>
      <c r="B41" s="29" t="s">
        <v>37</v>
      </c>
      <c r="C41" s="30"/>
      <c r="D41" s="30"/>
      <c r="E41" s="30"/>
      <c r="F41" s="30"/>
      <c r="G41" s="30"/>
      <c r="H41" s="30"/>
      <c r="I41" s="30"/>
      <c r="J41" s="30"/>
      <c r="K41" s="30"/>
      <c r="L41" s="30"/>
      <c r="M41" s="30"/>
      <c r="N41" s="30"/>
      <c r="O41" s="30"/>
      <c r="P41" s="30"/>
      <c r="Q41" s="30"/>
      <c r="R41" s="30"/>
      <c r="S41" s="30"/>
      <c r="T41" s="30"/>
      <c r="U41" s="30"/>
      <c r="V41" s="30"/>
      <c r="W41" s="55">
        <f t="shared" si="0"/>
        <v>0</v>
      </c>
    </row>
    <row r="42" spans="1:27" x14ac:dyDescent="0.25">
      <c r="A42" s="85"/>
      <c r="B42" s="29" t="s">
        <v>38</v>
      </c>
      <c r="C42" s="30"/>
      <c r="D42" s="30"/>
      <c r="E42" s="30"/>
      <c r="F42" s="30"/>
      <c r="G42" s="30"/>
      <c r="H42" s="30"/>
      <c r="I42" s="30"/>
      <c r="J42" s="30"/>
      <c r="K42" s="30"/>
      <c r="L42" s="30"/>
      <c r="M42" s="30"/>
      <c r="N42" s="30"/>
      <c r="O42" s="30"/>
      <c r="P42" s="30"/>
      <c r="Q42" s="30"/>
      <c r="R42" s="30"/>
      <c r="S42" s="30"/>
      <c r="T42" s="30"/>
      <c r="U42" s="30"/>
      <c r="V42" s="30"/>
      <c r="W42" s="55">
        <f t="shared" si="0"/>
        <v>0</v>
      </c>
    </row>
    <row r="43" spans="1:27" x14ac:dyDescent="0.25">
      <c r="A43" s="85"/>
      <c r="B43" s="29" t="s">
        <v>39</v>
      </c>
      <c r="C43" s="30"/>
      <c r="D43" s="30"/>
      <c r="E43" s="30"/>
      <c r="F43" s="30"/>
      <c r="G43" s="30"/>
      <c r="H43" s="30"/>
      <c r="I43" s="30"/>
      <c r="J43" s="30"/>
      <c r="K43" s="30"/>
      <c r="L43" s="30"/>
      <c r="M43" s="30"/>
      <c r="N43" s="30"/>
      <c r="O43" s="30"/>
      <c r="P43" s="30"/>
      <c r="Q43" s="30"/>
      <c r="R43" s="30"/>
      <c r="S43" s="30"/>
      <c r="T43" s="30"/>
      <c r="U43" s="30"/>
      <c r="V43" s="30"/>
      <c r="W43" s="55">
        <f t="shared" si="0"/>
        <v>0</v>
      </c>
    </row>
    <row r="44" spans="1:27" x14ac:dyDescent="0.25">
      <c r="A44" s="85"/>
      <c r="B44" s="29" t="s">
        <v>40</v>
      </c>
      <c r="C44" s="30"/>
      <c r="D44" s="30"/>
      <c r="E44" s="30"/>
      <c r="F44" s="30"/>
      <c r="G44" s="30"/>
      <c r="H44" s="30"/>
      <c r="I44" s="30"/>
      <c r="J44" s="30"/>
      <c r="K44" s="30"/>
      <c r="L44" s="30"/>
      <c r="M44" s="30"/>
      <c r="N44" s="30"/>
      <c r="O44" s="30"/>
      <c r="P44" s="30"/>
      <c r="Q44" s="30"/>
      <c r="R44" s="30"/>
      <c r="S44" s="30"/>
      <c r="T44" s="30"/>
      <c r="U44" s="37"/>
      <c r="V44" s="30"/>
      <c r="W44" s="55">
        <f t="shared" si="0"/>
        <v>0</v>
      </c>
    </row>
    <row r="45" spans="1:27" x14ac:dyDescent="0.25">
      <c r="A45" s="85"/>
      <c r="B45" s="29" t="s">
        <v>41</v>
      </c>
      <c r="C45" s="30"/>
      <c r="D45" s="30"/>
      <c r="E45" s="30"/>
      <c r="F45" s="30"/>
      <c r="G45" s="30"/>
      <c r="H45" s="30"/>
      <c r="I45" s="30"/>
      <c r="J45" s="30"/>
      <c r="K45" s="30"/>
      <c r="L45" s="30"/>
      <c r="M45" s="30"/>
      <c r="N45" s="30"/>
      <c r="O45" s="30"/>
      <c r="P45" s="30"/>
      <c r="Q45" s="30"/>
      <c r="R45" s="30"/>
      <c r="S45" s="30"/>
      <c r="T45" s="30"/>
      <c r="U45" s="30"/>
      <c r="V45" s="30"/>
      <c r="W45" s="55">
        <f t="shared" si="0"/>
        <v>0</v>
      </c>
    </row>
    <row r="46" spans="1:27" x14ac:dyDescent="0.25">
      <c r="A46" s="85"/>
      <c r="B46" s="29" t="s">
        <v>42</v>
      </c>
      <c r="C46" s="30"/>
      <c r="D46" s="30"/>
      <c r="E46" s="30"/>
      <c r="F46" s="30"/>
      <c r="G46" s="30"/>
      <c r="H46" s="30"/>
      <c r="I46" s="30"/>
      <c r="J46" s="30"/>
      <c r="K46" s="30"/>
      <c r="L46" s="30"/>
      <c r="M46" s="30"/>
      <c r="N46" s="30"/>
      <c r="O46" s="30"/>
      <c r="P46" s="30"/>
      <c r="Q46" s="30"/>
      <c r="R46" s="30"/>
      <c r="S46" s="30"/>
      <c r="T46" s="30"/>
      <c r="U46" s="30"/>
      <c r="V46" s="30"/>
      <c r="W46" s="55">
        <f t="shared" si="0"/>
        <v>0</v>
      </c>
    </row>
    <row r="47" spans="1:27" x14ac:dyDescent="0.25">
      <c r="A47" s="85"/>
      <c r="B47" s="29" t="s">
        <v>43</v>
      </c>
      <c r="C47" s="30"/>
      <c r="D47" s="30"/>
      <c r="E47" s="30"/>
      <c r="F47" s="30"/>
      <c r="G47" s="30"/>
      <c r="H47" s="30"/>
      <c r="I47" s="30"/>
      <c r="J47" s="30"/>
      <c r="K47" s="30"/>
      <c r="L47" s="30"/>
      <c r="M47" s="30"/>
      <c r="N47" s="30"/>
      <c r="O47" s="30"/>
      <c r="P47" s="30"/>
      <c r="Q47" s="30"/>
      <c r="R47" s="30"/>
      <c r="S47" s="30"/>
      <c r="T47" s="30"/>
      <c r="U47" s="30"/>
      <c r="V47" s="30"/>
      <c r="W47" s="55">
        <f>COUNTIF(C47:V47,"Yes")</f>
        <v>0</v>
      </c>
    </row>
    <row r="48" spans="1:27" x14ac:dyDescent="0.25">
      <c r="A48" s="84"/>
      <c r="B48" s="29" t="s">
        <v>44</v>
      </c>
      <c r="C48" s="30"/>
      <c r="D48" s="30"/>
      <c r="E48" s="30"/>
      <c r="F48" s="30"/>
      <c r="G48" s="30"/>
      <c r="H48" s="30"/>
      <c r="I48" s="30"/>
      <c r="J48" s="30"/>
      <c r="K48" s="30"/>
      <c r="L48" s="30"/>
      <c r="M48" s="30"/>
      <c r="N48" s="30"/>
      <c r="O48" s="30"/>
      <c r="P48" s="30"/>
      <c r="Q48" s="30"/>
      <c r="R48" s="30"/>
      <c r="S48" s="30"/>
      <c r="T48" s="30"/>
      <c r="U48" s="30"/>
      <c r="V48" s="30"/>
      <c r="W48" s="55"/>
      <c r="Y48" s="67"/>
      <c r="Z48" s="67"/>
      <c r="AA48" s="67"/>
    </row>
    <row r="49" spans="1:27" x14ac:dyDescent="0.25">
      <c r="A49" s="79" t="s">
        <v>49</v>
      </c>
      <c r="B49" s="80"/>
      <c r="C49" s="30"/>
      <c r="D49" s="30"/>
      <c r="E49" s="30"/>
      <c r="F49" s="30"/>
      <c r="G49" s="30"/>
      <c r="H49" s="30"/>
      <c r="I49" s="30"/>
      <c r="J49" s="30"/>
      <c r="K49" s="30"/>
      <c r="L49" s="30"/>
      <c r="M49" s="30"/>
      <c r="N49" s="30"/>
      <c r="O49" s="30"/>
      <c r="P49" s="30"/>
      <c r="Q49" s="30"/>
      <c r="R49" s="30"/>
      <c r="S49" s="30"/>
      <c r="T49" s="30"/>
      <c r="U49" s="30"/>
      <c r="V49" s="30"/>
      <c r="W49" s="55"/>
      <c r="Y49" s="67"/>
      <c r="Z49" s="67"/>
      <c r="AA49" s="67"/>
    </row>
    <row r="50" spans="1:27" ht="15.75" customHeight="1" x14ac:dyDescent="0.25">
      <c r="A50" s="77" t="s">
        <v>50</v>
      </c>
      <c r="B50" s="78"/>
      <c r="C50" s="30"/>
      <c r="D50" s="30"/>
      <c r="E50" s="30"/>
      <c r="F50" s="30"/>
      <c r="G50" s="30"/>
      <c r="H50" s="30"/>
      <c r="I50" s="30"/>
      <c r="J50" s="30"/>
      <c r="K50" s="30"/>
      <c r="L50" s="30"/>
      <c r="M50" s="30"/>
      <c r="N50" s="30"/>
      <c r="O50" s="30"/>
      <c r="P50" s="30"/>
      <c r="Q50" s="30"/>
      <c r="R50" s="30"/>
      <c r="S50" s="30"/>
      <c r="T50" s="30"/>
      <c r="U50" s="30"/>
      <c r="V50" s="30"/>
      <c r="W50" s="55"/>
      <c r="Y50" s="67"/>
      <c r="Z50" s="67"/>
      <c r="AA50" s="67"/>
    </row>
    <row r="51" spans="1:27" ht="46.5" customHeight="1" x14ac:dyDescent="0.25">
      <c r="A51" s="77" t="s">
        <v>51</v>
      </c>
      <c r="B51" s="78"/>
      <c r="C51" s="30"/>
      <c r="D51" s="30"/>
      <c r="E51" s="30"/>
      <c r="F51" s="30"/>
      <c r="G51" s="30"/>
      <c r="H51" s="30"/>
      <c r="I51" s="30"/>
      <c r="J51" s="30"/>
      <c r="K51" s="30"/>
      <c r="L51" s="30"/>
      <c r="M51" s="30"/>
      <c r="N51" s="30"/>
      <c r="O51" s="30"/>
      <c r="P51" s="30"/>
      <c r="Q51" s="30"/>
      <c r="R51" s="30"/>
      <c r="S51" s="30"/>
      <c r="T51" s="30"/>
      <c r="U51" s="30"/>
      <c r="V51" s="37"/>
      <c r="W51" s="55"/>
      <c r="Y51" s="67"/>
      <c r="Z51" s="67"/>
      <c r="AA51" s="67"/>
    </row>
    <row r="52" spans="1:27" x14ac:dyDescent="0.25">
      <c r="A52" s="39" t="s">
        <v>156</v>
      </c>
      <c r="B52" s="40"/>
      <c r="C52" s="37"/>
      <c r="D52" s="30"/>
      <c r="E52" s="30"/>
      <c r="F52" s="30"/>
      <c r="G52" s="30"/>
      <c r="H52" s="30"/>
      <c r="I52" s="30"/>
      <c r="J52" s="30"/>
      <c r="K52" s="30"/>
      <c r="L52" s="30"/>
      <c r="M52" s="30"/>
      <c r="N52" s="30"/>
      <c r="O52" s="37"/>
      <c r="P52" s="30"/>
      <c r="Q52" s="30"/>
      <c r="R52" s="30"/>
      <c r="S52" s="30"/>
      <c r="T52" s="30"/>
      <c r="U52" s="30"/>
      <c r="V52" s="30"/>
      <c r="W52" s="56">
        <f>COUNTIF(C52:V52,"Yes")</f>
        <v>0</v>
      </c>
    </row>
    <row r="53" spans="1:27" x14ac:dyDescent="0.25">
      <c r="A53" s="39" t="s">
        <v>162</v>
      </c>
      <c r="B53" s="40"/>
      <c r="C53" s="51">
        <f>IF(C17="Yes",1,IF(C28="Yes",1,IF(C39="Yes",1,0)))</f>
        <v>0</v>
      </c>
      <c r="D53" s="51">
        <f t="shared" ref="D53:V53" si="1">IF(D17="Yes",1,IF(D28="Yes",1,IF(D39="Yes",1,0)))</f>
        <v>0</v>
      </c>
      <c r="E53" s="51">
        <f t="shared" si="1"/>
        <v>0</v>
      </c>
      <c r="F53" s="51">
        <f t="shared" si="1"/>
        <v>0</v>
      </c>
      <c r="G53" s="51">
        <f t="shared" si="1"/>
        <v>0</v>
      </c>
      <c r="H53" s="51">
        <f t="shared" si="1"/>
        <v>0</v>
      </c>
      <c r="I53" s="51">
        <f t="shared" si="1"/>
        <v>0</v>
      </c>
      <c r="J53" s="51">
        <f t="shared" si="1"/>
        <v>0</v>
      </c>
      <c r="K53" s="51">
        <f t="shared" si="1"/>
        <v>0</v>
      </c>
      <c r="L53" s="51">
        <f t="shared" si="1"/>
        <v>0</v>
      </c>
      <c r="M53" s="51">
        <f t="shared" si="1"/>
        <v>0</v>
      </c>
      <c r="N53" s="51">
        <f t="shared" si="1"/>
        <v>0</v>
      </c>
      <c r="O53" s="51">
        <f t="shared" si="1"/>
        <v>0</v>
      </c>
      <c r="P53" s="51">
        <f t="shared" si="1"/>
        <v>0</v>
      </c>
      <c r="Q53" s="51">
        <f t="shared" si="1"/>
        <v>0</v>
      </c>
      <c r="R53" s="51">
        <f t="shared" si="1"/>
        <v>0</v>
      </c>
      <c r="S53" s="51">
        <f t="shared" si="1"/>
        <v>0</v>
      </c>
      <c r="T53" s="51">
        <f t="shared" si="1"/>
        <v>0</v>
      </c>
      <c r="U53" s="51">
        <f t="shared" si="1"/>
        <v>0</v>
      </c>
      <c r="V53" s="51">
        <f t="shared" si="1"/>
        <v>0</v>
      </c>
      <c r="W53" s="57">
        <f>COUNTIF(C53:V53,"1")</f>
        <v>0</v>
      </c>
    </row>
    <row r="54" spans="1:27" ht="47.25" x14ac:dyDescent="0.25">
      <c r="O54" s="44"/>
      <c r="Y54" s="45" t="s">
        <v>163</v>
      </c>
      <c r="Z54" s="68" t="s">
        <v>164</v>
      </c>
      <c r="AA54" s="45" t="s">
        <v>152</v>
      </c>
    </row>
    <row r="55" spans="1:27" ht="315" x14ac:dyDescent="0.25">
      <c r="Y55" s="47" t="s">
        <v>153</v>
      </c>
      <c r="Z55" s="73">
        <f>W52</f>
        <v>0</v>
      </c>
      <c r="AA55" s="48" t="s">
        <v>173</v>
      </c>
    </row>
    <row r="56" spans="1:27" ht="157.5" x14ac:dyDescent="0.25">
      <c r="Y56" s="46" t="s">
        <v>154</v>
      </c>
      <c r="Z56" s="74">
        <f>W7</f>
        <v>0</v>
      </c>
      <c r="AA56" s="49" t="s">
        <v>169</v>
      </c>
    </row>
    <row r="57" spans="1:27" ht="299.25" x14ac:dyDescent="0.25">
      <c r="Y57" s="47" t="s">
        <v>158</v>
      </c>
      <c r="Z57" s="73">
        <f>W53</f>
        <v>0</v>
      </c>
      <c r="AA57" s="48" t="s">
        <v>174</v>
      </c>
    </row>
    <row r="59" spans="1:27" x14ac:dyDescent="0.25">
      <c r="Y59" s="50"/>
      <c r="Z59" s="50"/>
      <c r="AA59" s="50"/>
    </row>
  </sheetData>
  <mergeCells count="10">
    <mergeCell ref="A51:B51"/>
    <mergeCell ref="A50:B50"/>
    <mergeCell ref="A49:B49"/>
    <mergeCell ref="A1:A2"/>
    <mergeCell ref="A3:A7"/>
    <mergeCell ref="A8:A11"/>
    <mergeCell ref="A12:A16"/>
    <mergeCell ref="A17:A27"/>
    <mergeCell ref="A28:A38"/>
    <mergeCell ref="A39:A48"/>
  </mergeCells>
  <pageMargins left="0.75" right="0.75" top="1" bottom="1" header="0.5" footer="0.5"/>
  <pageSetup paperSize="9" orientation="portrait" horizontalDpi="4294967292" verticalDpi="4294967292"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'Drop Down Menus'!$I$7:$I$9</xm:f>
          </x14:formula1>
          <xm:sqref>C2:V2</xm:sqref>
        </x14:dataValidation>
        <x14:dataValidation type="list" allowBlank="1" showInputMessage="1" showErrorMessage="1" xr:uid="{00000000-0002-0000-0100-000001000000}">
          <x14:formula1>
            <xm:f>'Drop Down Menus'!$I$15:$I$24</xm:f>
          </x14:formula1>
          <xm:sqref>C4:V4</xm:sqref>
        </x14:dataValidation>
        <x14:dataValidation type="list" allowBlank="1" showInputMessage="1" showErrorMessage="1" xr:uid="{00000000-0002-0000-0100-000002000000}">
          <x14:formula1>
            <xm:f>'Drop Down Menus'!$I$11:$I$12</xm:f>
          </x14:formula1>
          <xm:sqref>C5:V5</xm:sqref>
        </x14:dataValidation>
        <x14:dataValidation type="list" allowBlank="1" showInputMessage="1" showErrorMessage="1" xr:uid="{00000000-0002-0000-0100-000003000000}">
          <x14:formula1>
            <xm:f>'Drop Down Menus'!$I$2:$I$3</xm:f>
          </x14:formula1>
          <xm:sqref>C15:V26 C8:V8 C28:V37 C39:V47 C52:V52 C12:V12</xm:sqref>
        </x14:dataValidation>
        <x14:dataValidation type="list" allowBlank="1" showInputMessage="1" showErrorMessage="1" xr:uid="{00000000-0002-0000-0100-000004000000}">
          <x14:formula1>
            <xm:f>'Drop Down Menus'!$I$27:$I$28</xm:f>
          </x14:formula1>
          <xm:sqref>C9:V9</xm:sqref>
        </x14:dataValidation>
        <x14:dataValidation type="list" allowBlank="1" showInputMessage="1" showErrorMessage="1" xr:uid="{00000000-0002-0000-0100-000005000000}">
          <x14:formula1>
            <xm:f>'Drop Down Menus'!$I$30:$I$32</xm:f>
          </x14:formula1>
          <xm:sqref>C11:V11</xm:sqref>
        </x14:dataValidation>
        <x14:dataValidation type="list" allowBlank="1" showInputMessage="1" showErrorMessage="1" xr:uid="{00000000-0002-0000-0100-000006000000}">
          <x14:formula1>
            <xm:f>'Drop Down Menus'!$I$2:$I$4</xm:f>
          </x14:formula1>
          <xm:sqref>C7:V7</xm:sqref>
        </x14:dataValidation>
        <x14:dataValidation type="list" allowBlank="1" showInputMessage="1" showErrorMessage="1" xr:uid="{076B6E92-80B0-4D98-BD6D-1B52684B9B58}">
          <x14:formula1>
            <xm:f>'Drop Down Menus'!$J$77:$J$79</xm:f>
          </x14:formula1>
          <xm:sqref>C13:V13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59"/>
  <sheetViews>
    <sheetView zoomScale="90" zoomScaleNormal="90" zoomScalePageLayoutView="90" workbookViewId="0">
      <selection sqref="A1:A3"/>
    </sheetView>
  </sheetViews>
  <sheetFormatPr defaultColWidth="8.875" defaultRowHeight="15.75" x14ac:dyDescent="0.25"/>
  <cols>
    <col min="1" max="1" width="48.75" style="41" bestFit="1" customWidth="1"/>
    <col min="2" max="2" width="28.5" style="42" customWidth="1"/>
    <col min="3" max="22" width="10.25" style="43" customWidth="1"/>
    <col min="23" max="23" width="17.75" style="58" customWidth="1"/>
    <col min="24" max="24" width="45" style="31" customWidth="1"/>
    <col min="25" max="25" width="13.5" style="31" customWidth="1"/>
    <col min="26" max="26" width="16.75" style="31" customWidth="1"/>
    <col min="27" max="27" width="11.25" style="31" customWidth="1"/>
    <col min="28" max="28" width="34.875" style="31" customWidth="1"/>
    <col min="29" max="29" width="8.875" style="31"/>
    <col min="30" max="30" width="35.5" style="31" customWidth="1"/>
    <col min="31" max="31" width="8.875" style="31"/>
    <col min="32" max="32" width="30.625" style="31" customWidth="1"/>
    <col min="33" max="33" width="10.875" style="31" customWidth="1"/>
    <col min="34" max="34" width="18.375" style="31" customWidth="1"/>
    <col min="35" max="35" width="10.125" style="31" customWidth="1"/>
    <col min="36" max="36" width="25.625" style="31" customWidth="1"/>
    <col min="37" max="37" width="8.875" style="31"/>
    <col min="38" max="38" width="13.375" style="31" customWidth="1"/>
    <col min="39" max="39" width="8.875" style="31"/>
    <col min="40" max="40" width="14" style="31" customWidth="1"/>
    <col min="41" max="41" width="8.875" style="31"/>
    <col min="42" max="42" width="12.125" style="31" customWidth="1"/>
    <col min="43" max="16384" width="8.875" style="31"/>
  </cols>
  <sheetData>
    <row r="1" spans="1:43" ht="16.5" thickBot="1" x14ac:dyDescent="0.3">
      <c r="A1" s="81" t="s">
        <v>12</v>
      </c>
      <c r="B1" s="29" t="s">
        <v>13</v>
      </c>
      <c r="C1" s="30">
        <v>1</v>
      </c>
      <c r="D1" s="30">
        <v>2</v>
      </c>
      <c r="E1" s="30">
        <v>3</v>
      </c>
      <c r="F1" s="30">
        <v>4</v>
      </c>
      <c r="G1" s="30">
        <v>5</v>
      </c>
      <c r="H1" s="30">
        <v>6</v>
      </c>
      <c r="I1" s="30">
        <v>7</v>
      </c>
      <c r="J1" s="30">
        <v>8</v>
      </c>
      <c r="K1" s="30">
        <v>9</v>
      </c>
      <c r="L1" s="30">
        <v>10</v>
      </c>
      <c r="M1" s="30">
        <v>11</v>
      </c>
      <c r="N1" s="30">
        <v>12</v>
      </c>
      <c r="O1" s="30">
        <v>13</v>
      </c>
      <c r="P1" s="30">
        <v>14</v>
      </c>
      <c r="Q1" s="30">
        <v>15</v>
      </c>
      <c r="R1" s="30">
        <v>16</v>
      </c>
      <c r="S1" s="30">
        <v>17</v>
      </c>
      <c r="T1" s="30">
        <v>18</v>
      </c>
      <c r="U1" s="30">
        <v>19</v>
      </c>
      <c r="V1" s="30">
        <v>20</v>
      </c>
      <c r="W1" s="52" t="s">
        <v>14</v>
      </c>
    </row>
    <row r="2" spans="1:43" ht="16.5" thickBot="1" x14ac:dyDescent="0.3">
      <c r="A2" s="83"/>
      <c r="B2" s="29" t="s">
        <v>15</v>
      </c>
      <c r="C2" s="30"/>
      <c r="D2" s="30"/>
      <c r="E2" s="30"/>
      <c r="F2" s="30"/>
      <c r="G2" s="30"/>
      <c r="H2" s="30"/>
      <c r="I2" s="30"/>
      <c r="J2" s="30"/>
      <c r="K2" s="30"/>
      <c r="L2" s="30"/>
      <c r="M2" s="30"/>
      <c r="N2" s="30"/>
      <c r="O2" s="30"/>
      <c r="P2" s="30"/>
      <c r="Q2" s="30"/>
      <c r="R2" s="30"/>
      <c r="S2" s="30"/>
      <c r="T2" s="30"/>
      <c r="U2" s="30"/>
      <c r="V2" s="30"/>
      <c r="W2" s="55"/>
      <c r="X2" s="33" t="s">
        <v>73</v>
      </c>
      <c r="Y2" s="34">
        <f>COUNTIF(C2:V2,X2)</f>
        <v>0</v>
      </c>
      <c r="Z2" s="33" t="s">
        <v>76</v>
      </c>
      <c r="AA2" s="34">
        <f>COUNTIF(C2:V2,Z2)</f>
        <v>0</v>
      </c>
      <c r="AB2" s="33" t="s">
        <v>77</v>
      </c>
      <c r="AC2" s="34">
        <f>COUNTIF(C2:V2,AB2)</f>
        <v>0</v>
      </c>
    </row>
    <row r="3" spans="1:43" ht="16.5" thickBot="1" x14ac:dyDescent="0.3">
      <c r="A3" s="84"/>
      <c r="B3" s="29" t="s">
        <v>52</v>
      </c>
      <c r="C3" s="30"/>
      <c r="D3" s="30"/>
      <c r="E3" s="30"/>
      <c r="F3" s="30"/>
      <c r="G3" s="30"/>
      <c r="H3" s="30"/>
      <c r="I3" s="30"/>
      <c r="J3" s="30"/>
      <c r="K3" s="30"/>
      <c r="L3" s="30"/>
      <c r="M3" s="30"/>
      <c r="N3" s="30"/>
      <c r="O3" s="30"/>
      <c r="P3" s="30"/>
      <c r="Q3" s="30"/>
      <c r="R3" s="30"/>
      <c r="S3" s="30"/>
      <c r="T3" s="30"/>
      <c r="U3" s="30"/>
      <c r="V3" s="32"/>
      <c r="W3" s="55"/>
      <c r="X3" s="33" t="s">
        <v>107</v>
      </c>
      <c r="Y3" s="34">
        <f>COUNTIF(C3:V3,X3)</f>
        <v>0</v>
      </c>
      <c r="Z3" s="33" t="s">
        <v>109</v>
      </c>
      <c r="AA3" s="34">
        <f>COUNTIF(C3:V3,Z3)</f>
        <v>0</v>
      </c>
      <c r="AB3" s="33" t="s">
        <v>111</v>
      </c>
      <c r="AC3" s="34">
        <f>COUNTIF(C3:V3,AB3)</f>
        <v>0</v>
      </c>
      <c r="AD3" s="33" t="s">
        <v>113</v>
      </c>
      <c r="AE3" s="34">
        <f>COUNTIF(C3:V3,AD3)</f>
        <v>0</v>
      </c>
      <c r="AF3" s="33" t="s">
        <v>114</v>
      </c>
      <c r="AG3" s="34">
        <f>COUNTIF(C3:V3,AF3)</f>
        <v>0</v>
      </c>
      <c r="AH3" s="33" t="s">
        <v>116</v>
      </c>
      <c r="AI3" s="34">
        <f>COUNTIF(C3:V3,AH3)</f>
        <v>0</v>
      </c>
    </row>
    <row r="4" spans="1:43" ht="16.5" thickBot="1" x14ac:dyDescent="0.3">
      <c r="A4" s="81" t="s">
        <v>16</v>
      </c>
      <c r="B4" s="29" t="s">
        <v>17</v>
      </c>
      <c r="C4" s="35"/>
      <c r="D4" s="35"/>
      <c r="E4" s="35"/>
      <c r="F4" s="35"/>
      <c r="G4" s="35"/>
      <c r="H4" s="35"/>
      <c r="I4" s="35"/>
      <c r="J4" s="35"/>
      <c r="K4" s="35"/>
      <c r="L4" s="35"/>
      <c r="M4" s="35"/>
      <c r="N4" s="35"/>
      <c r="O4" s="35"/>
      <c r="P4" s="35"/>
      <c r="Q4" s="35"/>
      <c r="R4" s="35"/>
      <c r="S4" s="35"/>
      <c r="T4" s="35"/>
      <c r="U4" s="35"/>
      <c r="V4" s="35"/>
      <c r="W4" s="55"/>
    </row>
    <row r="5" spans="1:43" ht="16.5" thickBot="1" x14ac:dyDescent="0.3">
      <c r="A5" s="83"/>
      <c r="B5" s="29" t="s">
        <v>18</v>
      </c>
      <c r="C5" s="30"/>
      <c r="D5" s="30"/>
      <c r="E5" s="30"/>
      <c r="F5" s="30"/>
      <c r="G5" s="30"/>
      <c r="H5" s="30"/>
      <c r="I5" s="30"/>
      <c r="J5" s="30"/>
      <c r="K5" s="30"/>
      <c r="L5" s="30"/>
      <c r="M5" s="30"/>
      <c r="N5" s="30"/>
      <c r="O5" s="30"/>
      <c r="P5" s="30"/>
      <c r="Q5" s="30"/>
      <c r="R5" s="30"/>
      <c r="S5" s="30"/>
      <c r="T5" s="30"/>
      <c r="U5" s="30"/>
      <c r="V5" s="30"/>
      <c r="W5" s="55"/>
      <c r="X5" s="33" t="s">
        <v>81</v>
      </c>
      <c r="Y5" s="34">
        <f>COUNTIF(C5:V5,X5)</f>
        <v>0</v>
      </c>
      <c r="Z5" s="33" t="s">
        <v>82</v>
      </c>
      <c r="AA5" s="34">
        <f>COUNTIF(C5:V5,Z5)</f>
        <v>0</v>
      </c>
      <c r="AB5" s="33" t="s">
        <v>83</v>
      </c>
      <c r="AC5" s="34">
        <f>COUNTIF(C5:V5,AB5)</f>
        <v>0</v>
      </c>
      <c r="AD5" s="33" t="s">
        <v>85</v>
      </c>
      <c r="AE5" s="34">
        <f>COUNTIF(C5:V5,AD5)</f>
        <v>0</v>
      </c>
      <c r="AF5" s="33" t="s">
        <v>88</v>
      </c>
      <c r="AG5" s="34">
        <f>COUNTIF(C5:V5,AF5)</f>
        <v>0</v>
      </c>
      <c r="AH5" s="33" t="s">
        <v>89</v>
      </c>
      <c r="AI5" s="34">
        <f>COUNTIF(C5:V5,AH5)</f>
        <v>0</v>
      </c>
      <c r="AJ5" s="33" t="s">
        <v>90</v>
      </c>
      <c r="AK5" s="34">
        <f>COUNTIF(C5:V5,AJ5)</f>
        <v>0</v>
      </c>
      <c r="AL5" s="33" t="s">
        <v>91</v>
      </c>
      <c r="AM5" s="34">
        <f>COUNTIF(C5:V5,AL5)</f>
        <v>0</v>
      </c>
      <c r="AN5" s="33" t="s">
        <v>92</v>
      </c>
      <c r="AO5" s="34">
        <f>COUNTIF(C5:V5,AN5)</f>
        <v>0</v>
      </c>
      <c r="AP5" s="33" t="s">
        <v>93</v>
      </c>
      <c r="AQ5" s="34">
        <f>COUNTIF(C5:V5,AP5)</f>
        <v>0</v>
      </c>
    </row>
    <row r="6" spans="1:43" ht="16.5" thickBot="1" x14ac:dyDescent="0.3">
      <c r="A6" s="83"/>
      <c r="B6" s="29" t="s">
        <v>20</v>
      </c>
      <c r="C6" s="30"/>
      <c r="D6" s="30"/>
      <c r="E6" s="30"/>
      <c r="F6" s="30"/>
      <c r="G6" s="30"/>
      <c r="H6" s="30"/>
      <c r="I6" s="30"/>
      <c r="J6" s="30"/>
      <c r="K6" s="30"/>
      <c r="L6" s="30"/>
      <c r="M6" s="30"/>
      <c r="N6" s="30"/>
      <c r="O6" s="30"/>
      <c r="P6" s="30"/>
      <c r="Q6" s="30"/>
      <c r="R6" s="30"/>
      <c r="S6" s="30"/>
      <c r="T6" s="30"/>
      <c r="U6" s="30"/>
      <c r="V6" s="30"/>
      <c r="W6" s="55"/>
    </row>
    <row r="7" spans="1:43" ht="16.5" thickBot="1" x14ac:dyDescent="0.3">
      <c r="A7" s="83"/>
      <c r="B7" s="29" t="s">
        <v>19</v>
      </c>
      <c r="C7" s="30"/>
      <c r="D7" s="30"/>
      <c r="E7" s="30"/>
      <c r="F7" s="30"/>
      <c r="G7" s="30"/>
      <c r="H7" s="30"/>
      <c r="I7" s="30"/>
      <c r="J7" s="30"/>
      <c r="K7" s="30"/>
      <c r="L7" s="30"/>
      <c r="M7" s="30"/>
      <c r="N7" s="30"/>
      <c r="O7" s="30"/>
      <c r="P7" s="30"/>
      <c r="Q7" s="30"/>
      <c r="R7" s="30"/>
      <c r="S7" s="30"/>
      <c r="T7" s="30"/>
      <c r="U7" s="30"/>
      <c r="V7" s="32"/>
      <c r="W7" s="55">
        <f>COUNTIF(C7:V7,"Targeted")</f>
        <v>0</v>
      </c>
      <c r="X7" s="33" t="s">
        <v>78</v>
      </c>
      <c r="Y7" s="34">
        <f>COUNTIF(C7:V7,X7)</f>
        <v>0</v>
      </c>
      <c r="Z7" s="33" t="s">
        <v>147</v>
      </c>
      <c r="AA7" s="34">
        <f>COUNTIF(C7:V7,Z7)</f>
        <v>0</v>
      </c>
      <c r="AB7" s="33" t="s">
        <v>79</v>
      </c>
      <c r="AC7" s="34">
        <f>COUNTIF(C7:V7,AB7)</f>
        <v>0</v>
      </c>
    </row>
    <row r="8" spans="1:43" ht="30.75" thickBot="1" x14ac:dyDescent="0.3">
      <c r="A8" s="82"/>
      <c r="B8" s="29" t="s">
        <v>21</v>
      </c>
      <c r="C8" s="30"/>
      <c r="D8" s="30"/>
      <c r="E8" s="30"/>
      <c r="F8" s="30"/>
      <c r="G8" s="30"/>
      <c r="H8" s="30"/>
      <c r="I8" s="30"/>
      <c r="J8" s="30"/>
      <c r="K8" s="30"/>
      <c r="L8" s="30"/>
      <c r="M8" s="30"/>
      <c r="N8" s="30"/>
      <c r="O8" s="30"/>
      <c r="P8" s="30"/>
      <c r="Q8" s="30"/>
      <c r="R8" s="30"/>
      <c r="S8" s="30"/>
      <c r="T8" s="30"/>
      <c r="U8" s="30"/>
      <c r="V8" s="30"/>
      <c r="W8" s="55">
        <f>COUNTIF(C8:V8,"Yes")</f>
        <v>0</v>
      </c>
    </row>
    <row r="9" spans="1:43" ht="16.5" thickBot="1" x14ac:dyDescent="0.3">
      <c r="A9" s="81" t="s">
        <v>53</v>
      </c>
      <c r="B9" s="29" t="s">
        <v>54</v>
      </c>
      <c r="C9" s="30"/>
      <c r="D9" s="30"/>
      <c r="E9" s="30"/>
      <c r="F9" s="30"/>
      <c r="G9" s="30"/>
      <c r="H9" s="30"/>
      <c r="I9" s="30"/>
      <c r="J9" s="30"/>
      <c r="K9" s="30"/>
      <c r="L9" s="30"/>
      <c r="M9" s="30"/>
      <c r="N9" s="30"/>
      <c r="O9" s="30"/>
      <c r="P9" s="30"/>
      <c r="Q9" s="30"/>
      <c r="R9" s="30"/>
      <c r="S9" s="30"/>
      <c r="T9" s="30"/>
      <c r="U9" s="30"/>
      <c r="V9" s="76"/>
      <c r="W9" s="55"/>
      <c r="X9" s="33" t="s">
        <v>132</v>
      </c>
      <c r="Y9" s="34">
        <f>COUNTIF(C9:V9,X9)</f>
        <v>0</v>
      </c>
      <c r="Z9" s="33" t="s">
        <v>133</v>
      </c>
      <c r="AA9" s="34">
        <f>COUNTIF(C9:V9,Z9)</f>
        <v>0</v>
      </c>
      <c r="AB9" s="33" t="s">
        <v>134</v>
      </c>
      <c r="AC9" s="34">
        <f>COUNTIF(C9:V9,AB9)</f>
        <v>0</v>
      </c>
      <c r="AD9" s="33" t="s">
        <v>103</v>
      </c>
      <c r="AE9" s="34">
        <f>COUNTIF(C9:V9,AD9)</f>
        <v>0</v>
      </c>
    </row>
    <row r="10" spans="1:43" ht="16.5" thickBot="1" x14ac:dyDescent="0.3">
      <c r="A10" s="83"/>
      <c r="B10" s="29" t="s">
        <v>55</v>
      </c>
      <c r="C10" s="30"/>
      <c r="D10" s="30"/>
      <c r="E10" s="30"/>
      <c r="F10" s="30"/>
      <c r="G10" s="30"/>
      <c r="H10" s="30"/>
      <c r="I10" s="30"/>
      <c r="J10" s="30"/>
      <c r="K10" s="30"/>
      <c r="L10" s="30"/>
      <c r="M10" s="30"/>
      <c r="N10" s="30"/>
      <c r="O10" s="30"/>
      <c r="P10" s="30"/>
      <c r="Q10" s="30"/>
      <c r="R10" s="30"/>
      <c r="S10" s="30"/>
      <c r="T10" s="30"/>
      <c r="U10" s="30"/>
      <c r="V10" s="32"/>
      <c r="W10" s="55"/>
      <c r="X10" s="33" t="s">
        <v>135</v>
      </c>
      <c r="Y10" s="34">
        <f>COUNTIF(C10:V10,X10)</f>
        <v>0</v>
      </c>
      <c r="Z10" s="33" t="s">
        <v>136</v>
      </c>
      <c r="AA10" s="34">
        <f>COUNTIF(C10:V10,Z10)</f>
        <v>0</v>
      </c>
      <c r="AB10" s="33" t="s">
        <v>137</v>
      </c>
      <c r="AC10" s="34">
        <f>COUNTIF(C10:V10,AB10)</f>
        <v>0</v>
      </c>
    </row>
    <row r="11" spans="1:43" ht="16.5" thickBot="1" x14ac:dyDescent="0.3">
      <c r="A11" s="83"/>
      <c r="B11" s="29" t="s">
        <v>56</v>
      </c>
      <c r="C11" s="30"/>
      <c r="D11" s="30"/>
      <c r="E11" s="30"/>
      <c r="F11" s="30"/>
      <c r="G11" s="30"/>
      <c r="H11" s="30"/>
      <c r="I11" s="30"/>
      <c r="J11" s="30"/>
      <c r="K11" s="30"/>
      <c r="L11" s="30"/>
      <c r="M11" s="30"/>
      <c r="N11" s="30"/>
      <c r="O11" s="30"/>
      <c r="P11" s="30"/>
      <c r="Q11" s="30"/>
      <c r="R11" s="30"/>
      <c r="S11" s="30"/>
      <c r="T11" s="30"/>
      <c r="U11" s="30"/>
      <c r="V11" s="32"/>
      <c r="W11" s="55"/>
      <c r="X11" s="33" t="s">
        <v>132</v>
      </c>
      <c r="Y11" s="34">
        <f>COUNTIF(C11:V11,X11)</f>
        <v>0</v>
      </c>
      <c r="Z11" s="33" t="s">
        <v>133</v>
      </c>
      <c r="AA11" s="34">
        <f>COUNTIF(C11:V11,Z11)</f>
        <v>0</v>
      </c>
      <c r="AB11" s="33" t="s">
        <v>134</v>
      </c>
      <c r="AC11" s="34">
        <f>COUNTIF(C11:V11,AB11)</f>
        <v>0</v>
      </c>
      <c r="AD11" s="33" t="s">
        <v>103</v>
      </c>
      <c r="AE11" s="34">
        <f>COUNTIF(C11:V11,AD11)</f>
        <v>0</v>
      </c>
    </row>
    <row r="12" spans="1:43" ht="16.5" thickBot="1" x14ac:dyDescent="0.3">
      <c r="A12" s="83"/>
      <c r="B12" s="29" t="s">
        <v>57</v>
      </c>
      <c r="C12" s="30"/>
      <c r="D12" s="30"/>
      <c r="E12" s="30"/>
      <c r="F12" s="30"/>
      <c r="G12" s="30"/>
      <c r="H12" s="30"/>
      <c r="I12" s="30"/>
      <c r="J12" s="30"/>
      <c r="K12" s="30"/>
      <c r="L12" s="30"/>
      <c r="M12" s="30"/>
      <c r="N12" s="30"/>
      <c r="O12" s="30"/>
      <c r="P12" s="30"/>
      <c r="Q12" s="30"/>
      <c r="R12" s="30"/>
      <c r="S12" s="30"/>
      <c r="T12" s="30"/>
      <c r="U12" s="30"/>
      <c r="V12" s="32"/>
      <c r="W12" s="55"/>
      <c r="X12" s="33" t="s">
        <v>100</v>
      </c>
      <c r="Y12" s="34">
        <f>COUNTIF(C12:V12,X12)</f>
        <v>0</v>
      </c>
      <c r="Z12" s="33" t="s">
        <v>101</v>
      </c>
      <c r="AA12" s="34">
        <f>COUNTIF(C12:V12,Z12)</f>
        <v>0</v>
      </c>
      <c r="AB12" s="33" t="s">
        <v>159</v>
      </c>
      <c r="AC12" s="34">
        <f>COUNTIF(C12:V12,AB12)</f>
        <v>0</v>
      </c>
      <c r="AD12" s="33" t="s">
        <v>160</v>
      </c>
      <c r="AE12" s="34">
        <f>COUNTIF(C12:V12,AD12)</f>
        <v>0</v>
      </c>
      <c r="AF12" s="33" t="s">
        <v>95</v>
      </c>
      <c r="AG12" s="34">
        <f>COUNTIF(C12:V12,AF12)</f>
        <v>0</v>
      </c>
      <c r="AH12" s="33" t="s">
        <v>103</v>
      </c>
      <c r="AI12" s="34">
        <f>COUNTIF(C12:V12,AH12)</f>
        <v>0</v>
      </c>
    </row>
    <row r="13" spans="1:43" ht="16.5" thickBot="1" x14ac:dyDescent="0.3">
      <c r="A13" s="83"/>
      <c r="B13" s="29" t="s">
        <v>58</v>
      </c>
      <c r="C13" s="30"/>
      <c r="D13" s="30"/>
      <c r="E13" s="30"/>
      <c r="F13" s="30"/>
      <c r="G13" s="30"/>
      <c r="H13" s="30"/>
      <c r="I13" s="30"/>
      <c r="J13" s="30"/>
      <c r="K13" s="30"/>
      <c r="L13" s="30"/>
      <c r="M13" s="30"/>
      <c r="N13" s="30"/>
      <c r="O13" s="30"/>
      <c r="P13" s="30"/>
      <c r="Q13" s="30"/>
      <c r="R13" s="30"/>
      <c r="S13" s="30"/>
      <c r="T13" s="30"/>
      <c r="U13" s="30"/>
      <c r="V13" s="32"/>
      <c r="W13" s="55"/>
      <c r="X13" s="33" t="s">
        <v>172</v>
      </c>
      <c r="Y13" s="34">
        <f>COUNTIF(C13:V13,X13)</f>
        <v>0</v>
      </c>
      <c r="Z13" s="33" t="s">
        <v>179</v>
      </c>
      <c r="AA13" s="34">
        <f>COUNTIF(C13:V13,Z13)</f>
        <v>0</v>
      </c>
      <c r="AB13" s="33" t="s">
        <v>180</v>
      </c>
      <c r="AC13" s="34">
        <f>COUNTIF(C13:V13,AB13)</f>
        <v>0</v>
      </c>
      <c r="AD13" s="33" t="s">
        <v>181</v>
      </c>
      <c r="AE13" s="34">
        <f>COUNTIF(C13:V13,AD13)</f>
        <v>0</v>
      </c>
    </row>
    <row r="14" spans="1:43" ht="30.75" thickBot="1" x14ac:dyDescent="0.3">
      <c r="A14" s="85"/>
      <c r="B14" s="29" t="s">
        <v>59</v>
      </c>
      <c r="C14" s="30"/>
      <c r="D14" s="30"/>
      <c r="E14" s="30"/>
      <c r="F14" s="30"/>
      <c r="G14" s="30"/>
      <c r="H14" s="30"/>
      <c r="I14" s="30"/>
      <c r="J14" s="30"/>
      <c r="K14" s="30"/>
      <c r="L14" s="30"/>
      <c r="M14" s="30"/>
      <c r="N14" s="30"/>
      <c r="O14" s="30"/>
      <c r="P14" s="30"/>
      <c r="Q14" s="30"/>
      <c r="R14" s="30"/>
      <c r="S14" s="30"/>
      <c r="T14" s="30"/>
      <c r="U14" s="30"/>
      <c r="V14" s="30"/>
      <c r="W14" s="55"/>
    </row>
    <row r="15" spans="1:43" ht="16.5" thickBot="1" x14ac:dyDescent="0.3">
      <c r="A15" s="85"/>
      <c r="B15" s="29" t="s">
        <v>60</v>
      </c>
      <c r="C15" s="30"/>
      <c r="D15" s="30"/>
      <c r="E15" s="30"/>
      <c r="F15" s="30"/>
      <c r="G15" s="30"/>
      <c r="H15" s="30"/>
      <c r="I15" s="30"/>
      <c r="J15" s="30"/>
      <c r="K15" s="30"/>
      <c r="L15" s="30"/>
      <c r="M15" s="30"/>
      <c r="N15" s="30"/>
      <c r="O15" s="30"/>
      <c r="P15" s="30"/>
      <c r="Q15" s="30"/>
      <c r="R15" s="30"/>
      <c r="S15" s="30"/>
      <c r="T15" s="30"/>
      <c r="U15" s="30"/>
      <c r="V15" s="32"/>
      <c r="W15" s="55"/>
      <c r="X15" s="33" t="s">
        <v>126</v>
      </c>
      <c r="Y15" s="34">
        <f>COUNTIF(C15:V15,X15)</f>
        <v>0</v>
      </c>
      <c r="Z15" s="33" t="s">
        <v>127</v>
      </c>
      <c r="AA15" s="34">
        <f>COUNTIF(C15:V15,Z15)</f>
        <v>0</v>
      </c>
      <c r="AB15" s="33" t="s">
        <v>128</v>
      </c>
      <c r="AC15" s="34">
        <f>COUNTIF(C15:V15,AB15)</f>
        <v>0</v>
      </c>
      <c r="AD15" s="33" t="s">
        <v>95</v>
      </c>
      <c r="AE15" s="34">
        <f>COUNTIF(C15:V15,AD15)</f>
        <v>0</v>
      </c>
      <c r="AF15" s="33" t="s">
        <v>129</v>
      </c>
      <c r="AG15" s="34">
        <f>COUNTIF(C15:V15,AF15)</f>
        <v>0</v>
      </c>
    </row>
    <row r="16" spans="1:43" ht="16.5" thickBot="1" x14ac:dyDescent="0.3">
      <c r="A16" s="85"/>
      <c r="B16" s="29" t="s">
        <v>146</v>
      </c>
      <c r="C16" s="30"/>
      <c r="D16" s="30"/>
      <c r="E16" s="30"/>
      <c r="F16" s="30"/>
      <c r="G16" s="30"/>
      <c r="H16" s="30"/>
      <c r="I16" s="30"/>
      <c r="J16" s="30"/>
      <c r="K16" s="30"/>
      <c r="L16" s="30"/>
      <c r="M16" s="30"/>
      <c r="N16" s="30"/>
      <c r="O16" s="30"/>
      <c r="P16" s="30"/>
      <c r="Q16" s="30"/>
      <c r="R16" s="30"/>
      <c r="S16" s="30"/>
      <c r="T16" s="30"/>
      <c r="U16" s="30"/>
      <c r="V16" s="32"/>
      <c r="W16" s="55"/>
      <c r="X16" s="33" t="s">
        <v>148</v>
      </c>
      <c r="Y16" s="34">
        <f>COUNTIF(C16:V16,X16)</f>
        <v>0</v>
      </c>
      <c r="Z16" s="33" t="s">
        <v>95</v>
      </c>
      <c r="AA16" s="34">
        <f>COUNTIF(C16:V16,Z16)</f>
        <v>0</v>
      </c>
      <c r="AB16" s="33" t="s">
        <v>129</v>
      </c>
      <c r="AC16" s="34">
        <f>COUNTIF(C16:V16,AB16)</f>
        <v>0</v>
      </c>
    </row>
    <row r="17" spans="1:33" ht="16.5" thickBot="1" x14ac:dyDescent="0.3">
      <c r="A17" s="85"/>
      <c r="B17" s="29" t="s">
        <v>61</v>
      </c>
      <c r="C17" s="30"/>
      <c r="D17" s="30"/>
      <c r="E17" s="30"/>
      <c r="F17" s="30"/>
      <c r="G17" s="30"/>
      <c r="H17" s="30"/>
      <c r="I17" s="30"/>
      <c r="J17" s="30"/>
      <c r="K17" s="30"/>
      <c r="L17" s="30"/>
      <c r="M17" s="30"/>
      <c r="N17" s="30"/>
      <c r="O17" s="30"/>
      <c r="P17" s="30"/>
      <c r="Q17" s="30"/>
      <c r="R17" s="30"/>
      <c r="S17" s="30"/>
      <c r="T17" s="30"/>
      <c r="U17" s="30"/>
      <c r="V17" s="32"/>
      <c r="W17" s="55"/>
      <c r="X17" s="33" t="s">
        <v>94</v>
      </c>
      <c r="Y17" s="34">
        <f>COUNTIF(C17:V17,X17)</f>
        <v>0</v>
      </c>
      <c r="Z17" s="33" t="s">
        <v>95</v>
      </c>
      <c r="AA17" s="34">
        <f>COUNTIF(C17:V17,Z17)</f>
        <v>0</v>
      </c>
      <c r="AB17" s="33" t="s">
        <v>129</v>
      </c>
      <c r="AC17" s="34">
        <f>COUNTIF(C17:V17,AB17)</f>
        <v>0</v>
      </c>
    </row>
    <row r="18" spans="1:33" ht="16.5" thickBot="1" x14ac:dyDescent="0.3">
      <c r="A18" s="38" t="s">
        <v>62</v>
      </c>
      <c r="B18" s="29" t="s">
        <v>63</v>
      </c>
      <c r="C18" s="30"/>
      <c r="D18" s="30"/>
      <c r="E18" s="30"/>
      <c r="F18" s="30"/>
      <c r="G18" s="30"/>
      <c r="H18" s="30"/>
      <c r="I18" s="30"/>
      <c r="J18" s="30"/>
      <c r="K18" s="30"/>
      <c r="L18" s="30"/>
      <c r="M18" s="30"/>
      <c r="N18" s="30"/>
      <c r="O18" s="30"/>
      <c r="P18" s="30"/>
      <c r="Q18" s="30"/>
      <c r="R18" s="30"/>
      <c r="S18" s="30"/>
      <c r="T18" s="30"/>
      <c r="U18" s="30"/>
      <c r="V18" s="32"/>
      <c r="W18" s="55"/>
      <c r="X18" s="33" t="s">
        <v>66</v>
      </c>
      <c r="Y18" s="34">
        <f>COUNTIF(C18:V18,X18)</f>
        <v>0</v>
      </c>
      <c r="Z18" s="33" t="s">
        <v>68</v>
      </c>
      <c r="AA18" s="34">
        <f>COUNTIF(C18:V18,Z18)</f>
        <v>0</v>
      </c>
      <c r="AB18" s="33" t="s">
        <v>70</v>
      </c>
      <c r="AC18" s="34">
        <f>COUNTIF(C18:V18,AB18)</f>
        <v>0</v>
      </c>
      <c r="AD18" s="33" t="s">
        <v>71</v>
      </c>
      <c r="AE18" s="34">
        <f>COUNTIF(C18:V18,AD18)</f>
        <v>0</v>
      </c>
      <c r="AF18" s="33" t="s">
        <v>72</v>
      </c>
      <c r="AG18" s="34">
        <f>COUNTIF(C18:V18,AF18)</f>
        <v>0</v>
      </c>
    </row>
    <row r="19" spans="1:33" x14ac:dyDescent="0.25">
      <c r="A19" s="81" t="s">
        <v>33</v>
      </c>
      <c r="B19" s="29" t="s">
        <v>161</v>
      </c>
      <c r="C19" s="30"/>
      <c r="D19" s="30"/>
      <c r="E19" s="30"/>
      <c r="F19" s="30"/>
      <c r="G19" s="30"/>
      <c r="H19" s="30"/>
      <c r="I19" s="30"/>
      <c r="J19" s="30"/>
      <c r="K19" s="30"/>
      <c r="L19" s="30"/>
      <c r="M19" s="30"/>
      <c r="N19" s="30"/>
      <c r="O19" s="30"/>
      <c r="P19" s="30"/>
      <c r="Q19" s="30"/>
      <c r="R19" s="30"/>
      <c r="S19" s="30"/>
      <c r="T19" s="30"/>
      <c r="U19" s="30"/>
      <c r="V19" s="30"/>
      <c r="W19" s="55">
        <f t="shared" ref="W19:W27" si="0">COUNTIF(C19:V19,"Yes")</f>
        <v>0</v>
      </c>
      <c r="Z19" s="59"/>
    </row>
    <row r="20" spans="1:33" x14ac:dyDescent="0.25">
      <c r="A20" s="83"/>
      <c r="B20" s="29" t="s">
        <v>35</v>
      </c>
      <c r="C20" s="30"/>
      <c r="D20" s="30"/>
      <c r="E20" s="30"/>
      <c r="F20" s="30"/>
      <c r="G20" s="30"/>
      <c r="H20" s="30"/>
      <c r="I20" s="30"/>
      <c r="J20" s="30"/>
      <c r="K20" s="30"/>
      <c r="L20" s="30"/>
      <c r="M20" s="30"/>
      <c r="N20" s="30"/>
      <c r="O20" s="30"/>
      <c r="P20" s="30"/>
      <c r="Q20" s="30"/>
      <c r="R20" s="30"/>
      <c r="S20" s="30"/>
      <c r="T20" s="30"/>
      <c r="U20" s="30"/>
      <c r="V20" s="30"/>
      <c r="W20" s="55">
        <f t="shared" si="0"/>
        <v>0</v>
      </c>
      <c r="Z20" s="59"/>
    </row>
    <row r="21" spans="1:33" x14ac:dyDescent="0.25">
      <c r="A21" s="83"/>
      <c r="B21" s="29" t="s">
        <v>36</v>
      </c>
      <c r="C21" s="30"/>
      <c r="D21" s="30"/>
      <c r="E21" s="30"/>
      <c r="F21" s="30"/>
      <c r="G21" s="30"/>
      <c r="H21" s="30"/>
      <c r="I21" s="30"/>
      <c r="J21" s="30"/>
      <c r="K21" s="30"/>
      <c r="L21" s="30"/>
      <c r="M21" s="30"/>
      <c r="N21" s="30"/>
      <c r="O21" s="30"/>
      <c r="P21" s="30"/>
      <c r="Q21" s="30"/>
      <c r="R21" s="30"/>
      <c r="S21" s="30"/>
      <c r="T21" s="30"/>
      <c r="U21" s="30"/>
      <c r="V21" s="30"/>
      <c r="W21" s="55">
        <f t="shared" si="0"/>
        <v>0</v>
      </c>
      <c r="Z21" s="59"/>
    </row>
    <row r="22" spans="1:33" x14ac:dyDescent="0.25">
      <c r="A22" s="83"/>
      <c r="B22" s="29" t="s">
        <v>37</v>
      </c>
      <c r="C22" s="30"/>
      <c r="D22" s="30"/>
      <c r="E22" s="30"/>
      <c r="F22" s="30"/>
      <c r="G22" s="30"/>
      <c r="H22" s="30"/>
      <c r="I22" s="30"/>
      <c r="J22" s="30"/>
      <c r="K22" s="30"/>
      <c r="L22" s="30"/>
      <c r="M22" s="30"/>
      <c r="N22" s="30"/>
      <c r="O22" s="30"/>
      <c r="P22" s="30"/>
      <c r="Q22" s="30"/>
      <c r="R22" s="30"/>
      <c r="S22" s="30"/>
      <c r="T22" s="30"/>
      <c r="U22" s="30"/>
      <c r="V22" s="30"/>
      <c r="W22" s="55">
        <f t="shared" si="0"/>
        <v>0</v>
      </c>
      <c r="Z22" s="59"/>
    </row>
    <row r="23" spans="1:33" x14ac:dyDescent="0.25">
      <c r="A23" s="83"/>
      <c r="B23" s="29" t="s">
        <v>38</v>
      </c>
      <c r="C23" s="30"/>
      <c r="D23" s="30"/>
      <c r="E23" s="30"/>
      <c r="F23" s="30"/>
      <c r="G23" s="30"/>
      <c r="H23" s="30"/>
      <c r="I23" s="30"/>
      <c r="J23" s="30"/>
      <c r="K23" s="30"/>
      <c r="L23" s="30"/>
      <c r="M23" s="30"/>
      <c r="N23" s="30"/>
      <c r="O23" s="30"/>
      <c r="P23" s="30"/>
      <c r="Q23" s="30"/>
      <c r="R23" s="30"/>
      <c r="S23" s="30"/>
      <c r="T23" s="30"/>
      <c r="U23" s="30"/>
      <c r="V23" s="30"/>
      <c r="W23" s="55">
        <f t="shared" si="0"/>
        <v>0</v>
      </c>
      <c r="Z23" s="59"/>
    </row>
    <row r="24" spans="1:33" x14ac:dyDescent="0.25">
      <c r="A24" s="83"/>
      <c r="B24" s="29" t="s">
        <v>39</v>
      </c>
      <c r="C24" s="30"/>
      <c r="D24" s="30"/>
      <c r="E24" s="30"/>
      <c r="F24" s="30"/>
      <c r="G24" s="30"/>
      <c r="H24" s="30"/>
      <c r="I24" s="30"/>
      <c r="J24" s="30"/>
      <c r="K24" s="30"/>
      <c r="L24" s="30"/>
      <c r="M24" s="30"/>
      <c r="N24" s="30"/>
      <c r="O24" s="30"/>
      <c r="P24" s="30"/>
      <c r="Q24" s="30"/>
      <c r="R24" s="30"/>
      <c r="S24" s="30"/>
      <c r="T24" s="30"/>
      <c r="U24" s="30"/>
      <c r="V24" s="30"/>
      <c r="W24" s="55">
        <f t="shared" si="0"/>
        <v>0</v>
      </c>
      <c r="Z24" s="59"/>
    </row>
    <row r="25" spans="1:33" x14ac:dyDescent="0.25">
      <c r="A25" s="83"/>
      <c r="B25" s="29" t="s">
        <v>41</v>
      </c>
      <c r="C25" s="30"/>
      <c r="D25" s="30"/>
      <c r="E25" s="30"/>
      <c r="F25" s="30"/>
      <c r="G25" s="30"/>
      <c r="H25" s="30"/>
      <c r="I25" s="30"/>
      <c r="J25" s="30"/>
      <c r="K25" s="30"/>
      <c r="L25" s="30"/>
      <c r="M25" s="30"/>
      <c r="N25" s="30"/>
      <c r="O25" s="30"/>
      <c r="P25" s="30"/>
      <c r="Q25" s="30"/>
      <c r="R25" s="30"/>
      <c r="S25" s="30"/>
      <c r="T25" s="30"/>
      <c r="U25" s="30"/>
      <c r="V25" s="30"/>
      <c r="W25" s="55">
        <f t="shared" si="0"/>
        <v>0</v>
      </c>
      <c r="Z25" s="59"/>
    </row>
    <row r="26" spans="1:33" x14ac:dyDescent="0.25">
      <c r="A26" s="83"/>
      <c r="B26" s="29" t="s">
        <v>42</v>
      </c>
      <c r="C26" s="30"/>
      <c r="D26" s="30"/>
      <c r="E26" s="30"/>
      <c r="F26" s="30"/>
      <c r="G26" s="30"/>
      <c r="H26" s="30"/>
      <c r="I26" s="30"/>
      <c r="J26" s="30"/>
      <c r="K26" s="30"/>
      <c r="L26" s="30"/>
      <c r="M26" s="30"/>
      <c r="N26" s="30"/>
      <c r="O26" s="30"/>
      <c r="P26" s="30"/>
      <c r="Q26" s="30"/>
      <c r="R26" s="30"/>
      <c r="S26" s="30"/>
      <c r="T26" s="30"/>
      <c r="U26" s="30"/>
      <c r="V26" s="30"/>
      <c r="W26" s="55">
        <f t="shared" si="0"/>
        <v>0</v>
      </c>
      <c r="Z26" s="59"/>
    </row>
    <row r="27" spans="1:33" x14ac:dyDescent="0.25">
      <c r="A27" s="83"/>
      <c r="B27" s="29" t="s">
        <v>43</v>
      </c>
      <c r="C27" s="30"/>
      <c r="D27" s="30"/>
      <c r="E27" s="30"/>
      <c r="F27" s="30"/>
      <c r="G27" s="30"/>
      <c r="H27" s="30"/>
      <c r="I27" s="30"/>
      <c r="J27" s="30"/>
      <c r="K27" s="30"/>
      <c r="L27" s="30"/>
      <c r="M27" s="30"/>
      <c r="N27" s="30"/>
      <c r="O27" s="30"/>
      <c r="P27" s="30"/>
      <c r="Q27" s="30"/>
      <c r="R27" s="30"/>
      <c r="S27" s="30"/>
      <c r="T27" s="30"/>
      <c r="U27" s="30"/>
      <c r="V27" s="30"/>
      <c r="W27" s="55">
        <f t="shared" si="0"/>
        <v>0</v>
      </c>
      <c r="Z27" s="59"/>
    </row>
    <row r="28" spans="1:33" x14ac:dyDescent="0.25">
      <c r="A28" s="84"/>
      <c r="B28" s="29" t="s">
        <v>44</v>
      </c>
      <c r="C28" s="30"/>
      <c r="D28" s="30"/>
      <c r="E28" s="30"/>
      <c r="F28" s="30"/>
      <c r="G28" s="30"/>
      <c r="H28" s="30"/>
      <c r="I28" s="30"/>
      <c r="J28" s="30"/>
      <c r="K28" s="30"/>
      <c r="L28" s="30"/>
      <c r="M28" s="30"/>
      <c r="N28" s="30"/>
      <c r="O28" s="30"/>
      <c r="P28" s="30"/>
      <c r="Q28" s="30"/>
      <c r="R28" s="30"/>
      <c r="S28" s="30"/>
      <c r="T28" s="30"/>
      <c r="U28" s="30"/>
      <c r="V28" s="30"/>
      <c r="W28" s="55"/>
    </row>
    <row r="29" spans="1:33" x14ac:dyDescent="0.25">
      <c r="A29" s="81" t="s">
        <v>45</v>
      </c>
      <c r="B29" s="29" t="s">
        <v>46</v>
      </c>
      <c r="C29" s="30"/>
      <c r="D29" s="30"/>
      <c r="E29" s="30"/>
      <c r="F29" s="30"/>
      <c r="G29" s="30"/>
      <c r="H29" s="30"/>
      <c r="I29" s="30"/>
      <c r="J29" s="30"/>
      <c r="K29" s="30"/>
      <c r="L29" s="30"/>
      <c r="M29" s="30"/>
      <c r="N29" s="30"/>
      <c r="O29" s="30"/>
      <c r="P29" s="30"/>
      <c r="Q29" s="30"/>
      <c r="R29" s="30"/>
      <c r="S29" s="30"/>
      <c r="T29" s="30"/>
      <c r="U29" s="30"/>
      <c r="V29" s="30"/>
      <c r="W29" s="55">
        <f t="shared" ref="W29:W37" si="1">COUNTIF(C29:V29,"Yes")</f>
        <v>0</v>
      </c>
      <c r="Z29" s="59"/>
    </row>
    <row r="30" spans="1:33" x14ac:dyDescent="0.25">
      <c r="A30" s="83"/>
      <c r="B30" s="29" t="s">
        <v>35</v>
      </c>
      <c r="C30" s="30"/>
      <c r="D30" s="30"/>
      <c r="E30" s="30"/>
      <c r="F30" s="30"/>
      <c r="G30" s="30"/>
      <c r="H30" s="30"/>
      <c r="I30" s="30"/>
      <c r="J30" s="30"/>
      <c r="K30" s="30"/>
      <c r="L30" s="30"/>
      <c r="M30" s="30"/>
      <c r="N30" s="30"/>
      <c r="O30" s="30"/>
      <c r="P30" s="30"/>
      <c r="Q30" s="30"/>
      <c r="R30" s="30"/>
      <c r="S30" s="30"/>
      <c r="T30" s="30"/>
      <c r="U30" s="30"/>
      <c r="V30" s="30"/>
      <c r="W30" s="55">
        <f t="shared" si="1"/>
        <v>0</v>
      </c>
      <c r="Z30" s="59"/>
    </row>
    <row r="31" spans="1:33" x14ac:dyDescent="0.25">
      <c r="A31" s="83"/>
      <c r="B31" s="29" t="s">
        <v>36</v>
      </c>
      <c r="C31" s="30"/>
      <c r="D31" s="30"/>
      <c r="E31" s="30"/>
      <c r="F31" s="30"/>
      <c r="G31" s="30"/>
      <c r="H31" s="30"/>
      <c r="I31" s="30"/>
      <c r="J31" s="30"/>
      <c r="K31" s="30"/>
      <c r="L31" s="30"/>
      <c r="M31" s="30"/>
      <c r="N31" s="30"/>
      <c r="O31" s="30"/>
      <c r="P31" s="30"/>
      <c r="Q31" s="30"/>
      <c r="R31" s="30"/>
      <c r="S31" s="30"/>
      <c r="T31" s="30"/>
      <c r="U31" s="30"/>
      <c r="V31" s="30"/>
      <c r="W31" s="55">
        <f t="shared" si="1"/>
        <v>0</v>
      </c>
      <c r="Z31" s="59"/>
    </row>
    <row r="32" spans="1:33" x14ac:dyDescent="0.25">
      <c r="A32" s="83"/>
      <c r="B32" s="29" t="s">
        <v>37</v>
      </c>
      <c r="C32" s="30"/>
      <c r="D32" s="30"/>
      <c r="E32" s="30"/>
      <c r="F32" s="30"/>
      <c r="G32" s="30"/>
      <c r="H32" s="30"/>
      <c r="I32" s="30"/>
      <c r="J32" s="30"/>
      <c r="K32" s="30"/>
      <c r="L32" s="30"/>
      <c r="M32" s="30"/>
      <c r="N32" s="30"/>
      <c r="O32" s="30"/>
      <c r="P32" s="30"/>
      <c r="Q32" s="30"/>
      <c r="R32" s="30"/>
      <c r="S32" s="30"/>
      <c r="T32" s="30"/>
      <c r="U32" s="30"/>
      <c r="V32" s="30"/>
      <c r="W32" s="55">
        <f t="shared" si="1"/>
        <v>0</v>
      </c>
      <c r="Z32" s="59"/>
    </row>
    <row r="33" spans="1:26" x14ac:dyDescent="0.25">
      <c r="A33" s="83"/>
      <c r="B33" s="29" t="s">
        <v>38</v>
      </c>
      <c r="C33" s="30"/>
      <c r="D33" s="30"/>
      <c r="E33" s="30"/>
      <c r="F33" s="30"/>
      <c r="G33" s="30"/>
      <c r="H33" s="30"/>
      <c r="I33" s="30"/>
      <c r="J33" s="30"/>
      <c r="K33" s="30"/>
      <c r="L33" s="30"/>
      <c r="M33" s="30"/>
      <c r="N33" s="30"/>
      <c r="O33" s="30"/>
      <c r="P33" s="30"/>
      <c r="Q33" s="30"/>
      <c r="R33" s="30"/>
      <c r="S33" s="30"/>
      <c r="T33" s="30"/>
      <c r="U33" s="30"/>
      <c r="V33" s="30"/>
      <c r="W33" s="55">
        <f t="shared" si="1"/>
        <v>0</v>
      </c>
      <c r="Z33" s="59"/>
    </row>
    <row r="34" spans="1:26" x14ac:dyDescent="0.25">
      <c r="A34" s="83"/>
      <c r="B34" s="29" t="s">
        <v>39</v>
      </c>
      <c r="C34" s="30"/>
      <c r="D34" s="30"/>
      <c r="E34" s="30"/>
      <c r="F34" s="30"/>
      <c r="G34" s="30"/>
      <c r="H34" s="30"/>
      <c r="I34" s="30"/>
      <c r="J34" s="30"/>
      <c r="K34" s="30"/>
      <c r="L34" s="30"/>
      <c r="M34" s="30"/>
      <c r="N34" s="30"/>
      <c r="O34" s="30"/>
      <c r="P34" s="30"/>
      <c r="Q34" s="30"/>
      <c r="R34" s="30"/>
      <c r="S34" s="30"/>
      <c r="T34" s="30"/>
      <c r="U34" s="30"/>
      <c r="V34" s="30"/>
      <c r="W34" s="55">
        <f t="shared" si="1"/>
        <v>0</v>
      </c>
      <c r="Z34" s="59"/>
    </row>
    <row r="35" spans="1:26" x14ac:dyDescent="0.25">
      <c r="A35" s="83"/>
      <c r="B35" s="29" t="s">
        <v>41</v>
      </c>
      <c r="C35" s="30"/>
      <c r="D35" s="30"/>
      <c r="E35" s="30"/>
      <c r="F35" s="30"/>
      <c r="G35" s="30"/>
      <c r="H35" s="30"/>
      <c r="I35" s="30"/>
      <c r="J35" s="30"/>
      <c r="K35" s="30"/>
      <c r="L35" s="30"/>
      <c r="M35" s="30"/>
      <c r="N35" s="30"/>
      <c r="O35" s="30"/>
      <c r="P35" s="30"/>
      <c r="Q35" s="30"/>
      <c r="R35" s="30"/>
      <c r="S35" s="30"/>
      <c r="T35" s="30"/>
      <c r="U35" s="30"/>
      <c r="V35" s="30"/>
      <c r="W35" s="55">
        <f t="shared" si="1"/>
        <v>0</v>
      </c>
      <c r="Z35" s="59"/>
    </row>
    <row r="36" spans="1:26" x14ac:dyDescent="0.25">
      <c r="A36" s="83"/>
      <c r="B36" s="29" t="s">
        <v>42</v>
      </c>
      <c r="C36" s="30"/>
      <c r="D36" s="30"/>
      <c r="E36" s="30"/>
      <c r="F36" s="30"/>
      <c r="G36" s="30"/>
      <c r="H36" s="30"/>
      <c r="I36" s="30"/>
      <c r="J36" s="30"/>
      <c r="K36" s="30"/>
      <c r="L36" s="30"/>
      <c r="M36" s="30"/>
      <c r="N36" s="30"/>
      <c r="O36" s="30"/>
      <c r="P36" s="30"/>
      <c r="Q36" s="30"/>
      <c r="R36" s="30"/>
      <c r="S36" s="30"/>
      <c r="T36" s="30"/>
      <c r="U36" s="30"/>
      <c r="V36" s="30"/>
      <c r="W36" s="55">
        <f t="shared" si="1"/>
        <v>0</v>
      </c>
      <c r="Z36" s="59"/>
    </row>
    <row r="37" spans="1:26" x14ac:dyDescent="0.25">
      <c r="A37" s="83"/>
      <c r="B37" s="29" t="s">
        <v>43</v>
      </c>
      <c r="C37" s="30"/>
      <c r="D37" s="30"/>
      <c r="E37" s="30"/>
      <c r="F37" s="30"/>
      <c r="G37" s="30"/>
      <c r="H37" s="30"/>
      <c r="I37" s="30"/>
      <c r="J37" s="30"/>
      <c r="K37" s="30"/>
      <c r="L37" s="30"/>
      <c r="M37" s="30"/>
      <c r="N37" s="30"/>
      <c r="O37" s="30"/>
      <c r="P37" s="30"/>
      <c r="Q37" s="30"/>
      <c r="R37" s="30"/>
      <c r="S37" s="30"/>
      <c r="T37" s="30"/>
      <c r="U37" s="30"/>
      <c r="V37" s="30"/>
      <c r="W37" s="55">
        <f t="shared" si="1"/>
        <v>0</v>
      </c>
      <c r="Z37" s="59"/>
    </row>
    <row r="38" spans="1:26" x14ac:dyDescent="0.25">
      <c r="A38" s="84"/>
      <c r="B38" s="29" t="s">
        <v>44</v>
      </c>
      <c r="C38" s="30"/>
      <c r="D38" s="30"/>
      <c r="E38" s="30"/>
      <c r="F38" s="30"/>
      <c r="G38" s="30"/>
      <c r="H38" s="30"/>
      <c r="I38" s="30"/>
      <c r="J38" s="30"/>
      <c r="K38" s="30"/>
      <c r="L38" s="30"/>
      <c r="M38" s="30"/>
      <c r="N38" s="30"/>
      <c r="O38" s="30"/>
      <c r="P38" s="30"/>
      <c r="Q38" s="30"/>
      <c r="R38" s="30"/>
      <c r="S38" s="30"/>
      <c r="T38" s="30"/>
      <c r="U38" s="30"/>
      <c r="V38" s="30"/>
      <c r="W38" s="55"/>
    </row>
    <row r="39" spans="1:26" x14ac:dyDescent="0.25">
      <c r="A39" s="81" t="s">
        <v>47</v>
      </c>
      <c r="B39" s="29" t="s">
        <v>48</v>
      </c>
      <c r="C39" s="30"/>
      <c r="D39" s="30"/>
      <c r="E39" s="30"/>
      <c r="F39" s="30"/>
      <c r="G39" s="30"/>
      <c r="H39" s="30"/>
      <c r="I39" s="30"/>
      <c r="J39" s="30"/>
      <c r="K39" s="30"/>
      <c r="L39" s="30"/>
      <c r="M39" s="30"/>
      <c r="N39" s="30"/>
      <c r="O39" s="30"/>
      <c r="P39" s="30"/>
      <c r="Q39" s="30"/>
      <c r="R39" s="30"/>
      <c r="S39" s="30"/>
      <c r="T39" s="30"/>
      <c r="U39" s="30"/>
      <c r="V39" s="30"/>
      <c r="W39" s="55">
        <f t="shared" ref="W39:W46" si="2">COUNTIF(C39:V39,"Yes")</f>
        <v>0</v>
      </c>
      <c r="Z39" s="59"/>
    </row>
    <row r="40" spans="1:26" x14ac:dyDescent="0.25">
      <c r="A40" s="85"/>
      <c r="B40" s="29" t="s">
        <v>36</v>
      </c>
      <c r="C40" s="30"/>
      <c r="D40" s="30"/>
      <c r="E40" s="30"/>
      <c r="F40" s="30"/>
      <c r="G40" s="30"/>
      <c r="H40" s="30"/>
      <c r="I40" s="30"/>
      <c r="J40" s="30"/>
      <c r="K40" s="30"/>
      <c r="L40" s="30"/>
      <c r="M40" s="30"/>
      <c r="N40" s="30"/>
      <c r="O40" s="30"/>
      <c r="P40" s="30"/>
      <c r="Q40" s="30"/>
      <c r="R40" s="30"/>
      <c r="S40" s="30"/>
      <c r="T40" s="30"/>
      <c r="U40" s="30"/>
      <c r="V40" s="30"/>
      <c r="W40" s="55">
        <f t="shared" si="2"/>
        <v>0</v>
      </c>
      <c r="Z40" s="59"/>
    </row>
    <row r="41" spans="1:26" x14ac:dyDescent="0.25">
      <c r="A41" s="85"/>
      <c r="B41" s="29" t="s">
        <v>37</v>
      </c>
      <c r="C41" s="30"/>
      <c r="D41" s="30"/>
      <c r="E41" s="30"/>
      <c r="F41" s="30"/>
      <c r="G41" s="30"/>
      <c r="H41" s="30"/>
      <c r="I41" s="30"/>
      <c r="J41" s="30"/>
      <c r="K41" s="30"/>
      <c r="L41" s="30"/>
      <c r="M41" s="30"/>
      <c r="N41" s="30"/>
      <c r="O41" s="30"/>
      <c r="P41" s="30"/>
      <c r="Q41" s="30"/>
      <c r="R41" s="30"/>
      <c r="S41" s="30"/>
      <c r="T41" s="30"/>
      <c r="U41" s="30"/>
      <c r="V41" s="30"/>
      <c r="W41" s="55">
        <f t="shared" si="2"/>
        <v>0</v>
      </c>
      <c r="Z41" s="59"/>
    </row>
    <row r="42" spans="1:26" x14ac:dyDescent="0.25">
      <c r="A42" s="85"/>
      <c r="B42" s="29" t="s">
        <v>38</v>
      </c>
      <c r="C42" s="30"/>
      <c r="D42" s="30"/>
      <c r="E42" s="30"/>
      <c r="F42" s="30"/>
      <c r="G42" s="30"/>
      <c r="H42" s="30"/>
      <c r="I42" s="30"/>
      <c r="J42" s="30"/>
      <c r="K42" s="30"/>
      <c r="L42" s="30"/>
      <c r="M42" s="30"/>
      <c r="N42" s="30"/>
      <c r="O42" s="30"/>
      <c r="P42" s="30"/>
      <c r="Q42" s="30"/>
      <c r="R42" s="30"/>
      <c r="S42" s="30"/>
      <c r="T42" s="30"/>
      <c r="U42" s="30"/>
      <c r="V42" s="30"/>
      <c r="W42" s="55">
        <f t="shared" si="2"/>
        <v>0</v>
      </c>
      <c r="Z42" s="59"/>
    </row>
    <row r="43" spans="1:26" x14ac:dyDescent="0.25">
      <c r="A43" s="85"/>
      <c r="B43" s="29" t="s">
        <v>39</v>
      </c>
      <c r="C43" s="30"/>
      <c r="D43" s="30"/>
      <c r="E43" s="30"/>
      <c r="F43" s="30"/>
      <c r="G43" s="30"/>
      <c r="H43" s="30"/>
      <c r="I43" s="30"/>
      <c r="J43" s="30"/>
      <c r="K43" s="30"/>
      <c r="L43" s="30"/>
      <c r="M43" s="30"/>
      <c r="N43" s="30"/>
      <c r="O43" s="30"/>
      <c r="P43" s="30"/>
      <c r="Q43" s="30"/>
      <c r="R43" s="30"/>
      <c r="S43" s="30"/>
      <c r="T43" s="30"/>
      <c r="U43" s="30"/>
      <c r="V43" s="30"/>
      <c r="W43" s="55">
        <f t="shared" si="2"/>
        <v>0</v>
      </c>
      <c r="Z43" s="59"/>
    </row>
    <row r="44" spans="1:26" x14ac:dyDescent="0.25">
      <c r="A44" s="85"/>
      <c r="B44" s="29" t="s">
        <v>41</v>
      </c>
      <c r="C44" s="30"/>
      <c r="D44" s="30"/>
      <c r="E44" s="30"/>
      <c r="F44" s="30"/>
      <c r="G44" s="30"/>
      <c r="H44" s="30"/>
      <c r="I44" s="30"/>
      <c r="J44" s="30"/>
      <c r="K44" s="30"/>
      <c r="L44" s="30"/>
      <c r="M44" s="30"/>
      <c r="N44" s="30"/>
      <c r="O44" s="30"/>
      <c r="P44" s="30"/>
      <c r="Q44" s="30"/>
      <c r="R44" s="30"/>
      <c r="S44" s="30"/>
      <c r="T44" s="30"/>
      <c r="U44" s="30"/>
      <c r="V44" s="30"/>
      <c r="W44" s="55">
        <f t="shared" si="2"/>
        <v>0</v>
      </c>
      <c r="Z44" s="59"/>
    </row>
    <row r="45" spans="1:26" x14ac:dyDescent="0.25">
      <c r="A45" s="85"/>
      <c r="B45" s="29" t="s">
        <v>42</v>
      </c>
      <c r="C45" s="30"/>
      <c r="D45" s="30"/>
      <c r="E45" s="30"/>
      <c r="F45" s="30"/>
      <c r="G45" s="30"/>
      <c r="H45" s="30"/>
      <c r="I45" s="30"/>
      <c r="J45" s="30"/>
      <c r="K45" s="30"/>
      <c r="L45" s="30"/>
      <c r="M45" s="30"/>
      <c r="N45" s="30"/>
      <c r="O45" s="30"/>
      <c r="P45" s="30"/>
      <c r="Q45" s="30"/>
      <c r="R45" s="30"/>
      <c r="S45" s="30"/>
      <c r="T45" s="30"/>
      <c r="U45" s="30"/>
      <c r="V45" s="30"/>
      <c r="W45" s="55">
        <f t="shared" si="2"/>
        <v>0</v>
      </c>
      <c r="Z45" s="59"/>
    </row>
    <row r="46" spans="1:26" x14ac:dyDescent="0.25">
      <c r="A46" s="85"/>
      <c r="B46" s="29" t="s">
        <v>43</v>
      </c>
      <c r="C46" s="30"/>
      <c r="D46" s="30"/>
      <c r="E46" s="30"/>
      <c r="F46" s="30"/>
      <c r="G46" s="30"/>
      <c r="H46" s="30"/>
      <c r="I46" s="30"/>
      <c r="J46" s="30"/>
      <c r="K46" s="30"/>
      <c r="L46" s="30"/>
      <c r="M46" s="30"/>
      <c r="N46" s="30"/>
      <c r="O46" s="30"/>
      <c r="P46" s="30"/>
      <c r="Q46" s="30"/>
      <c r="R46" s="30"/>
      <c r="S46" s="30"/>
      <c r="T46" s="30"/>
      <c r="U46" s="30"/>
      <c r="V46" s="30"/>
      <c r="W46" s="55">
        <f t="shared" si="2"/>
        <v>0</v>
      </c>
      <c r="Z46" s="59"/>
    </row>
    <row r="47" spans="1:26" x14ac:dyDescent="0.25">
      <c r="A47" s="84"/>
      <c r="B47" s="29" t="s">
        <v>44</v>
      </c>
      <c r="C47" s="30"/>
      <c r="D47" s="30"/>
      <c r="E47" s="30"/>
      <c r="F47" s="30"/>
      <c r="G47" s="30"/>
      <c r="H47" s="30"/>
      <c r="I47" s="30"/>
      <c r="J47" s="30"/>
      <c r="K47" s="30"/>
      <c r="L47" s="30"/>
      <c r="M47" s="30"/>
      <c r="N47" s="30"/>
      <c r="O47" s="30"/>
      <c r="P47" s="30"/>
      <c r="Q47" s="30"/>
      <c r="R47" s="30"/>
      <c r="S47" s="30"/>
      <c r="T47" s="30"/>
      <c r="U47" s="30"/>
      <c r="V47" s="30"/>
      <c r="W47" s="55"/>
    </row>
    <row r="48" spans="1:26" x14ac:dyDescent="0.25">
      <c r="A48" s="79" t="s">
        <v>49</v>
      </c>
      <c r="B48" s="80"/>
      <c r="C48" s="30"/>
      <c r="D48" s="30"/>
      <c r="E48" s="30"/>
      <c r="F48" s="30"/>
      <c r="G48" s="30"/>
      <c r="H48" s="30"/>
      <c r="I48" s="30"/>
      <c r="J48" s="30"/>
      <c r="K48" s="30"/>
      <c r="L48" s="30"/>
      <c r="M48" s="30"/>
      <c r="N48" s="30"/>
      <c r="O48" s="30"/>
      <c r="P48" s="30"/>
      <c r="Q48" s="30"/>
      <c r="R48" s="30"/>
      <c r="S48" s="30"/>
      <c r="T48" s="30"/>
      <c r="U48" s="30"/>
      <c r="V48" s="30"/>
      <c r="W48" s="55"/>
      <c r="Z48" s="59"/>
    </row>
    <row r="49" spans="1:31" x14ac:dyDescent="0.25">
      <c r="A49" s="77" t="s">
        <v>50</v>
      </c>
      <c r="B49" s="78"/>
      <c r="C49" s="30"/>
      <c r="D49" s="30"/>
      <c r="E49" s="30"/>
      <c r="F49" s="30"/>
      <c r="G49" s="30"/>
      <c r="H49" s="30"/>
      <c r="I49" s="30"/>
      <c r="J49" s="30"/>
      <c r="K49" s="30"/>
      <c r="L49" s="30"/>
      <c r="M49" s="30"/>
      <c r="N49" s="30"/>
      <c r="O49" s="30"/>
      <c r="P49" s="30"/>
      <c r="Q49" s="30"/>
      <c r="R49" s="30"/>
      <c r="S49" s="30"/>
      <c r="T49" s="30"/>
      <c r="U49" s="30"/>
      <c r="V49" s="30"/>
      <c r="W49" s="55"/>
      <c r="Z49" s="59"/>
    </row>
    <row r="50" spans="1:31" ht="33" customHeight="1" x14ac:dyDescent="0.25">
      <c r="A50" s="77" t="s">
        <v>51</v>
      </c>
      <c r="B50" s="78"/>
      <c r="C50" s="30"/>
      <c r="D50" s="30"/>
      <c r="E50" s="30"/>
      <c r="F50" s="30"/>
      <c r="G50" s="30"/>
      <c r="H50" s="30"/>
      <c r="I50" s="30"/>
      <c r="J50" s="30"/>
      <c r="K50" s="30"/>
      <c r="L50" s="30"/>
      <c r="M50" s="30"/>
      <c r="N50" s="30"/>
      <c r="O50" s="30"/>
      <c r="P50" s="30"/>
      <c r="Q50" s="30"/>
      <c r="R50" s="30"/>
      <c r="S50" s="30"/>
      <c r="T50" s="30"/>
      <c r="U50" s="30"/>
      <c r="V50" s="30"/>
      <c r="W50" s="55"/>
      <c r="X50" s="45" t="s">
        <v>163</v>
      </c>
      <c r="Y50" s="68" t="s">
        <v>164</v>
      </c>
      <c r="Z50" s="45" t="s">
        <v>152</v>
      </c>
    </row>
    <row r="51" spans="1:31" ht="204.75" x14ac:dyDescent="0.25">
      <c r="A51" s="39" t="s">
        <v>157</v>
      </c>
      <c r="B51" s="40"/>
      <c r="C51" s="30"/>
      <c r="D51" s="30"/>
      <c r="E51" s="30"/>
      <c r="F51" s="30"/>
      <c r="G51" s="30"/>
      <c r="H51" s="30"/>
      <c r="I51" s="30"/>
      <c r="J51" s="30"/>
      <c r="K51" s="30"/>
      <c r="L51" s="30"/>
      <c r="M51" s="30"/>
      <c r="N51" s="30"/>
      <c r="O51" s="30"/>
      <c r="P51" s="30"/>
      <c r="Q51" s="30"/>
      <c r="R51" s="30"/>
      <c r="S51" s="30"/>
      <c r="T51" s="30"/>
      <c r="U51" s="30"/>
      <c r="V51" s="30"/>
      <c r="W51" s="55">
        <f>COUNTIF(C51:V51,"Yes")</f>
        <v>0</v>
      </c>
      <c r="X51" s="46" t="s">
        <v>165</v>
      </c>
      <c r="Y51" s="68">
        <f>W51</f>
        <v>0</v>
      </c>
      <c r="Z51" s="48" t="s">
        <v>176</v>
      </c>
    </row>
    <row r="52" spans="1:31" ht="141.75" x14ac:dyDescent="0.25">
      <c r="A52" s="39" t="s">
        <v>162</v>
      </c>
      <c r="B52" s="40"/>
      <c r="C52" s="66">
        <f>IF(C19="Yes",1,IF(C29="Yes",1,IF(C39="Yes",1,0)))</f>
        <v>0</v>
      </c>
      <c r="D52" s="66">
        <f t="shared" ref="D52:V52" si="3">IF(D19="Yes",1,IF(D29="Yes",1,IF(D39="Yes",1,0)))</f>
        <v>0</v>
      </c>
      <c r="E52" s="66">
        <f t="shared" si="3"/>
        <v>0</v>
      </c>
      <c r="F52" s="66">
        <f t="shared" si="3"/>
        <v>0</v>
      </c>
      <c r="G52" s="66">
        <f t="shared" si="3"/>
        <v>0</v>
      </c>
      <c r="H52" s="66">
        <f t="shared" si="3"/>
        <v>0</v>
      </c>
      <c r="I52" s="66">
        <f t="shared" si="3"/>
        <v>0</v>
      </c>
      <c r="J52" s="66">
        <f t="shared" si="3"/>
        <v>0</v>
      </c>
      <c r="K52" s="66">
        <f t="shared" si="3"/>
        <v>0</v>
      </c>
      <c r="L52" s="66">
        <f t="shared" si="3"/>
        <v>0</v>
      </c>
      <c r="M52" s="66">
        <f t="shared" si="3"/>
        <v>0</v>
      </c>
      <c r="N52" s="66">
        <f t="shared" si="3"/>
        <v>0</v>
      </c>
      <c r="O52" s="66">
        <f t="shared" si="3"/>
        <v>0</v>
      </c>
      <c r="P52" s="66">
        <f t="shared" si="3"/>
        <v>0</v>
      </c>
      <c r="Q52" s="66">
        <f t="shared" si="3"/>
        <v>0</v>
      </c>
      <c r="R52" s="66">
        <f t="shared" si="3"/>
        <v>0</v>
      </c>
      <c r="S52" s="66">
        <f t="shared" si="3"/>
        <v>0</v>
      </c>
      <c r="T52" s="66">
        <f t="shared" si="3"/>
        <v>0</v>
      </c>
      <c r="U52" s="66">
        <f t="shared" si="3"/>
        <v>0</v>
      </c>
      <c r="V52" s="66">
        <f t="shared" si="3"/>
        <v>0</v>
      </c>
      <c r="W52" s="52">
        <f>COUNTIF(C52:V52,"1")</f>
        <v>0</v>
      </c>
      <c r="X52" s="47" t="s">
        <v>166</v>
      </c>
      <c r="Y52" s="69">
        <f>W8</f>
        <v>0</v>
      </c>
      <c r="Z52" s="49" t="s">
        <v>175</v>
      </c>
    </row>
    <row r="53" spans="1:31" ht="189" x14ac:dyDescent="0.25">
      <c r="C53" s="60"/>
      <c r="D53" s="60"/>
      <c r="E53" s="60"/>
      <c r="F53" s="60"/>
      <c r="G53" s="60"/>
      <c r="H53" s="60"/>
      <c r="I53" s="60"/>
      <c r="J53" s="60"/>
      <c r="K53" s="60"/>
      <c r="L53" s="60"/>
      <c r="M53" s="60"/>
      <c r="N53" s="60"/>
      <c r="O53" s="60"/>
      <c r="P53" s="60"/>
      <c r="Q53" s="60"/>
      <c r="R53" s="60"/>
      <c r="S53" s="60"/>
      <c r="T53" s="60"/>
      <c r="U53" s="60"/>
      <c r="V53" s="60"/>
      <c r="W53" s="65"/>
      <c r="X53" s="46" t="s">
        <v>177</v>
      </c>
      <c r="Y53" s="70">
        <f>W52</f>
        <v>0</v>
      </c>
      <c r="Z53" s="48" t="s">
        <v>155</v>
      </c>
    </row>
    <row r="54" spans="1:31" ht="63" x14ac:dyDescent="0.25">
      <c r="C54" s="60"/>
      <c r="D54" s="60"/>
      <c r="E54" s="60"/>
      <c r="F54" s="60"/>
      <c r="G54" s="60"/>
      <c r="H54" s="60"/>
      <c r="I54" s="60"/>
      <c r="J54" s="60"/>
      <c r="K54" s="60"/>
      <c r="L54" s="60"/>
      <c r="M54" s="60"/>
      <c r="N54" s="60"/>
      <c r="O54" s="60"/>
      <c r="P54" s="60"/>
      <c r="Q54" s="60"/>
      <c r="R54" s="60"/>
      <c r="S54" s="60"/>
      <c r="T54" s="60"/>
      <c r="U54" s="60"/>
      <c r="V54" s="60"/>
      <c r="W54" s="65"/>
      <c r="X54" s="61" t="s">
        <v>167</v>
      </c>
      <c r="Y54" s="71" t="e">
        <f>(('Invasive Mould Infection'!Y52+'Invasive candidiasis'!Z50)/(Y51+'Invasive candidiasis'!Z49))</f>
        <v>#DIV/0!</v>
      </c>
      <c r="Z54" s="62" t="s">
        <v>170</v>
      </c>
      <c r="AA54" s="59"/>
      <c r="AB54" s="59"/>
      <c r="AC54" s="59"/>
      <c r="AD54" s="59"/>
      <c r="AE54" s="59"/>
    </row>
    <row r="55" spans="1:31" ht="63" x14ac:dyDescent="0.25">
      <c r="C55" s="60"/>
      <c r="D55" s="60"/>
      <c r="E55" s="60"/>
      <c r="F55" s="60"/>
      <c r="G55" s="60"/>
      <c r="H55" s="60"/>
      <c r="I55" s="60"/>
      <c r="J55" s="60"/>
      <c r="K55" s="60"/>
      <c r="L55" s="60"/>
      <c r="M55" s="60"/>
      <c r="N55" s="60"/>
      <c r="O55" s="60"/>
      <c r="P55" s="60"/>
      <c r="Q55" s="60"/>
      <c r="R55" s="60"/>
      <c r="S55" s="60"/>
      <c r="T55" s="60"/>
      <c r="U55" s="60"/>
      <c r="V55" s="60"/>
      <c r="W55" s="65"/>
      <c r="X55" s="63" t="s">
        <v>168</v>
      </c>
      <c r="Y55" s="72" t="e">
        <f>(Y53+'Invasive candidiasis'!Z51)/('Invasive Mould Infection'!Y51+'Invasive candidiasis'!Z49)</f>
        <v>#DIV/0!</v>
      </c>
      <c r="Z55" s="64" t="s">
        <v>170</v>
      </c>
      <c r="AA55" s="59"/>
      <c r="AB55" s="59"/>
      <c r="AC55" s="59"/>
      <c r="AD55" s="59"/>
      <c r="AE55" s="59"/>
    </row>
    <row r="56" spans="1:31" x14ac:dyDescent="0.25">
      <c r="C56" s="60"/>
      <c r="D56" s="60"/>
      <c r="E56" s="60"/>
      <c r="F56" s="60"/>
      <c r="G56" s="60"/>
      <c r="H56" s="60"/>
      <c r="I56" s="60"/>
      <c r="J56" s="60"/>
      <c r="K56" s="60"/>
      <c r="L56" s="60"/>
      <c r="M56" s="60"/>
      <c r="N56" s="60"/>
      <c r="O56" s="60"/>
      <c r="P56" s="60"/>
      <c r="Q56" s="60"/>
      <c r="R56" s="60"/>
      <c r="S56" s="60"/>
      <c r="T56" s="60"/>
      <c r="U56" s="60"/>
      <c r="V56" s="60"/>
      <c r="W56" s="65"/>
      <c r="AB56" s="59"/>
      <c r="AC56" s="59"/>
      <c r="AD56" s="59"/>
      <c r="AE56" s="59"/>
    </row>
    <row r="57" spans="1:31" x14ac:dyDescent="0.25">
      <c r="C57" s="60"/>
      <c r="D57" s="60"/>
      <c r="E57" s="60"/>
      <c r="F57" s="60"/>
      <c r="G57" s="60"/>
      <c r="H57" s="60"/>
      <c r="I57" s="60"/>
      <c r="J57" s="60"/>
      <c r="K57" s="60"/>
      <c r="L57" s="60"/>
      <c r="M57" s="60"/>
      <c r="N57" s="60"/>
      <c r="O57" s="60"/>
      <c r="P57" s="60"/>
      <c r="Q57" s="60"/>
      <c r="R57" s="60"/>
      <c r="S57" s="60"/>
      <c r="T57" s="60"/>
      <c r="U57" s="60"/>
      <c r="V57" s="60"/>
      <c r="W57" s="65"/>
      <c r="AB57" s="59"/>
      <c r="AC57" s="59"/>
      <c r="AD57" s="59"/>
      <c r="AE57" s="59"/>
    </row>
    <row r="58" spans="1:31" x14ac:dyDescent="0.25">
      <c r="C58" s="60"/>
      <c r="D58" s="60"/>
      <c r="E58" s="60"/>
      <c r="F58" s="60"/>
      <c r="G58" s="60"/>
      <c r="H58" s="60"/>
      <c r="I58" s="60"/>
      <c r="J58" s="60"/>
      <c r="K58" s="60"/>
      <c r="L58" s="60"/>
      <c r="M58" s="60"/>
      <c r="N58" s="60"/>
      <c r="O58" s="60"/>
      <c r="P58" s="60"/>
      <c r="Q58" s="60"/>
      <c r="R58" s="60"/>
      <c r="S58" s="60"/>
      <c r="T58" s="60"/>
      <c r="U58" s="60"/>
      <c r="V58" s="60"/>
      <c r="W58" s="65"/>
      <c r="AB58" s="59"/>
      <c r="AC58" s="59"/>
      <c r="AD58" s="59"/>
      <c r="AE58" s="59"/>
    </row>
    <row r="59" spans="1:31" x14ac:dyDescent="0.25">
      <c r="C59" s="60"/>
      <c r="D59" s="60"/>
      <c r="E59" s="60"/>
      <c r="F59" s="60"/>
      <c r="G59" s="60"/>
      <c r="H59" s="60"/>
      <c r="I59" s="60"/>
      <c r="J59" s="60"/>
      <c r="K59" s="60"/>
      <c r="L59" s="60"/>
      <c r="M59" s="60"/>
      <c r="N59" s="60"/>
      <c r="O59" s="60"/>
      <c r="P59" s="60"/>
      <c r="Q59" s="60"/>
      <c r="R59" s="60"/>
      <c r="S59" s="60"/>
      <c r="T59" s="60"/>
      <c r="U59" s="60"/>
      <c r="V59" s="60"/>
      <c r="W59" s="65"/>
      <c r="AB59" s="59"/>
      <c r="AC59" s="59"/>
      <c r="AD59" s="59"/>
      <c r="AE59" s="59"/>
    </row>
  </sheetData>
  <sheetProtection algorithmName="SHA-512" hashValue="gsVriiVJ3vb79jn9dcbWlsfpgm4BPVJE2HcXR65LTNzH4YHVDcMAk9mKqptxCkThzoubkJ7Vpk4s3NqO6e08CA==" saltValue="GPmGgIjtFW5KEC6O45jujw==" spinCount="100000" sheet="1" objects="1" scenarios="1"/>
  <mergeCells count="9">
    <mergeCell ref="A1:A3"/>
    <mergeCell ref="A49:B49"/>
    <mergeCell ref="A50:B50"/>
    <mergeCell ref="A9:A17"/>
    <mergeCell ref="A4:A8"/>
    <mergeCell ref="A48:B48"/>
    <mergeCell ref="A19:A28"/>
    <mergeCell ref="A29:A38"/>
    <mergeCell ref="A39:A47"/>
  </mergeCells>
  <pageMargins left="0.7" right="0.7" top="0.75" bottom="0.75" header="0.3" footer="0.3"/>
  <pageSetup paperSize="9" orientation="portrait" horizontalDpi="4294967292" verticalDpi="4294967292"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0000000}">
          <x14:formula1>
            <xm:f>'Drop Down Menus'!$I$2:$I$3</xm:f>
          </x14:formula1>
          <xm:sqref>C39:V46 C19:V27 C29:V37 C51:V51</xm:sqref>
        </x14:dataValidation>
        <x14:dataValidation type="list" allowBlank="1" showInputMessage="1" showErrorMessage="1" xr:uid="{00000000-0002-0000-0200-000001000000}">
          <x14:formula1>
            <xm:f>'Drop Down Menus'!$I$15:$I$24</xm:f>
          </x14:formula1>
          <xm:sqref>C5:V5</xm:sqref>
        </x14:dataValidation>
        <x14:dataValidation type="list" allowBlank="1" showInputMessage="1" showErrorMessage="1" xr:uid="{00000000-0002-0000-0200-000002000000}">
          <x14:formula1>
            <xm:f>'Drop Down Menus'!$I$7:$I$9</xm:f>
          </x14:formula1>
          <xm:sqref>C2:V2</xm:sqref>
        </x14:dataValidation>
        <x14:dataValidation type="list" allowBlank="1" showInputMessage="1" showErrorMessage="1" xr:uid="{00000000-0002-0000-0200-000003000000}">
          <x14:formula1>
            <xm:f>'Drop Down Menus'!$K$2:$K$6</xm:f>
          </x14:formula1>
          <xm:sqref>C18:V18</xm:sqref>
        </x14:dataValidation>
        <x14:dataValidation type="list" allowBlank="1" showInputMessage="1" showErrorMessage="1" xr:uid="{00000000-0002-0000-0200-000004000000}">
          <x14:formula1>
            <xm:f>'Drop Down Menus'!$G$59:$G$64</xm:f>
          </x14:formula1>
          <xm:sqref>C3:V3</xm:sqref>
        </x14:dataValidation>
        <x14:dataValidation type="list" allowBlank="1" showInputMessage="1" showErrorMessage="1" xr:uid="{00000000-0002-0000-0200-000005000000}">
          <x14:formula1>
            <xm:f>'Drop Down Menus'!$F$81:$F$84</xm:f>
          </x14:formula1>
          <xm:sqref>C11:V11 C9:V9 AD11</xm:sqref>
        </x14:dataValidation>
        <x14:dataValidation type="list" allowBlank="1" showInputMessage="1" showErrorMessage="1" xr:uid="{00000000-0002-0000-0200-000006000000}">
          <x14:formula1>
            <xm:f>'Drop Down Menus'!$F$87:$F$89</xm:f>
          </x14:formula1>
          <xm:sqref>C10:V10</xm:sqref>
        </x14:dataValidation>
        <x14:dataValidation type="list" allowBlank="1" showInputMessage="1" showErrorMessage="1" xr:uid="{00000000-0002-0000-0200-000007000000}">
          <x14:formula1>
            <xm:f>'Drop Down Menus'!$I$41:$I$46</xm:f>
          </x14:formula1>
          <xm:sqref>C12:V12</xm:sqref>
        </x14:dataValidation>
        <x14:dataValidation type="list" allowBlank="1" showInputMessage="1" showErrorMessage="1" xr:uid="{00000000-0002-0000-0200-000008000000}">
          <x14:formula1>
            <xm:f>'Drop Down Menus'!$G$54:$G$57</xm:f>
          </x14:formula1>
          <xm:sqref>C13:V13</xm:sqref>
        </x14:dataValidation>
        <x14:dataValidation type="list" allowBlank="1" showInputMessage="1" showErrorMessage="1" xr:uid="{00000000-0002-0000-0200-000009000000}">
          <x14:formula1>
            <xm:f>'Drop Down Menus'!$G$70:$G$74</xm:f>
          </x14:formula1>
          <xm:sqref>C15:V15</xm:sqref>
        </x14:dataValidation>
        <x14:dataValidation type="list" allowBlank="1" showInputMessage="1" showErrorMessage="1" xr:uid="{00000000-0002-0000-0200-00000A000000}">
          <x14:formula1>
            <xm:f>'Drop Down Menus'!$G$77:$G$79</xm:f>
          </x14:formula1>
          <xm:sqref>C16:V16</xm:sqref>
        </x14:dataValidation>
        <x14:dataValidation type="list" allowBlank="1" showInputMessage="1" showErrorMessage="1" xr:uid="{00000000-0002-0000-0200-00000B000000}">
          <x14:formula1>
            <xm:f>'Drop Down Menus'!$J$77:$J$79</xm:f>
          </x14:formula1>
          <xm:sqref>C17:V17</xm:sqref>
        </x14:dataValidation>
        <x14:dataValidation type="list" allowBlank="1" showInputMessage="1" showErrorMessage="1" xr:uid="{00000000-0002-0000-0200-00000C000000}">
          <x14:formula1>
            <xm:f>'Drop Down Menus'!$I$11:$I$13</xm:f>
          </x14:formula1>
          <xm:sqref>C7:V7</xm:sqref>
        </x14:dataValidation>
        <x14:dataValidation type="list" allowBlank="1" showInputMessage="1" showErrorMessage="1" xr:uid="{00000000-0002-0000-0200-00000D000000}">
          <x14:formula1>
            <xm:f>'Drop Down Menus'!$I$2:$I$4</xm:f>
          </x14:formula1>
          <xm:sqref>C8:V8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
  <sheetViews>
    <sheetView topLeftCell="A49" workbookViewId="0">
      <selection activeCell="G57" sqref="G57"/>
    </sheetView>
  </sheetViews>
  <sheetFormatPr defaultColWidth="11" defaultRowHeight="15.75" x14ac:dyDescent="0.25"/>
  <cols>
    <col min="2" max="2" width="13.375" customWidth="1"/>
    <col min="9" max="9" width="11" style="3"/>
  </cols>
  <sheetData>
    <row r="1" spans="2:11" x14ac:dyDescent="0.25">
      <c r="B1" t="s">
        <v>64</v>
      </c>
      <c r="C1">
        <v>1</v>
      </c>
      <c r="I1" s="22"/>
    </row>
    <row r="2" spans="2:11" x14ac:dyDescent="0.25">
      <c r="B2" t="s">
        <v>15</v>
      </c>
      <c r="I2" s="22" t="s">
        <v>65</v>
      </c>
      <c r="K2" t="s">
        <v>66</v>
      </c>
    </row>
    <row r="3" spans="2:11" x14ac:dyDescent="0.25">
      <c r="B3" t="s">
        <v>19</v>
      </c>
      <c r="I3" s="22" t="s">
        <v>67</v>
      </c>
      <c r="K3" t="s">
        <v>68</v>
      </c>
    </row>
    <row r="4" spans="2:11" x14ac:dyDescent="0.25">
      <c r="B4" t="s">
        <v>17</v>
      </c>
      <c r="C4" s="1"/>
      <c r="I4" s="22" t="s">
        <v>69</v>
      </c>
      <c r="K4" t="s">
        <v>70</v>
      </c>
    </row>
    <row r="5" spans="2:11" x14ac:dyDescent="0.25">
      <c r="B5" t="s">
        <v>18</v>
      </c>
      <c r="I5" s="22"/>
      <c r="K5" t="s">
        <v>71</v>
      </c>
    </row>
    <row r="6" spans="2:11" x14ac:dyDescent="0.25">
      <c r="B6" t="s">
        <v>20</v>
      </c>
      <c r="I6" s="22"/>
      <c r="K6" t="s">
        <v>72</v>
      </c>
    </row>
    <row r="7" spans="2:11" x14ac:dyDescent="0.25">
      <c r="B7" t="s">
        <v>21</v>
      </c>
      <c r="I7" s="22" t="s">
        <v>73</v>
      </c>
    </row>
    <row r="8" spans="2:11" x14ac:dyDescent="0.25">
      <c r="B8" t="s">
        <v>74</v>
      </c>
      <c r="C8" t="s">
        <v>75</v>
      </c>
      <c r="I8" s="22" t="s">
        <v>76</v>
      </c>
    </row>
    <row r="9" spans="2:11" x14ac:dyDescent="0.25">
      <c r="B9" t="s">
        <v>23</v>
      </c>
      <c r="I9" s="22" t="s">
        <v>77</v>
      </c>
    </row>
    <row r="10" spans="2:11" x14ac:dyDescent="0.25">
      <c r="B10" t="s">
        <v>24</v>
      </c>
      <c r="I10" s="22"/>
    </row>
    <row r="11" spans="2:11" x14ac:dyDescent="0.25">
      <c r="B11" t="s">
        <v>25</v>
      </c>
      <c r="I11" s="22" t="s">
        <v>78</v>
      </c>
    </row>
    <row r="12" spans="2:11" x14ac:dyDescent="0.25">
      <c r="B12" t="s">
        <v>26</v>
      </c>
      <c r="I12" s="27" t="s">
        <v>147</v>
      </c>
    </row>
    <row r="13" spans="2:11" x14ac:dyDescent="0.25">
      <c r="B13" t="s">
        <v>28</v>
      </c>
      <c r="I13" s="22" t="s">
        <v>79</v>
      </c>
    </row>
    <row r="14" spans="2:11" x14ac:dyDescent="0.25">
      <c r="B14" t="s">
        <v>29</v>
      </c>
      <c r="I14" s="22"/>
    </row>
    <row r="15" spans="2:11" x14ac:dyDescent="0.25">
      <c r="B15" t="s">
        <v>30</v>
      </c>
      <c r="C15" t="s">
        <v>80</v>
      </c>
      <c r="I15" s="22" t="s">
        <v>81</v>
      </c>
    </row>
    <row r="16" spans="2:11" x14ac:dyDescent="0.25">
      <c r="B16" t="s">
        <v>31</v>
      </c>
      <c r="I16" s="22" t="s">
        <v>82</v>
      </c>
    </row>
    <row r="17" spans="1:9" x14ac:dyDescent="0.25">
      <c r="B17" t="s">
        <v>32</v>
      </c>
      <c r="I17" s="22" t="s">
        <v>83</v>
      </c>
    </row>
    <row r="18" spans="1:9" ht="16.5" x14ac:dyDescent="0.25">
      <c r="B18" t="s">
        <v>84</v>
      </c>
      <c r="F18" s="2"/>
      <c r="I18" s="22" t="s">
        <v>85</v>
      </c>
    </row>
    <row r="19" spans="1:9" ht="16.5" x14ac:dyDescent="0.25">
      <c r="A19" t="s">
        <v>86</v>
      </c>
      <c r="B19" t="s">
        <v>35</v>
      </c>
      <c r="C19" t="s">
        <v>87</v>
      </c>
      <c r="F19" s="2"/>
      <c r="I19" s="22" t="s">
        <v>88</v>
      </c>
    </row>
    <row r="20" spans="1:9" ht="16.5" x14ac:dyDescent="0.25">
      <c r="B20" t="s">
        <v>36</v>
      </c>
      <c r="F20" s="2"/>
      <c r="I20" s="22" t="s">
        <v>89</v>
      </c>
    </row>
    <row r="21" spans="1:9" x14ac:dyDescent="0.25">
      <c r="B21" t="s">
        <v>37</v>
      </c>
      <c r="I21" s="22" t="s">
        <v>90</v>
      </c>
    </row>
    <row r="22" spans="1:9" x14ac:dyDescent="0.25">
      <c r="B22" t="s">
        <v>38</v>
      </c>
      <c r="I22" s="22" t="s">
        <v>91</v>
      </c>
    </row>
    <row r="23" spans="1:9" x14ac:dyDescent="0.25">
      <c r="B23" t="s">
        <v>39</v>
      </c>
      <c r="I23" s="22" t="s">
        <v>92</v>
      </c>
    </row>
    <row r="24" spans="1:9" x14ac:dyDescent="0.25">
      <c r="B24" t="s">
        <v>41</v>
      </c>
      <c r="I24" s="22" t="s">
        <v>93</v>
      </c>
    </row>
    <row r="25" spans="1:9" x14ac:dyDescent="0.25">
      <c r="B25" t="s">
        <v>42</v>
      </c>
      <c r="I25" s="22"/>
    </row>
    <row r="26" spans="1:9" x14ac:dyDescent="0.25">
      <c r="B26" t="s">
        <v>43</v>
      </c>
      <c r="I26" s="22"/>
    </row>
    <row r="27" spans="1:9" x14ac:dyDescent="0.25">
      <c r="B27" t="s">
        <v>46</v>
      </c>
      <c r="I27" s="22" t="s">
        <v>94</v>
      </c>
    </row>
    <row r="28" spans="1:9" x14ac:dyDescent="0.25">
      <c r="B28" t="s">
        <v>86</v>
      </c>
      <c r="C28" t="s">
        <v>87</v>
      </c>
      <c r="I28" s="22" t="s">
        <v>95</v>
      </c>
    </row>
    <row r="29" spans="1:9" x14ac:dyDescent="0.25">
      <c r="A29" t="s">
        <v>48</v>
      </c>
      <c r="B29" t="s">
        <v>36</v>
      </c>
      <c r="I29" s="22"/>
    </row>
    <row r="30" spans="1:9" x14ac:dyDescent="0.25">
      <c r="B30" t="s">
        <v>37</v>
      </c>
      <c r="I30" s="22" t="s">
        <v>96</v>
      </c>
    </row>
    <row r="31" spans="1:9" x14ac:dyDescent="0.25">
      <c r="B31" t="s">
        <v>38</v>
      </c>
      <c r="I31" s="22" t="s">
        <v>97</v>
      </c>
    </row>
    <row r="32" spans="1:9" x14ac:dyDescent="0.25">
      <c r="B32" t="s">
        <v>39</v>
      </c>
      <c r="I32" s="22" t="s">
        <v>98</v>
      </c>
    </row>
    <row r="33" spans="2:9" x14ac:dyDescent="0.25">
      <c r="B33" t="s">
        <v>41</v>
      </c>
      <c r="I33" s="22"/>
    </row>
    <row r="34" spans="2:9" x14ac:dyDescent="0.25">
      <c r="B34" t="s">
        <v>42</v>
      </c>
      <c r="I34" s="22"/>
    </row>
    <row r="35" spans="2:9" x14ac:dyDescent="0.25">
      <c r="B35" t="s">
        <v>43</v>
      </c>
      <c r="I35" s="22"/>
    </row>
    <row r="36" spans="2:9" x14ac:dyDescent="0.25">
      <c r="B36" t="s">
        <v>86</v>
      </c>
      <c r="C36" t="s">
        <v>87</v>
      </c>
      <c r="I36" s="22" t="s">
        <v>99</v>
      </c>
    </row>
    <row r="37" spans="2:9" x14ac:dyDescent="0.25">
      <c r="B37" t="s">
        <v>36</v>
      </c>
      <c r="I37" s="22"/>
    </row>
    <row r="38" spans="2:9" x14ac:dyDescent="0.25">
      <c r="B38" t="s">
        <v>37</v>
      </c>
      <c r="I38" s="22"/>
    </row>
    <row r="39" spans="2:9" x14ac:dyDescent="0.25">
      <c r="B39" t="s">
        <v>38</v>
      </c>
      <c r="I39" s="22"/>
    </row>
    <row r="40" spans="2:9" x14ac:dyDescent="0.25">
      <c r="B40" t="s">
        <v>39</v>
      </c>
      <c r="I40" s="4" t="s">
        <v>57</v>
      </c>
    </row>
    <row r="41" spans="2:9" x14ac:dyDescent="0.25">
      <c r="B41" t="s">
        <v>41</v>
      </c>
      <c r="I41" s="4" t="s">
        <v>100</v>
      </c>
    </row>
    <row r="42" spans="2:9" x14ac:dyDescent="0.25">
      <c r="B42" t="s">
        <v>42</v>
      </c>
      <c r="I42" s="4" t="s">
        <v>101</v>
      </c>
    </row>
    <row r="43" spans="2:9" ht="78.75" x14ac:dyDescent="0.25">
      <c r="B43" t="s">
        <v>43</v>
      </c>
      <c r="I43" s="9" t="s">
        <v>159</v>
      </c>
    </row>
    <row r="44" spans="2:9" ht="47.25" x14ac:dyDescent="0.25">
      <c r="B44" t="s">
        <v>49</v>
      </c>
      <c r="C44" s="1"/>
      <c r="I44" s="9" t="s">
        <v>160</v>
      </c>
    </row>
    <row r="45" spans="2:9" x14ac:dyDescent="0.25">
      <c r="B45" t="s">
        <v>50</v>
      </c>
      <c r="I45" s="4" t="s">
        <v>95</v>
      </c>
    </row>
    <row r="46" spans="2:9" x14ac:dyDescent="0.25">
      <c r="B46" t="s">
        <v>102</v>
      </c>
      <c r="I46" s="4" t="s">
        <v>103</v>
      </c>
    </row>
    <row r="49" spans="1:12" x14ac:dyDescent="0.25">
      <c r="A49" s="86" t="s">
        <v>12</v>
      </c>
      <c r="B49" s="24" t="s">
        <v>13</v>
      </c>
      <c r="I49" s="22"/>
    </row>
    <row r="50" spans="1:12" x14ac:dyDescent="0.25">
      <c r="A50" s="86"/>
      <c r="B50" s="24" t="s">
        <v>15</v>
      </c>
      <c r="F50" s="4"/>
      <c r="G50" s="4"/>
      <c r="H50" s="4"/>
      <c r="I50" s="9"/>
      <c r="J50" s="9"/>
      <c r="K50" s="4"/>
      <c r="L50" s="4"/>
    </row>
    <row r="51" spans="1:12" ht="30" x14ac:dyDescent="0.25">
      <c r="A51" s="86"/>
      <c r="B51" s="24" t="s">
        <v>52</v>
      </c>
      <c r="I51"/>
    </row>
    <row r="52" spans="1:12" x14ac:dyDescent="0.25">
      <c r="A52" s="86" t="s">
        <v>16</v>
      </c>
      <c r="B52" s="24" t="s">
        <v>17</v>
      </c>
      <c r="I52"/>
    </row>
    <row r="53" spans="1:12" x14ac:dyDescent="0.25">
      <c r="A53" s="86"/>
      <c r="B53" s="24" t="s">
        <v>18</v>
      </c>
      <c r="F53" s="4"/>
      <c r="G53" s="4"/>
      <c r="H53" s="4"/>
      <c r="I53" s="4"/>
      <c r="J53" s="4"/>
      <c r="K53" s="4"/>
    </row>
    <row r="54" spans="1:12" x14ac:dyDescent="0.25">
      <c r="A54" s="86"/>
      <c r="B54" s="24" t="s">
        <v>19</v>
      </c>
      <c r="F54" s="4" t="s">
        <v>58</v>
      </c>
      <c r="G54" s="4" t="s">
        <v>172</v>
      </c>
      <c r="H54" s="4"/>
      <c r="I54" s="4"/>
      <c r="J54" s="4"/>
      <c r="K54" s="4"/>
    </row>
    <row r="55" spans="1:12" ht="45" x14ac:dyDescent="0.25">
      <c r="A55" s="86"/>
      <c r="B55" s="24" t="s">
        <v>20</v>
      </c>
      <c r="F55" s="4"/>
      <c r="G55" s="11" t="s">
        <v>179</v>
      </c>
      <c r="H55" s="4"/>
      <c r="I55" s="4"/>
      <c r="J55" s="4"/>
      <c r="K55" s="4"/>
    </row>
    <row r="56" spans="1:12" ht="78.75" x14ac:dyDescent="0.25">
      <c r="A56" s="86"/>
      <c r="B56" s="24" t="s">
        <v>21</v>
      </c>
      <c r="F56" s="4"/>
      <c r="G56" s="9" t="s">
        <v>180</v>
      </c>
      <c r="I56" s="4"/>
      <c r="J56" s="4"/>
      <c r="K56" s="4"/>
    </row>
    <row r="57" spans="1:12" ht="63" x14ac:dyDescent="0.25">
      <c r="A57" s="86" t="s">
        <v>53</v>
      </c>
      <c r="B57" s="24" t="s">
        <v>104</v>
      </c>
      <c r="G57" s="9" t="s">
        <v>181</v>
      </c>
      <c r="I57"/>
      <c r="K57" s="4"/>
    </row>
    <row r="58" spans="1:12" x14ac:dyDescent="0.25">
      <c r="A58" s="86"/>
      <c r="B58" s="24" t="s">
        <v>55</v>
      </c>
      <c r="I58"/>
      <c r="K58" s="4"/>
    </row>
    <row r="59" spans="1:12" x14ac:dyDescent="0.25">
      <c r="A59" s="86"/>
      <c r="B59" s="24" t="s">
        <v>105</v>
      </c>
      <c r="F59" s="4" t="s">
        <v>106</v>
      </c>
      <c r="G59" s="4" t="s">
        <v>107</v>
      </c>
      <c r="H59" s="4"/>
      <c r="I59" s="4"/>
      <c r="J59" s="4"/>
      <c r="K59" s="4"/>
    </row>
    <row r="60" spans="1:12" ht="30" x14ac:dyDescent="0.25">
      <c r="A60" s="86"/>
      <c r="B60" s="24" t="s">
        <v>108</v>
      </c>
      <c r="F60" s="4"/>
      <c r="G60" s="4" t="s">
        <v>109</v>
      </c>
      <c r="H60" s="4"/>
      <c r="I60" s="4"/>
      <c r="J60" s="4"/>
      <c r="K60" s="4"/>
    </row>
    <row r="61" spans="1:12" ht="30" x14ac:dyDescent="0.25">
      <c r="A61" s="86"/>
      <c r="B61" s="24" t="s">
        <v>110</v>
      </c>
      <c r="F61" s="4"/>
      <c r="G61" s="4" t="s">
        <v>111</v>
      </c>
      <c r="H61" s="4"/>
      <c r="I61" s="4"/>
      <c r="J61" s="4"/>
      <c r="K61" s="4"/>
    </row>
    <row r="62" spans="1:12" x14ac:dyDescent="0.25">
      <c r="A62" s="86"/>
      <c r="B62" s="24" t="s">
        <v>112</v>
      </c>
      <c r="F62" s="4"/>
      <c r="G62" s="4" t="s">
        <v>113</v>
      </c>
      <c r="H62" s="4"/>
      <c r="I62" s="4"/>
      <c r="J62" s="4"/>
      <c r="K62" s="4"/>
    </row>
    <row r="63" spans="1:12" x14ac:dyDescent="0.25">
      <c r="A63" s="86"/>
      <c r="B63" s="24" t="s">
        <v>58</v>
      </c>
      <c r="F63" s="4"/>
      <c r="G63" s="4" t="s">
        <v>114</v>
      </c>
      <c r="H63" s="4"/>
      <c r="I63" s="4"/>
      <c r="J63" s="4"/>
      <c r="K63" s="4"/>
    </row>
    <row r="64" spans="1:12" ht="30" x14ac:dyDescent="0.25">
      <c r="A64" s="86"/>
      <c r="B64" s="24" t="s">
        <v>115</v>
      </c>
      <c r="F64" s="10"/>
      <c r="G64" s="10" t="s">
        <v>116</v>
      </c>
      <c r="H64" s="10"/>
      <c r="I64" s="10"/>
      <c r="J64" s="10"/>
      <c r="K64" s="4"/>
    </row>
    <row r="65" spans="1:11" ht="30" x14ac:dyDescent="0.25">
      <c r="A65" s="86"/>
      <c r="B65" s="24" t="s">
        <v>117</v>
      </c>
      <c r="F65" s="10" t="s">
        <v>118</v>
      </c>
      <c r="G65" s="6" t="s">
        <v>119</v>
      </c>
      <c r="H65" s="10"/>
      <c r="I65" s="10"/>
      <c r="J65" s="10"/>
      <c r="K65" s="4"/>
    </row>
    <row r="66" spans="1:11" ht="45" x14ac:dyDescent="0.25">
      <c r="A66" s="86"/>
      <c r="B66" s="24" t="s">
        <v>28</v>
      </c>
      <c r="F66" s="10"/>
      <c r="G66" s="7" t="s">
        <v>120</v>
      </c>
      <c r="H66" s="10"/>
      <c r="I66" s="10"/>
      <c r="J66" s="10"/>
      <c r="K66" s="4"/>
    </row>
    <row r="67" spans="1:11" ht="30" x14ac:dyDescent="0.25">
      <c r="A67" s="86"/>
      <c r="B67" s="24" t="s">
        <v>29</v>
      </c>
      <c r="F67" s="10"/>
      <c r="G67" s="7" t="s">
        <v>121</v>
      </c>
      <c r="H67" s="10"/>
      <c r="I67" s="10"/>
      <c r="J67" s="10"/>
      <c r="K67" s="4"/>
    </row>
    <row r="68" spans="1:11" ht="30" x14ac:dyDescent="0.25">
      <c r="A68" s="86"/>
      <c r="B68" s="24" t="s">
        <v>122</v>
      </c>
      <c r="F68" s="10"/>
      <c r="G68" s="7" t="s">
        <v>123</v>
      </c>
      <c r="H68" s="10"/>
      <c r="I68" s="10"/>
      <c r="J68" s="10"/>
      <c r="K68" s="4"/>
    </row>
    <row r="69" spans="1:11" ht="30" x14ac:dyDescent="0.25">
      <c r="A69" s="86"/>
      <c r="B69" s="24" t="s">
        <v>124</v>
      </c>
      <c r="F69" s="8"/>
      <c r="G69" s="8"/>
      <c r="H69" s="8"/>
      <c r="I69" s="5"/>
      <c r="J69" s="5"/>
    </row>
    <row r="70" spans="1:11" ht="47.25" x14ac:dyDescent="0.25">
      <c r="A70" s="25"/>
      <c r="B70" s="24" t="s">
        <v>62</v>
      </c>
      <c r="F70" s="10" t="s">
        <v>125</v>
      </c>
      <c r="G70" s="9" t="s">
        <v>126</v>
      </c>
      <c r="H70" s="9"/>
      <c r="I70" s="5"/>
      <c r="J70" s="5"/>
    </row>
    <row r="71" spans="1:11" ht="31.5" x14ac:dyDescent="0.25">
      <c r="A71" s="86" t="s">
        <v>33</v>
      </c>
      <c r="B71" s="24" t="s">
        <v>34</v>
      </c>
      <c r="F71" s="10"/>
      <c r="G71" s="9" t="s">
        <v>127</v>
      </c>
      <c r="H71" s="9"/>
      <c r="I71" s="5"/>
      <c r="J71" s="5"/>
    </row>
    <row r="72" spans="1:11" ht="45" x14ac:dyDescent="0.25">
      <c r="A72" s="86"/>
      <c r="B72" s="24" t="s">
        <v>35</v>
      </c>
      <c r="F72" s="10"/>
      <c r="G72" s="9" t="s">
        <v>128</v>
      </c>
      <c r="H72" s="9"/>
      <c r="I72" s="5"/>
      <c r="J72" s="5"/>
    </row>
    <row r="73" spans="1:11" x14ac:dyDescent="0.25">
      <c r="A73" s="86"/>
      <c r="B73" s="24" t="s">
        <v>36</v>
      </c>
      <c r="F73" s="10"/>
      <c r="G73" s="9" t="s">
        <v>95</v>
      </c>
      <c r="H73" s="10"/>
      <c r="I73" s="5"/>
      <c r="J73" s="5"/>
    </row>
    <row r="74" spans="1:11" ht="31.5" x14ac:dyDescent="0.25">
      <c r="A74" s="86"/>
      <c r="B74" s="24" t="s">
        <v>37</v>
      </c>
      <c r="F74" s="9"/>
      <c r="G74" s="9" t="s">
        <v>129</v>
      </c>
      <c r="H74" s="4"/>
      <c r="I74" s="5"/>
      <c r="J74" s="5"/>
    </row>
    <row r="75" spans="1:11" x14ac:dyDescent="0.25">
      <c r="A75" s="86"/>
      <c r="B75" s="24" t="s">
        <v>38</v>
      </c>
      <c r="F75" s="5"/>
      <c r="G75" s="5"/>
      <c r="H75" s="8"/>
      <c r="I75" s="5"/>
      <c r="J75" s="5"/>
    </row>
    <row r="76" spans="1:11" x14ac:dyDescent="0.25">
      <c r="A76" s="86"/>
      <c r="B76" s="24" t="s">
        <v>39</v>
      </c>
      <c r="F76" s="5"/>
      <c r="G76" s="5"/>
      <c r="H76" s="8"/>
      <c r="I76" s="5"/>
      <c r="J76" s="5"/>
    </row>
    <row r="77" spans="1:11" ht="47.25" x14ac:dyDescent="0.25">
      <c r="A77" s="86"/>
      <c r="B77" s="24" t="s">
        <v>41</v>
      </c>
      <c r="F77" s="9" t="s">
        <v>130</v>
      </c>
      <c r="G77" s="9" t="s">
        <v>131</v>
      </c>
      <c r="H77" s="5"/>
      <c r="I77" s="5"/>
      <c r="J77" s="5" t="s">
        <v>94</v>
      </c>
    </row>
    <row r="78" spans="1:11" ht="30" x14ac:dyDescent="0.25">
      <c r="A78" s="86"/>
      <c r="B78" s="24" t="s">
        <v>42</v>
      </c>
      <c r="F78" s="5"/>
      <c r="G78" s="9" t="s">
        <v>95</v>
      </c>
      <c r="H78" s="8"/>
      <c r="I78"/>
      <c r="J78" s="5" t="s">
        <v>95</v>
      </c>
    </row>
    <row r="79" spans="1:11" ht="31.5" x14ac:dyDescent="0.25">
      <c r="A79" s="86"/>
      <c r="B79" s="24" t="s">
        <v>43</v>
      </c>
      <c r="F79" s="5"/>
      <c r="G79" s="9" t="s">
        <v>129</v>
      </c>
      <c r="H79" s="8"/>
      <c r="I79"/>
      <c r="J79" s="9" t="s">
        <v>129</v>
      </c>
    </row>
    <row r="80" spans="1:11" ht="45" x14ac:dyDescent="0.25">
      <c r="A80" s="86" t="s">
        <v>45</v>
      </c>
      <c r="B80" s="24" t="s">
        <v>46</v>
      </c>
      <c r="F80" s="23"/>
      <c r="G80" s="5"/>
      <c r="H80" s="5"/>
      <c r="I80" s="5"/>
      <c r="J80" s="5"/>
    </row>
    <row r="81" spans="1:10" ht="45" x14ac:dyDescent="0.25">
      <c r="A81" s="86"/>
      <c r="B81" s="24" t="s">
        <v>35</v>
      </c>
      <c r="F81" s="5" t="s">
        <v>132</v>
      </c>
      <c r="G81" s="5"/>
      <c r="H81" s="5"/>
      <c r="I81" s="5"/>
      <c r="J81" s="5"/>
    </row>
    <row r="82" spans="1:10" x14ac:dyDescent="0.25">
      <c r="A82" s="86"/>
      <c r="B82" s="24" t="s">
        <v>36</v>
      </c>
      <c r="F82" s="5" t="s">
        <v>133</v>
      </c>
      <c r="G82" s="5"/>
      <c r="H82" s="5"/>
      <c r="I82" s="5"/>
      <c r="J82" s="5"/>
    </row>
    <row r="83" spans="1:10" x14ac:dyDescent="0.25">
      <c r="A83" s="86"/>
      <c r="B83" s="24" t="s">
        <v>37</v>
      </c>
      <c r="F83" s="5" t="s">
        <v>134</v>
      </c>
      <c r="G83" s="5"/>
      <c r="H83" s="5"/>
      <c r="I83" s="5"/>
      <c r="J83" s="5"/>
    </row>
    <row r="84" spans="1:10" x14ac:dyDescent="0.25">
      <c r="A84" s="86"/>
      <c r="B84" s="24" t="s">
        <v>38</v>
      </c>
      <c r="F84" s="5" t="s">
        <v>103</v>
      </c>
      <c r="G84" s="5"/>
      <c r="H84" s="5"/>
      <c r="I84" s="5"/>
      <c r="J84" s="5"/>
    </row>
    <row r="85" spans="1:10" x14ac:dyDescent="0.25">
      <c r="A85" s="86"/>
      <c r="B85" s="24" t="s">
        <v>39</v>
      </c>
      <c r="F85" s="5"/>
      <c r="G85" s="5"/>
      <c r="H85" s="5"/>
      <c r="I85" s="5"/>
      <c r="J85" s="5"/>
    </row>
    <row r="86" spans="1:10" x14ac:dyDescent="0.25">
      <c r="A86" s="86"/>
      <c r="B86" s="24" t="s">
        <v>41</v>
      </c>
      <c r="F86" s="5"/>
      <c r="G86" s="5"/>
      <c r="H86" s="5"/>
      <c r="I86" s="5"/>
      <c r="J86" s="5"/>
    </row>
    <row r="87" spans="1:10" ht="30" x14ac:dyDescent="0.25">
      <c r="A87" s="86"/>
      <c r="B87" s="24" t="s">
        <v>42</v>
      </c>
      <c r="F87" s="6" t="s">
        <v>135</v>
      </c>
      <c r="G87" s="5"/>
      <c r="H87" s="5"/>
      <c r="I87" s="5"/>
      <c r="J87" s="5"/>
    </row>
    <row r="88" spans="1:10" x14ac:dyDescent="0.25">
      <c r="A88" s="86"/>
      <c r="B88" s="24" t="s">
        <v>43</v>
      </c>
      <c r="F88" s="6" t="s">
        <v>136</v>
      </c>
      <c r="G88" s="5"/>
      <c r="H88" s="5"/>
      <c r="I88" s="5"/>
      <c r="J88" s="5"/>
    </row>
    <row r="89" spans="1:10" ht="45" x14ac:dyDescent="0.25">
      <c r="A89" s="86" t="s">
        <v>47</v>
      </c>
      <c r="B89" s="24" t="s">
        <v>48</v>
      </c>
      <c r="F89" s="6" t="s">
        <v>137</v>
      </c>
      <c r="G89" s="5"/>
      <c r="H89" s="5"/>
      <c r="I89" s="5"/>
      <c r="J89" s="5"/>
    </row>
    <row r="90" spans="1:10" x14ac:dyDescent="0.25">
      <c r="A90" s="86"/>
      <c r="B90" s="24" t="s">
        <v>36</v>
      </c>
      <c r="F90" s="5"/>
      <c r="G90" s="5"/>
      <c r="H90" s="5"/>
      <c r="I90" s="5"/>
      <c r="J90" s="5"/>
    </row>
    <row r="91" spans="1:10" x14ac:dyDescent="0.25">
      <c r="A91" s="86"/>
      <c r="B91" s="24" t="s">
        <v>37</v>
      </c>
      <c r="F91" s="5"/>
      <c r="G91" s="5"/>
      <c r="H91" s="5"/>
      <c r="I91" s="5"/>
      <c r="J91" s="5"/>
    </row>
    <row r="92" spans="1:10" x14ac:dyDescent="0.25">
      <c r="A92" s="86"/>
      <c r="B92" s="24" t="s">
        <v>38</v>
      </c>
      <c r="F92" s="5"/>
      <c r="G92" s="5"/>
      <c r="H92" s="5"/>
      <c r="I92" s="5"/>
      <c r="J92" s="5"/>
    </row>
    <row r="93" spans="1:10" x14ac:dyDescent="0.25">
      <c r="A93" s="86"/>
      <c r="B93" s="24" t="s">
        <v>39</v>
      </c>
      <c r="F93" s="5"/>
      <c r="G93" s="5"/>
      <c r="H93" s="5"/>
      <c r="I93" s="5"/>
      <c r="J93" s="5"/>
    </row>
    <row r="94" spans="1:10" x14ac:dyDescent="0.25">
      <c r="A94" s="86"/>
      <c r="B94" s="24" t="s">
        <v>41</v>
      </c>
      <c r="F94" s="5"/>
      <c r="G94" s="5"/>
      <c r="H94" s="5"/>
      <c r="I94" s="5"/>
      <c r="J94" s="5"/>
    </row>
    <row r="95" spans="1:10" ht="30" x14ac:dyDescent="0.25">
      <c r="A95" s="86"/>
      <c r="B95" s="24" t="s">
        <v>42</v>
      </c>
      <c r="F95" s="5"/>
      <c r="G95" s="5"/>
      <c r="H95" s="5"/>
      <c r="I95" s="5"/>
      <c r="J95" s="5"/>
    </row>
    <row r="96" spans="1:10" x14ac:dyDescent="0.25">
      <c r="A96" s="86"/>
      <c r="B96" s="24" t="s">
        <v>43</v>
      </c>
      <c r="F96" s="5"/>
      <c r="G96" s="5"/>
      <c r="H96" s="5"/>
      <c r="I96" s="5"/>
      <c r="J96" s="5"/>
    </row>
    <row r="97" spans="1:10" x14ac:dyDescent="0.25">
      <c r="A97" s="86"/>
      <c r="B97" s="24" t="s">
        <v>49</v>
      </c>
      <c r="F97" s="5"/>
      <c r="G97" s="5"/>
      <c r="H97" s="5"/>
      <c r="I97" s="5"/>
      <c r="J97" s="5"/>
    </row>
    <row r="98" spans="1:10" x14ac:dyDescent="0.25">
      <c r="A98" s="86" t="s">
        <v>50</v>
      </c>
      <c r="B98" s="86"/>
      <c r="F98" s="5"/>
      <c r="G98" s="5"/>
      <c r="H98" s="5"/>
      <c r="I98" s="5"/>
      <c r="J98" s="5"/>
    </row>
    <row r="99" spans="1:10" x14ac:dyDescent="0.25">
      <c r="A99" s="86" t="s">
        <v>102</v>
      </c>
      <c r="B99" s="86"/>
      <c r="F99" s="5"/>
      <c r="G99" s="5"/>
      <c r="H99" s="5"/>
      <c r="I99" s="5"/>
      <c r="J99" s="5"/>
    </row>
    <row r="100" spans="1:10" x14ac:dyDescent="0.25">
      <c r="F100" s="5"/>
      <c r="G100" s="5"/>
      <c r="H100" s="5"/>
      <c r="I100" s="5"/>
      <c r="J100" s="5"/>
    </row>
  </sheetData>
  <mergeCells count="8">
    <mergeCell ref="A98:B98"/>
    <mergeCell ref="A99:B99"/>
    <mergeCell ref="A49:A51"/>
    <mergeCell ref="A52:A56"/>
    <mergeCell ref="A57:A69"/>
    <mergeCell ref="A71:A79"/>
    <mergeCell ref="A80:A88"/>
    <mergeCell ref="A89:A97"/>
  </mergeCells>
  <dataValidations count="6">
    <dataValidation type="list" allowBlank="1" showInputMessage="1" showErrorMessage="1" sqref="C2" xr:uid="{00000000-0002-0000-0300-000000000000}">
      <formula1>$I$7:$I$9</formula1>
    </dataValidation>
    <dataValidation type="list" allowBlank="1" showInputMessage="1" showErrorMessage="1" sqref="C3" xr:uid="{00000000-0002-0000-0300-000001000000}">
      <formula1>$I$11:$I$12</formula1>
    </dataValidation>
    <dataValidation type="list" allowBlank="1" showInputMessage="1" showErrorMessage="1" sqref="C5" xr:uid="{00000000-0002-0000-0300-000002000000}">
      <formula1>$I$15:$I$24</formula1>
    </dataValidation>
    <dataValidation type="list" allowBlank="1" showInputMessage="1" showErrorMessage="1" sqref="C7 C9 C16:C18 C13 C20:C27 C29:C35 C37:C43" xr:uid="{00000000-0002-0000-0300-000003000000}">
      <formula1>$I$2:$I$3</formula1>
    </dataValidation>
    <dataValidation type="list" allowBlank="1" showInputMessage="1" showErrorMessage="1" sqref="C10 C14" xr:uid="{00000000-0002-0000-0300-000004000000}">
      <formula1>$I$27:$I$28</formula1>
    </dataValidation>
    <dataValidation type="list" allowBlank="1" showInputMessage="1" showErrorMessage="1" sqref="C12" xr:uid="{00000000-0002-0000-0300-000005000000}">
      <formula1>$I$30:$I$32</formula1>
    </dataValidation>
  </dataValidation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ccaf3ac-2de9-44d4-aa31-54302fceb5f7">K57F673QWXRZ-298694992-1003</_dlc_DocId>
    <_dlc_DocIdUrl xmlns="cccaf3ac-2de9-44d4-aa31-54302fceb5f7">
      <Url>https://nhsengland.sharepoint.com/TeamCentre/Operations/SpecialisedCommissioning/TWA/Improving%20Value/_layouts/15/DocIdRedir.aspx?ID=K57F673QWXRZ-298694992-1003</Url>
      <Description>K57F673QWXRZ-298694992-1003</Description>
    </_dlc_DocIdUrl>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F095119A6E70418D23C7F087F3E207" ma:contentTypeVersion="64" ma:contentTypeDescription="Create a new document." ma:contentTypeScope="" ma:versionID="dc4738c00524b6a7a0006bdc51b05b01">
  <xsd:schema xmlns:xsd="http://www.w3.org/2001/XMLSchema" xmlns:xs="http://www.w3.org/2001/XMLSchema" xmlns:p="http://schemas.microsoft.com/office/2006/metadata/properties" xmlns:ns1="http://schemas.microsoft.com/sharepoint/v3" xmlns:ns2="cccaf3ac-2de9-44d4-aa31-54302fceb5f7" xmlns:ns3="51367701-27c8-403e-a234-85855c5cd73e" xmlns:ns4="316271a4-8b4b-4f5b-8b7d-200fc6b163f5" xmlns:ns5="e761713c-0faf-4cb3-ac1d-3de8c849715b" targetNamespace="http://schemas.microsoft.com/office/2006/metadata/properties" ma:root="true" ma:fieldsID="b45c0753ae5a64884b718906a90879e4" ns1:_="" ns2:_="" ns3:_="" ns4:_="" ns5:_="">
    <xsd:import namespace="http://schemas.microsoft.com/sharepoint/v3"/>
    <xsd:import namespace="cccaf3ac-2de9-44d4-aa31-54302fceb5f7"/>
    <xsd:import namespace="51367701-27c8-403e-a234-85855c5cd73e"/>
    <xsd:import namespace="316271a4-8b4b-4f5b-8b7d-200fc6b163f5"/>
    <xsd:import namespace="e761713c-0faf-4cb3-ac1d-3de8c849715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4:SharedWithDetails" minOccurs="0"/>
                <xsd:element ref="ns4:LastSharedByUser" minOccurs="0"/>
                <xsd:element ref="ns3:LastSharedByTime" minOccurs="0"/>
                <xsd:element ref="ns1:_ip_UnifiedCompliancePolicyProperties" minOccurs="0"/>
                <xsd:element ref="ns1:_ip_UnifiedCompliancePolicyUIAction" minOccurs="0"/>
                <xsd:element ref="ns5:MediaServiceMetadata" minOccurs="0"/>
                <xsd:element ref="ns5: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1367701-27c8-403e-a234-85855c5cd73e"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16271a4-8b4b-4f5b-8b7d-200fc6b163f5" elementFormDefault="qualified">
    <xsd:import namespace="http://schemas.microsoft.com/office/2006/documentManagement/types"/>
    <xsd:import namespace="http://schemas.microsoft.com/office/infopath/2007/PartnerControls"/>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61713c-0faf-4cb3-ac1d-3de8c849715b"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71547F-6197-45AB-8E2C-5E89500F9552}">
  <ds:schemaRefs>
    <ds:schemaRef ds:uri="http://schemas.microsoft.com/sharepoint/v3"/>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761713c-0faf-4cb3-ac1d-3de8c849715b"/>
    <ds:schemaRef ds:uri="316271a4-8b4b-4f5b-8b7d-200fc6b163f5"/>
    <ds:schemaRef ds:uri="http://purl.org/dc/elements/1.1/"/>
    <ds:schemaRef ds:uri="http://schemas.microsoft.com/office/2006/metadata/properties"/>
    <ds:schemaRef ds:uri="51367701-27c8-403e-a234-85855c5cd73e"/>
    <ds:schemaRef ds:uri="cccaf3ac-2de9-44d4-aa31-54302fceb5f7"/>
    <ds:schemaRef ds:uri="http://www.w3.org/XML/1998/namespace"/>
  </ds:schemaRefs>
</ds:datastoreItem>
</file>

<file path=customXml/itemProps2.xml><?xml version="1.0" encoding="utf-8"?>
<ds:datastoreItem xmlns:ds="http://schemas.openxmlformats.org/officeDocument/2006/customXml" ds:itemID="{6B5F03AA-0264-4942-BD1B-13471A49A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caf3ac-2de9-44d4-aa31-54302fceb5f7"/>
    <ds:schemaRef ds:uri="51367701-27c8-403e-a234-85855c5cd73e"/>
    <ds:schemaRef ds:uri="316271a4-8b4b-4f5b-8b7d-200fc6b163f5"/>
    <ds:schemaRef ds:uri="e761713c-0faf-4cb3-ac1d-3de8c84971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E8888C-7492-4890-A2D9-3DEA38A039CE}">
  <ds:schemaRefs>
    <ds:schemaRef ds:uri="http://schemas.microsoft.com/sharepoint/events"/>
  </ds:schemaRefs>
</ds:datastoreItem>
</file>

<file path=customXml/itemProps4.xml><?xml version="1.0" encoding="utf-8"?>
<ds:datastoreItem xmlns:ds="http://schemas.openxmlformats.org/officeDocument/2006/customXml" ds:itemID="{43A344AC-D2A2-4C17-91AC-B62CF992E1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Explanatory notes</vt:lpstr>
      <vt:lpstr>Invasive candidiasis</vt:lpstr>
      <vt:lpstr>Invasive Mould Infection</vt:lpstr>
      <vt:lpstr>Drop Down Menus</vt:lpstr>
      <vt:lpstr>Beta_D_glucan_result</vt:lpstr>
    </vt:vector>
  </TitlesOfParts>
  <Manager/>
  <Company>Monkey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Whitney</dc:creator>
  <cp:keywords/>
  <dc:description/>
  <cp:lastModifiedBy>Everton, Anna</cp:lastModifiedBy>
  <cp:revision/>
  <dcterms:created xsi:type="dcterms:W3CDTF">2018-05-04T13:22:24Z</dcterms:created>
  <dcterms:modified xsi:type="dcterms:W3CDTF">2020-02-25T18:16:17Z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0x0101007EF095119A6E70418D23C7F087F3E207</vt:lpwstr>
  </property>
  <property fmtid="{D5CDD505-2E9C-101B-9397-08002B2CF9AE}" pid="3" name="_dlc_DocIdItemGuid">
    <vt:lpwstr>7c122a5f-43c7-4b24-a612-b5b69fcf79c9</vt:lpwstr>
  </property>
</Properties>
</file>